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电子琴" sheetId="1" r:id="rId1"/>
    <sheet name="字典" sheetId="9" r:id="rId2"/>
    <sheet name="数据" sheetId="3" r:id="rId3"/>
  </sheets>
  <definedNames>
    <definedName name="_xlnm._FilterDatabase" localSheetId="0" hidden="1">电子琴!$A$1:$E$62</definedName>
    <definedName name="_xlnm._FilterDatabase" localSheetId="2" hidden="1">数据!$A$1:$M$1784</definedName>
    <definedName name="_xlnm._FilterDatabase" localSheetId="1" hidden="1">字典!$A$2:$M$130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4" i="3" l="1"/>
  <c r="I1404" i="3"/>
  <c r="J1404" i="3"/>
  <c r="K1404" i="3"/>
  <c r="L1404" i="3"/>
  <c r="H1405" i="3"/>
  <c r="I1405" i="3"/>
  <c r="J1405" i="3"/>
  <c r="K1405" i="3"/>
  <c r="L1405" i="3"/>
  <c r="M1405" i="3" s="1"/>
  <c r="H1406" i="3"/>
  <c r="I1406" i="3"/>
  <c r="J1406" i="3"/>
  <c r="K1406" i="3"/>
  <c r="L1406" i="3"/>
  <c r="M1406" i="3" s="1"/>
  <c r="H1407" i="3"/>
  <c r="I1407" i="3"/>
  <c r="J1407" i="3"/>
  <c r="K1407" i="3"/>
  <c r="L1407" i="3"/>
  <c r="H1408" i="3"/>
  <c r="I1408" i="3"/>
  <c r="J1408" i="3"/>
  <c r="K1408" i="3"/>
  <c r="L1408" i="3"/>
  <c r="M1408" i="3" s="1"/>
  <c r="H1409" i="3"/>
  <c r="I1409" i="3"/>
  <c r="J1409" i="3"/>
  <c r="K1409" i="3"/>
  <c r="L1409" i="3"/>
  <c r="H1410" i="3"/>
  <c r="I1410" i="3"/>
  <c r="J1410" i="3"/>
  <c r="K1410" i="3"/>
  <c r="L1410" i="3"/>
  <c r="M1410" i="3" s="1"/>
  <c r="H1411" i="3"/>
  <c r="I1411" i="3"/>
  <c r="J1411" i="3"/>
  <c r="K1411" i="3"/>
  <c r="L1411" i="3"/>
  <c r="M1411" i="3"/>
  <c r="H1412" i="3"/>
  <c r="I1412" i="3"/>
  <c r="J1412" i="3"/>
  <c r="K1412" i="3"/>
  <c r="L1412" i="3"/>
  <c r="M1412" i="3" s="1"/>
  <c r="H1413" i="3"/>
  <c r="I1413" i="3"/>
  <c r="J1413" i="3"/>
  <c r="K1413" i="3"/>
  <c r="L1413" i="3"/>
  <c r="M1413" i="3"/>
  <c r="H1414" i="3"/>
  <c r="I1414" i="3"/>
  <c r="J1414" i="3"/>
  <c r="K1414" i="3"/>
  <c r="L1414" i="3"/>
  <c r="M1414" i="3" s="1"/>
  <c r="H1415" i="3"/>
  <c r="I1415" i="3"/>
  <c r="J1415" i="3"/>
  <c r="K1415" i="3"/>
  <c r="L1415" i="3"/>
  <c r="M1415" i="3"/>
  <c r="H1416" i="3"/>
  <c r="I1416" i="3"/>
  <c r="J1416" i="3"/>
  <c r="K1416" i="3"/>
  <c r="L1416" i="3"/>
  <c r="M1416" i="3" s="1"/>
  <c r="H1417" i="3"/>
  <c r="I1417" i="3"/>
  <c r="J1417" i="3"/>
  <c r="K1417" i="3"/>
  <c r="L1417" i="3"/>
  <c r="M1417" i="3" s="1"/>
  <c r="H1418" i="3"/>
  <c r="I1418" i="3"/>
  <c r="J1418" i="3"/>
  <c r="K1418" i="3"/>
  <c r="L1418" i="3"/>
  <c r="M1418" i="3" s="1"/>
  <c r="H1419" i="3"/>
  <c r="I1419" i="3"/>
  <c r="J1419" i="3"/>
  <c r="K1419" i="3"/>
  <c r="L1419" i="3"/>
  <c r="M1419" i="3" s="1"/>
  <c r="H1420" i="3"/>
  <c r="I1420" i="3"/>
  <c r="J1420" i="3"/>
  <c r="K1420" i="3"/>
  <c r="L1420" i="3"/>
  <c r="H1421" i="3"/>
  <c r="I1421" i="3"/>
  <c r="J1421" i="3"/>
  <c r="K1421" i="3"/>
  <c r="L1421" i="3"/>
  <c r="M1421" i="3" s="1"/>
  <c r="H1422" i="3"/>
  <c r="I1422" i="3"/>
  <c r="J1422" i="3"/>
  <c r="K1422" i="3"/>
  <c r="L1422" i="3"/>
  <c r="H1423" i="3"/>
  <c r="I1423" i="3"/>
  <c r="J1423" i="3"/>
  <c r="K1423" i="3"/>
  <c r="L1423" i="3"/>
  <c r="M1423" i="3" s="1"/>
  <c r="H1424" i="3"/>
  <c r="I1424" i="3"/>
  <c r="J1424" i="3"/>
  <c r="K1424" i="3"/>
  <c r="L1424" i="3"/>
  <c r="H1425" i="3"/>
  <c r="I1425" i="3"/>
  <c r="J1425" i="3"/>
  <c r="K1425" i="3"/>
  <c r="L1425" i="3"/>
  <c r="H1426" i="3"/>
  <c r="I1426" i="3"/>
  <c r="J1426" i="3"/>
  <c r="K1426" i="3"/>
  <c r="L1426" i="3"/>
  <c r="H1427" i="3"/>
  <c r="I1427" i="3"/>
  <c r="J1427" i="3"/>
  <c r="K1427" i="3"/>
  <c r="L1427" i="3"/>
  <c r="M1427" i="3"/>
  <c r="H1428" i="3"/>
  <c r="I1428" i="3"/>
  <c r="J1428" i="3"/>
  <c r="K1428" i="3"/>
  <c r="L1428" i="3"/>
  <c r="M1428" i="3" s="1"/>
  <c r="H1429" i="3"/>
  <c r="I1429" i="3"/>
  <c r="J1429" i="3"/>
  <c r="K1429" i="3"/>
  <c r="L1429" i="3"/>
  <c r="H1430" i="3"/>
  <c r="I1430" i="3"/>
  <c r="J1430" i="3"/>
  <c r="K1430" i="3"/>
  <c r="L1430" i="3"/>
  <c r="M1430" i="3" s="1"/>
  <c r="H1431" i="3"/>
  <c r="I1431" i="3"/>
  <c r="J1431" i="3"/>
  <c r="K1431" i="3"/>
  <c r="L1431" i="3"/>
  <c r="M1431" i="3" s="1"/>
  <c r="H1432" i="3"/>
  <c r="I1432" i="3"/>
  <c r="J1432" i="3"/>
  <c r="K1432" i="3"/>
  <c r="L1432" i="3"/>
  <c r="H1433" i="3"/>
  <c r="I1433" i="3"/>
  <c r="J1433" i="3"/>
  <c r="K1433" i="3"/>
  <c r="L1433" i="3"/>
  <c r="M1433" i="3" s="1"/>
  <c r="H1434" i="3"/>
  <c r="I1434" i="3"/>
  <c r="J1434" i="3"/>
  <c r="K1434" i="3"/>
  <c r="L1434" i="3"/>
  <c r="H1435" i="3"/>
  <c r="I1435" i="3"/>
  <c r="J1435" i="3"/>
  <c r="K1435" i="3"/>
  <c r="L1435" i="3"/>
  <c r="M1435" i="3" s="1"/>
  <c r="H1436" i="3"/>
  <c r="I1436" i="3"/>
  <c r="J1436" i="3"/>
  <c r="K1436" i="3"/>
  <c r="L1436" i="3"/>
  <c r="H1437" i="3"/>
  <c r="I1437" i="3"/>
  <c r="J1437" i="3"/>
  <c r="K1437" i="3"/>
  <c r="L1437" i="3"/>
  <c r="M1437" i="3" s="1"/>
  <c r="H1438" i="3"/>
  <c r="I1438" i="3"/>
  <c r="J1438" i="3"/>
  <c r="K1438" i="3"/>
  <c r="L1438" i="3"/>
  <c r="M1438" i="3" s="1"/>
  <c r="H1439" i="3"/>
  <c r="I1439" i="3"/>
  <c r="J1439" i="3"/>
  <c r="K1439" i="3"/>
  <c r="L1439" i="3"/>
  <c r="H1440" i="3"/>
  <c r="I1440" i="3"/>
  <c r="J1440" i="3"/>
  <c r="K1440" i="3"/>
  <c r="L1440" i="3"/>
  <c r="H1441" i="3"/>
  <c r="I1441" i="3"/>
  <c r="J1441" i="3"/>
  <c r="K1441" i="3"/>
  <c r="L1441" i="3"/>
  <c r="M1441" i="3"/>
  <c r="H1442" i="3"/>
  <c r="I1442" i="3"/>
  <c r="J1442" i="3"/>
  <c r="K1442" i="3"/>
  <c r="L1442" i="3"/>
  <c r="M1442" i="3" s="1"/>
  <c r="H1443" i="3"/>
  <c r="I1443" i="3"/>
  <c r="J1443" i="3"/>
  <c r="K1443" i="3"/>
  <c r="L1443" i="3"/>
  <c r="H1444" i="3"/>
  <c r="I1444" i="3"/>
  <c r="J1444" i="3"/>
  <c r="K1444" i="3"/>
  <c r="L1444" i="3"/>
  <c r="H1445" i="3"/>
  <c r="I1445" i="3"/>
  <c r="J1445" i="3"/>
  <c r="K1445" i="3"/>
  <c r="L1445" i="3"/>
  <c r="M1446" i="3" s="1"/>
  <c r="H1446" i="3"/>
  <c r="I1446" i="3"/>
  <c r="J1446" i="3"/>
  <c r="K1446" i="3"/>
  <c r="L1446" i="3"/>
  <c r="H1447" i="3"/>
  <c r="I1447" i="3"/>
  <c r="J1447" i="3"/>
  <c r="K1447" i="3"/>
  <c r="L1447" i="3"/>
  <c r="M1447" i="3" s="1"/>
  <c r="H1448" i="3"/>
  <c r="I1448" i="3"/>
  <c r="J1448" i="3"/>
  <c r="K1448" i="3"/>
  <c r="L1448" i="3"/>
  <c r="H1449" i="3"/>
  <c r="I1449" i="3"/>
  <c r="J1449" i="3"/>
  <c r="K1449" i="3"/>
  <c r="L1449" i="3"/>
  <c r="M1449" i="3"/>
  <c r="H1450" i="3"/>
  <c r="I1450" i="3"/>
  <c r="J1450" i="3"/>
  <c r="K1450" i="3"/>
  <c r="L1450" i="3"/>
  <c r="M1450" i="3"/>
  <c r="H1451" i="3"/>
  <c r="I1451" i="3"/>
  <c r="J1451" i="3"/>
  <c r="K1451" i="3"/>
  <c r="L1451" i="3"/>
  <c r="M1451" i="3" s="1"/>
  <c r="H1452" i="3"/>
  <c r="I1452" i="3"/>
  <c r="J1452" i="3"/>
  <c r="K1452" i="3"/>
  <c r="L1452" i="3"/>
  <c r="H1453" i="3"/>
  <c r="I1453" i="3"/>
  <c r="J1453" i="3"/>
  <c r="K1453" i="3"/>
  <c r="L1453" i="3"/>
  <c r="M1453" i="3"/>
  <c r="H1454" i="3"/>
  <c r="I1454" i="3"/>
  <c r="J1454" i="3"/>
  <c r="K1454" i="3"/>
  <c r="L1454" i="3"/>
  <c r="M1454" i="3"/>
  <c r="H1455" i="3"/>
  <c r="I1455" i="3"/>
  <c r="J1455" i="3"/>
  <c r="K1455" i="3"/>
  <c r="L1455" i="3"/>
  <c r="M1455" i="3" s="1"/>
  <c r="H1456" i="3"/>
  <c r="I1456" i="3"/>
  <c r="J1456" i="3"/>
  <c r="K1456" i="3"/>
  <c r="L1456" i="3"/>
  <c r="H1457" i="3"/>
  <c r="I1457" i="3"/>
  <c r="J1457" i="3"/>
  <c r="K1457" i="3"/>
  <c r="L1457" i="3"/>
  <c r="M1457" i="3"/>
  <c r="H1458" i="3"/>
  <c r="I1458" i="3"/>
  <c r="J1458" i="3"/>
  <c r="K1458" i="3"/>
  <c r="L1458" i="3"/>
  <c r="M1458" i="3"/>
  <c r="H1459" i="3"/>
  <c r="I1459" i="3"/>
  <c r="J1459" i="3"/>
  <c r="K1459" i="3"/>
  <c r="L1459" i="3"/>
  <c r="M1459" i="3" s="1"/>
  <c r="H1460" i="3"/>
  <c r="I1460" i="3"/>
  <c r="J1460" i="3"/>
  <c r="K1460" i="3"/>
  <c r="L1460" i="3"/>
  <c r="H1461" i="3"/>
  <c r="I1461" i="3"/>
  <c r="J1461" i="3"/>
  <c r="K1461" i="3"/>
  <c r="L1461" i="3"/>
  <c r="M1461" i="3" s="1"/>
  <c r="H1462" i="3"/>
  <c r="I1462" i="3"/>
  <c r="J1462" i="3"/>
  <c r="K1462" i="3"/>
  <c r="L1462" i="3"/>
  <c r="M1462" i="3"/>
  <c r="H1463" i="3"/>
  <c r="I1463" i="3"/>
  <c r="J1463" i="3"/>
  <c r="K1463" i="3"/>
  <c r="L1463" i="3"/>
  <c r="H1464" i="3"/>
  <c r="I1464" i="3"/>
  <c r="J1464" i="3"/>
  <c r="K1464" i="3"/>
  <c r="L1464" i="3"/>
  <c r="M1465" i="3" s="1"/>
  <c r="H1465" i="3"/>
  <c r="I1465" i="3"/>
  <c r="J1465" i="3"/>
  <c r="K1465" i="3"/>
  <c r="L1465" i="3"/>
  <c r="H1466" i="3"/>
  <c r="I1466" i="3"/>
  <c r="J1466" i="3"/>
  <c r="K1466" i="3"/>
  <c r="L1466" i="3"/>
  <c r="M1466" i="3"/>
  <c r="H1467" i="3"/>
  <c r="I1467" i="3"/>
  <c r="J1467" i="3"/>
  <c r="K1467" i="3"/>
  <c r="L1467" i="3"/>
  <c r="M1467" i="3" s="1"/>
  <c r="H1468" i="3"/>
  <c r="I1468" i="3"/>
  <c r="J1468" i="3"/>
  <c r="K1468" i="3"/>
  <c r="L1468" i="3"/>
  <c r="H1469" i="3"/>
  <c r="I1469" i="3"/>
  <c r="J1469" i="3"/>
  <c r="K1469" i="3"/>
  <c r="L1469" i="3"/>
  <c r="M1469" i="3"/>
  <c r="H1470" i="3"/>
  <c r="I1470" i="3"/>
  <c r="J1470" i="3"/>
  <c r="K1470" i="3"/>
  <c r="L1470" i="3"/>
  <c r="M1470" i="3"/>
  <c r="H1471" i="3"/>
  <c r="I1471" i="3"/>
  <c r="J1471" i="3"/>
  <c r="K1471" i="3"/>
  <c r="L1471" i="3"/>
  <c r="M1471" i="3" s="1"/>
  <c r="H1472" i="3"/>
  <c r="I1472" i="3"/>
  <c r="J1472" i="3"/>
  <c r="K1472" i="3"/>
  <c r="L1472" i="3"/>
  <c r="H1473" i="3"/>
  <c r="I1473" i="3"/>
  <c r="J1473" i="3"/>
  <c r="K1473" i="3"/>
  <c r="L1473" i="3"/>
  <c r="M1473" i="3"/>
  <c r="H1474" i="3"/>
  <c r="I1474" i="3"/>
  <c r="J1474" i="3"/>
  <c r="K1474" i="3"/>
  <c r="L1474" i="3"/>
  <c r="M1474" i="3"/>
  <c r="H1475" i="3"/>
  <c r="I1475" i="3"/>
  <c r="J1475" i="3"/>
  <c r="K1475" i="3"/>
  <c r="L1475" i="3"/>
  <c r="H1476" i="3"/>
  <c r="I1476" i="3"/>
  <c r="J1476" i="3"/>
  <c r="K1476" i="3"/>
  <c r="L1476" i="3"/>
  <c r="M1477" i="3" s="1"/>
  <c r="H1477" i="3"/>
  <c r="I1477" i="3"/>
  <c r="J1477" i="3"/>
  <c r="K1477" i="3"/>
  <c r="L1477" i="3"/>
  <c r="H1478" i="3"/>
  <c r="I1478" i="3"/>
  <c r="J1478" i="3"/>
  <c r="K1478" i="3"/>
  <c r="L1478" i="3"/>
  <c r="M1478" i="3"/>
  <c r="H1479" i="3"/>
  <c r="I1479" i="3"/>
  <c r="J1479" i="3"/>
  <c r="K1479" i="3"/>
  <c r="L1479" i="3"/>
  <c r="H1480" i="3"/>
  <c r="I1480" i="3"/>
  <c r="J1480" i="3"/>
  <c r="K1480" i="3"/>
  <c r="L1480" i="3"/>
  <c r="H1481" i="3"/>
  <c r="I1481" i="3"/>
  <c r="J1481" i="3"/>
  <c r="K1481" i="3"/>
  <c r="L1481" i="3"/>
  <c r="M1481" i="3"/>
  <c r="H1482" i="3"/>
  <c r="I1482" i="3"/>
  <c r="J1482" i="3"/>
  <c r="K1482" i="3"/>
  <c r="L1482" i="3"/>
  <c r="M1482" i="3"/>
  <c r="H1483" i="3"/>
  <c r="I1483" i="3"/>
  <c r="J1483" i="3"/>
  <c r="K1483" i="3"/>
  <c r="L1483" i="3"/>
  <c r="M1483" i="3" s="1"/>
  <c r="H1484" i="3"/>
  <c r="I1484" i="3"/>
  <c r="J1484" i="3"/>
  <c r="K1484" i="3"/>
  <c r="L1484" i="3"/>
  <c r="H1485" i="3"/>
  <c r="I1485" i="3"/>
  <c r="J1485" i="3"/>
  <c r="K1485" i="3"/>
  <c r="L1485" i="3"/>
  <c r="M1485" i="3"/>
  <c r="H1486" i="3"/>
  <c r="I1486" i="3"/>
  <c r="J1486" i="3"/>
  <c r="K1486" i="3"/>
  <c r="L1486" i="3"/>
  <c r="M1486" i="3"/>
  <c r="H1487" i="3"/>
  <c r="I1487" i="3"/>
  <c r="J1487" i="3"/>
  <c r="K1487" i="3"/>
  <c r="L1487" i="3"/>
  <c r="H1488" i="3"/>
  <c r="I1488" i="3"/>
  <c r="J1488" i="3"/>
  <c r="K1488" i="3"/>
  <c r="L1488" i="3"/>
  <c r="H1489" i="3"/>
  <c r="I1489" i="3"/>
  <c r="J1489" i="3"/>
  <c r="K1489" i="3"/>
  <c r="L1489" i="3"/>
  <c r="M1489" i="3"/>
  <c r="H1490" i="3"/>
  <c r="I1490" i="3"/>
  <c r="J1490" i="3"/>
  <c r="K1490" i="3"/>
  <c r="L1490" i="3"/>
  <c r="M1490" i="3"/>
  <c r="H1491" i="3"/>
  <c r="I1491" i="3"/>
  <c r="J1491" i="3"/>
  <c r="K1491" i="3"/>
  <c r="L1491" i="3"/>
  <c r="H1492" i="3"/>
  <c r="I1492" i="3"/>
  <c r="J1492" i="3"/>
  <c r="K1492" i="3"/>
  <c r="L1492" i="3"/>
  <c r="M1493" i="3" s="1"/>
  <c r="H1493" i="3"/>
  <c r="I1493" i="3"/>
  <c r="J1493" i="3"/>
  <c r="K1493" i="3"/>
  <c r="L1493" i="3"/>
  <c r="H1494" i="3"/>
  <c r="I1494" i="3"/>
  <c r="J1494" i="3"/>
  <c r="K1494" i="3"/>
  <c r="L1494" i="3"/>
  <c r="M1494" i="3"/>
  <c r="H1495" i="3"/>
  <c r="I1495" i="3"/>
  <c r="J1495" i="3"/>
  <c r="K1495" i="3"/>
  <c r="L1495" i="3"/>
  <c r="M1495" i="3" s="1"/>
  <c r="H1496" i="3"/>
  <c r="I1496" i="3"/>
  <c r="J1496" i="3"/>
  <c r="K1496" i="3"/>
  <c r="L1496" i="3"/>
  <c r="M1497" i="3" s="1"/>
  <c r="H1497" i="3"/>
  <c r="I1497" i="3"/>
  <c r="J1497" i="3"/>
  <c r="K1497" i="3"/>
  <c r="L1497" i="3"/>
  <c r="H1498" i="3"/>
  <c r="I1498" i="3"/>
  <c r="J1498" i="3"/>
  <c r="K1498" i="3"/>
  <c r="L1498" i="3"/>
  <c r="M1498" i="3"/>
  <c r="H1499" i="3"/>
  <c r="I1499" i="3"/>
  <c r="J1499" i="3"/>
  <c r="K1499" i="3"/>
  <c r="L1499" i="3"/>
  <c r="M1499" i="3" s="1"/>
  <c r="H1500" i="3"/>
  <c r="I1500" i="3"/>
  <c r="J1500" i="3"/>
  <c r="K1500" i="3"/>
  <c r="L1500" i="3"/>
  <c r="H1501" i="3"/>
  <c r="I1501" i="3"/>
  <c r="J1501" i="3"/>
  <c r="K1501" i="3"/>
  <c r="L1501" i="3"/>
  <c r="M1501" i="3"/>
  <c r="H1502" i="3"/>
  <c r="I1502" i="3"/>
  <c r="J1502" i="3"/>
  <c r="K1502" i="3"/>
  <c r="L1502" i="3"/>
  <c r="M1502" i="3"/>
  <c r="H1503" i="3"/>
  <c r="I1503" i="3"/>
  <c r="J1503" i="3"/>
  <c r="K1503" i="3"/>
  <c r="L1503" i="3"/>
  <c r="M1503" i="3" s="1"/>
  <c r="H1504" i="3"/>
  <c r="I1504" i="3"/>
  <c r="J1504" i="3"/>
  <c r="K1504" i="3"/>
  <c r="L1504" i="3"/>
  <c r="H1505" i="3"/>
  <c r="I1505" i="3"/>
  <c r="J1505" i="3"/>
  <c r="K1505" i="3"/>
  <c r="L1505" i="3"/>
  <c r="M1505" i="3"/>
  <c r="H1506" i="3"/>
  <c r="I1506" i="3"/>
  <c r="J1506" i="3"/>
  <c r="K1506" i="3"/>
  <c r="L1506" i="3"/>
  <c r="M1506" i="3"/>
  <c r="H1507" i="3"/>
  <c r="I1507" i="3"/>
  <c r="J1507" i="3"/>
  <c r="K1507" i="3"/>
  <c r="L1507" i="3"/>
  <c r="H1508" i="3"/>
  <c r="I1508" i="3"/>
  <c r="J1508" i="3"/>
  <c r="K1508" i="3"/>
  <c r="L1508" i="3"/>
  <c r="M1509" i="3" s="1"/>
  <c r="H1509" i="3"/>
  <c r="I1509" i="3"/>
  <c r="J1509" i="3"/>
  <c r="K1509" i="3"/>
  <c r="L1509" i="3"/>
  <c r="H1510" i="3"/>
  <c r="I1510" i="3"/>
  <c r="J1510" i="3"/>
  <c r="K1510" i="3"/>
  <c r="L1510" i="3"/>
  <c r="M1510" i="3"/>
  <c r="H1511" i="3"/>
  <c r="I1511" i="3"/>
  <c r="J1511" i="3"/>
  <c r="K1511" i="3"/>
  <c r="L1511" i="3"/>
  <c r="M1511" i="3" s="1"/>
  <c r="H1512" i="3"/>
  <c r="I1512" i="3"/>
  <c r="J1512" i="3"/>
  <c r="K1512" i="3"/>
  <c r="L1512" i="3"/>
  <c r="M1513" i="3" s="1"/>
  <c r="H1513" i="3"/>
  <c r="I1513" i="3"/>
  <c r="J1513" i="3"/>
  <c r="K1513" i="3"/>
  <c r="L1513" i="3"/>
  <c r="H1514" i="3"/>
  <c r="I1514" i="3"/>
  <c r="J1514" i="3"/>
  <c r="K1514" i="3"/>
  <c r="L1514" i="3"/>
  <c r="M1514" i="3"/>
  <c r="H1515" i="3"/>
  <c r="I1515" i="3"/>
  <c r="J1515" i="3"/>
  <c r="K1515" i="3"/>
  <c r="L1515" i="3"/>
  <c r="M1515" i="3" s="1"/>
  <c r="H1516" i="3"/>
  <c r="I1516" i="3"/>
  <c r="J1516" i="3"/>
  <c r="K1516" i="3"/>
  <c r="L1516" i="3"/>
  <c r="H1517" i="3"/>
  <c r="I1517" i="3"/>
  <c r="J1517" i="3"/>
  <c r="K1517" i="3"/>
  <c r="L1517" i="3"/>
  <c r="M1517" i="3"/>
  <c r="H1518" i="3"/>
  <c r="I1518" i="3"/>
  <c r="J1518" i="3"/>
  <c r="K1518" i="3"/>
  <c r="L1518" i="3"/>
  <c r="M1518" i="3"/>
  <c r="H1519" i="3"/>
  <c r="I1519" i="3"/>
  <c r="J1519" i="3"/>
  <c r="K1519" i="3"/>
  <c r="L1519" i="3"/>
  <c r="H1520" i="3"/>
  <c r="I1520" i="3"/>
  <c r="J1520" i="3"/>
  <c r="K1520" i="3"/>
  <c r="L1520" i="3"/>
  <c r="H1521" i="3"/>
  <c r="I1521" i="3"/>
  <c r="J1521" i="3"/>
  <c r="K1521" i="3"/>
  <c r="L1521" i="3"/>
  <c r="M1521" i="3"/>
  <c r="H1522" i="3"/>
  <c r="I1522" i="3"/>
  <c r="J1522" i="3"/>
  <c r="K1522" i="3"/>
  <c r="L1522" i="3"/>
  <c r="M1522" i="3"/>
  <c r="H1523" i="3"/>
  <c r="I1523" i="3"/>
  <c r="J1523" i="3"/>
  <c r="K1523" i="3"/>
  <c r="L1523" i="3"/>
  <c r="H1524" i="3"/>
  <c r="I1524" i="3"/>
  <c r="J1524" i="3"/>
  <c r="K1524" i="3"/>
  <c r="L1524" i="3"/>
  <c r="M1525" i="3" s="1"/>
  <c r="H1525" i="3"/>
  <c r="I1525" i="3"/>
  <c r="J1525" i="3"/>
  <c r="K1525" i="3"/>
  <c r="L1525" i="3"/>
  <c r="H1526" i="3"/>
  <c r="I1526" i="3"/>
  <c r="J1526" i="3"/>
  <c r="K1526" i="3"/>
  <c r="L1526" i="3"/>
  <c r="M1526" i="3"/>
  <c r="H1527" i="3"/>
  <c r="I1527" i="3"/>
  <c r="J1527" i="3"/>
  <c r="K1527" i="3"/>
  <c r="L1527" i="3"/>
  <c r="M1527" i="3" s="1"/>
  <c r="H1528" i="3"/>
  <c r="I1528" i="3"/>
  <c r="J1528" i="3"/>
  <c r="K1528" i="3"/>
  <c r="L1528" i="3"/>
  <c r="M1529" i="3" s="1"/>
  <c r="H1529" i="3"/>
  <c r="I1529" i="3"/>
  <c r="J1529" i="3"/>
  <c r="K1529" i="3"/>
  <c r="L1529" i="3"/>
  <c r="H1530" i="3"/>
  <c r="I1530" i="3"/>
  <c r="J1530" i="3"/>
  <c r="K1530" i="3"/>
  <c r="L1530" i="3"/>
  <c r="M1530" i="3"/>
  <c r="H1531" i="3"/>
  <c r="I1531" i="3"/>
  <c r="J1531" i="3"/>
  <c r="K1531" i="3"/>
  <c r="L1531" i="3"/>
  <c r="M1531" i="3" s="1"/>
  <c r="H1532" i="3"/>
  <c r="I1532" i="3"/>
  <c r="J1532" i="3"/>
  <c r="K1532" i="3"/>
  <c r="L1532" i="3"/>
  <c r="H1533" i="3"/>
  <c r="I1533" i="3"/>
  <c r="J1533" i="3"/>
  <c r="K1533" i="3"/>
  <c r="L1533" i="3"/>
  <c r="M1533" i="3"/>
  <c r="H1534" i="3"/>
  <c r="I1534" i="3"/>
  <c r="J1534" i="3"/>
  <c r="K1534" i="3"/>
  <c r="L1534" i="3"/>
  <c r="M1534" i="3"/>
  <c r="H1535" i="3"/>
  <c r="I1535" i="3"/>
  <c r="J1535" i="3"/>
  <c r="K1535" i="3"/>
  <c r="L1535" i="3"/>
  <c r="H1536" i="3"/>
  <c r="I1536" i="3"/>
  <c r="J1536" i="3"/>
  <c r="K1536" i="3"/>
  <c r="L1536" i="3"/>
  <c r="H1537" i="3"/>
  <c r="I1537" i="3"/>
  <c r="J1537" i="3"/>
  <c r="K1537" i="3"/>
  <c r="L1537" i="3"/>
  <c r="M1537" i="3"/>
  <c r="H1538" i="3"/>
  <c r="I1538" i="3"/>
  <c r="J1538" i="3"/>
  <c r="K1538" i="3"/>
  <c r="L1538" i="3"/>
  <c r="M1538" i="3"/>
  <c r="H1539" i="3"/>
  <c r="I1539" i="3"/>
  <c r="J1539" i="3"/>
  <c r="K1539" i="3"/>
  <c r="L1539" i="3"/>
  <c r="H1540" i="3"/>
  <c r="I1540" i="3"/>
  <c r="J1540" i="3"/>
  <c r="K1540" i="3"/>
  <c r="L1540" i="3"/>
  <c r="M1541" i="3" s="1"/>
  <c r="H1541" i="3"/>
  <c r="I1541" i="3"/>
  <c r="J1541" i="3"/>
  <c r="K1541" i="3"/>
  <c r="L1541" i="3"/>
  <c r="H1542" i="3"/>
  <c r="I1542" i="3"/>
  <c r="J1542" i="3"/>
  <c r="K1542" i="3"/>
  <c r="L1542" i="3"/>
  <c r="M1542" i="3"/>
  <c r="H1543" i="3"/>
  <c r="I1543" i="3"/>
  <c r="J1543" i="3"/>
  <c r="K1543" i="3"/>
  <c r="L1543" i="3"/>
  <c r="M1543" i="3" s="1"/>
  <c r="H1544" i="3"/>
  <c r="I1544" i="3"/>
  <c r="J1544" i="3"/>
  <c r="K1544" i="3"/>
  <c r="L1544" i="3"/>
  <c r="M1545" i="3" s="1"/>
  <c r="H1545" i="3"/>
  <c r="I1545" i="3"/>
  <c r="J1545" i="3"/>
  <c r="K1545" i="3"/>
  <c r="L1545" i="3"/>
  <c r="H1546" i="3"/>
  <c r="I1546" i="3"/>
  <c r="J1546" i="3"/>
  <c r="K1546" i="3"/>
  <c r="L1546" i="3"/>
  <c r="M1546" i="3"/>
  <c r="H1547" i="3"/>
  <c r="I1547" i="3"/>
  <c r="J1547" i="3"/>
  <c r="K1547" i="3"/>
  <c r="L1547" i="3"/>
  <c r="M1547" i="3" s="1"/>
  <c r="H1548" i="3"/>
  <c r="I1548" i="3"/>
  <c r="J1548" i="3"/>
  <c r="K1548" i="3"/>
  <c r="L1548" i="3"/>
  <c r="H1549" i="3"/>
  <c r="I1549" i="3"/>
  <c r="J1549" i="3"/>
  <c r="K1549" i="3"/>
  <c r="L1549" i="3"/>
  <c r="M1549" i="3"/>
  <c r="H1550" i="3"/>
  <c r="I1550" i="3"/>
  <c r="J1550" i="3"/>
  <c r="K1550" i="3"/>
  <c r="L1550" i="3"/>
  <c r="M1550" i="3"/>
  <c r="H1551" i="3"/>
  <c r="I1551" i="3"/>
  <c r="J1551" i="3"/>
  <c r="K1551" i="3"/>
  <c r="L1551" i="3"/>
  <c r="H1552" i="3"/>
  <c r="I1552" i="3"/>
  <c r="J1552" i="3"/>
  <c r="K1552" i="3"/>
  <c r="L1552" i="3"/>
  <c r="H1553" i="3"/>
  <c r="I1553" i="3"/>
  <c r="J1553" i="3"/>
  <c r="K1553" i="3"/>
  <c r="L1553" i="3"/>
  <c r="M1553" i="3"/>
  <c r="H1554" i="3"/>
  <c r="I1554" i="3"/>
  <c r="J1554" i="3"/>
  <c r="K1554" i="3"/>
  <c r="L1554" i="3"/>
  <c r="M1554" i="3"/>
  <c r="H1555" i="3"/>
  <c r="I1555" i="3"/>
  <c r="J1555" i="3"/>
  <c r="K1555" i="3"/>
  <c r="L1555" i="3"/>
  <c r="H1556" i="3"/>
  <c r="I1556" i="3"/>
  <c r="J1556" i="3"/>
  <c r="K1556" i="3"/>
  <c r="L1556" i="3"/>
  <c r="M1557" i="3" s="1"/>
  <c r="H1557" i="3"/>
  <c r="I1557" i="3"/>
  <c r="J1557" i="3"/>
  <c r="K1557" i="3"/>
  <c r="L1557" i="3"/>
  <c r="H1558" i="3"/>
  <c r="I1558" i="3"/>
  <c r="J1558" i="3"/>
  <c r="K1558" i="3"/>
  <c r="L1558" i="3"/>
  <c r="M1558" i="3"/>
  <c r="H1559" i="3"/>
  <c r="I1559" i="3"/>
  <c r="J1559" i="3"/>
  <c r="K1559" i="3"/>
  <c r="L1559" i="3"/>
  <c r="M1559" i="3" s="1"/>
  <c r="H1560" i="3"/>
  <c r="I1560" i="3"/>
  <c r="J1560" i="3"/>
  <c r="K1560" i="3"/>
  <c r="L1560" i="3"/>
  <c r="M1561" i="3" s="1"/>
  <c r="H1561" i="3"/>
  <c r="I1561" i="3"/>
  <c r="J1561" i="3"/>
  <c r="K1561" i="3"/>
  <c r="L1561" i="3"/>
  <c r="H1562" i="3"/>
  <c r="I1562" i="3"/>
  <c r="J1562" i="3"/>
  <c r="K1562" i="3"/>
  <c r="L1562" i="3"/>
  <c r="M1562" i="3"/>
  <c r="H1563" i="3"/>
  <c r="I1563" i="3"/>
  <c r="J1563" i="3"/>
  <c r="K1563" i="3"/>
  <c r="L1563" i="3"/>
  <c r="M1563" i="3" s="1"/>
  <c r="H1564" i="3"/>
  <c r="I1564" i="3"/>
  <c r="J1564" i="3"/>
  <c r="K1564" i="3"/>
  <c r="L1564" i="3"/>
  <c r="H1565" i="3"/>
  <c r="I1565" i="3"/>
  <c r="J1565" i="3"/>
  <c r="K1565" i="3"/>
  <c r="L1565" i="3"/>
  <c r="M1565" i="3"/>
  <c r="H1566" i="3"/>
  <c r="I1566" i="3"/>
  <c r="J1566" i="3"/>
  <c r="K1566" i="3"/>
  <c r="L1566" i="3"/>
  <c r="M1566" i="3"/>
  <c r="H1567" i="3"/>
  <c r="I1567" i="3"/>
  <c r="J1567" i="3"/>
  <c r="K1567" i="3"/>
  <c r="L1567" i="3"/>
  <c r="H1568" i="3"/>
  <c r="I1568" i="3"/>
  <c r="J1568" i="3"/>
  <c r="K1568" i="3"/>
  <c r="L1568" i="3"/>
  <c r="H1569" i="3"/>
  <c r="I1569" i="3"/>
  <c r="J1569" i="3"/>
  <c r="K1569" i="3"/>
  <c r="L1569" i="3"/>
  <c r="M1569" i="3"/>
  <c r="H1570" i="3"/>
  <c r="I1570" i="3"/>
  <c r="J1570" i="3"/>
  <c r="K1570" i="3"/>
  <c r="L1570" i="3"/>
  <c r="M1570" i="3"/>
  <c r="H1571" i="3"/>
  <c r="I1571" i="3"/>
  <c r="J1571" i="3"/>
  <c r="K1571" i="3"/>
  <c r="L1571" i="3"/>
  <c r="H1572" i="3"/>
  <c r="I1572" i="3"/>
  <c r="J1572" i="3"/>
  <c r="K1572" i="3"/>
  <c r="L1572" i="3"/>
  <c r="M1573" i="3" s="1"/>
  <c r="H1573" i="3"/>
  <c r="I1573" i="3"/>
  <c r="J1573" i="3"/>
  <c r="K1573" i="3"/>
  <c r="L1573" i="3"/>
  <c r="H1574" i="3"/>
  <c r="I1574" i="3"/>
  <c r="J1574" i="3"/>
  <c r="K1574" i="3"/>
  <c r="L1574" i="3"/>
  <c r="M1574" i="3"/>
  <c r="H1575" i="3"/>
  <c r="I1575" i="3"/>
  <c r="J1575" i="3"/>
  <c r="K1575" i="3"/>
  <c r="L1575" i="3"/>
  <c r="M1575" i="3" s="1"/>
  <c r="H1576" i="3"/>
  <c r="I1576" i="3"/>
  <c r="J1576" i="3"/>
  <c r="K1576" i="3"/>
  <c r="L1576" i="3"/>
  <c r="M1577" i="3" s="1"/>
  <c r="H1577" i="3"/>
  <c r="I1577" i="3"/>
  <c r="J1577" i="3"/>
  <c r="K1577" i="3"/>
  <c r="L1577" i="3"/>
  <c r="H1578" i="3"/>
  <c r="I1578" i="3"/>
  <c r="J1578" i="3"/>
  <c r="K1578" i="3"/>
  <c r="L1578" i="3"/>
  <c r="M1578" i="3"/>
  <c r="H1579" i="3"/>
  <c r="I1579" i="3"/>
  <c r="J1579" i="3"/>
  <c r="K1579" i="3"/>
  <c r="L1579" i="3"/>
  <c r="M1579" i="3" s="1"/>
  <c r="H1580" i="3"/>
  <c r="I1580" i="3"/>
  <c r="J1580" i="3"/>
  <c r="K1580" i="3"/>
  <c r="L1580" i="3"/>
  <c r="H1581" i="3"/>
  <c r="I1581" i="3"/>
  <c r="J1581" i="3"/>
  <c r="K1581" i="3"/>
  <c r="L1581" i="3"/>
  <c r="M1581" i="3"/>
  <c r="H1582" i="3"/>
  <c r="I1582" i="3"/>
  <c r="J1582" i="3"/>
  <c r="K1582" i="3"/>
  <c r="L1582" i="3"/>
  <c r="M1582" i="3"/>
  <c r="H1583" i="3"/>
  <c r="I1583" i="3"/>
  <c r="J1583" i="3"/>
  <c r="K1583" i="3"/>
  <c r="L1583" i="3"/>
  <c r="H1584" i="3"/>
  <c r="I1584" i="3"/>
  <c r="J1584" i="3"/>
  <c r="K1584" i="3"/>
  <c r="L1584" i="3"/>
  <c r="H1585" i="3"/>
  <c r="I1585" i="3"/>
  <c r="J1585" i="3"/>
  <c r="K1585" i="3"/>
  <c r="L1585" i="3"/>
  <c r="M1585" i="3"/>
  <c r="H1586" i="3"/>
  <c r="I1586" i="3"/>
  <c r="J1586" i="3"/>
  <c r="K1586" i="3"/>
  <c r="L1586" i="3"/>
  <c r="M1586" i="3"/>
  <c r="H1587" i="3"/>
  <c r="I1587" i="3"/>
  <c r="J1587" i="3"/>
  <c r="K1587" i="3"/>
  <c r="L1587" i="3"/>
  <c r="H1588" i="3"/>
  <c r="I1588" i="3"/>
  <c r="J1588" i="3"/>
  <c r="K1588" i="3"/>
  <c r="L1588" i="3"/>
  <c r="M1589" i="3" s="1"/>
  <c r="H1589" i="3"/>
  <c r="I1589" i="3"/>
  <c r="J1589" i="3"/>
  <c r="K1589" i="3"/>
  <c r="L1589" i="3"/>
  <c r="H1590" i="3"/>
  <c r="I1590" i="3"/>
  <c r="J1590" i="3"/>
  <c r="K1590" i="3"/>
  <c r="L1590" i="3"/>
  <c r="M1590" i="3"/>
  <c r="H1591" i="3"/>
  <c r="I1591" i="3"/>
  <c r="J1591" i="3"/>
  <c r="K1591" i="3"/>
  <c r="L1591" i="3"/>
  <c r="M1591" i="3" s="1"/>
  <c r="H1592" i="3"/>
  <c r="I1592" i="3"/>
  <c r="J1592" i="3"/>
  <c r="K1592" i="3"/>
  <c r="L1592" i="3"/>
  <c r="M1593" i="3" s="1"/>
  <c r="H1593" i="3"/>
  <c r="I1593" i="3"/>
  <c r="J1593" i="3"/>
  <c r="K1593" i="3"/>
  <c r="L1593" i="3"/>
  <c r="H1594" i="3"/>
  <c r="I1594" i="3"/>
  <c r="J1594" i="3"/>
  <c r="K1594" i="3"/>
  <c r="L1594" i="3"/>
  <c r="M1594" i="3"/>
  <c r="H1595" i="3"/>
  <c r="I1595" i="3"/>
  <c r="J1595" i="3"/>
  <c r="K1595" i="3"/>
  <c r="L1595" i="3"/>
  <c r="M1595" i="3" s="1"/>
  <c r="H1596" i="3"/>
  <c r="I1596" i="3"/>
  <c r="J1596" i="3"/>
  <c r="K1596" i="3"/>
  <c r="L1596" i="3"/>
  <c r="H1597" i="3"/>
  <c r="I1597" i="3"/>
  <c r="J1597" i="3"/>
  <c r="K1597" i="3"/>
  <c r="L1597" i="3"/>
  <c r="M1597" i="3"/>
  <c r="H1598" i="3"/>
  <c r="I1598" i="3"/>
  <c r="J1598" i="3"/>
  <c r="K1598" i="3"/>
  <c r="L1598" i="3"/>
  <c r="M1598" i="3"/>
  <c r="H1599" i="3"/>
  <c r="I1599" i="3"/>
  <c r="J1599" i="3"/>
  <c r="K1599" i="3"/>
  <c r="L1599" i="3"/>
  <c r="H1600" i="3"/>
  <c r="I1600" i="3"/>
  <c r="J1600" i="3"/>
  <c r="K1600" i="3"/>
  <c r="L1600" i="3"/>
  <c r="H1601" i="3"/>
  <c r="I1601" i="3"/>
  <c r="J1601" i="3"/>
  <c r="K1601" i="3"/>
  <c r="L1601" i="3"/>
  <c r="M1601" i="3"/>
  <c r="H1602" i="3"/>
  <c r="I1602" i="3"/>
  <c r="J1602" i="3"/>
  <c r="K1602" i="3"/>
  <c r="L1602" i="3"/>
  <c r="M1602" i="3"/>
  <c r="H1603" i="3"/>
  <c r="I1603" i="3"/>
  <c r="J1603" i="3"/>
  <c r="K1603" i="3"/>
  <c r="L1603" i="3"/>
  <c r="H1604" i="3"/>
  <c r="I1604" i="3"/>
  <c r="J1604" i="3"/>
  <c r="K1604" i="3"/>
  <c r="L1604" i="3"/>
  <c r="M1605" i="3" s="1"/>
  <c r="H1605" i="3"/>
  <c r="I1605" i="3"/>
  <c r="J1605" i="3"/>
  <c r="K1605" i="3"/>
  <c r="L1605" i="3"/>
  <c r="H1606" i="3"/>
  <c r="I1606" i="3"/>
  <c r="J1606" i="3"/>
  <c r="K1606" i="3"/>
  <c r="L1606" i="3"/>
  <c r="M1606" i="3"/>
  <c r="H1607" i="3"/>
  <c r="I1607" i="3"/>
  <c r="J1607" i="3"/>
  <c r="K1607" i="3"/>
  <c r="L1607" i="3"/>
  <c r="M1607" i="3" s="1"/>
  <c r="H1608" i="3"/>
  <c r="I1608" i="3"/>
  <c r="J1608" i="3"/>
  <c r="K1608" i="3"/>
  <c r="L1608" i="3"/>
  <c r="M1609" i="3" s="1"/>
  <c r="H1609" i="3"/>
  <c r="I1609" i="3"/>
  <c r="J1609" i="3"/>
  <c r="K1609" i="3"/>
  <c r="L1609" i="3"/>
  <c r="H1610" i="3"/>
  <c r="I1610" i="3"/>
  <c r="J1610" i="3"/>
  <c r="K1610" i="3"/>
  <c r="L1610" i="3"/>
  <c r="M1610" i="3"/>
  <c r="H1611" i="3"/>
  <c r="I1611" i="3"/>
  <c r="J1611" i="3"/>
  <c r="K1611" i="3"/>
  <c r="L1611" i="3"/>
  <c r="M1611" i="3" s="1"/>
  <c r="H1612" i="3"/>
  <c r="I1612" i="3"/>
  <c r="J1612" i="3"/>
  <c r="K1612" i="3"/>
  <c r="L1612" i="3"/>
  <c r="H1613" i="3"/>
  <c r="I1613" i="3"/>
  <c r="J1613" i="3"/>
  <c r="K1613" i="3"/>
  <c r="L1613" i="3"/>
  <c r="M1613" i="3"/>
  <c r="H1614" i="3"/>
  <c r="I1614" i="3"/>
  <c r="J1614" i="3"/>
  <c r="K1614" i="3"/>
  <c r="L1614" i="3"/>
  <c r="M1614" i="3"/>
  <c r="H1615" i="3"/>
  <c r="I1615" i="3"/>
  <c r="J1615" i="3"/>
  <c r="K1615" i="3"/>
  <c r="L1615" i="3"/>
  <c r="H1616" i="3"/>
  <c r="I1616" i="3"/>
  <c r="J1616" i="3"/>
  <c r="K1616" i="3"/>
  <c r="L1616" i="3"/>
  <c r="H1617" i="3"/>
  <c r="I1617" i="3"/>
  <c r="J1617" i="3"/>
  <c r="K1617" i="3"/>
  <c r="L1617" i="3"/>
  <c r="M1617" i="3"/>
  <c r="H1618" i="3"/>
  <c r="I1618" i="3"/>
  <c r="J1618" i="3"/>
  <c r="K1618" i="3"/>
  <c r="L1618" i="3"/>
  <c r="M1618" i="3"/>
  <c r="H1619" i="3"/>
  <c r="I1619" i="3"/>
  <c r="J1619" i="3"/>
  <c r="K1619" i="3"/>
  <c r="L1619" i="3"/>
  <c r="H1620" i="3"/>
  <c r="I1620" i="3"/>
  <c r="J1620" i="3"/>
  <c r="K1620" i="3"/>
  <c r="L1620" i="3"/>
  <c r="M1621" i="3" s="1"/>
  <c r="H1621" i="3"/>
  <c r="I1621" i="3"/>
  <c r="J1621" i="3"/>
  <c r="K1621" i="3"/>
  <c r="L1621" i="3"/>
  <c r="H1622" i="3"/>
  <c r="I1622" i="3"/>
  <c r="J1622" i="3"/>
  <c r="K1622" i="3"/>
  <c r="L1622" i="3"/>
  <c r="M1622" i="3"/>
  <c r="H1623" i="3"/>
  <c r="I1623" i="3"/>
  <c r="J1623" i="3"/>
  <c r="K1623" i="3"/>
  <c r="L1623" i="3"/>
  <c r="M1623" i="3" s="1"/>
  <c r="H1624" i="3"/>
  <c r="I1624" i="3"/>
  <c r="J1624" i="3"/>
  <c r="K1624" i="3"/>
  <c r="L1624" i="3"/>
  <c r="M1625" i="3" s="1"/>
  <c r="H1625" i="3"/>
  <c r="I1625" i="3"/>
  <c r="J1625" i="3"/>
  <c r="K1625" i="3"/>
  <c r="L1625" i="3"/>
  <c r="H1626" i="3"/>
  <c r="I1626" i="3"/>
  <c r="J1626" i="3"/>
  <c r="K1626" i="3"/>
  <c r="L1626" i="3"/>
  <c r="M1626" i="3"/>
  <c r="H1627" i="3"/>
  <c r="I1627" i="3"/>
  <c r="J1627" i="3"/>
  <c r="K1627" i="3"/>
  <c r="L1627" i="3"/>
  <c r="M1627" i="3" s="1"/>
  <c r="H1628" i="3"/>
  <c r="I1628" i="3"/>
  <c r="J1628" i="3"/>
  <c r="K1628" i="3"/>
  <c r="L1628" i="3"/>
  <c r="H1629" i="3"/>
  <c r="I1629" i="3"/>
  <c r="J1629" i="3"/>
  <c r="K1629" i="3"/>
  <c r="L1629" i="3"/>
  <c r="M1629" i="3"/>
  <c r="H1630" i="3"/>
  <c r="I1630" i="3"/>
  <c r="J1630" i="3"/>
  <c r="K1630" i="3"/>
  <c r="L1630" i="3"/>
  <c r="M1630" i="3"/>
  <c r="H1631" i="3"/>
  <c r="I1631" i="3"/>
  <c r="J1631" i="3"/>
  <c r="K1631" i="3"/>
  <c r="L1631" i="3"/>
  <c r="H1632" i="3"/>
  <c r="I1632" i="3"/>
  <c r="J1632" i="3"/>
  <c r="K1632" i="3"/>
  <c r="L1632" i="3"/>
  <c r="H1633" i="3"/>
  <c r="I1633" i="3"/>
  <c r="J1633" i="3"/>
  <c r="K1633" i="3"/>
  <c r="L1633" i="3"/>
  <c r="M1633" i="3"/>
  <c r="H1634" i="3"/>
  <c r="I1634" i="3"/>
  <c r="J1634" i="3"/>
  <c r="K1634" i="3"/>
  <c r="L1634" i="3"/>
  <c r="M1634" i="3"/>
  <c r="H1635" i="3"/>
  <c r="I1635" i="3"/>
  <c r="J1635" i="3"/>
  <c r="K1635" i="3"/>
  <c r="L1635" i="3"/>
  <c r="H1636" i="3"/>
  <c r="I1636" i="3"/>
  <c r="J1636" i="3"/>
  <c r="K1636" i="3"/>
  <c r="L1636" i="3"/>
  <c r="M1637" i="3" s="1"/>
  <c r="H1637" i="3"/>
  <c r="I1637" i="3"/>
  <c r="J1637" i="3"/>
  <c r="K1637" i="3"/>
  <c r="L1637" i="3"/>
  <c r="H1638" i="3"/>
  <c r="I1638" i="3"/>
  <c r="J1638" i="3"/>
  <c r="K1638" i="3"/>
  <c r="L1638" i="3"/>
  <c r="M1638" i="3"/>
  <c r="H1639" i="3"/>
  <c r="I1639" i="3"/>
  <c r="J1639" i="3"/>
  <c r="K1639" i="3"/>
  <c r="L1639" i="3"/>
  <c r="M1639" i="3" s="1"/>
  <c r="H1640" i="3"/>
  <c r="I1640" i="3"/>
  <c r="J1640" i="3"/>
  <c r="K1640" i="3"/>
  <c r="L1640" i="3"/>
  <c r="M1641" i="3" s="1"/>
  <c r="H1641" i="3"/>
  <c r="I1641" i="3"/>
  <c r="J1641" i="3"/>
  <c r="K1641" i="3"/>
  <c r="L1641" i="3"/>
  <c r="H1642" i="3"/>
  <c r="I1642" i="3"/>
  <c r="J1642" i="3"/>
  <c r="K1642" i="3"/>
  <c r="L1642" i="3"/>
  <c r="M1642" i="3"/>
  <c r="H1643" i="3"/>
  <c r="I1643" i="3"/>
  <c r="J1643" i="3"/>
  <c r="K1643" i="3"/>
  <c r="L1643" i="3"/>
  <c r="M1643" i="3" s="1"/>
  <c r="H1644" i="3"/>
  <c r="I1644" i="3"/>
  <c r="J1644" i="3"/>
  <c r="K1644" i="3"/>
  <c r="L1644" i="3"/>
  <c r="H1645" i="3"/>
  <c r="I1645" i="3"/>
  <c r="J1645" i="3"/>
  <c r="K1645" i="3"/>
  <c r="L1645" i="3"/>
  <c r="M1645" i="3"/>
  <c r="H1646" i="3"/>
  <c r="I1646" i="3"/>
  <c r="J1646" i="3"/>
  <c r="K1646" i="3"/>
  <c r="L1646" i="3"/>
  <c r="M1646" i="3"/>
  <c r="H1647" i="3"/>
  <c r="I1647" i="3"/>
  <c r="J1647" i="3"/>
  <c r="K1647" i="3"/>
  <c r="L1647" i="3"/>
  <c r="H1648" i="3"/>
  <c r="I1648" i="3"/>
  <c r="J1648" i="3"/>
  <c r="K1648" i="3"/>
  <c r="L1648" i="3"/>
  <c r="H1649" i="3"/>
  <c r="I1649" i="3"/>
  <c r="J1649" i="3"/>
  <c r="K1649" i="3"/>
  <c r="L1649" i="3"/>
  <c r="M1649" i="3"/>
  <c r="H1650" i="3"/>
  <c r="I1650" i="3"/>
  <c r="J1650" i="3"/>
  <c r="K1650" i="3"/>
  <c r="L1650" i="3"/>
  <c r="M1650" i="3"/>
  <c r="H1651" i="3"/>
  <c r="I1651" i="3"/>
  <c r="J1651" i="3"/>
  <c r="K1651" i="3"/>
  <c r="L1651" i="3"/>
  <c r="H1652" i="3"/>
  <c r="I1652" i="3"/>
  <c r="J1652" i="3"/>
  <c r="K1652" i="3"/>
  <c r="L1652" i="3"/>
  <c r="M1653" i="3" s="1"/>
  <c r="H1653" i="3"/>
  <c r="I1653" i="3"/>
  <c r="J1653" i="3"/>
  <c r="K1653" i="3"/>
  <c r="L1653" i="3"/>
  <c r="H1654" i="3"/>
  <c r="I1654" i="3"/>
  <c r="J1654" i="3"/>
  <c r="K1654" i="3"/>
  <c r="L1654" i="3"/>
  <c r="M1654" i="3"/>
  <c r="H1655" i="3"/>
  <c r="I1655" i="3"/>
  <c r="J1655" i="3"/>
  <c r="K1655" i="3"/>
  <c r="L1655" i="3"/>
  <c r="M1655" i="3" s="1"/>
  <c r="H1656" i="3"/>
  <c r="I1656" i="3"/>
  <c r="J1656" i="3"/>
  <c r="K1656" i="3"/>
  <c r="L1656" i="3"/>
  <c r="M1657" i="3" s="1"/>
  <c r="H1657" i="3"/>
  <c r="I1657" i="3"/>
  <c r="J1657" i="3"/>
  <c r="K1657" i="3"/>
  <c r="L1657" i="3"/>
  <c r="H1658" i="3"/>
  <c r="I1658" i="3"/>
  <c r="J1658" i="3"/>
  <c r="K1658" i="3"/>
  <c r="L1658" i="3"/>
  <c r="M1658" i="3"/>
  <c r="H1659" i="3"/>
  <c r="I1659" i="3"/>
  <c r="J1659" i="3"/>
  <c r="K1659" i="3"/>
  <c r="L1659" i="3"/>
  <c r="M1659" i="3" s="1"/>
  <c r="H1660" i="3"/>
  <c r="I1660" i="3"/>
  <c r="J1660" i="3"/>
  <c r="K1660" i="3"/>
  <c r="L1660" i="3"/>
  <c r="H1661" i="3"/>
  <c r="I1661" i="3"/>
  <c r="J1661" i="3"/>
  <c r="K1661" i="3"/>
  <c r="L1661" i="3"/>
  <c r="M1661" i="3"/>
  <c r="H1662" i="3"/>
  <c r="I1662" i="3"/>
  <c r="J1662" i="3"/>
  <c r="K1662" i="3"/>
  <c r="L1662" i="3"/>
  <c r="M1662" i="3"/>
  <c r="H1663" i="3"/>
  <c r="I1663" i="3"/>
  <c r="J1663" i="3"/>
  <c r="K1663" i="3"/>
  <c r="L1663" i="3"/>
  <c r="H1664" i="3"/>
  <c r="I1664" i="3"/>
  <c r="J1664" i="3"/>
  <c r="K1664" i="3"/>
  <c r="L1664" i="3"/>
  <c r="H1665" i="3"/>
  <c r="I1665" i="3"/>
  <c r="J1665" i="3"/>
  <c r="K1665" i="3"/>
  <c r="L1665" i="3"/>
  <c r="M1665" i="3"/>
  <c r="H1666" i="3"/>
  <c r="I1666" i="3"/>
  <c r="J1666" i="3"/>
  <c r="K1666" i="3"/>
  <c r="L1666" i="3"/>
  <c r="M1666" i="3"/>
  <c r="H1667" i="3"/>
  <c r="I1667" i="3"/>
  <c r="J1667" i="3"/>
  <c r="K1667" i="3"/>
  <c r="L1667" i="3"/>
  <c r="H1668" i="3"/>
  <c r="I1668" i="3"/>
  <c r="J1668" i="3"/>
  <c r="K1668" i="3"/>
  <c r="L1668" i="3"/>
  <c r="M1669" i="3" s="1"/>
  <c r="H1669" i="3"/>
  <c r="I1669" i="3"/>
  <c r="J1669" i="3"/>
  <c r="K1669" i="3"/>
  <c r="L1669" i="3"/>
  <c r="H1670" i="3"/>
  <c r="I1670" i="3"/>
  <c r="J1670" i="3"/>
  <c r="K1670" i="3"/>
  <c r="L1670" i="3"/>
  <c r="M1670" i="3"/>
  <c r="H1671" i="3"/>
  <c r="I1671" i="3"/>
  <c r="J1671" i="3"/>
  <c r="K1671" i="3"/>
  <c r="L1671" i="3"/>
  <c r="M1671" i="3" s="1"/>
  <c r="H1672" i="3"/>
  <c r="I1672" i="3"/>
  <c r="J1672" i="3"/>
  <c r="K1672" i="3"/>
  <c r="L1672" i="3"/>
  <c r="M1673" i="3" s="1"/>
  <c r="H1673" i="3"/>
  <c r="I1673" i="3"/>
  <c r="J1673" i="3"/>
  <c r="K1673" i="3"/>
  <c r="L1673" i="3"/>
  <c r="H1674" i="3"/>
  <c r="I1674" i="3"/>
  <c r="J1674" i="3"/>
  <c r="K1674" i="3"/>
  <c r="L1674" i="3"/>
  <c r="M1674" i="3"/>
  <c r="H1675" i="3"/>
  <c r="I1675" i="3"/>
  <c r="J1675" i="3"/>
  <c r="K1675" i="3"/>
  <c r="L1675" i="3"/>
  <c r="M1675" i="3" s="1"/>
  <c r="H1676" i="3"/>
  <c r="I1676" i="3"/>
  <c r="J1676" i="3"/>
  <c r="K1676" i="3"/>
  <c r="L1676" i="3"/>
  <c r="H1677" i="3"/>
  <c r="I1677" i="3"/>
  <c r="J1677" i="3"/>
  <c r="K1677" i="3"/>
  <c r="L1677" i="3"/>
  <c r="M1677" i="3"/>
  <c r="H1678" i="3"/>
  <c r="I1678" i="3"/>
  <c r="J1678" i="3"/>
  <c r="K1678" i="3"/>
  <c r="L1678" i="3"/>
  <c r="M1678" i="3"/>
  <c r="H1679" i="3"/>
  <c r="I1679" i="3"/>
  <c r="J1679" i="3"/>
  <c r="K1679" i="3"/>
  <c r="L1679" i="3"/>
  <c r="H1680" i="3"/>
  <c r="I1680" i="3"/>
  <c r="J1680" i="3"/>
  <c r="K1680" i="3"/>
  <c r="L1680" i="3"/>
  <c r="H1681" i="3"/>
  <c r="I1681" i="3"/>
  <c r="J1681" i="3"/>
  <c r="K1681" i="3"/>
  <c r="L1681" i="3"/>
  <c r="M1681" i="3"/>
  <c r="H1682" i="3"/>
  <c r="I1682" i="3"/>
  <c r="J1682" i="3"/>
  <c r="K1682" i="3"/>
  <c r="L1682" i="3"/>
  <c r="M1682" i="3"/>
  <c r="H1683" i="3"/>
  <c r="I1683" i="3"/>
  <c r="J1683" i="3"/>
  <c r="K1683" i="3"/>
  <c r="L1683" i="3"/>
  <c r="H1684" i="3"/>
  <c r="I1684" i="3"/>
  <c r="J1684" i="3"/>
  <c r="K1684" i="3"/>
  <c r="L1684" i="3"/>
  <c r="M1685" i="3" s="1"/>
  <c r="H1685" i="3"/>
  <c r="I1685" i="3"/>
  <c r="J1685" i="3"/>
  <c r="K1685" i="3"/>
  <c r="L1685" i="3"/>
  <c r="H1686" i="3"/>
  <c r="I1686" i="3"/>
  <c r="J1686" i="3"/>
  <c r="K1686" i="3"/>
  <c r="L1686" i="3"/>
  <c r="M1686" i="3"/>
  <c r="H1687" i="3"/>
  <c r="I1687" i="3"/>
  <c r="J1687" i="3"/>
  <c r="K1687" i="3"/>
  <c r="L1687" i="3"/>
  <c r="M1687" i="3" s="1"/>
  <c r="H1688" i="3"/>
  <c r="I1688" i="3"/>
  <c r="J1688" i="3"/>
  <c r="K1688" i="3"/>
  <c r="L1688" i="3"/>
  <c r="M1689" i="3" s="1"/>
  <c r="H1689" i="3"/>
  <c r="I1689" i="3"/>
  <c r="J1689" i="3"/>
  <c r="K1689" i="3"/>
  <c r="L1689" i="3"/>
  <c r="H1690" i="3"/>
  <c r="I1690" i="3"/>
  <c r="J1690" i="3"/>
  <c r="K1690" i="3"/>
  <c r="L1690" i="3"/>
  <c r="M1690" i="3"/>
  <c r="H1691" i="3"/>
  <c r="I1691" i="3"/>
  <c r="J1691" i="3"/>
  <c r="K1691" i="3"/>
  <c r="L1691" i="3"/>
  <c r="M1691" i="3" s="1"/>
  <c r="H1692" i="3"/>
  <c r="I1692" i="3"/>
  <c r="J1692" i="3"/>
  <c r="K1692" i="3"/>
  <c r="L1692" i="3"/>
  <c r="H1693" i="3"/>
  <c r="I1693" i="3"/>
  <c r="J1693" i="3"/>
  <c r="K1693" i="3"/>
  <c r="L1693" i="3"/>
  <c r="M1693" i="3"/>
  <c r="H1694" i="3"/>
  <c r="I1694" i="3"/>
  <c r="J1694" i="3"/>
  <c r="K1694" i="3"/>
  <c r="L1694" i="3"/>
  <c r="M1694" i="3"/>
  <c r="H1695" i="3"/>
  <c r="I1695" i="3"/>
  <c r="J1695" i="3"/>
  <c r="K1695" i="3"/>
  <c r="L1695" i="3"/>
  <c r="H1696" i="3"/>
  <c r="I1696" i="3"/>
  <c r="J1696" i="3"/>
  <c r="K1696" i="3"/>
  <c r="L1696" i="3"/>
  <c r="H1697" i="3"/>
  <c r="I1697" i="3"/>
  <c r="J1697" i="3"/>
  <c r="K1697" i="3"/>
  <c r="L1697" i="3"/>
  <c r="M1697" i="3"/>
  <c r="H1698" i="3"/>
  <c r="I1698" i="3"/>
  <c r="J1698" i="3"/>
  <c r="K1698" i="3"/>
  <c r="L1698" i="3"/>
  <c r="M1698" i="3"/>
  <c r="H1699" i="3"/>
  <c r="I1699" i="3"/>
  <c r="J1699" i="3"/>
  <c r="K1699" i="3"/>
  <c r="L1699" i="3"/>
  <c r="H1700" i="3"/>
  <c r="I1700" i="3"/>
  <c r="J1700" i="3"/>
  <c r="K1700" i="3"/>
  <c r="L1700" i="3"/>
  <c r="M1701" i="3" s="1"/>
  <c r="H1701" i="3"/>
  <c r="I1701" i="3"/>
  <c r="J1701" i="3"/>
  <c r="K1701" i="3"/>
  <c r="L1701" i="3"/>
  <c r="H1702" i="3"/>
  <c r="I1702" i="3"/>
  <c r="J1702" i="3"/>
  <c r="K1702" i="3"/>
  <c r="L1702" i="3"/>
  <c r="M1702" i="3"/>
  <c r="H1703" i="3"/>
  <c r="I1703" i="3"/>
  <c r="J1703" i="3"/>
  <c r="K1703" i="3"/>
  <c r="L1703" i="3"/>
  <c r="M1703" i="3"/>
  <c r="H1704" i="3"/>
  <c r="I1704" i="3"/>
  <c r="J1704" i="3"/>
  <c r="K1704" i="3"/>
  <c r="L1704" i="3"/>
  <c r="H1705" i="3"/>
  <c r="I1705" i="3"/>
  <c r="J1705" i="3"/>
  <c r="K1705" i="3"/>
  <c r="L1705" i="3"/>
  <c r="M1705" i="3" s="1"/>
  <c r="H1706" i="3"/>
  <c r="I1706" i="3"/>
  <c r="J1706" i="3"/>
  <c r="K1706" i="3"/>
  <c r="L1706" i="3"/>
  <c r="M1706" i="3" s="1"/>
  <c r="H1707" i="3"/>
  <c r="I1707" i="3"/>
  <c r="J1707" i="3"/>
  <c r="K1707" i="3"/>
  <c r="L1707" i="3"/>
  <c r="M1708" i="3" s="1"/>
  <c r="H1708" i="3"/>
  <c r="I1708" i="3"/>
  <c r="J1708" i="3"/>
  <c r="K1708" i="3"/>
  <c r="L1708" i="3"/>
  <c r="M1709" i="3" s="1"/>
  <c r="H1709" i="3"/>
  <c r="I1709" i="3"/>
  <c r="J1709" i="3"/>
  <c r="K1709" i="3"/>
  <c r="L1709" i="3"/>
  <c r="H1710" i="3"/>
  <c r="I1710" i="3"/>
  <c r="J1710" i="3"/>
  <c r="K1710" i="3"/>
  <c r="L1710" i="3"/>
  <c r="M1710" i="3"/>
  <c r="H1711" i="3"/>
  <c r="I1711" i="3"/>
  <c r="J1711" i="3"/>
  <c r="K1711" i="3"/>
  <c r="L1711" i="3"/>
  <c r="M1712" i="3" s="1"/>
  <c r="M1711" i="3"/>
  <c r="H1712" i="3"/>
  <c r="I1712" i="3"/>
  <c r="J1712" i="3"/>
  <c r="K1712" i="3"/>
  <c r="L1712" i="3"/>
  <c r="H1713" i="3"/>
  <c r="I1713" i="3"/>
  <c r="J1713" i="3"/>
  <c r="K1713" i="3"/>
  <c r="L1713" i="3"/>
  <c r="M1713" i="3" s="1"/>
  <c r="H1714" i="3"/>
  <c r="I1714" i="3"/>
  <c r="J1714" i="3"/>
  <c r="K1714" i="3"/>
  <c r="L1714" i="3"/>
  <c r="M1714" i="3" s="1"/>
  <c r="H1715" i="3"/>
  <c r="I1715" i="3"/>
  <c r="J1715" i="3"/>
  <c r="K1715" i="3"/>
  <c r="L1715" i="3"/>
  <c r="M1716" i="3" s="1"/>
  <c r="H1716" i="3"/>
  <c r="I1716" i="3"/>
  <c r="J1716" i="3"/>
  <c r="K1716" i="3"/>
  <c r="L1716" i="3"/>
  <c r="H1717" i="3"/>
  <c r="I1717" i="3"/>
  <c r="J1717" i="3"/>
  <c r="K1717" i="3"/>
  <c r="L1717" i="3"/>
  <c r="M1717" i="3"/>
  <c r="H1718" i="3"/>
  <c r="I1718" i="3"/>
  <c r="J1718" i="3"/>
  <c r="K1718" i="3"/>
  <c r="L1718" i="3"/>
  <c r="M1718" i="3"/>
  <c r="H1719" i="3"/>
  <c r="I1719" i="3"/>
  <c r="J1719" i="3"/>
  <c r="K1719" i="3"/>
  <c r="L1719" i="3"/>
  <c r="M1720" i="3" s="1"/>
  <c r="M1719" i="3"/>
  <c r="H1720" i="3"/>
  <c r="I1720" i="3"/>
  <c r="J1720" i="3"/>
  <c r="K1720" i="3"/>
  <c r="L1720" i="3"/>
  <c r="H1721" i="3"/>
  <c r="I1721" i="3"/>
  <c r="J1721" i="3"/>
  <c r="K1721" i="3"/>
  <c r="L1721" i="3"/>
  <c r="M1721" i="3" s="1"/>
  <c r="H1722" i="3"/>
  <c r="I1722" i="3"/>
  <c r="J1722" i="3"/>
  <c r="K1722" i="3"/>
  <c r="L1722" i="3"/>
  <c r="M1722" i="3" s="1"/>
  <c r="H1723" i="3"/>
  <c r="I1723" i="3"/>
  <c r="J1723" i="3"/>
  <c r="K1723" i="3"/>
  <c r="L1723" i="3"/>
  <c r="M1723" i="3" s="1"/>
  <c r="H1724" i="3"/>
  <c r="I1724" i="3"/>
  <c r="J1724" i="3"/>
  <c r="K1724" i="3"/>
  <c r="L1724" i="3"/>
  <c r="H1725" i="3"/>
  <c r="I1725" i="3"/>
  <c r="J1725" i="3"/>
  <c r="K1725" i="3"/>
  <c r="L1725" i="3"/>
  <c r="M1725" i="3"/>
  <c r="H1726" i="3"/>
  <c r="I1726" i="3"/>
  <c r="J1726" i="3"/>
  <c r="K1726" i="3"/>
  <c r="L1726" i="3"/>
  <c r="M1726" i="3"/>
  <c r="H1727" i="3"/>
  <c r="I1727" i="3"/>
  <c r="J1727" i="3"/>
  <c r="K1727" i="3"/>
  <c r="L1727" i="3"/>
  <c r="M1727" i="3"/>
  <c r="H1728" i="3"/>
  <c r="I1728" i="3"/>
  <c r="J1728" i="3"/>
  <c r="K1728" i="3"/>
  <c r="L1728" i="3"/>
  <c r="H1729" i="3"/>
  <c r="I1729" i="3"/>
  <c r="J1729" i="3"/>
  <c r="K1729" i="3"/>
  <c r="L1729" i="3"/>
  <c r="M1729" i="3" s="1"/>
  <c r="H1730" i="3"/>
  <c r="I1730" i="3"/>
  <c r="J1730" i="3"/>
  <c r="K1730" i="3"/>
  <c r="L1730" i="3"/>
  <c r="M1730" i="3" s="1"/>
  <c r="H1731" i="3"/>
  <c r="I1731" i="3"/>
  <c r="J1731" i="3"/>
  <c r="K1731" i="3"/>
  <c r="L1731" i="3"/>
  <c r="M1731" i="3" s="1"/>
  <c r="H1732" i="3"/>
  <c r="I1732" i="3"/>
  <c r="J1732" i="3"/>
  <c r="K1732" i="3"/>
  <c r="L1732" i="3"/>
  <c r="M1733" i="3" s="1"/>
  <c r="H1733" i="3"/>
  <c r="I1733" i="3"/>
  <c r="J1733" i="3"/>
  <c r="K1733" i="3"/>
  <c r="L1733" i="3"/>
  <c r="H1734" i="3"/>
  <c r="I1734" i="3"/>
  <c r="J1734" i="3"/>
  <c r="K1734" i="3"/>
  <c r="L1734" i="3"/>
  <c r="M1734" i="3"/>
  <c r="H1735" i="3"/>
  <c r="I1735" i="3"/>
  <c r="J1735" i="3"/>
  <c r="K1735" i="3"/>
  <c r="L1735" i="3"/>
  <c r="M1735" i="3"/>
  <c r="H1736" i="3"/>
  <c r="I1736" i="3"/>
  <c r="J1736" i="3"/>
  <c r="K1736" i="3"/>
  <c r="L1736" i="3"/>
  <c r="H1737" i="3"/>
  <c r="I1737" i="3"/>
  <c r="J1737" i="3"/>
  <c r="K1737" i="3"/>
  <c r="L1737" i="3"/>
  <c r="M1737" i="3" s="1"/>
  <c r="H1738" i="3"/>
  <c r="I1738" i="3"/>
  <c r="J1738" i="3"/>
  <c r="K1738" i="3"/>
  <c r="L1738" i="3"/>
  <c r="M1738" i="3" s="1"/>
  <c r="H1739" i="3"/>
  <c r="I1739" i="3"/>
  <c r="J1739" i="3"/>
  <c r="K1739" i="3"/>
  <c r="L1739" i="3"/>
  <c r="M1740" i="3" s="1"/>
  <c r="H1740" i="3"/>
  <c r="I1740" i="3"/>
  <c r="J1740" i="3"/>
  <c r="K1740" i="3"/>
  <c r="L1740" i="3"/>
  <c r="M1741" i="3" s="1"/>
  <c r="H1741" i="3"/>
  <c r="I1741" i="3"/>
  <c r="J1741" i="3"/>
  <c r="K1741" i="3"/>
  <c r="L1741" i="3"/>
  <c r="H1742" i="3"/>
  <c r="I1742" i="3"/>
  <c r="J1742" i="3"/>
  <c r="K1742" i="3"/>
  <c r="L1742" i="3"/>
  <c r="M1742" i="3"/>
  <c r="H1743" i="3"/>
  <c r="I1743" i="3"/>
  <c r="J1743" i="3"/>
  <c r="K1743" i="3"/>
  <c r="L1743" i="3"/>
  <c r="M1744" i="3" s="1"/>
  <c r="M1743" i="3"/>
  <c r="H1744" i="3"/>
  <c r="I1744" i="3"/>
  <c r="J1744" i="3"/>
  <c r="K1744" i="3"/>
  <c r="L1744" i="3"/>
  <c r="H1745" i="3"/>
  <c r="I1745" i="3"/>
  <c r="J1745" i="3"/>
  <c r="K1745" i="3"/>
  <c r="L1745" i="3"/>
  <c r="M1745" i="3" s="1"/>
  <c r="H1746" i="3"/>
  <c r="I1746" i="3"/>
  <c r="J1746" i="3"/>
  <c r="K1746" i="3"/>
  <c r="L1746" i="3"/>
  <c r="M1746" i="3" s="1"/>
  <c r="H1747" i="3"/>
  <c r="I1747" i="3"/>
  <c r="J1747" i="3"/>
  <c r="K1747" i="3"/>
  <c r="L1747" i="3"/>
  <c r="M1748" i="3" s="1"/>
  <c r="H1748" i="3"/>
  <c r="I1748" i="3"/>
  <c r="J1748" i="3"/>
  <c r="K1748" i="3"/>
  <c r="L1748" i="3"/>
  <c r="H1749" i="3"/>
  <c r="I1749" i="3"/>
  <c r="J1749" i="3"/>
  <c r="K1749" i="3"/>
  <c r="L1749" i="3"/>
  <c r="M1749" i="3"/>
  <c r="H1750" i="3"/>
  <c r="I1750" i="3"/>
  <c r="J1750" i="3"/>
  <c r="K1750" i="3"/>
  <c r="L1750" i="3"/>
  <c r="M1750" i="3"/>
  <c r="H1751" i="3"/>
  <c r="I1751" i="3"/>
  <c r="J1751" i="3"/>
  <c r="K1751" i="3"/>
  <c r="L1751" i="3"/>
  <c r="M1752" i="3" s="1"/>
  <c r="M1751" i="3"/>
  <c r="H1752" i="3"/>
  <c r="I1752" i="3"/>
  <c r="J1752" i="3"/>
  <c r="K1752" i="3"/>
  <c r="L1752" i="3"/>
  <c r="H1753" i="3"/>
  <c r="I1753" i="3"/>
  <c r="J1753" i="3"/>
  <c r="K1753" i="3"/>
  <c r="L1753" i="3"/>
  <c r="M1753" i="3" s="1"/>
  <c r="H1754" i="3"/>
  <c r="I1754" i="3"/>
  <c r="J1754" i="3"/>
  <c r="K1754" i="3"/>
  <c r="L1754" i="3"/>
  <c r="M1754" i="3" s="1"/>
  <c r="H1755" i="3"/>
  <c r="I1755" i="3"/>
  <c r="J1755" i="3"/>
  <c r="K1755" i="3"/>
  <c r="L1755" i="3"/>
  <c r="M1755" i="3" s="1"/>
  <c r="H1756" i="3"/>
  <c r="I1756" i="3"/>
  <c r="J1756" i="3"/>
  <c r="K1756" i="3"/>
  <c r="L1756" i="3"/>
  <c r="H1757" i="3"/>
  <c r="I1757" i="3"/>
  <c r="J1757" i="3"/>
  <c r="K1757" i="3"/>
  <c r="L1757" i="3"/>
  <c r="M1757" i="3"/>
  <c r="H1758" i="3"/>
  <c r="I1758" i="3"/>
  <c r="J1758" i="3"/>
  <c r="K1758" i="3"/>
  <c r="L1758" i="3"/>
  <c r="M1758" i="3"/>
  <c r="H1759" i="3"/>
  <c r="I1759" i="3"/>
  <c r="J1759" i="3"/>
  <c r="K1759" i="3"/>
  <c r="L1759" i="3"/>
  <c r="M1759" i="3"/>
  <c r="H1760" i="3"/>
  <c r="I1760" i="3"/>
  <c r="J1760" i="3"/>
  <c r="K1760" i="3"/>
  <c r="L1760" i="3"/>
  <c r="H1761" i="3"/>
  <c r="I1761" i="3"/>
  <c r="J1761" i="3"/>
  <c r="K1761" i="3"/>
  <c r="L1761" i="3"/>
  <c r="M1761" i="3" s="1"/>
  <c r="H1762" i="3"/>
  <c r="I1762" i="3"/>
  <c r="J1762" i="3"/>
  <c r="K1762" i="3"/>
  <c r="L1762" i="3"/>
  <c r="M1762" i="3" s="1"/>
  <c r="H1763" i="3"/>
  <c r="I1763" i="3"/>
  <c r="J1763" i="3"/>
  <c r="K1763" i="3"/>
  <c r="L1763" i="3"/>
  <c r="M1763" i="3" s="1"/>
  <c r="H1764" i="3"/>
  <c r="I1764" i="3"/>
  <c r="J1764" i="3"/>
  <c r="K1764" i="3"/>
  <c r="L1764" i="3"/>
  <c r="M1765" i="3" s="1"/>
  <c r="H1765" i="3"/>
  <c r="I1765" i="3"/>
  <c r="J1765" i="3"/>
  <c r="K1765" i="3"/>
  <c r="L1765" i="3"/>
  <c r="H1766" i="3"/>
  <c r="I1766" i="3"/>
  <c r="J1766" i="3"/>
  <c r="K1766" i="3"/>
  <c r="L1766" i="3"/>
  <c r="H1767" i="3"/>
  <c r="I1767" i="3"/>
  <c r="J1767" i="3"/>
  <c r="K1767" i="3"/>
  <c r="L1767" i="3"/>
  <c r="M1767" i="3" s="1"/>
  <c r="H1768" i="3"/>
  <c r="I1768" i="3"/>
  <c r="J1768" i="3"/>
  <c r="K1768" i="3"/>
  <c r="L1768" i="3"/>
  <c r="H1769" i="3"/>
  <c r="I1769" i="3"/>
  <c r="J1769" i="3"/>
  <c r="K1769" i="3"/>
  <c r="L1769" i="3"/>
  <c r="H1770" i="3"/>
  <c r="I1770" i="3"/>
  <c r="J1770" i="3"/>
  <c r="K1770" i="3"/>
  <c r="L1770" i="3"/>
  <c r="M1770" i="3" s="1"/>
  <c r="H1771" i="3"/>
  <c r="I1771" i="3"/>
  <c r="J1771" i="3"/>
  <c r="K1771" i="3"/>
  <c r="L1771" i="3"/>
  <c r="H1772" i="3"/>
  <c r="I1772" i="3"/>
  <c r="J1772" i="3"/>
  <c r="K1772" i="3"/>
  <c r="L1772" i="3"/>
  <c r="M1772" i="3" s="1"/>
  <c r="H1773" i="3"/>
  <c r="I1773" i="3"/>
  <c r="J1773" i="3"/>
  <c r="K1773" i="3"/>
  <c r="L1773" i="3"/>
  <c r="M1773" i="3" s="1"/>
  <c r="H1774" i="3"/>
  <c r="I1774" i="3"/>
  <c r="J1774" i="3"/>
  <c r="K1774" i="3"/>
  <c r="L1774" i="3"/>
  <c r="H1775" i="3"/>
  <c r="I1775" i="3"/>
  <c r="J1775" i="3"/>
  <c r="K1775" i="3"/>
  <c r="L1775" i="3"/>
  <c r="H1776" i="3"/>
  <c r="I1776" i="3"/>
  <c r="J1776" i="3"/>
  <c r="K1776" i="3"/>
  <c r="L1776" i="3"/>
  <c r="M1776" i="3" s="1"/>
  <c r="H1777" i="3"/>
  <c r="I1777" i="3"/>
  <c r="J1777" i="3"/>
  <c r="K1777" i="3"/>
  <c r="L1777" i="3"/>
  <c r="H1778" i="3"/>
  <c r="I1778" i="3"/>
  <c r="J1778" i="3"/>
  <c r="K1778" i="3"/>
  <c r="L1778" i="3"/>
  <c r="H1779" i="3"/>
  <c r="I1779" i="3"/>
  <c r="J1779" i="3"/>
  <c r="K1779" i="3"/>
  <c r="L1779" i="3"/>
  <c r="H1780" i="3"/>
  <c r="I1780" i="3"/>
  <c r="J1780" i="3"/>
  <c r="K1780" i="3"/>
  <c r="L1780" i="3"/>
  <c r="M1780" i="3" s="1"/>
  <c r="H1781" i="3"/>
  <c r="I1781" i="3"/>
  <c r="J1781" i="3"/>
  <c r="K1781" i="3"/>
  <c r="L1781" i="3"/>
  <c r="H1782" i="3"/>
  <c r="I1782" i="3"/>
  <c r="J1782" i="3"/>
  <c r="K1782" i="3"/>
  <c r="L1782" i="3"/>
  <c r="H1783" i="3"/>
  <c r="I1783" i="3"/>
  <c r="J1783" i="3"/>
  <c r="K1783" i="3"/>
  <c r="L1783" i="3"/>
  <c r="H1784" i="3"/>
  <c r="I1784" i="3"/>
  <c r="J1784" i="3"/>
  <c r="K1784" i="3"/>
  <c r="L1784" i="3"/>
  <c r="M1779" i="3" l="1"/>
  <c r="M1747" i="3"/>
  <c r="M1715" i="3"/>
  <c r="M1774" i="3"/>
  <c r="M1445" i="3"/>
  <c r="M1424" i="3"/>
  <c r="M1768" i="3"/>
  <c r="M1777" i="3"/>
  <c r="M1695" i="3"/>
  <c r="M1679" i="3"/>
  <c r="M1663" i="3"/>
  <c r="M1647" i="3"/>
  <c r="M1631" i="3"/>
  <c r="M1615" i="3"/>
  <c r="M1599" i="3"/>
  <c r="M1583" i="3"/>
  <c r="M1567" i="3"/>
  <c r="M1551" i="3"/>
  <c r="M1535" i="3"/>
  <c r="M1519" i="3"/>
  <c r="M1487" i="3"/>
  <c r="M1439" i="3"/>
  <c r="M1407" i="3"/>
  <c r="M1756" i="3"/>
  <c r="M1724" i="3"/>
  <c r="M1425" i="3"/>
  <c r="M1775" i="3"/>
  <c r="M1769" i="3"/>
  <c r="M1760" i="3"/>
  <c r="M1728" i="3"/>
  <c r="M1699" i="3"/>
  <c r="M1683" i="3"/>
  <c r="M1667" i="3"/>
  <c r="M1651" i="3"/>
  <c r="M1635" i="3"/>
  <c r="M1619" i="3"/>
  <c r="M1603" i="3"/>
  <c r="M1587" i="3"/>
  <c r="M1571" i="3"/>
  <c r="M1555" i="3"/>
  <c r="M1539" i="3"/>
  <c r="M1523" i="3"/>
  <c r="M1507" i="3"/>
  <c r="M1491" i="3"/>
  <c r="M1475" i="3"/>
  <c r="M1443" i="3"/>
  <c r="M1434" i="3"/>
  <c r="M1764" i="3"/>
  <c r="M1732" i="3"/>
  <c r="M1739" i="3"/>
  <c r="M1736" i="3"/>
  <c r="M1707" i="3"/>
  <c r="M1704" i="3"/>
  <c r="M1479" i="3"/>
  <c r="M1463" i="3"/>
  <c r="M1771" i="3"/>
  <c r="M1700" i="3"/>
  <c r="M1692" i="3"/>
  <c r="M1680" i="3"/>
  <c r="M1676" i="3"/>
  <c r="M1668" i="3"/>
  <c r="M1664" i="3"/>
  <c r="M1660" i="3"/>
  <c r="M1656" i="3"/>
  <c r="M1652" i="3"/>
  <c r="M1640" i="3"/>
  <c r="M1632" i="3"/>
  <c r="M1628" i="3"/>
  <c r="M1624" i="3"/>
  <c r="M1620" i="3"/>
  <c r="M1616" i="3"/>
  <c r="M1612" i="3"/>
  <c r="M1600" i="3"/>
  <c r="M1596" i="3"/>
  <c r="M1592" i="3"/>
  <c r="M1588" i="3"/>
  <c r="M1584" i="3"/>
  <c r="M1580" i="3"/>
  <c r="M1576" i="3"/>
  <c r="M1572" i="3"/>
  <c r="M1568" i="3"/>
  <c r="M1564" i="3"/>
  <c r="M1560" i="3"/>
  <c r="M1556" i="3"/>
  <c r="M1552" i="3"/>
  <c r="M1548" i="3"/>
  <c r="M1544" i="3"/>
  <c r="M1540" i="3"/>
  <c r="M1536" i="3"/>
  <c r="M1532" i="3"/>
  <c r="M1528" i="3"/>
  <c r="M1524" i="3"/>
  <c r="M1520" i="3"/>
  <c r="M1516" i="3"/>
  <c r="M1512" i="3"/>
  <c r="M1508" i="3"/>
  <c r="M1504" i="3"/>
  <c r="M1500" i="3"/>
  <c r="M1496" i="3"/>
  <c r="M1492" i="3"/>
  <c r="M1488" i="3"/>
  <c r="M1484" i="3"/>
  <c r="M1480" i="3"/>
  <c r="M1476" i="3"/>
  <c r="M1472" i="3"/>
  <c r="M1468" i="3"/>
  <c r="M1464" i="3"/>
  <c r="M1460" i="3"/>
  <c r="M1456" i="3"/>
  <c r="M1452" i="3"/>
  <c r="M1448" i="3"/>
  <c r="M1444" i="3"/>
  <c r="M1440" i="3"/>
  <c r="M1436" i="3"/>
  <c r="M1432" i="3"/>
  <c r="M1409" i="3"/>
  <c r="M1781" i="3"/>
  <c r="M1696" i="3"/>
  <c r="M1688" i="3"/>
  <c r="M1684" i="3"/>
  <c r="M1672" i="3"/>
  <c r="M1648" i="3"/>
  <c r="M1644" i="3"/>
  <c r="M1636" i="3"/>
  <c r="M1608" i="3"/>
  <c r="M1604" i="3"/>
  <c r="M1784" i="3"/>
  <c r="M1778" i="3"/>
  <c r="M1426" i="3"/>
  <c r="M1422" i="3"/>
  <c r="M1429" i="3"/>
  <c r="M1420" i="3"/>
  <c r="M1766" i="3"/>
  <c r="M1782" i="3"/>
  <c r="M178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2" i="3"/>
  <c r="I1390" i="3"/>
  <c r="J1390" i="3"/>
  <c r="K1390" i="3"/>
  <c r="L1390" i="3"/>
  <c r="M1390" i="3"/>
  <c r="I1391" i="3"/>
  <c r="J1391" i="3"/>
  <c r="K1391" i="3"/>
  <c r="L1391" i="3"/>
  <c r="I1392" i="3"/>
  <c r="J1392" i="3"/>
  <c r="K1392" i="3"/>
  <c r="L1392" i="3"/>
  <c r="I1393" i="3"/>
  <c r="J1393" i="3"/>
  <c r="K1393" i="3"/>
  <c r="L1393" i="3"/>
  <c r="I1394" i="3"/>
  <c r="J1394" i="3"/>
  <c r="K1394" i="3"/>
  <c r="L1394" i="3"/>
  <c r="I1395" i="3"/>
  <c r="J1395" i="3"/>
  <c r="K1395" i="3"/>
  <c r="L1395" i="3"/>
  <c r="I1396" i="3"/>
  <c r="J1396" i="3"/>
  <c r="K1396" i="3"/>
  <c r="L1396" i="3"/>
  <c r="I1397" i="3"/>
  <c r="J1397" i="3"/>
  <c r="K1397" i="3"/>
  <c r="L1397" i="3"/>
  <c r="I1398" i="3"/>
  <c r="J1398" i="3"/>
  <c r="K1398" i="3"/>
  <c r="L1398" i="3"/>
  <c r="I1399" i="3"/>
  <c r="J1399" i="3"/>
  <c r="K1399" i="3"/>
  <c r="L1399" i="3"/>
  <c r="I1400" i="3"/>
  <c r="J1400" i="3"/>
  <c r="K1400" i="3"/>
  <c r="L1400" i="3"/>
  <c r="I1401" i="3"/>
  <c r="J1401" i="3"/>
  <c r="K1401" i="3"/>
  <c r="L1401" i="3"/>
  <c r="I1402" i="3"/>
  <c r="J1402" i="3"/>
  <c r="K1402" i="3"/>
  <c r="L1402" i="3"/>
  <c r="I1403" i="3"/>
  <c r="J1403" i="3"/>
  <c r="K1403" i="3"/>
  <c r="L1403" i="3"/>
  <c r="M1404" i="3" s="1"/>
  <c r="M1403" i="3" l="1"/>
  <c r="M1400" i="3"/>
  <c r="M1396" i="3"/>
  <c r="M1392" i="3"/>
  <c r="M1402" i="3"/>
  <c r="M1398" i="3"/>
  <c r="M1394" i="3"/>
  <c r="M1401" i="3"/>
  <c r="M1399" i="3"/>
  <c r="M1397" i="3"/>
  <c r="M1395" i="3"/>
  <c r="M1393" i="3"/>
  <c r="M1391" i="3"/>
  <c r="I1094" i="3"/>
  <c r="J1094" i="3"/>
  <c r="K1094" i="3"/>
  <c r="L1094" i="3"/>
  <c r="M1094" i="3"/>
  <c r="I1095" i="3"/>
  <c r="J1095" i="3"/>
  <c r="K1095" i="3"/>
  <c r="L1095" i="3"/>
  <c r="I1096" i="3"/>
  <c r="J1096" i="3"/>
  <c r="L1096" i="3"/>
  <c r="I1097" i="3"/>
  <c r="J1097" i="3"/>
  <c r="L1097" i="3"/>
  <c r="I1098" i="3"/>
  <c r="L1098" i="3"/>
  <c r="I1099" i="3"/>
  <c r="L1099" i="3"/>
  <c r="I1100" i="3"/>
  <c r="L1100" i="3"/>
  <c r="I1101" i="3"/>
  <c r="L1101" i="3"/>
  <c r="I1102" i="3"/>
  <c r="L1102" i="3"/>
  <c r="I1103" i="3"/>
  <c r="L1103" i="3"/>
  <c r="I1104" i="3"/>
  <c r="J1104" i="3"/>
  <c r="L1104" i="3"/>
  <c r="I1105" i="3"/>
  <c r="J1105" i="3"/>
  <c r="L1105" i="3"/>
  <c r="I1106" i="3"/>
  <c r="J1106" i="3"/>
  <c r="L1106" i="3"/>
  <c r="I1107" i="3"/>
  <c r="J1107" i="3"/>
  <c r="L1107" i="3"/>
  <c r="I1108" i="3"/>
  <c r="J1108" i="3"/>
  <c r="L1108" i="3"/>
  <c r="I1109" i="3"/>
  <c r="J1109" i="3"/>
  <c r="L1109" i="3"/>
  <c r="I1110" i="3"/>
  <c r="J1110" i="3"/>
  <c r="L1110" i="3"/>
  <c r="I1111" i="3"/>
  <c r="J1111" i="3"/>
  <c r="L1111" i="3"/>
  <c r="I1112" i="3"/>
  <c r="J1112" i="3"/>
  <c r="L1112" i="3"/>
  <c r="I1113" i="3"/>
  <c r="J1113" i="3"/>
  <c r="L1113" i="3"/>
  <c r="I1114" i="3"/>
  <c r="J1114" i="3"/>
  <c r="L1114" i="3"/>
  <c r="I1115" i="3"/>
  <c r="J1115" i="3"/>
  <c r="L1115" i="3"/>
  <c r="I1116" i="3"/>
  <c r="J1116" i="3"/>
  <c r="L1116" i="3"/>
  <c r="I1117" i="3"/>
  <c r="J1117" i="3"/>
  <c r="L1117" i="3"/>
  <c r="I1118" i="3"/>
  <c r="J1118" i="3"/>
  <c r="L1118" i="3"/>
  <c r="I1119" i="3"/>
  <c r="J1119" i="3"/>
  <c r="L1119" i="3"/>
  <c r="I1120" i="3"/>
  <c r="J1120" i="3"/>
  <c r="L1120" i="3"/>
  <c r="I1121" i="3"/>
  <c r="J1121" i="3"/>
  <c r="L1121" i="3"/>
  <c r="I1122" i="3"/>
  <c r="J1122" i="3"/>
  <c r="L1122" i="3"/>
  <c r="I1123" i="3"/>
  <c r="J1123" i="3"/>
  <c r="L1123" i="3"/>
  <c r="I1124" i="3"/>
  <c r="J1124" i="3"/>
  <c r="L1124" i="3"/>
  <c r="I1125" i="3"/>
  <c r="J1125" i="3"/>
  <c r="L1125" i="3"/>
  <c r="I1126" i="3"/>
  <c r="L1126" i="3"/>
  <c r="I1127" i="3"/>
  <c r="J1127" i="3"/>
  <c r="L1127" i="3"/>
  <c r="I1128" i="3"/>
  <c r="J1128" i="3"/>
  <c r="L1128" i="3"/>
  <c r="I1129" i="3"/>
  <c r="J1129" i="3"/>
  <c r="L1129" i="3"/>
  <c r="I1130" i="3"/>
  <c r="J1130" i="3"/>
  <c r="L1130" i="3"/>
  <c r="I1131" i="3"/>
  <c r="J1131" i="3"/>
  <c r="L1131" i="3"/>
  <c r="I1132" i="3"/>
  <c r="J1132" i="3"/>
  <c r="L1132" i="3"/>
  <c r="I1133" i="3"/>
  <c r="J1133" i="3"/>
  <c r="L1133" i="3"/>
  <c r="I1134" i="3"/>
  <c r="J1134" i="3"/>
  <c r="L1134" i="3"/>
  <c r="I1135" i="3"/>
  <c r="J1135" i="3"/>
  <c r="L1135" i="3"/>
  <c r="I1136" i="3"/>
  <c r="J1136" i="3"/>
  <c r="L1136" i="3"/>
  <c r="I1137" i="3"/>
  <c r="J1137" i="3"/>
  <c r="L1137" i="3"/>
  <c r="I1138" i="3"/>
  <c r="J1138" i="3"/>
  <c r="L1138" i="3"/>
  <c r="I1139" i="3"/>
  <c r="J1139" i="3"/>
  <c r="L1139" i="3"/>
  <c r="I1140" i="3"/>
  <c r="J1140" i="3"/>
  <c r="L1140" i="3"/>
  <c r="I1141" i="3"/>
  <c r="J1141" i="3"/>
  <c r="L1141" i="3"/>
  <c r="I1142" i="3"/>
  <c r="J1142" i="3"/>
  <c r="L1142" i="3"/>
  <c r="I1143" i="3"/>
  <c r="J1143" i="3"/>
  <c r="L1143" i="3"/>
  <c r="I1144" i="3"/>
  <c r="J1144" i="3"/>
  <c r="L1144" i="3"/>
  <c r="I1145" i="3"/>
  <c r="J1145" i="3"/>
  <c r="L1145" i="3"/>
  <c r="I1146" i="3"/>
  <c r="J1146" i="3"/>
  <c r="L1146" i="3"/>
  <c r="I1147" i="3"/>
  <c r="J1147" i="3"/>
  <c r="L1147" i="3"/>
  <c r="I1148" i="3"/>
  <c r="J1148" i="3"/>
  <c r="L1148" i="3"/>
  <c r="I1149" i="3"/>
  <c r="J1149" i="3"/>
  <c r="L1149" i="3"/>
  <c r="I1150" i="3"/>
  <c r="J1150" i="3"/>
  <c r="L1150" i="3"/>
  <c r="I1151" i="3"/>
  <c r="J1151" i="3"/>
  <c r="L1151" i="3"/>
  <c r="I1152" i="3"/>
  <c r="J1152" i="3"/>
  <c r="L1152" i="3"/>
  <c r="I1153" i="3"/>
  <c r="J1153" i="3"/>
  <c r="L1153" i="3"/>
  <c r="I1154" i="3"/>
  <c r="J1154" i="3"/>
  <c r="L1154" i="3"/>
  <c r="I1155" i="3"/>
  <c r="J1155" i="3"/>
  <c r="L1155" i="3"/>
  <c r="I1156" i="3"/>
  <c r="J1156" i="3"/>
  <c r="L1156" i="3"/>
  <c r="I1157" i="3"/>
  <c r="J1157" i="3"/>
  <c r="L1157" i="3"/>
  <c r="I1158" i="3"/>
  <c r="J1158" i="3"/>
  <c r="L1158" i="3"/>
  <c r="I1159" i="3"/>
  <c r="J1159" i="3"/>
  <c r="L1159" i="3"/>
  <c r="I1160" i="3"/>
  <c r="J1160" i="3"/>
  <c r="L1160" i="3"/>
  <c r="I1161" i="3"/>
  <c r="J1161" i="3"/>
  <c r="L1161" i="3"/>
  <c r="I1162" i="3"/>
  <c r="J1162" i="3"/>
  <c r="L1162" i="3"/>
  <c r="I1163" i="3"/>
  <c r="J1163" i="3"/>
  <c r="L1163" i="3"/>
  <c r="I1164" i="3"/>
  <c r="J1164" i="3"/>
  <c r="L1164" i="3"/>
  <c r="I1165" i="3"/>
  <c r="J1165" i="3"/>
  <c r="L1165" i="3"/>
  <c r="I1166" i="3"/>
  <c r="J1166" i="3"/>
  <c r="L1166" i="3"/>
  <c r="I1167" i="3"/>
  <c r="J1167" i="3"/>
  <c r="L1167" i="3"/>
  <c r="I1168" i="3"/>
  <c r="J1168" i="3"/>
  <c r="L1168" i="3"/>
  <c r="I1169" i="3"/>
  <c r="J1169" i="3"/>
  <c r="L1169" i="3"/>
  <c r="I1170" i="3"/>
  <c r="J1170" i="3"/>
  <c r="L1170" i="3"/>
  <c r="I1171" i="3"/>
  <c r="J1171" i="3"/>
  <c r="L1171" i="3"/>
  <c r="I1172" i="3"/>
  <c r="J1172" i="3"/>
  <c r="L1172" i="3"/>
  <c r="I1173" i="3"/>
  <c r="J1173" i="3"/>
  <c r="L1173" i="3"/>
  <c r="I1174" i="3"/>
  <c r="J1174" i="3"/>
  <c r="L1174" i="3"/>
  <c r="I1175" i="3"/>
  <c r="J1175" i="3"/>
  <c r="L1175" i="3"/>
  <c r="I1176" i="3"/>
  <c r="J1176" i="3"/>
  <c r="L1176" i="3"/>
  <c r="I1177" i="3"/>
  <c r="J1177" i="3"/>
  <c r="L1177" i="3"/>
  <c r="I1178" i="3"/>
  <c r="J1178" i="3"/>
  <c r="L1178" i="3"/>
  <c r="I1179" i="3"/>
  <c r="J1179" i="3"/>
  <c r="L1179" i="3"/>
  <c r="I1180" i="3"/>
  <c r="J1180" i="3"/>
  <c r="L1180" i="3"/>
  <c r="I1181" i="3"/>
  <c r="J1181" i="3"/>
  <c r="L1181" i="3"/>
  <c r="I1182" i="3"/>
  <c r="J1182" i="3"/>
  <c r="L1182" i="3"/>
  <c r="I1183" i="3"/>
  <c r="J1183" i="3"/>
  <c r="L1183" i="3"/>
  <c r="I1184" i="3"/>
  <c r="J1184" i="3"/>
  <c r="L1184" i="3"/>
  <c r="I1185" i="3"/>
  <c r="J1185" i="3"/>
  <c r="L1185" i="3"/>
  <c r="I1186" i="3"/>
  <c r="J1186" i="3"/>
  <c r="L1186" i="3"/>
  <c r="I1187" i="3"/>
  <c r="J1187" i="3"/>
  <c r="L1187" i="3"/>
  <c r="I1188" i="3"/>
  <c r="J1188" i="3"/>
  <c r="L1188" i="3"/>
  <c r="I1189" i="3"/>
  <c r="J1189" i="3"/>
  <c r="L1189" i="3"/>
  <c r="I1190" i="3"/>
  <c r="L1190" i="3"/>
  <c r="I1191" i="3"/>
  <c r="J1191" i="3"/>
  <c r="L1191" i="3"/>
  <c r="I1192" i="3"/>
  <c r="J1192" i="3"/>
  <c r="L1192" i="3"/>
  <c r="I1193" i="3"/>
  <c r="J1193" i="3"/>
  <c r="L1193" i="3"/>
  <c r="I1194" i="3"/>
  <c r="J1194" i="3"/>
  <c r="L1194" i="3"/>
  <c r="I1195" i="3"/>
  <c r="J1195" i="3"/>
  <c r="L1195" i="3"/>
  <c r="I1196" i="3"/>
  <c r="J1196" i="3"/>
  <c r="L1196" i="3"/>
  <c r="I1197" i="3"/>
  <c r="J1197" i="3"/>
  <c r="L1197" i="3"/>
  <c r="I1198" i="3"/>
  <c r="J1198" i="3"/>
  <c r="L1198" i="3"/>
  <c r="I1199" i="3"/>
  <c r="J1199" i="3"/>
  <c r="L1199" i="3"/>
  <c r="I1200" i="3"/>
  <c r="J1200" i="3"/>
  <c r="L1200" i="3"/>
  <c r="I1201" i="3"/>
  <c r="J1201" i="3"/>
  <c r="L1201" i="3"/>
  <c r="I1202" i="3"/>
  <c r="J1202" i="3"/>
  <c r="L1202" i="3"/>
  <c r="I1203" i="3"/>
  <c r="J1203" i="3"/>
  <c r="L1203" i="3"/>
  <c r="I1204" i="3"/>
  <c r="J1204" i="3"/>
  <c r="L1204" i="3"/>
  <c r="I1205" i="3"/>
  <c r="J1205" i="3"/>
  <c r="L1205" i="3"/>
  <c r="I1206" i="3"/>
  <c r="J1206" i="3"/>
  <c r="L1206" i="3"/>
  <c r="I1207" i="3"/>
  <c r="J1207" i="3"/>
  <c r="L1207" i="3"/>
  <c r="I1208" i="3"/>
  <c r="L1208" i="3"/>
  <c r="I1209" i="3"/>
  <c r="J1209" i="3"/>
  <c r="L1209" i="3"/>
  <c r="I1210" i="3"/>
  <c r="L1210" i="3"/>
  <c r="I1211" i="3"/>
  <c r="L1211" i="3"/>
  <c r="I1212" i="3"/>
  <c r="L1212" i="3"/>
  <c r="I1213" i="3"/>
  <c r="L1213" i="3"/>
  <c r="I1214" i="3"/>
  <c r="L1214" i="3"/>
  <c r="I1215" i="3"/>
  <c r="L1215" i="3"/>
  <c r="I1216" i="3"/>
  <c r="L1216" i="3"/>
  <c r="I1217" i="3"/>
  <c r="L1217" i="3"/>
  <c r="I1218" i="3"/>
  <c r="L1218" i="3"/>
  <c r="I1219" i="3"/>
  <c r="L1219" i="3"/>
  <c r="I1220" i="3"/>
  <c r="L1220" i="3"/>
  <c r="I1221" i="3"/>
  <c r="L1221" i="3"/>
  <c r="I1222" i="3"/>
  <c r="L1222" i="3"/>
  <c r="I1223" i="3"/>
  <c r="J1223" i="3"/>
  <c r="L1223" i="3"/>
  <c r="I1224" i="3"/>
  <c r="L1224" i="3"/>
  <c r="I1225" i="3"/>
  <c r="L1225" i="3"/>
  <c r="I1226" i="3"/>
  <c r="L1226" i="3"/>
  <c r="I1227" i="3"/>
  <c r="L1227" i="3"/>
  <c r="I1228" i="3"/>
  <c r="L1228" i="3"/>
  <c r="I1229" i="3"/>
  <c r="L1229" i="3"/>
  <c r="I1230" i="3"/>
  <c r="L1230" i="3"/>
  <c r="I1231" i="3"/>
  <c r="L1231" i="3"/>
  <c r="I1232" i="3"/>
  <c r="L1232" i="3"/>
  <c r="I1233" i="3"/>
  <c r="L1233" i="3"/>
  <c r="I1234" i="3"/>
  <c r="L1234" i="3"/>
  <c r="I1235" i="3"/>
  <c r="L1235" i="3"/>
  <c r="I1236" i="3"/>
  <c r="L1236" i="3"/>
  <c r="I1237" i="3"/>
  <c r="L1237" i="3"/>
  <c r="I1238" i="3"/>
  <c r="L1238" i="3"/>
  <c r="I1239" i="3"/>
  <c r="L1239" i="3"/>
  <c r="I1240" i="3"/>
  <c r="L1240" i="3"/>
  <c r="I1241" i="3"/>
  <c r="L1241" i="3"/>
  <c r="I1242" i="3"/>
  <c r="L1242" i="3"/>
  <c r="I1243" i="3"/>
  <c r="L1243" i="3"/>
  <c r="I1244" i="3"/>
  <c r="L1244" i="3"/>
  <c r="I1245" i="3"/>
  <c r="L1245" i="3"/>
  <c r="I1246" i="3"/>
  <c r="L1246" i="3"/>
  <c r="I1247" i="3"/>
  <c r="L1247" i="3"/>
  <c r="I1248" i="3"/>
  <c r="L1248" i="3"/>
  <c r="I1249" i="3"/>
  <c r="L1249" i="3"/>
  <c r="I1250" i="3"/>
  <c r="L1250" i="3"/>
  <c r="I1251" i="3"/>
  <c r="L1251" i="3"/>
  <c r="I1252" i="3"/>
  <c r="L1252" i="3"/>
  <c r="I1253" i="3"/>
  <c r="L1253" i="3"/>
  <c r="I1254" i="3"/>
  <c r="L1254" i="3"/>
  <c r="I1255" i="3"/>
  <c r="L1255" i="3"/>
  <c r="I1256" i="3"/>
  <c r="L1256" i="3"/>
  <c r="I1257" i="3"/>
  <c r="L1257" i="3"/>
  <c r="I1258" i="3"/>
  <c r="L1258" i="3"/>
  <c r="I1259" i="3"/>
  <c r="L1259" i="3"/>
  <c r="I1260" i="3"/>
  <c r="L1260" i="3"/>
  <c r="I1261" i="3"/>
  <c r="L1261" i="3"/>
  <c r="I1262" i="3"/>
  <c r="L1262" i="3"/>
  <c r="I1263" i="3"/>
  <c r="L1263" i="3"/>
  <c r="I1264" i="3"/>
  <c r="L1264" i="3"/>
  <c r="I1265" i="3"/>
  <c r="L1265" i="3"/>
  <c r="I1266" i="3"/>
  <c r="L1266" i="3"/>
  <c r="I1267" i="3"/>
  <c r="L1267" i="3"/>
  <c r="I1268" i="3"/>
  <c r="L1268" i="3"/>
  <c r="I1269" i="3"/>
  <c r="L1269" i="3"/>
  <c r="I1270" i="3"/>
  <c r="L1270" i="3"/>
  <c r="I1271" i="3"/>
  <c r="L1271" i="3"/>
  <c r="I1272" i="3"/>
  <c r="L1272" i="3"/>
  <c r="I1273" i="3"/>
  <c r="L1273" i="3"/>
  <c r="I1274" i="3"/>
  <c r="L1274" i="3"/>
  <c r="I1275" i="3"/>
  <c r="L1275" i="3"/>
  <c r="I1276" i="3"/>
  <c r="L1276" i="3"/>
  <c r="I1277" i="3"/>
  <c r="L1277" i="3"/>
  <c r="I1278" i="3"/>
  <c r="L1278" i="3"/>
  <c r="I1279" i="3"/>
  <c r="L1279" i="3"/>
  <c r="I1280" i="3"/>
  <c r="L1280" i="3"/>
  <c r="I1281" i="3"/>
  <c r="L1281" i="3"/>
  <c r="I1282" i="3"/>
  <c r="L1282" i="3"/>
  <c r="I1283" i="3"/>
  <c r="L1283" i="3"/>
  <c r="I1284" i="3"/>
  <c r="L1284" i="3"/>
  <c r="I1285" i="3"/>
  <c r="L1285" i="3"/>
  <c r="I1286" i="3"/>
  <c r="L1286" i="3"/>
  <c r="I1287" i="3"/>
  <c r="L1287" i="3"/>
  <c r="I1288" i="3"/>
  <c r="L1288" i="3"/>
  <c r="I1289" i="3"/>
  <c r="L1289" i="3"/>
  <c r="I1290" i="3"/>
  <c r="L1290" i="3"/>
  <c r="I1291" i="3"/>
  <c r="L1291" i="3"/>
  <c r="I1292" i="3"/>
  <c r="L1292" i="3"/>
  <c r="I1293" i="3"/>
  <c r="L1293" i="3"/>
  <c r="I1294" i="3"/>
  <c r="L1294" i="3"/>
  <c r="I1295" i="3"/>
  <c r="L1295" i="3"/>
  <c r="I1296" i="3"/>
  <c r="L1296" i="3"/>
  <c r="I1297" i="3"/>
  <c r="L1297" i="3"/>
  <c r="I1298" i="3"/>
  <c r="L1298" i="3"/>
  <c r="I1299" i="3"/>
  <c r="L1299" i="3"/>
  <c r="I1300" i="3"/>
  <c r="L1300" i="3"/>
  <c r="I1301" i="3"/>
  <c r="L1301" i="3"/>
  <c r="I1302" i="3"/>
  <c r="L1302" i="3"/>
  <c r="I1303" i="3"/>
  <c r="L1303" i="3"/>
  <c r="I1304" i="3"/>
  <c r="L1304" i="3"/>
  <c r="I1305" i="3"/>
  <c r="L1305" i="3"/>
  <c r="I1306" i="3"/>
  <c r="L1306" i="3"/>
  <c r="I1307" i="3"/>
  <c r="L1307" i="3"/>
  <c r="I1308" i="3"/>
  <c r="L1308" i="3"/>
  <c r="I1309" i="3"/>
  <c r="L1309" i="3"/>
  <c r="I1310" i="3"/>
  <c r="L1310" i="3"/>
  <c r="I1311" i="3"/>
  <c r="L1311" i="3"/>
  <c r="I1312" i="3"/>
  <c r="L1312" i="3"/>
  <c r="I1313" i="3"/>
  <c r="L1313" i="3"/>
  <c r="I1314" i="3"/>
  <c r="L1314" i="3"/>
  <c r="I1315" i="3"/>
  <c r="L1315" i="3"/>
  <c r="I1316" i="3"/>
  <c r="L1316" i="3"/>
  <c r="I1317" i="3"/>
  <c r="L1317" i="3"/>
  <c r="I1318" i="3"/>
  <c r="L1318" i="3"/>
  <c r="I1319" i="3"/>
  <c r="L1319" i="3"/>
  <c r="I1320" i="3"/>
  <c r="L1320" i="3"/>
  <c r="I1321" i="3"/>
  <c r="L1321" i="3"/>
  <c r="I1322" i="3"/>
  <c r="L1322" i="3"/>
  <c r="I1323" i="3"/>
  <c r="L1323" i="3"/>
  <c r="I1324" i="3"/>
  <c r="L1324" i="3"/>
  <c r="I1325" i="3"/>
  <c r="L1325" i="3"/>
  <c r="I1326" i="3"/>
  <c r="L1326" i="3"/>
  <c r="I1327" i="3"/>
  <c r="L1327" i="3"/>
  <c r="I1328" i="3"/>
  <c r="L1328" i="3"/>
  <c r="I1329" i="3"/>
  <c r="L1329" i="3"/>
  <c r="I1330" i="3"/>
  <c r="L1330" i="3"/>
  <c r="I1331" i="3"/>
  <c r="L1331" i="3"/>
  <c r="I1332" i="3"/>
  <c r="L1332" i="3"/>
  <c r="I1333" i="3"/>
  <c r="L1333" i="3"/>
  <c r="I1334" i="3"/>
  <c r="L1334" i="3"/>
  <c r="I1335" i="3"/>
  <c r="L1335" i="3"/>
  <c r="I1336" i="3"/>
  <c r="L1336" i="3"/>
  <c r="I1337" i="3"/>
  <c r="L1337" i="3"/>
  <c r="I1338" i="3"/>
  <c r="L1338" i="3"/>
  <c r="I1339" i="3"/>
  <c r="L1339" i="3"/>
  <c r="I1340" i="3"/>
  <c r="L1340" i="3"/>
  <c r="I1341" i="3"/>
  <c r="L1341" i="3"/>
  <c r="I1342" i="3"/>
  <c r="L1342" i="3"/>
  <c r="I1343" i="3"/>
  <c r="L1343" i="3"/>
  <c r="I1344" i="3"/>
  <c r="L1344" i="3"/>
  <c r="I1345" i="3"/>
  <c r="L1345" i="3"/>
  <c r="I1346" i="3"/>
  <c r="L1346" i="3"/>
  <c r="I1347" i="3"/>
  <c r="L1347" i="3"/>
  <c r="I1348" i="3"/>
  <c r="L1348" i="3"/>
  <c r="I1349" i="3"/>
  <c r="L1349" i="3"/>
  <c r="I1350" i="3"/>
  <c r="L1350" i="3"/>
  <c r="I1351" i="3"/>
  <c r="L1351" i="3"/>
  <c r="I1352" i="3"/>
  <c r="L1352" i="3"/>
  <c r="I1353" i="3"/>
  <c r="L1353" i="3"/>
  <c r="I1354" i="3"/>
  <c r="L1354" i="3"/>
  <c r="I1355" i="3"/>
  <c r="L1355" i="3"/>
  <c r="I1356" i="3"/>
  <c r="L1356" i="3"/>
  <c r="I1357" i="3"/>
  <c r="L1357" i="3"/>
  <c r="I1358" i="3"/>
  <c r="L1358" i="3"/>
  <c r="I1359" i="3"/>
  <c r="L1359" i="3"/>
  <c r="I1360" i="3"/>
  <c r="L1360" i="3"/>
  <c r="I1361" i="3"/>
  <c r="L1361" i="3"/>
  <c r="I1362" i="3"/>
  <c r="L1362" i="3"/>
  <c r="I1363" i="3"/>
  <c r="L1363" i="3"/>
  <c r="I1364" i="3"/>
  <c r="L1364" i="3"/>
  <c r="I1365" i="3"/>
  <c r="L1365" i="3"/>
  <c r="I1366" i="3"/>
  <c r="L1366" i="3"/>
  <c r="I1367" i="3"/>
  <c r="L1367" i="3"/>
  <c r="I1368" i="3"/>
  <c r="L1368" i="3"/>
  <c r="I1369" i="3"/>
  <c r="L1369" i="3"/>
  <c r="I1370" i="3"/>
  <c r="L1370" i="3"/>
  <c r="I1371" i="3"/>
  <c r="L1371" i="3"/>
  <c r="I1372" i="3"/>
  <c r="L1372" i="3"/>
  <c r="I1373" i="3"/>
  <c r="L1373" i="3"/>
  <c r="I1374" i="3"/>
  <c r="L1374" i="3"/>
  <c r="I1375" i="3"/>
  <c r="L1375" i="3"/>
  <c r="I1376" i="3"/>
  <c r="L1376" i="3"/>
  <c r="I1377" i="3"/>
  <c r="L1377" i="3"/>
  <c r="I1378" i="3"/>
  <c r="L1378" i="3"/>
  <c r="I1379" i="3"/>
  <c r="L1379" i="3"/>
  <c r="I1380" i="3"/>
  <c r="L1380" i="3"/>
  <c r="I1381" i="3"/>
  <c r="L1381" i="3"/>
  <c r="I1382" i="3"/>
  <c r="L1382" i="3"/>
  <c r="I1383" i="3"/>
  <c r="L1383" i="3"/>
  <c r="I1384" i="3"/>
  <c r="L1384" i="3"/>
  <c r="I1385" i="3"/>
  <c r="L1385" i="3"/>
  <c r="I1386" i="3"/>
  <c r="L1386" i="3"/>
  <c r="I1387" i="3"/>
  <c r="L1387" i="3"/>
  <c r="I1388" i="3"/>
  <c r="L1388" i="3"/>
  <c r="I1389" i="3"/>
  <c r="L1389" i="3"/>
  <c r="M1135" i="3" l="1"/>
  <c r="M1127" i="3"/>
  <c r="M1118" i="3"/>
  <c r="M1114" i="3"/>
  <c r="M1110" i="3"/>
  <c r="M1106" i="3"/>
  <c r="M1200" i="3"/>
  <c r="M1193" i="3"/>
  <c r="M1186" i="3"/>
  <c r="M1182" i="3"/>
  <c r="M1178" i="3"/>
  <c r="M1174" i="3"/>
  <c r="M1170" i="3"/>
  <c r="M1166" i="3"/>
  <c r="M1158" i="3"/>
  <c r="M1154" i="3"/>
  <c r="M1150" i="3"/>
  <c r="M1146" i="3"/>
  <c r="M1142" i="3"/>
  <c r="M1138" i="3"/>
  <c r="M1134" i="3"/>
  <c r="M1130" i="3"/>
  <c r="M1123" i="3"/>
  <c r="M1209" i="3"/>
  <c r="M1206" i="3"/>
  <c r="M1187" i="3"/>
  <c r="M1183" i="3"/>
  <c r="M1179" i="3"/>
  <c r="M1175" i="3"/>
  <c r="M1171" i="3"/>
  <c r="M1167" i="3"/>
  <c r="M1163" i="3"/>
  <c r="M1159" i="3"/>
  <c r="M1155" i="3"/>
  <c r="M1151" i="3"/>
  <c r="M1147" i="3"/>
  <c r="M1143" i="3"/>
  <c r="M1203" i="3"/>
  <c r="M1199" i="3"/>
  <c r="M1132" i="3"/>
  <c r="M1125" i="3"/>
  <c r="M1121" i="3"/>
  <c r="M1117" i="3"/>
  <c r="M1113" i="3"/>
  <c r="M1109" i="3"/>
  <c r="M1105" i="3"/>
  <c r="M1194" i="3"/>
  <c r="M1376" i="3"/>
  <c r="M1377" i="3"/>
  <c r="M1190" i="3"/>
  <c r="M1204" i="3"/>
  <c r="M1196" i="3"/>
  <c r="M1282" i="3"/>
  <c r="M1278" i="3"/>
  <c r="M1221" i="3"/>
  <c r="M1217" i="3"/>
  <c r="M1213" i="3"/>
  <c r="M1102" i="3"/>
  <c r="M1096" i="3"/>
  <c r="M1384" i="3"/>
  <c r="M1218" i="3"/>
  <c r="M1214" i="3"/>
  <c r="M1210" i="3"/>
  <c r="M1095" i="3"/>
  <c r="M1215" i="3"/>
  <c r="M1382" i="3"/>
  <c r="M1353" i="3"/>
  <c r="M1349" i="3"/>
  <c r="M1345" i="3"/>
  <c r="M1341" i="3"/>
  <c r="M1337" i="3"/>
  <c r="M1333" i="3"/>
  <c r="M1329" i="3"/>
  <c r="M1325" i="3"/>
  <c r="M1321" i="3"/>
  <c r="M1317" i="3"/>
  <c r="M1313" i="3"/>
  <c r="M1309" i="3"/>
  <c r="M1305" i="3"/>
  <c r="M1301" i="3"/>
  <c r="M1297" i="3"/>
  <c r="M1293" i="3"/>
  <c r="M1289" i="3"/>
  <c r="M1285" i="3"/>
  <c r="M1281" i="3"/>
  <c r="M1277" i="3"/>
  <c r="M1273" i="3"/>
  <c r="M1269" i="3"/>
  <c r="M1265" i="3"/>
  <c r="M1261" i="3"/>
  <c r="M1257" i="3"/>
  <c r="M1253" i="3"/>
  <c r="M1249" i="3"/>
  <c r="M1245" i="3"/>
  <c r="M1241" i="3"/>
  <c r="M1237" i="3"/>
  <c r="M1216" i="3"/>
  <c r="M1212" i="3"/>
  <c r="M1191" i="3"/>
  <c r="M1188" i="3"/>
  <c r="M1162" i="3"/>
  <c r="M1211" i="3"/>
  <c r="M1119" i="3"/>
  <c r="M1383" i="3"/>
  <c r="M1379" i="3"/>
  <c r="M1370" i="3"/>
  <c r="M1362" i="3"/>
  <c r="M1354" i="3"/>
  <c r="M1350" i="3"/>
  <c r="M1346" i="3"/>
  <c r="M1342" i="3"/>
  <c r="M1338" i="3"/>
  <c r="M1334" i="3"/>
  <c r="M1330" i="3"/>
  <c r="M1326" i="3"/>
  <c r="M1322" i="3"/>
  <c r="M1318" i="3"/>
  <c r="M1314" i="3"/>
  <c r="M1310" i="3"/>
  <c r="M1306" i="3"/>
  <c r="M1302" i="3"/>
  <c r="M1298" i="3"/>
  <c r="M1294" i="3"/>
  <c r="M1290" i="3"/>
  <c r="M1286" i="3"/>
  <c r="M1207" i="3"/>
  <c r="M1385" i="3"/>
  <c r="M1323" i="3"/>
  <c r="M1315" i="3"/>
  <c r="M1307" i="3"/>
  <c r="M1303" i="3"/>
  <c r="M1332" i="3"/>
  <c r="M1328" i="3"/>
  <c r="M1324" i="3"/>
  <c r="M1320" i="3"/>
  <c r="M1316" i="3"/>
  <c r="M1312" i="3"/>
  <c r="M1308" i="3"/>
  <c r="M1304" i="3"/>
  <c r="M1300" i="3"/>
  <c r="M1296" i="3"/>
  <c r="M1292" i="3"/>
  <c r="M1288" i="3"/>
  <c r="M1284" i="3"/>
  <c r="M1280" i="3"/>
  <c r="M1276" i="3"/>
  <c r="M1224" i="3"/>
  <c r="M1219" i="3"/>
  <c r="M1380" i="3"/>
  <c r="M1375" i="3"/>
  <c r="M1331" i="3"/>
  <c r="M1327" i="3"/>
  <c r="M1319" i="3"/>
  <c r="M1311" i="3"/>
  <c r="M1299" i="3"/>
  <c r="M1295" i="3"/>
  <c r="M1291" i="3"/>
  <c r="M1287" i="3"/>
  <c r="M1283" i="3"/>
  <c r="M1279" i="3"/>
  <c r="M1126" i="3"/>
  <c r="M1103" i="3"/>
  <c r="M1099" i="3"/>
  <c r="M1368" i="3"/>
  <c r="M1364" i="3"/>
  <c r="M1351" i="3"/>
  <c r="M1347" i="3"/>
  <c r="M1335" i="3"/>
  <c r="M1387" i="3"/>
  <c r="M1366" i="3"/>
  <c r="M1356" i="3"/>
  <c r="M1352" i="3"/>
  <c r="M1348" i="3"/>
  <c r="M1344" i="3"/>
  <c r="M1340" i="3"/>
  <c r="M1336" i="3"/>
  <c r="M1208" i="3"/>
  <c r="M1197" i="3"/>
  <c r="M1128" i="3"/>
  <c r="M1101" i="3"/>
  <c r="M1386" i="3"/>
  <c r="M1343" i="3"/>
  <c r="M1339" i="3"/>
  <c r="M1358" i="3"/>
  <c r="M1111" i="3"/>
  <c r="M1360" i="3"/>
  <c r="M1139" i="3"/>
  <c r="M1131" i="3"/>
  <c r="M1122" i="3"/>
  <c r="M1115" i="3"/>
  <c r="M1107" i="3"/>
  <c r="M1097" i="3"/>
  <c r="M1233" i="3"/>
  <c r="M1229" i="3"/>
  <c r="M1225" i="3"/>
  <c r="M1220" i="3"/>
  <c r="M1201" i="3"/>
  <c r="M1388" i="3"/>
  <c r="M1381" i="3"/>
  <c r="M1389" i="3"/>
  <c r="M1374" i="3"/>
  <c r="M1275" i="3"/>
  <c r="M1271" i="3"/>
  <c r="M1263" i="3"/>
  <c r="M1259" i="3"/>
  <c r="M1255" i="3"/>
  <c r="M1251" i="3"/>
  <c r="M1247" i="3"/>
  <c r="M1243" i="3"/>
  <c r="M1239" i="3"/>
  <c r="M1235" i="3"/>
  <c r="M1231" i="3"/>
  <c r="M1227" i="3"/>
  <c r="M1222" i="3"/>
  <c r="M1195" i="3"/>
  <c r="M1100" i="3"/>
  <c r="M1098" i="3"/>
  <c r="M1373" i="3"/>
  <c r="M1367" i="3"/>
  <c r="M1359" i="3"/>
  <c r="M1378" i="3"/>
  <c r="M1372" i="3"/>
  <c r="M1371" i="3"/>
  <c r="M1363" i="3"/>
  <c r="M1355" i="3"/>
  <c r="M1272" i="3"/>
  <c r="M1268" i="3"/>
  <c r="M1264" i="3"/>
  <c r="M1260" i="3"/>
  <c r="M1256" i="3"/>
  <c r="M1252" i="3"/>
  <c r="M1248" i="3"/>
  <c r="M1244" i="3"/>
  <c r="M1240" i="3"/>
  <c r="M1236" i="3"/>
  <c r="M1232" i="3"/>
  <c r="M1228" i="3"/>
  <c r="M1202" i="3"/>
  <c r="M1172" i="3"/>
  <c r="M1173" i="3"/>
  <c r="M1156" i="3"/>
  <c r="M1157" i="3"/>
  <c r="M1140" i="3"/>
  <c r="M1141" i="3"/>
  <c r="M1365" i="3"/>
  <c r="M1357" i="3"/>
  <c r="M1184" i="3"/>
  <c r="M1185" i="3"/>
  <c r="M1168" i="3"/>
  <c r="M1169" i="3"/>
  <c r="M1152" i="3"/>
  <c r="M1153" i="3"/>
  <c r="M1274" i="3"/>
  <c r="M1270" i="3"/>
  <c r="M1266" i="3"/>
  <c r="M1262" i="3"/>
  <c r="M1258" i="3"/>
  <c r="M1254" i="3"/>
  <c r="M1250" i="3"/>
  <c r="M1246" i="3"/>
  <c r="M1242" i="3"/>
  <c r="M1238" i="3"/>
  <c r="M1234" i="3"/>
  <c r="M1230" i="3"/>
  <c r="M1226" i="3"/>
  <c r="M1205" i="3"/>
  <c r="M1192" i="3"/>
  <c r="M1180" i="3"/>
  <c r="M1181" i="3"/>
  <c r="M1164" i="3"/>
  <c r="M1165" i="3"/>
  <c r="M1148" i="3"/>
  <c r="M1149" i="3"/>
  <c r="M1136" i="3"/>
  <c r="M1137" i="3"/>
  <c r="M1369" i="3"/>
  <c r="M1361" i="3"/>
  <c r="M1267" i="3"/>
  <c r="M1223" i="3"/>
  <c r="M1198" i="3"/>
  <c r="M1189" i="3"/>
  <c r="M1176" i="3"/>
  <c r="M1177" i="3"/>
  <c r="M1160" i="3"/>
  <c r="M1161" i="3"/>
  <c r="M1144" i="3"/>
  <c r="M1145" i="3"/>
  <c r="M1133" i="3"/>
  <c r="M1129" i="3"/>
  <c r="M1124" i="3"/>
  <c r="M1120" i="3"/>
  <c r="M1116" i="3"/>
  <c r="M1112" i="3"/>
  <c r="M1108" i="3"/>
  <c r="M1104" i="3"/>
  <c r="I1081" i="3"/>
  <c r="J1081" i="3"/>
  <c r="K1081" i="3"/>
  <c r="L1081" i="3"/>
  <c r="I1082" i="3"/>
  <c r="J1082" i="3"/>
  <c r="K1082" i="3"/>
  <c r="L1082" i="3"/>
  <c r="I1083" i="3"/>
  <c r="J1083" i="3"/>
  <c r="L1083" i="3"/>
  <c r="I1084" i="3"/>
  <c r="J1084" i="3"/>
  <c r="L1084" i="3"/>
  <c r="I1085" i="3"/>
  <c r="L1085" i="3"/>
  <c r="I1086" i="3"/>
  <c r="L1086" i="3"/>
  <c r="I1087" i="3"/>
  <c r="L1087" i="3"/>
  <c r="I1088" i="3"/>
  <c r="L1088" i="3"/>
  <c r="I1089" i="3"/>
  <c r="L1089" i="3"/>
  <c r="I1090" i="3"/>
  <c r="L1090" i="3"/>
  <c r="I1091" i="3"/>
  <c r="L1091" i="3"/>
  <c r="I1092" i="3"/>
  <c r="L1092" i="3"/>
  <c r="I1093" i="3"/>
  <c r="J1093" i="3"/>
  <c r="K1093" i="3"/>
  <c r="L1093" i="3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I273" i="3" s="1"/>
  <c r="F40" i="9"/>
  <c r="F41" i="9"/>
  <c r="F42" i="9"/>
  <c r="F43" i="9"/>
  <c r="F44" i="9"/>
  <c r="F45" i="9"/>
  <c r="F46" i="9"/>
  <c r="F47" i="9"/>
  <c r="F48" i="9"/>
  <c r="F49" i="9"/>
  <c r="F50" i="9"/>
  <c r="F51" i="9"/>
  <c r="I869" i="3" s="1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I978" i="3" s="1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M5" i="9"/>
  <c r="M9" i="9"/>
  <c r="M13" i="9"/>
  <c r="M17" i="9"/>
  <c r="M22" i="9"/>
  <c r="M26" i="9"/>
  <c r="M30" i="9"/>
  <c r="M34" i="9"/>
  <c r="M38" i="9"/>
  <c r="M42" i="9"/>
  <c r="M46" i="9"/>
  <c r="M50" i="9"/>
  <c r="M54" i="9"/>
  <c r="M58" i="9"/>
  <c r="M62" i="9"/>
  <c r="M66" i="9"/>
  <c r="L4" i="9"/>
  <c r="M4" i="9" s="1"/>
  <c r="L5" i="9"/>
  <c r="L6" i="9"/>
  <c r="M6" i="9" s="1"/>
  <c r="L7" i="9"/>
  <c r="M7" i="9" s="1"/>
  <c r="L8" i="9"/>
  <c r="M8" i="9" s="1"/>
  <c r="L9" i="9"/>
  <c r="L10" i="9"/>
  <c r="M10" i="9" s="1"/>
  <c r="L11" i="9"/>
  <c r="M11" i="9" s="1"/>
  <c r="L12" i="9"/>
  <c r="M12" i="9" s="1"/>
  <c r="L13" i="9"/>
  <c r="L14" i="9"/>
  <c r="M14" i="9" s="1"/>
  <c r="L15" i="9"/>
  <c r="M15" i="9" s="1"/>
  <c r="L16" i="9"/>
  <c r="M16" i="9" s="1"/>
  <c r="L17" i="9"/>
  <c r="L18" i="9"/>
  <c r="M18" i="9" s="1"/>
  <c r="L52" i="9"/>
  <c r="M52" i="9" s="1"/>
  <c r="L53" i="9"/>
  <c r="M53" i="9" s="1"/>
  <c r="L54" i="9"/>
  <c r="L55" i="9"/>
  <c r="M55" i="9" s="1"/>
  <c r="L56" i="9"/>
  <c r="M56" i="9" s="1"/>
  <c r="L57" i="9"/>
  <c r="M57" i="9" s="1"/>
  <c r="L58" i="9"/>
  <c r="L59" i="9"/>
  <c r="M59" i="9" s="1"/>
  <c r="L60" i="9"/>
  <c r="M60" i="9" s="1"/>
  <c r="L61" i="9"/>
  <c r="M61" i="9" s="1"/>
  <c r="L62" i="9"/>
  <c r="L63" i="9"/>
  <c r="M63" i="9" s="1"/>
  <c r="L64" i="9"/>
  <c r="M64" i="9" s="1"/>
  <c r="L65" i="9"/>
  <c r="M65" i="9" s="1"/>
  <c r="L66" i="9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51" i="9"/>
  <c r="M51" i="9" s="1"/>
  <c r="L20" i="9"/>
  <c r="M20" i="9" s="1"/>
  <c r="L21" i="9"/>
  <c r="M21" i="9" s="1"/>
  <c r="L22" i="9"/>
  <c r="L23" i="9"/>
  <c r="M23" i="9" s="1"/>
  <c r="L24" i="9"/>
  <c r="M24" i="9" s="1"/>
  <c r="L25" i="9"/>
  <c r="M25" i="9" s="1"/>
  <c r="L26" i="9"/>
  <c r="L27" i="9"/>
  <c r="M27" i="9" s="1"/>
  <c r="L28" i="9"/>
  <c r="M28" i="9" s="1"/>
  <c r="L29" i="9"/>
  <c r="M29" i="9" s="1"/>
  <c r="L30" i="9"/>
  <c r="L31" i="9"/>
  <c r="M31" i="9" s="1"/>
  <c r="L32" i="9"/>
  <c r="M32" i="9" s="1"/>
  <c r="L33" i="9"/>
  <c r="M33" i="9" s="1"/>
  <c r="L34" i="9"/>
  <c r="L35" i="9"/>
  <c r="M35" i="9" s="1"/>
  <c r="L36" i="9"/>
  <c r="M36" i="9" s="1"/>
  <c r="L37" i="9"/>
  <c r="M37" i="9" s="1"/>
  <c r="L38" i="9"/>
  <c r="L39" i="9"/>
  <c r="M39" i="9" s="1"/>
  <c r="L40" i="9"/>
  <c r="M40" i="9" s="1"/>
  <c r="L41" i="9"/>
  <c r="M41" i="9" s="1"/>
  <c r="L42" i="9"/>
  <c r="L43" i="9"/>
  <c r="M43" i="9" s="1"/>
  <c r="L44" i="9"/>
  <c r="M44" i="9" s="1"/>
  <c r="L45" i="9"/>
  <c r="M45" i="9" s="1"/>
  <c r="L46" i="9"/>
  <c r="L47" i="9"/>
  <c r="M47" i="9" s="1"/>
  <c r="L48" i="9"/>
  <c r="M48" i="9" s="1"/>
  <c r="L49" i="9"/>
  <c r="M49" i="9" s="1"/>
  <c r="L50" i="9"/>
  <c r="L19" i="9"/>
  <c r="K1092" i="3" s="1"/>
  <c r="H5" i="9"/>
  <c r="H6" i="9"/>
  <c r="H7" i="9"/>
  <c r="H8" i="9"/>
  <c r="H9" i="9"/>
  <c r="J984" i="3" s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4" i="9"/>
  <c r="J30" i="3"/>
  <c r="J31" i="3"/>
  <c r="J32" i="3"/>
  <c r="J33" i="3"/>
  <c r="J34" i="3"/>
  <c r="J35" i="3"/>
  <c r="J37" i="3"/>
  <c r="J38" i="3"/>
  <c r="J39" i="3"/>
  <c r="J41" i="3"/>
  <c r="J42" i="3"/>
  <c r="J43" i="3"/>
  <c r="J44" i="3"/>
  <c r="J45" i="3"/>
  <c r="J46" i="3"/>
  <c r="J47" i="3"/>
  <c r="J48" i="3"/>
  <c r="J49" i="3"/>
  <c r="J50" i="3"/>
  <c r="J51" i="3"/>
  <c r="J52" i="3"/>
  <c r="J54" i="3"/>
  <c r="J55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1" i="3"/>
  <c r="J72" i="3"/>
  <c r="J73" i="3"/>
  <c r="J75" i="3"/>
  <c r="J76" i="3"/>
  <c r="J77" i="3"/>
  <c r="J78" i="3"/>
  <c r="J79" i="3"/>
  <c r="J80" i="3"/>
  <c r="J81" i="3"/>
  <c r="J82" i="3"/>
  <c r="J83" i="3"/>
  <c r="J84" i="3"/>
  <c r="J86" i="3"/>
  <c r="J87" i="3"/>
  <c r="J88" i="3"/>
  <c r="J89" i="3"/>
  <c r="J91" i="3"/>
  <c r="J92" i="3"/>
  <c r="J93" i="3"/>
  <c r="J94" i="3"/>
  <c r="J95" i="3"/>
  <c r="J97" i="3"/>
  <c r="J98" i="3"/>
  <c r="J99" i="3"/>
  <c r="J100" i="3"/>
  <c r="J101" i="3"/>
  <c r="J102" i="3"/>
  <c r="J104" i="3"/>
  <c r="J106" i="3"/>
  <c r="J107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5" i="3"/>
  <c r="J126" i="3"/>
  <c r="J129" i="3"/>
  <c r="J130" i="3"/>
  <c r="J131" i="3"/>
  <c r="J133" i="3"/>
  <c r="J134" i="3"/>
  <c r="J135" i="3"/>
  <c r="J137" i="3"/>
  <c r="J139" i="3"/>
  <c r="J140" i="3"/>
  <c r="J141" i="3"/>
  <c r="J142" i="3"/>
  <c r="J143" i="3"/>
  <c r="J144" i="3"/>
  <c r="J146" i="3"/>
  <c r="J147" i="3"/>
  <c r="J148" i="3"/>
  <c r="J149" i="3"/>
  <c r="J150" i="3"/>
  <c r="J152" i="3"/>
  <c r="J153" i="3"/>
  <c r="J154" i="3"/>
  <c r="J155" i="3"/>
  <c r="J156" i="3"/>
  <c r="J157" i="3"/>
  <c r="J158" i="3"/>
  <c r="J159" i="3"/>
  <c r="J160" i="3"/>
  <c r="J162" i="3"/>
  <c r="J164" i="3"/>
  <c r="J165" i="3"/>
  <c r="J166" i="3"/>
  <c r="J167" i="3"/>
  <c r="J168" i="3"/>
  <c r="J169" i="3"/>
  <c r="J170" i="3"/>
  <c r="J171" i="3"/>
  <c r="J172" i="3"/>
  <c r="J173" i="3"/>
  <c r="J176" i="3"/>
  <c r="J177" i="3"/>
  <c r="J178" i="3"/>
  <c r="J179" i="3"/>
  <c r="J180" i="3"/>
  <c r="J181" i="3"/>
  <c r="J182" i="3"/>
  <c r="J184" i="3"/>
  <c r="J187" i="3"/>
  <c r="J190" i="3"/>
  <c r="J191" i="3"/>
  <c r="J192" i="3"/>
  <c r="J193" i="3"/>
  <c r="J194" i="3"/>
  <c r="J195" i="3"/>
  <c r="J196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8" i="3"/>
  <c r="J219" i="3"/>
  <c r="J221" i="3"/>
  <c r="J224" i="3"/>
  <c r="J225" i="3"/>
  <c r="J226" i="3"/>
  <c r="J227" i="3"/>
  <c r="J228" i="3"/>
  <c r="J229" i="3"/>
  <c r="J230" i="3"/>
  <c r="J234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2" i="3"/>
  <c r="J253" i="3"/>
  <c r="J254" i="3"/>
  <c r="J255" i="3"/>
  <c r="J256" i="3"/>
  <c r="J257" i="3"/>
  <c r="J258" i="3"/>
  <c r="J259" i="3"/>
  <c r="J261" i="3"/>
  <c r="J262" i="3"/>
  <c r="J263" i="3"/>
  <c r="J265" i="3"/>
  <c r="J266" i="3"/>
  <c r="J267" i="3"/>
  <c r="J268" i="3"/>
  <c r="J269" i="3"/>
  <c r="J270" i="3"/>
  <c r="J271" i="3"/>
  <c r="J272" i="3"/>
  <c r="J275" i="3"/>
  <c r="J276" i="3"/>
  <c r="J277" i="3"/>
  <c r="J278" i="3"/>
  <c r="J280" i="3"/>
  <c r="J281" i="3"/>
  <c r="J284" i="3"/>
  <c r="J285" i="3"/>
  <c r="J287" i="3"/>
  <c r="J288" i="3"/>
  <c r="J289" i="3"/>
  <c r="J290" i="3"/>
  <c r="J291" i="3"/>
  <c r="J292" i="3"/>
  <c r="J293" i="3"/>
  <c r="J294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6" i="3"/>
  <c r="J717" i="3"/>
  <c r="J718" i="3"/>
  <c r="J719" i="3"/>
  <c r="J720" i="3"/>
  <c r="J721" i="3"/>
  <c r="J722" i="3"/>
  <c r="J723" i="3"/>
  <c r="J724" i="3"/>
  <c r="J726" i="3"/>
  <c r="J727" i="3"/>
  <c r="J728" i="3"/>
  <c r="J729" i="3"/>
  <c r="J730" i="3"/>
  <c r="J731" i="3"/>
  <c r="J732" i="3"/>
  <c r="J733" i="3"/>
  <c r="J734" i="3"/>
  <c r="J736" i="3"/>
  <c r="J737" i="3"/>
  <c r="J738" i="3"/>
  <c r="J739" i="3"/>
  <c r="J740" i="3"/>
  <c r="J741" i="3"/>
  <c r="J742" i="3"/>
  <c r="J744" i="3"/>
  <c r="J745" i="3"/>
  <c r="J746" i="3"/>
  <c r="J747" i="3"/>
  <c r="J748" i="3"/>
  <c r="J749" i="3"/>
  <c r="J750" i="3"/>
  <c r="J751" i="3"/>
  <c r="J752" i="3"/>
  <c r="J754" i="3"/>
  <c r="J755" i="3"/>
  <c r="J756" i="3"/>
  <c r="J757" i="3"/>
  <c r="J758" i="3"/>
  <c r="J759" i="3"/>
  <c r="J760" i="3"/>
  <c r="J761" i="3"/>
  <c r="J763" i="3"/>
  <c r="J764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79" i="3"/>
  <c r="J780" i="3"/>
  <c r="J781" i="3"/>
  <c r="J783" i="3"/>
  <c r="J784" i="3"/>
  <c r="J785" i="3"/>
  <c r="J786" i="3"/>
  <c r="J787" i="3"/>
  <c r="J788" i="3"/>
  <c r="J789" i="3"/>
  <c r="J790" i="3"/>
  <c r="J791" i="3"/>
  <c r="J793" i="3"/>
  <c r="J794" i="3"/>
  <c r="J795" i="3"/>
  <c r="J796" i="3"/>
  <c r="J797" i="3"/>
  <c r="J798" i="3"/>
  <c r="J800" i="3"/>
  <c r="J801" i="3"/>
  <c r="J802" i="3"/>
  <c r="J803" i="3"/>
  <c r="J804" i="3"/>
  <c r="J805" i="3"/>
  <c r="J806" i="3"/>
  <c r="J807" i="3"/>
  <c r="J808" i="3"/>
  <c r="J810" i="3"/>
  <c r="J811" i="3"/>
  <c r="J812" i="3"/>
  <c r="J813" i="3"/>
  <c r="J814" i="3"/>
  <c r="J815" i="3"/>
  <c r="J816" i="3"/>
  <c r="J818" i="3"/>
  <c r="J819" i="3"/>
  <c r="J820" i="3"/>
  <c r="J821" i="3"/>
  <c r="J822" i="3"/>
  <c r="J823" i="3"/>
  <c r="J826" i="3"/>
  <c r="J827" i="3"/>
  <c r="J828" i="3"/>
  <c r="J829" i="3"/>
  <c r="J830" i="3"/>
  <c r="J832" i="3"/>
  <c r="J834" i="3"/>
  <c r="J835" i="3"/>
  <c r="J836" i="3"/>
  <c r="J837" i="3"/>
  <c r="J838" i="3"/>
  <c r="J839" i="3"/>
  <c r="J840" i="3"/>
  <c r="J842" i="3"/>
  <c r="J843" i="3"/>
  <c r="J844" i="3"/>
  <c r="J845" i="3"/>
  <c r="J846" i="3"/>
  <c r="J847" i="3"/>
  <c r="J848" i="3"/>
  <c r="J849" i="3"/>
  <c r="J850" i="3"/>
  <c r="J851" i="3"/>
  <c r="J853" i="3"/>
  <c r="J854" i="3"/>
  <c r="J855" i="3"/>
  <c r="J856" i="3"/>
  <c r="J859" i="3"/>
  <c r="J860" i="3"/>
  <c r="J862" i="3"/>
  <c r="J864" i="3"/>
  <c r="J865" i="3"/>
  <c r="J866" i="3"/>
  <c r="J868" i="3"/>
  <c r="J870" i="3"/>
  <c r="J871" i="3"/>
  <c r="J873" i="3"/>
  <c r="J875" i="3"/>
  <c r="J876" i="3"/>
  <c r="J878" i="3"/>
  <c r="J879" i="3"/>
  <c r="J883" i="3"/>
  <c r="J884" i="3"/>
  <c r="J886" i="3"/>
  <c r="J888" i="3"/>
  <c r="J889" i="3"/>
  <c r="J891" i="3"/>
  <c r="J893" i="3"/>
  <c r="J894" i="3"/>
  <c r="J895" i="3"/>
  <c r="J896" i="3"/>
  <c r="J899" i="3"/>
  <c r="J900" i="3"/>
  <c r="J902" i="3"/>
  <c r="J904" i="3"/>
  <c r="J905" i="3"/>
  <c r="J907" i="3"/>
  <c r="J909" i="3"/>
  <c r="J911" i="3"/>
  <c r="J912" i="3"/>
  <c r="J914" i="3"/>
  <c r="J916" i="3"/>
  <c r="J918" i="3"/>
  <c r="J920" i="3"/>
  <c r="J921" i="3"/>
  <c r="J923" i="3"/>
  <c r="J925" i="3"/>
  <c r="J927" i="3"/>
  <c r="J928" i="3"/>
  <c r="J930" i="3"/>
  <c r="J932" i="3"/>
  <c r="J933" i="3"/>
  <c r="J934" i="3"/>
  <c r="J935" i="3"/>
  <c r="J936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7" i="3"/>
  <c r="J982" i="3"/>
  <c r="J985" i="3"/>
  <c r="J989" i="3"/>
  <c r="J1014" i="3"/>
  <c r="J1015" i="3"/>
  <c r="J1029" i="3"/>
  <c r="J1080" i="3"/>
  <c r="J1028" i="3"/>
  <c r="J954" i="3"/>
  <c r="J986" i="3"/>
  <c r="J987" i="3"/>
  <c r="J953" i="3"/>
  <c r="J955" i="3"/>
  <c r="I3" i="3"/>
  <c r="I5" i="3"/>
  <c r="I7" i="3"/>
  <c r="I9" i="3"/>
  <c r="I11" i="3"/>
  <c r="I13" i="3"/>
  <c r="I15" i="3"/>
  <c r="I17" i="3"/>
  <c r="I19" i="3"/>
  <c r="I21" i="3"/>
  <c r="I23" i="3"/>
  <c r="I25" i="3"/>
  <c r="I27" i="3"/>
  <c r="I29" i="3"/>
  <c r="I40" i="3"/>
  <c r="I56" i="3"/>
  <c r="I74" i="3"/>
  <c r="I90" i="3"/>
  <c r="I103" i="3"/>
  <c r="I108" i="3"/>
  <c r="I123" i="3"/>
  <c r="I132" i="3"/>
  <c r="I138" i="3"/>
  <c r="I145" i="3"/>
  <c r="I151" i="3"/>
  <c r="I174" i="3"/>
  <c r="I175" i="3"/>
  <c r="I197" i="3"/>
  <c r="I198" i="3"/>
  <c r="I199" i="3"/>
  <c r="I200" i="3"/>
  <c r="I201" i="3"/>
  <c r="I231" i="3"/>
  <c r="I232" i="3"/>
  <c r="I233" i="3"/>
  <c r="I235" i="3"/>
  <c r="I236" i="3"/>
  <c r="I237" i="3"/>
  <c r="I264" i="3"/>
  <c r="I279" i="3"/>
  <c r="I282" i="3"/>
  <c r="I283" i="3"/>
  <c r="I295" i="3"/>
  <c r="I549" i="3"/>
  <c r="I575" i="3"/>
  <c r="I708" i="3"/>
  <c r="I725" i="3"/>
  <c r="I743" i="3"/>
  <c r="I762" i="3"/>
  <c r="I782" i="3"/>
  <c r="I799" i="3"/>
  <c r="I817" i="3"/>
  <c r="I831" i="3"/>
  <c r="I833" i="3"/>
  <c r="I857" i="3"/>
  <c r="I861" i="3"/>
  <c r="I867" i="3"/>
  <c r="I872" i="3"/>
  <c r="I877" i="3"/>
  <c r="I882" i="3"/>
  <c r="I885" i="3"/>
  <c r="I890" i="3"/>
  <c r="I897" i="3"/>
  <c r="I901" i="3"/>
  <c r="I906" i="3"/>
  <c r="I910" i="3"/>
  <c r="I915" i="3"/>
  <c r="I919" i="3"/>
  <c r="I924" i="3"/>
  <c r="I929" i="3"/>
  <c r="I937" i="3"/>
  <c r="I949" i="3"/>
  <c r="I952" i="3"/>
  <c r="I954" i="3"/>
  <c r="I955" i="3"/>
  <c r="I957" i="3"/>
  <c r="I960" i="3"/>
  <c r="I961" i="3"/>
  <c r="I963" i="3"/>
  <c r="I965" i="3"/>
  <c r="I967" i="3"/>
  <c r="I969" i="3"/>
  <c r="I971" i="3"/>
  <c r="I973" i="3"/>
  <c r="I975" i="3"/>
  <c r="I977" i="3"/>
  <c r="I979" i="3"/>
  <c r="I981" i="3"/>
  <c r="I983" i="3"/>
  <c r="I986" i="3"/>
  <c r="I988" i="3"/>
  <c r="I989" i="3"/>
  <c r="I990" i="3"/>
  <c r="I991" i="3"/>
  <c r="I993" i="3"/>
  <c r="I995" i="3"/>
  <c r="I997" i="3"/>
  <c r="I999" i="3"/>
  <c r="I1001" i="3"/>
  <c r="I1003" i="3"/>
  <c r="I1005" i="3"/>
  <c r="I1007" i="3"/>
  <c r="I1009" i="3"/>
  <c r="I1011" i="3"/>
  <c r="I1013" i="3"/>
  <c r="I1018" i="3"/>
  <c r="I1019" i="3"/>
  <c r="I1022" i="3"/>
  <c r="I1023" i="3"/>
  <c r="I1027" i="3"/>
  <c r="I1032" i="3"/>
  <c r="I1033" i="3"/>
  <c r="I1036" i="3"/>
  <c r="I1037" i="3"/>
  <c r="I1040" i="3"/>
  <c r="I1042" i="3"/>
  <c r="I1044" i="3"/>
  <c r="I1046" i="3"/>
  <c r="I1048" i="3"/>
  <c r="I1050" i="3"/>
  <c r="I1053" i="3"/>
  <c r="I1054" i="3"/>
  <c r="I1055" i="3"/>
  <c r="I1058" i="3"/>
  <c r="I1059" i="3"/>
  <c r="I1062" i="3"/>
  <c r="I1063" i="3"/>
  <c r="I1066" i="3"/>
  <c r="I1067" i="3"/>
  <c r="I1070" i="3"/>
  <c r="I1071" i="3"/>
  <c r="I1074" i="3"/>
  <c r="I1075" i="3"/>
  <c r="I1076" i="3"/>
  <c r="I1078" i="3"/>
  <c r="I1079" i="3"/>
  <c r="J39" i="9"/>
  <c r="I96" i="3"/>
  <c r="I124" i="3"/>
  <c r="I128" i="3"/>
  <c r="I222" i="3"/>
  <c r="I189" i="3"/>
  <c r="I127" i="3"/>
  <c r="I880" i="3"/>
  <c r="I188" i="3"/>
  <c r="I874" i="3"/>
  <c r="I220" i="3"/>
  <c r="I70" i="3"/>
  <c r="I852" i="3"/>
  <c r="I260" i="3"/>
  <c r="I1041" i="3"/>
  <c r="I1043" i="3"/>
  <c r="I163" i="3"/>
  <c r="I908" i="3"/>
  <c r="I8" i="3"/>
  <c r="I922" i="3"/>
  <c r="I12" i="3"/>
  <c r="I6" i="3"/>
  <c r="I898" i="3"/>
  <c r="I10" i="3"/>
  <c r="I20" i="3"/>
  <c r="I251" i="3"/>
  <c r="I825" i="3"/>
  <c r="I841" i="3"/>
  <c r="I974" i="3"/>
  <c r="I1051" i="3"/>
  <c r="I962" i="3"/>
  <c r="I972" i="3"/>
  <c r="I931" i="3"/>
  <c r="I28" i="3"/>
  <c r="I994" i="3"/>
  <c r="I1002" i="3"/>
  <c r="I509" i="3"/>
  <c r="I562" i="3"/>
  <c r="I588" i="3"/>
  <c r="C15" i="1"/>
  <c r="C16" i="1"/>
  <c r="C17" i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C40" i="1"/>
  <c r="C41" i="1"/>
  <c r="C42" i="1"/>
  <c r="D42" i="1" s="1"/>
  <c r="C43" i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D54" i="1" s="1"/>
  <c r="C55" i="1"/>
  <c r="C56" i="1"/>
  <c r="C57" i="1"/>
  <c r="C58" i="1"/>
  <c r="D58" i="1" s="1"/>
  <c r="C59" i="1"/>
  <c r="C60" i="1"/>
  <c r="C61" i="1"/>
  <c r="C62" i="1"/>
  <c r="D62" i="1" s="1"/>
  <c r="C14" i="1"/>
  <c r="M30" i="3"/>
  <c r="M631" i="3"/>
  <c r="M842" i="3"/>
  <c r="M948" i="3"/>
  <c r="M1015" i="3"/>
  <c r="M1080" i="3"/>
  <c r="M2" i="3"/>
  <c r="L1076" i="3"/>
  <c r="L1077" i="3"/>
  <c r="L1078" i="3"/>
  <c r="L1079" i="3"/>
  <c r="K1080" i="3"/>
  <c r="L1080" i="3"/>
  <c r="K2" i="3"/>
  <c r="L2" i="3"/>
  <c r="L3" i="3"/>
  <c r="L4" i="3"/>
  <c r="L5" i="3"/>
  <c r="L6" i="3"/>
  <c r="L7" i="3"/>
  <c r="L8" i="3"/>
  <c r="L9" i="3"/>
  <c r="K10" i="3"/>
  <c r="L10" i="3"/>
  <c r="L11" i="3"/>
  <c r="L12" i="3"/>
  <c r="L13" i="3"/>
  <c r="L14" i="3"/>
  <c r="L15" i="3"/>
  <c r="L16" i="3"/>
  <c r="L17" i="3"/>
  <c r="K18" i="3"/>
  <c r="L18" i="3"/>
  <c r="L19" i="3"/>
  <c r="L20" i="3"/>
  <c r="L21" i="3"/>
  <c r="L22" i="3"/>
  <c r="L23" i="3"/>
  <c r="L24" i="3"/>
  <c r="L25" i="3"/>
  <c r="L26" i="3"/>
  <c r="L27" i="3"/>
  <c r="L28" i="3"/>
  <c r="L2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2" i="1"/>
  <c r="K26" i="3" l="1"/>
  <c r="M1093" i="3"/>
  <c r="M1085" i="3"/>
  <c r="M1091" i="3"/>
  <c r="M1082" i="3"/>
  <c r="M1089" i="3"/>
  <c r="M1084" i="3"/>
  <c r="M1087" i="3"/>
  <c r="M1081" i="3"/>
  <c r="M1088" i="3"/>
  <c r="J1098" i="3"/>
  <c r="J1220" i="3"/>
  <c r="J1222" i="3"/>
  <c r="J1224" i="3"/>
  <c r="J1226" i="3"/>
  <c r="J1228" i="3"/>
  <c r="J1230" i="3"/>
  <c r="J1268" i="3"/>
  <c r="J1225" i="3"/>
  <c r="J1219" i="3"/>
  <c r="J1227" i="3"/>
  <c r="J1231" i="3"/>
  <c r="J1269" i="3"/>
  <c r="J1221" i="3"/>
  <c r="J1099" i="3"/>
  <c r="J1229" i="3"/>
  <c r="K1085" i="3"/>
  <c r="K1097" i="3"/>
  <c r="K1099" i="3"/>
  <c r="K1101" i="3"/>
  <c r="K1103" i="3"/>
  <c r="K1105" i="3"/>
  <c r="K1107" i="3"/>
  <c r="K1109" i="3"/>
  <c r="K1111" i="3"/>
  <c r="K1113" i="3"/>
  <c r="K1115" i="3"/>
  <c r="K1117" i="3"/>
  <c r="K1119" i="3"/>
  <c r="K1121" i="3"/>
  <c r="K1123" i="3"/>
  <c r="K1125" i="3"/>
  <c r="K1127" i="3"/>
  <c r="K1129" i="3"/>
  <c r="K1131" i="3"/>
  <c r="K1133" i="3"/>
  <c r="K1135" i="3"/>
  <c r="K1137" i="3"/>
  <c r="K1139" i="3"/>
  <c r="K1141" i="3"/>
  <c r="K1143" i="3"/>
  <c r="K1145" i="3"/>
  <c r="K1147" i="3"/>
  <c r="K1149" i="3"/>
  <c r="K1151" i="3"/>
  <c r="K1153" i="3"/>
  <c r="K1155" i="3"/>
  <c r="K1157" i="3"/>
  <c r="K1159" i="3"/>
  <c r="K1161" i="3"/>
  <c r="K1163" i="3"/>
  <c r="K1165" i="3"/>
  <c r="K1167" i="3"/>
  <c r="K1169" i="3"/>
  <c r="K1356" i="3"/>
  <c r="K1096" i="3"/>
  <c r="K1098" i="3"/>
  <c r="K1100" i="3"/>
  <c r="K1102" i="3"/>
  <c r="K1104" i="3"/>
  <c r="K1106" i="3"/>
  <c r="K1108" i="3"/>
  <c r="K1110" i="3"/>
  <c r="K1112" i="3"/>
  <c r="K1114" i="3"/>
  <c r="K1116" i="3"/>
  <c r="K1118" i="3"/>
  <c r="K1120" i="3"/>
  <c r="K1122" i="3"/>
  <c r="K1124" i="3"/>
  <c r="K1126" i="3"/>
  <c r="K1128" i="3"/>
  <c r="K1130" i="3"/>
  <c r="K1132" i="3"/>
  <c r="K1134" i="3"/>
  <c r="K1136" i="3"/>
  <c r="K1138" i="3"/>
  <c r="K1140" i="3"/>
  <c r="K1142" i="3"/>
  <c r="K1144" i="3"/>
  <c r="K1146" i="3"/>
  <c r="K1148" i="3"/>
  <c r="K1150" i="3"/>
  <c r="K1152" i="3"/>
  <c r="K1154" i="3"/>
  <c r="K1156" i="3"/>
  <c r="K1158" i="3"/>
  <c r="K1160" i="3"/>
  <c r="K1162" i="3"/>
  <c r="K1164" i="3"/>
  <c r="K1166" i="3"/>
  <c r="K1168" i="3"/>
  <c r="K1170" i="3"/>
  <c r="K1172" i="3"/>
  <c r="K1174" i="3"/>
  <c r="K1176" i="3"/>
  <c r="K1178" i="3"/>
  <c r="K1180" i="3"/>
  <c r="K1182" i="3"/>
  <c r="K1184" i="3"/>
  <c r="K1186" i="3"/>
  <c r="K1188" i="3"/>
  <c r="K1190" i="3"/>
  <c r="K1192" i="3"/>
  <c r="K1194" i="3"/>
  <c r="K1196" i="3"/>
  <c r="K1198" i="3"/>
  <c r="K1200" i="3"/>
  <c r="K1202" i="3"/>
  <c r="K1204" i="3"/>
  <c r="K1206" i="3"/>
  <c r="K1208" i="3"/>
  <c r="K1210" i="3"/>
  <c r="K1212" i="3"/>
  <c r="K1214" i="3"/>
  <c r="K1216" i="3"/>
  <c r="K1218" i="3"/>
  <c r="K1220" i="3"/>
  <c r="K1222" i="3"/>
  <c r="K1224" i="3"/>
  <c r="K1226" i="3"/>
  <c r="K1228" i="3"/>
  <c r="K1230" i="3"/>
  <c r="K1232" i="3"/>
  <c r="K1234" i="3"/>
  <c r="K1236" i="3"/>
  <c r="K1238" i="3"/>
  <c r="K1240" i="3"/>
  <c r="K1242" i="3"/>
  <c r="K1244" i="3"/>
  <c r="K1246" i="3"/>
  <c r="K1248" i="3"/>
  <c r="K1250" i="3"/>
  <c r="K1252" i="3"/>
  <c r="K1254" i="3"/>
  <c r="K1256" i="3"/>
  <c r="K1258" i="3"/>
  <c r="K1260" i="3"/>
  <c r="K1262" i="3"/>
  <c r="K1264" i="3"/>
  <c r="K1173" i="3"/>
  <c r="K1181" i="3"/>
  <c r="K1189" i="3"/>
  <c r="K1195" i="3"/>
  <c r="K1203" i="3"/>
  <c r="K1209" i="3"/>
  <c r="K1213" i="3"/>
  <c r="K1217" i="3"/>
  <c r="K1221" i="3"/>
  <c r="K1225" i="3"/>
  <c r="K1229" i="3"/>
  <c r="K1233" i="3"/>
  <c r="K1237" i="3"/>
  <c r="K1241" i="3"/>
  <c r="K1245" i="3"/>
  <c r="K1249" i="3"/>
  <c r="K1253" i="3"/>
  <c r="K1257" i="3"/>
  <c r="K1261" i="3"/>
  <c r="K1265" i="3"/>
  <c r="K1268" i="3"/>
  <c r="K1273" i="3"/>
  <c r="K1276" i="3"/>
  <c r="K1281" i="3"/>
  <c r="K1284" i="3"/>
  <c r="K1289" i="3"/>
  <c r="K1292" i="3"/>
  <c r="K1297" i="3"/>
  <c r="K1300" i="3"/>
  <c r="K1305" i="3"/>
  <c r="K1308" i="3"/>
  <c r="K1313" i="3"/>
  <c r="K1316" i="3"/>
  <c r="K1321" i="3"/>
  <c r="K1324" i="3"/>
  <c r="K1329" i="3"/>
  <c r="K1332" i="3"/>
  <c r="K1337" i="3"/>
  <c r="K1340" i="3"/>
  <c r="K1345" i="3"/>
  <c r="K1348" i="3"/>
  <c r="K1353" i="3"/>
  <c r="K1359" i="3"/>
  <c r="K1362" i="3"/>
  <c r="K1367" i="3"/>
  <c r="K1370" i="3"/>
  <c r="K1375" i="3"/>
  <c r="K1378" i="3"/>
  <c r="K1383" i="3"/>
  <c r="K1386" i="3"/>
  <c r="K1379" i="3"/>
  <c r="K1387" i="3"/>
  <c r="K1278" i="3"/>
  <c r="K1291" i="3"/>
  <c r="K1171" i="3"/>
  <c r="K1179" i="3"/>
  <c r="K1187" i="3"/>
  <c r="K1193" i="3"/>
  <c r="K1201" i="3"/>
  <c r="K1266" i="3"/>
  <c r="K1271" i="3"/>
  <c r="K1274" i="3"/>
  <c r="K1279" i="3"/>
  <c r="K1282" i="3"/>
  <c r="K1287" i="3"/>
  <c r="K1290" i="3"/>
  <c r="K1295" i="3"/>
  <c r="K1298" i="3"/>
  <c r="K1303" i="3"/>
  <c r="K1306" i="3"/>
  <c r="K1311" i="3"/>
  <c r="K1314" i="3"/>
  <c r="K1319" i="3"/>
  <c r="K1322" i="3"/>
  <c r="K1327" i="3"/>
  <c r="K1330" i="3"/>
  <c r="K1335" i="3"/>
  <c r="K1338" i="3"/>
  <c r="K1343" i="3"/>
  <c r="K1346" i="3"/>
  <c r="K1351" i="3"/>
  <c r="K1354" i="3"/>
  <c r="K1357" i="3"/>
  <c r="K1360" i="3"/>
  <c r="K1365" i="3"/>
  <c r="K1368" i="3"/>
  <c r="K1373" i="3"/>
  <c r="K1376" i="3"/>
  <c r="K1381" i="3"/>
  <c r="K1384" i="3"/>
  <c r="K1389" i="3"/>
  <c r="K1374" i="3"/>
  <c r="K1382" i="3"/>
  <c r="K1197" i="3"/>
  <c r="K1205" i="3"/>
  <c r="K1267" i="3"/>
  <c r="K1270" i="3"/>
  <c r="K1275" i="3"/>
  <c r="K1177" i="3"/>
  <c r="K1185" i="3"/>
  <c r="K1191" i="3"/>
  <c r="K1199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9" i="3"/>
  <c r="K1272" i="3"/>
  <c r="K1277" i="3"/>
  <c r="K1280" i="3"/>
  <c r="K1285" i="3"/>
  <c r="K1288" i="3"/>
  <c r="K1293" i="3"/>
  <c r="K1296" i="3"/>
  <c r="K1301" i="3"/>
  <c r="K1304" i="3"/>
  <c r="K1309" i="3"/>
  <c r="K1312" i="3"/>
  <c r="K1317" i="3"/>
  <c r="K1320" i="3"/>
  <c r="K1325" i="3"/>
  <c r="K1328" i="3"/>
  <c r="K1333" i="3"/>
  <c r="K1336" i="3"/>
  <c r="K1341" i="3"/>
  <c r="K1344" i="3"/>
  <c r="K1349" i="3"/>
  <c r="K1352" i="3"/>
  <c r="K1358" i="3"/>
  <c r="K1363" i="3"/>
  <c r="K1366" i="3"/>
  <c r="K1371" i="3"/>
  <c r="K1175" i="3"/>
  <c r="K1183" i="3"/>
  <c r="K1283" i="3"/>
  <c r="K1286" i="3"/>
  <c r="K1307" i="3"/>
  <c r="K1318" i="3"/>
  <c r="K1339" i="3"/>
  <c r="K1350" i="3"/>
  <c r="K1364" i="3"/>
  <c r="K1369" i="3"/>
  <c r="K1388" i="3"/>
  <c r="K1299" i="3"/>
  <c r="K1310" i="3"/>
  <c r="K1331" i="3"/>
  <c r="K1342" i="3"/>
  <c r="K1377" i="3"/>
  <c r="K1380" i="3"/>
  <c r="K1294" i="3"/>
  <c r="K1302" i="3"/>
  <c r="K1323" i="3"/>
  <c r="K1334" i="3"/>
  <c r="K1355" i="3"/>
  <c r="K1361" i="3"/>
  <c r="K1372" i="3"/>
  <c r="K1385" i="3"/>
  <c r="K1315" i="3"/>
  <c r="K1326" i="3"/>
  <c r="K1347" i="3"/>
  <c r="K1089" i="3"/>
  <c r="J1126" i="3"/>
  <c r="J1190" i="3"/>
  <c r="K1087" i="3"/>
  <c r="K1086" i="3"/>
  <c r="K1083" i="3"/>
  <c r="K1091" i="3"/>
  <c r="M1090" i="3"/>
  <c r="K1088" i="3"/>
  <c r="M1086" i="3"/>
  <c r="M1092" i="3"/>
  <c r="K1090" i="3"/>
  <c r="M1083" i="3"/>
  <c r="K1084" i="3"/>
  <c r="K19" i="3"/>
  <c r="K3" i="3"/>
  <c r="K27" i="3"/>
  <c r="K11" i="3"/>
  <c r="I223" i="3"/>
  <c r="I1045" i="3"/>
  <c r="I105" i="3"/>
  <c r="K1078" i="3"/>
  <c r="K22" i="3"/>
  <c r="K14" i="3"/>
  <c r="K6" i="3"/>
  <c r="K1076" i="3"/>
  <c r="I1057" i="3"/>
  <c r="I1038" i="3"/>
  <c r="K23" i="3"/>
  <c r="K15" i="3"/>
  <c r="K7" i="3"/>
  <c r="K1077" i="3"/>
  <c r="I1069" i="3"/>
  <c r="I917" i="3"/>
  <c r="I692" i="3"/>
  <c r="I36" i="3"/>
  <c r="I1077" i="3"/>
  <c r="I1073" i="3"/>
  <c r="I926" i="3"/>
  <c r="I735" i="3"/>
  <c r="I14" i="3"/>
  <c r="K1079" i="3"/>
  <c r="K28" i="3"/>
  <c r="K24" i="3"/>
  <c r="K20" i="3"/>
  <c r="K16" i="3"/>
  <c r="K12" i="3"/>
  <c r="K8" i="3"/>
  <c r="K4" i="3"/>
  <c r="K29" i="3"/>
  <c r="K25" i="3"/>
  <c r="K21" i="3"/>
  <c r="K17" i="3"/>
  <c r="K13" i="3"/>
  <c r="K9" i="3"/>
  <c r="K5" i="3"/>
  <c r="I903" i="3"/>
  <c r="I186" i="3"/>
  <c r="I2" i="3"/>
  <c r="I1072" i="3"/>
  <c r="I1068" i="3"/>
  <c r="I1064" i="3"/>
  <c r="I1060" i="3"/>
  <c r="I1056" i="3"/>
  <c r="I1052" i="3"/>
  <c r="I1026" i="3"/>
  <c r="I1012" i="3"/>
  <c r="I1008" i="3"/>
  <c r="I1004" i="3"/>
  <c r="I1000" i="3"/>
  <c r="I996" i="3"/>
  <c r="I992" i="3"/>
  <c r="I980" i="3"/>
  <c r="I976" i="3"/>
  <c r="I968" i="3"/>
  <c r="I964" i="3"/>
  <c r="I881" i="3"/>
  <c r="I185" i="3"/>
  <c r="I18" i="3"/>
  <c r="J990" i="3"/>
  <c r="J956" i="3"/>
  <c r="I53" i="3"/>
  <c r="I85" i="3"/>
  <c r="I183" i="3"/>
  <c r="I863" i="3"/>
  <c r="I274" i="3"/>
  <c r="I858" i="3"/>
  <c r="I1065" i="3"/>
  <c r="I1049" i="3"/>
  <c r="I16" i="3"/>
  <c r="I24" i="3"/>
  <c r="I217" i="3"/>
  <c r="I913" i="3"/>
  <c r="I136" i="3"/>
  <c r="I215" i="3"/>
  <c r="I286" i="3"/>
  <c r="I161" i="3"/>
  <c r="I887" i="3"/>
  <c r="I1047" i="3"/>
  <c r="I1039" i="3"/>
  <c r="I1035" i="3"/>
  <c r="I1031" i="3"/>
  <c r="I1025" i="3"/>
  <c r="I1021" i="3"/>
  <c r="I1017" i="3"/>
  <c r="I959" i="3"/>
  <c r="I824" i="3"/>
  <c r="I792" i="3"/>
  <c r="I753" i="3"/>
  <c r="I715" i="3"/>
  <c r="I216" i="3"/>
  <c r="I22" i="3"/>
  <c r="I1061" i="3"/>
  <c r="I809" i="3"/>
  <c r="I772" i="3"/>
  <c r="I892" i="3"/>
  <c r="I4" i="3"/>
  <c r="I1034" i="3"/>
  <c r="I1030" i="3"/>
  <c r="I1024" i="3"/>
  <c r="I1020" i="3"/>
  <c r="I1016" i="3"/>
  <c r="I1010" i="3"/>
  <c r="I1006" i="3"/>
  <c r="I998" i="3"/>
  <c r="I970" i="3"/>
  <c r="I966" i="3"/>
  <c r="I958" i="3"/>
  <c r="I26" i="3"/>
  <c r="J988" i="3"/>
  <c r="J952" i="3"/>
  <c r="J991" i="3"/>
  <c r="J983" i="3"/>
  <c r="M1077" i="3"/>
  <c r="M27" i="3"/>
  <c r="M23" i="3"/>
  <c r="M19" i="3"/>
  <c r="M15" i="3"/>
  <c r="M11" i="3"/>
  <c r="M7" i="3"/>
  <c r="M3" i="3"/>
  <c r="M29" i="3"/>
  <c r="M25" i="3"/>
  <c r="M21" i="3"/>
  <c r="M17" i="3"/>
  <c r="M13" i="3"/>
  <c r="M9" i="3"/>
  <c r="M5" i="3"/>
  <c r="M1078" i="3"/>
  <c r="M28" i="3"/>
  <c r="M24" i="3"/>
  <c r="M20" i="3"/>
  <c r="M16" i="3"/>
  <c r="M12" i="3"/>
  <c r="M8" i="3"/>
  <c r="M4" i="3"/>
  <c r="M1079" i="3"/>
  <c r="M26" i="3"/>
  <c r="M22" i="3"/>
  <c r="M18" i="3"/>
  <c r="M14" i="3"/>
  <c r="M10" i="3"/>
  <c r="M6" i="3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L30" i="3"/>
  <c r="K30" i="3"/>
  <c r="J1387" i="3" l="1"/>
  <c r="J1386" i="3"/>
  <c r="J1376" i="3"/>
  <c r="J1377" i="3"/>
  <c r="J1368" i="3"/>
  <c r="J1369" i="3"/>
  <c r="J1360" i="3"/>
  <c r="J1361" i="3"/>
  <c r="J1352" i="3"/>
  <c r="J1353" i="3"/>
  <c r="J1344" i="3"/>
  <c r="J1345" i="3"/>
  <c r="J1336" i="3"/>
  <c r="J1337" i="3"/>
  <c r="J1328" i="3"/>
  <c r="J1329" i="3"/>
  <c r="J1320" i="3"/>
  <c r="J1321" i="3"/>
  <c r="J1312" i="3"/>
  <c r="J1313" i="3"/>
  <c r="J1304" i="3"/>
  <c r="J1305" i="3"/>
  <c r="J1296" i="3"/>
  <c r="J1297" i="3"/>
  <c r="J1288" i="3"/>
  <c r="J1289" i="3"/>
  <c r="J1280" i="3"/>
  <c r="J1281" i="3"/>
  <c r="J1100" i="3"/>
  <c r="J1272" i="3"/>
  <c r="J1101" i="3"/>
  <c r="J1273" i="3"/>
  <c r="J1382" i="3"/>
  <c r="J1383" i="3"/>
  <c r="J1374" i="3"/>
  <c r="J1375" i="3"/>
  <c r="J1366" i="3"/>
  <c r="J1367" i="3"/>
  <c r="J1358" i="3"/>
  <c r="J1359" i="3"/>
  <c r="J1350" i="3"/>
  <c r="J1351" i="3"/>
  <c r="J1342" i="3"/>
  <c r="J1343" i="3"/>
  <c r="J1334" i="3"/>
  <c r="J1335" i="3"/>
  <c r="J1326" i="3"/>
  <c r="J1327" i="3"/>
  <c r="J1234" i="3"/>
  <c r="J1236" i="3"/>
  <c r="J1238" i="3"/>
  <c r="J1318" i="3"/>
  <c r="J1319" i="3"/>
  <c r="J1235" i="3"/>
  <c r="J1239" i="3"/>
  <c r="J1237" i="3"/>
  <c r="J1214" i="3"/>
  <c r="J1260" i="3"/>
  <c r="J1264" i="3"/>
  <c r="J1266" i="3"/>
  <c r="J1310" i="3"/>
  <c r="J1311" i="3"/>
  <c r="J1213" i="3"/>
  <c r="J1263" i="3"/>
  <c r="J1232" i="3"/>
  <c r="J1302" i="3"/>
  <c r="J1303" i="3"/>
  <c r="J1233" i="3"/>
  <c r="J1294" i="3"/>
  <c r="J1295" i="3"/>
  <c r="J1286" i="3"/>
  <c r="J1287" i="3"/>
  <c r="J1208" i="3"/>
  <c r="J1210" i="3"/>
  <c r="J1212" i="3"/>
  <c r="J1278" i="3"/>
  <c r="J1279" i="3"/>
  <c r="J1211" i="3"/>
  <c r="J1270" i="3"/>
  <c r="J1271" i="3"/>
  <c r="J1389" i="3"/>
  <c r="J1388" i="3"/>
  <c r="J1381" i="3"/>
  <c r="J1380" i="3"/>
  <c r="J1373" i="3"/>
  <c r="J1372" i="3"/>
  <c r="J1365" i="3"/>
  <c r="J1364" i="3"/>
  <c r="J1357" i="3"/>
  <c r="J1356" i="3"/>
  <c r="J1348" i="3"/>
  <c r="J1349" i="3"/>
  <c r="J1340" i="3"/>
  <c r="J1341" i="3"/>
  <c r="J1332" i="3"/>
  <c r="J1333" i="3"/>
  <c r="J1324" i="3"/>
  <c r="J1325" i="3"/>
  <c r="J1218" i="3"/>
  <c r="J1240" i="3"/>
  <c r="J1242" i="3"/>
  <c r="J1246" i="3"/>
  <c r="J1250" i="3"/>
  <c r="J1254" i="3"/>
  <c r="J1258" i="3"/>
  <c r="J1316" i="3"/>
  <c r="J1253" i="3"/>
  <c r="J1317" i="3"/>
  <c r="J1245" i="3"/>
  <c r="J1257" i="3"/>
  <c r="J1217" i="3"/>
  <c r="J1249" i="3"/>
  <c r="J1308" i="3"/>
  <c r="J1309" i="3"/>
  <c r="J1300" i="3"/>
  <c r="J1301" i="3"/>
  <c r="J1292" i="3"/>
  <c r="J1293" i="3"/>
  <c r="J1284" i="3"/>
  <c r="J1285" i="3"/>
  <c r="J1102" i="3"/>
  <c r="J1276" i="3"/>
  <c r="J1103" i="3"/>
  <c r="J1277" i="3"/>
  <c r="J1384" i="3"/>
  <c r="J1385" i="3"/>
  <c r="J1379" i="3"/>
  <c r="J1378" i="3"/>
  <c r="J1371" i="3"/>
  <c r="J1370" i="3"/>
  <c r="J1363" i="3"/>
  <c r="J1362" i="3"/>
  <c r="J1354" i="3"/>
  <c r="J1355" i="3"/>
  <c r="J1346" i="3"/>
  <c r="J1347" i="3"/>
  <c r="J1338" i="3"/>
  <c r="J1339" i="3"/>
  <c r="J1330" i="3"/>
  <c r="J1331" i="3"/>
  <c r="J1322" i="3"/>
  <c r="J1323" i="3"/>
  <c r="J1216" i="3"/>
  <c r="J1244" i="3"/>
  <c r="J1248" i="3"/>
  <c r="J1252" i="3"/>
  <c r="J1256" i="3"/>
  <c r="J1314" i="3"/>
  <c r="J1241" i="3"/>
  <c r="J1215" i="3"/>
  <c r="J1243" i="3"/>
  <c r="J1247" i="3"/>
  <c r="J1251" i="3"/>
  <c r="J1255" i="3"/>
  <c r="J1259" i="3"/>
  <c r="J1315" i="3"/>
  <c r="J1262" i="3"/>
  <c r="J1306" i="3"/>
  <c r="J1265" i="3"/>
  <c r="J1267" i="3"/>
  <c r="J1307" i="3"/>
  <c r="J1261" i="3"/>
  <c r="J1298" i="3"/>
  <c r="J1299" i="3"/>
  <c r="J1290" i="3"/>
  <c r="J1291" i="3"/>
  <c r="J1282" i="3"/>
  <c r="J1283" i="3"/>
  <c r="J1274" i="3"/>
  <c r="J1275" i="3"/>
  <c r="J1089" i="3"/>
  <c r="J1090" i="3"/>
  <c r="J1091" i="3"/>
  <c r="J1092" i="3"/>
  <c r="J1088" i="3"/>
  <c r="J1085" i="3"/>
  <c r="J1086" i="3"/>
  <c r="J1087" i="3"/>
  <c r="N131" i="9"/>
  <c r="N5" i="9"/>
  <c r="N8" i="9"/>
  <c r="N24" i="9"/>
  <c r="N40" i="9"/>
  <c r="N56" i="9"/>
  <c r="N72" i="9"/>
  <c r="N88" i="9"/>
  <c r="N104" i="9"/>
  <c r="N120" i="9"/>
  <c r="N17" i="9"/>
  <c r="N33" i="9"/>
  <c r="N49" i="9"/>
  <c r="N65" i="9"/>
  <c r="N81" i="9"/>
  <c r="N97" i="9"/>
  <c r="N113" i="9"/>
  <c r="N129" i="9"/>
  <c r="N18" i="9"/>
  <c r="N34" i="9"/>
  <c r="N50" i="9"/>
  <c r="N66" i="9"/>
  <c r="N82" i="9"/>
  <c r="N98" i="9"/>
  <c r="N114" i="9"/>
  <c r="N130" i="9"/>
  <c r="N19" i="9"/>
  <c r="N35" i="9"/>
  <c r="N51" i="9"/>
  <c r="N67" i="9"/>
  <c r="N83" i="9"/>
  <c r="N99" i="9"/>
  <c r="N115" i="9"/>
  <c r="N3" i="9"/>
  <c r="N12" i="9"/>
  <c r="N28" i="9"/>
  <c r="N44" i="9"/>
  <c r="N60" i="9"/>
  <c r="N76" i="9"/>
  <c r="N92" i="9"/>
  <c r="N108" i="9"/>
  <c r="N124" i="9"/>
  <c r="N21" i="9"/>
  <c r="N37" i="9"/>
  <c r="N53" i="9"/>
  <c r="N69" i="9"/>
  <c r="N85" i="9"/>
  <c r="N101" i="9"/>
  <c r="N117" i="9"/>
  <c r="N6" i="9"/>
  <c r="N22" i="9"/>
  <c r="N38" i="9"/>
  <c r="N54" i="9"/>
  <c r="N70" i="9"/>
  <c r="N86" i="9"/>
  <c r="N102" i="9"/>
  <c r="N118" i="9"/>
  <c r="N7" i="9"/>
  <c r="N23" i="9"/>
  <c r="N39" i="9"/>
  <c r="N55" i="9"/>
  <c r="N71" i="9"/>
  <c r="N87" i="9"/>
  <c r="N103" i="9"/>
  <c r="N119" i="9"/>
  <c r="N128" i="9"/>
  <c r="N16" i="9"/>
  <c r="N32" i="9"/>
  <c r="N48" i="9"/>
  <c r="N64" i="9"/>
  <c r="N80" i="9"/>
  <c r="N96" i="9"/>
  <c r="N112" i="9"/>
  <c r="N9" i="9"/>
  <c r="N25" i="9"/>
  <c r="N41" i="9"/>
  <c r="N57" i="9"/>
  <c r="N73" i="9"/>
  <c r="N89" i="9"/>
  <c r="N105" i="9"/>
  <c r="N121" i="9"/>
  <c r="N10" i="9"/>
  <c r="N26" i="9"/>
  <c r="N42" i="9"/>
  <c r="N58" i="9"/>
  <c r="N74" i="9"/>
  <c r="N90" i="9"/>
  <c r="N106" i="9"/>
  <c r="N122" i="9"/>
  <c r="N11" i="9"/>
  <c r="N27" i="9"/>
  <c r="N43" i="9"/>
  <c r="N59" i="9"/>
  <c r="N75" i="9"/>
  <c r="N91" i="9"/>
  <c r="N107" i="9"/>
  <c r="N123" i="9"/>
  <c r="N4" i="9"/>
  <c r="N20" i="9"/>
  <c r="N36" i="9"/>
  <c r="N52" i="9"/>
  <c r="N68" i="9"/>
  <c r="N84" i="9"/>
  <c r="N100" i="9"/>
  <c r="N116" i="9"/>
  <c r="N13" i="9"/>
  <c r="N29" i="9"/>
  <c r="N45" i="9"/>
  <c r="N61" i="9"/>
  <c r="N77" i="9"/>
  <c r="N93" i="9"/>
  <c r="N109" i="9"/>
  <c r="N125" i="9"/>
  <c r="N14" i="9"/>
  <c r="N30" i="9"/>
  <c r="N46" i="9"/>
  <c r="N62" i="9"/>
  <c r="N78" i="9"/>
  <c r="N94" i="9"/>
  <c r="N110" i="9"/>
  <c r="N126" i="9"/>
  <c r="N15" i="9"/>
  <c r="N31" i="9"/>
  <c r="N47" i="9"/>
  <c r="N63" i="9"/>
  <c r="N79" i="9"/>
  <c r="N95" i="9"/>
  <c r="N111" i="9"/>
  <c r="N127" i="9"/>
  <c r="J562" i="3"/>
  <c r="J962" i="3"/>
  <c r="J978" i="3"/>
  <c r="J994" i="3"/>
  <c r="J1010" i="3"/>
  <c r="J127" i="3"/>
  <c r="J235" i="3"/>
  <c r="J575" i="3"/>
  <c r="J715" i="3"/>
  <c r="J799" i="3"/>
  <c r="J963" i="3"/>
  <c r="J979" i="3"/>
  <c r="J995" i="3"/>
  <c r="J1011" i="3"/>
  <c r="J188" i="3"/>
  <c r="J792" i="3"/>
  <c r="J824" i="3"/>
  <c r="J968" i="3"/>
  <c r="J976" i="3"/>
  <c r="J1000" i="3"/>
  <c r="J1008" i="3"/>
  <c r="J833" i="3"/>
  <c r="J1009" i="3"/>
  <c r="J977" i="3"/>
  <c r="J201" i="3"/>
  <c r="J725" i="3"/>
  <c r="J969" i="3"/>
  <c r="J145" i="3"/>
  <c r="J217" i="3"/>
  <c r="J1001" i="3"/>
  <c r="J26" i="3"/>
  <c r="J74" i="3"/>
  <c r="J874" i="3"/>
  <c r="J1034" i="3"/>
  <c r="J1042" i="3"/>
  <c r="J1046" i="3"/>
  <c r="J27" i="3"/>
  <c r="J915" i="3"/>
  <c r="J1027" i="3"/>
  <c r="J1039" i="3"/>
  <c r="J1043" i="3"/>
  <c r="J4" i="3"/>
  <c r="J1036" i="3"/>
  <c r="J913" i="3"/>
  <c r="J5" i="3"/>
  <c r="J53" i="3"/>
  <c r="J877" i="3"/>
  <c r="J1025" i="3"/>
  <c r="J163" i="3"/>
  <c r="J175" i="3"/>
  <c r="J183" i="3"/>
  <c r="J200" i="3"/>
  <c r="J14" i="3"/>
  <c r="J286" i="3"/>
  <c r="J15" i="3"/>
  <c r="J123" i="3"/>
  <c r="J223" i="3"/>
  <c r="J279" i="3"/>
  <c r="J295" i="3"/>
  <c r="J959" i="3"/>
  <c r="J16" i="3"/>
  <c r="J236" i="3"/>
  <c r="J260" i="3"/>
  <c r="J960" i="3"/>
  <c r="J17" i="3"/>
  <c r="J105" i="3"/>
  <c r="J10" i="3"/>
  <c r="J274" i="3"/>
  <c r="J282" i="3"/>
  <c r="J898" i="3"/>
  <c r="J1054" i="3"/>
  <c r="J11" i="3"/>
  <c r="J20" i="3"/>
  <c r="J892" i="3"/>
  <c r="J1052" i="3"/>
  <c r="J901" i="3"/>
  <c r="J21" i="3"/>
  <c r="J897" i="3"/>
  <c r="J922" i="3"/>
  <c r="J1022" i="3"/>
  <c r="J1026" i="3"/>
  <c r="J1066" i="3"/>
  <c r="J1070" i="3"/>
  <c r="J1074" i="3"/>
  <c r="J1078" i="3"/>
  <c r="J863" i="3"/>
  <c r="J867" i="3"/>
  <c r="J1031" i="3"/>
  <c r="J1059" i="3"/>
  <c r="J1063" i="3"/>
  <c r="J40" i="3"/>
  <c r="J924" i="3"/>
  <c r="J1020" i="3"/>
  <c r="J1032" i="3"/>
  <c r="J1072" i="3"/>
  <c r="J1065" i="3"/>
  <c r="J1069" i="3"/>
  <c r="J1061" i="3"/>
  <c r="J1057" i="3"/>
  <c r="J1077" i="3"/>
  <c r="J1018" i="3"/>
  <c r="J931" i="3"/>
  <c r="J852" i="3"/>
  <c r="J1017" i="3"/>
  <c r="J857" i="3"/>
  <c r="J937" i="3"/>
  <c r="J174" i="3"/>
  <c r="J231" i="3"/>
  <c r="J216" i="3"/>
  <c r="J197" i="3"/>
  <c r="J161" i="3"/>
  <c r="J185" i="3"/>
  <c r="J124" i="3"/>
  <c r="J132" i="3"/>
  <c r="J18" i="3"/>
  <c r="J222" i="3"/>
  <c r="J19" i="3"/>
  <c r="J251" i="3"/>
  <c r="J283" i="3"/>
  <c r="J1051" i="3"/>
  <c r="J1055" i="3"/>
  <c r="J12" i="3"/>
  <c r="J96" i="3"/>
  <c r="J108" i="3"/>
  <c r="J264" i="3"/>
  <c r="J237" i="3"/>
  <c r="J273" i="3"/>
  <c r="J13" i="3"/>
  <c r="J22" i="3"/>
  <c r="J70" i="3"/>
  <c r="J90" i="3"/>
  <c r="J882" i="3"/>
  <c r="J890" i="3"/>
  <c r="J906" i="3"/>
  <c r="J1050" i="3"/>
  <c r="J23" i="3"/>
  <c r="J887" i="3"/>
  <c r="J903" i="3"/>
  <c r="J1047" i="3"/>
  <c r="J8" i="3"/>
  <c r="J881" i="3"/>
  <c r="J9" i="3"/>
  <c r="J858" i="3"/>
  <c r="J926" i="3"/>
  <c r="J1019" i="3"/>
  <c r="J1016" i="3"/>
  <c r="J861" i="3"/>
  <c r="J929" i="3"/>
  <c r="J186" i="3"/>
  <c r="J762" i="3"/>
  <c r="J782" i="3"/>
  <c r="J966" i="3"/>
  <c r="J974" i="3"/>
  <c r="J998" i="3"/>
  <c r="J1006" i="3"/>
  <c r="J151" i="3"/>
  <c r="J199" i="3"/>
  <c r="J215" i="3"/>
  <c r="J735" i="3"/>
  <c r="J743" i="3"/>
  <c r="J967" i="3"/>
  <c r="J975" i="3"/>
  <c r="J999" i="3"/>
  <c r="J1007" i="3"/>
  <c r="J136" i="3"/>
  <c r="J588" i="3"/>
  <c r="J772" i="3"/>
  <c r="J964" i="3"/>
  <c r="J996" i="3"/>
  <c r="J841" i="3"/>
  <c r="J965" i="3"/>
  <c r="J997" i="3"/>
  <c r="J233" i="3"/>
  <c r="J753" i="3"/>
  <c r="J138" i="3"/>
  <c r="J198" i="3"/>
  <c r="J958" i="3"/>
  <c r="J970" i="3"/>
  <c r="J1002" i="3"/>
  <c r="J831" i="3"/>
  <c r="J971" i="3"/>
  <c r="J1003" i="3"/>
  <c r="J128" i="3"/>
  <c r="J220" i="3"/>
  <c r="J232" i="3"/>
  <c r="J692" i="3"/>
  <c r="J708" i="3"/>
  <c r="J972" i="3"/>
  <c r="J980" i="3"/>
  <c r="J992" i="3"/>
  <c r="J1004" i="3"/>
  <c r="J1012" i="3"/>
  <c r="J189" i="3"/>
  <c r="J981" i="3"/>
  <c r="J993" i="3"/>
  <c r="J825" i="3"/>
  <c r="J1013" i="3"/>
  <c r="J509" i="3"/>
  <c r="J961" i="3"/>
  <c r="J1005" i="3"/>
  <c r="J809" i="3"/>
  <c r="J817" i="3"/>
  <c r="J973" i="3"/>
  <c r="J549" i="3"/>
  <c r="J103" i="3"/>
  <c r="J85" i="3"/>
  <c r="J6" i="3"/>
  <c r="J910" i="3"/>
  <c r="J7" i="3"/>
  <c r="J24" i="3"/>
  <c r="J880" i="3"/>
  <c r="J908" i="3"/>
  <c r="J1044" i="3"/>
  <c r="J885" i="3"/>
  <c r="J1049" i="3"/>
  <c r="J1053" i="3"/>
  <c r="J25" i="3"/>
  <c r="J1041" i="3"/>
  <c r="J1030" i="3"/>
  <c r="J1038" i="3"/>
  <c r="J1058" i="3"/>
  <c r="J1062" i="3"/>
  <c r="J3" i="3"/>
  <c r="J919" i="3"/>
  <c r="J1023" i="3"/>
  <c r="J1035" i="3"/>
  <c r="J1067" i="3"/>
  <c r="J1071" i="3"/>
  <c r="J1075" i="3"/>
  <c r="J1079" i="3"/>
  <c r="J28" i="3"/>
  <c r="J36" i="3"/>
  <c r="J56" i="3"/>
  <c r="J872" i="3"/>
  <c r="J1024" i="3"/>
  <c r="J1040" i="3"/>
  <c r="J1048" i="3"/>
  <c r="J1056" i="3"/>
  <c r="J1060" i="3"/>
  <c r="J1064" i="3"/>
  <c r="J1068" i="3"/>
  <c r="J1076" i="3"/>
  <c r="J2" i="3"/>
  <c r="J869" i="3"/>
  <c r="J1033" i="3"/>
  <c r="J917" i="3"/>
  <c r="J1045" i="3"/>
  <c r="J1021" i="3"/>
  <c r="J1037" i="3"/>
  <c r="J1073" i="3"/>
  <c r="J29" i="3"/>
  <c r="M629" i="3"/>
  <c r="M627" i="3"/>
  <c r="M625" i="3"/>
  <c r="M623" i="3"/>
  <c r="M621" i="3"/>
  <c r="M619" i="3"/>
  <c r="M617" i="3"/>
  <c r="M615" i="3"/>
  <c r="M613" i="3"/>
  <c r="M611" i="3"/>
  <c r="M609" i="3"/>
  <c r="M607" i="3"/>
  <c r="M605" i="3"/>
  <c r="M603" i="3"/>
  <c r="M601" i="3"/>
  <c r="M599" i="3"/>
  <c r="M597" i="3"/>
  <c r="M595" i="3"/>
  <c r="M593" i="3"/>
  <c r="M591" i="3"/>
  <c r="M589" i="3"/>
  <c r="M587" i="3"/>
  <c r="M585" i="3"/>
  <c r="M583" i="3"/>
  <c r="M581" i="3"/>
  <c r="M579" i="3"/>
  <c r="M577" i="3"/>
  <c r="M575" i="3"/>
  <c r="M573" i="3"/>
  <c r="M571" i="3"/>
  <c r="M569" i="3"/>
  <c r="M567" i="3"/>
  <c r="M565" i="3"/>
  <c r="M563" i="3"/>
  <c r="M561" i="3"/>
  <c r="M559" i="3"/>
  <c r="M557" i="3"/>
  <c r="M555" i="3"/>
  <c r="M553" i="3"/>
  <c r="M551" i="3"/>
  <c r="M549" i="3"/>
  <c r="M547" i="3"/>
  <c r="M545" i="3"/>
  <c r="M543" i="3"/>
  <c r="M541" i="3"/>
  <c r="M539" i="3"/>
  <c r="M537" i="3"/>
  <c r="M535" i="3"/>
  <c r="M533" i="3"/>
  <c r="M531" i="3"/>
  <c r="M529" i="3"/>
  <c r="M527" i="3"/>
  <c r="M525" i="3"/>
  <c r="M523" i="3"/>
  <c r="M521" i="3"/>
  <c r="M519" i="3"/>
  <c r="M517" i="3"/>
  <c r="M515" i="3"/>
  <c r="M513" i="3"/>
  <c r="M511" i="3"/>
  <c r="M509" i="3"/>
  <c r="M507" i="3"/>
  <c r="M505" i="3"/>
  <c r="M503" i="3"/>
  <c r="M501" i="3"/>
  <c r="M499" i="3"/>
  <c r="M497" i="3"/>
  <c r="M495" i="3"/>
  <c r="M493" i="3"/>
  <c r="M491" i="3"/>
  <c r="M489" i="3"/>
  <c r="M487" i="3"/>
  <c r="M485" i="3"/>
  <c r="M483" i="3"/>
  <c r="M481" i="3"/>
  <c r="M479" i="3"/>
  <c r="M477" i="3"/>
  <c r="M475" i="3"/>
  <c r="M473" i="3"/>
  <c r="M471" i="3"/>
  <c r="M469" i="3"/>
  <c r="M467" i="3"/>
  <c r="M465" i="3"/>
  <c r="M463" i="3"/>
  <c r="M461" i="3"/>
  <c r="M459" i="3"/>
  <c r="M457" i="3"/>
  <c r="M455" i="3"/>
  <c r="M453" i="3"/>
  <c r="M451" i="3"/>
  <c r="M449" i="3"/>
  <c r="M447" i="3"/>
  <c r="M445" i="3"/>
  <c r="M443" i="3"/>
  <c r="M441" i="3"/>
  <c r="M439" i="3"/>
  <c r="M437" i="3"/>
  <c r="M435" i="3"/>
  <c r="M433" i="3"/>
  <c r="M431" i="3"/>
  <c r="M429" i="3"/>
  <c r="M427" i="3"/>
  <c r="M425" i="3"/>
  <c r="M423" i="3"/>
  <c r="M421" i="3"/>
  <c r="M419" i="3"/>
  <c r="M417" i="3"/>
  <c r="M415" i="3"/>
  <c r="M413" i="3"/>
  <c r="M411" i="3"/>
  <c r="M409" i="3"/>
  <c r="M407" i="3"/>
  <c r="M405" i="3"/>
  <c r="M403" i="3"/>
  <c r="M401" i="3"/>
  <c r="M399" i="3"/>
  <c r="M397" i="3"/>
  <c r="M395" i="3"/>
  <c r="M393" i="3"/>
  <c r="M391" i="3"/>
  <c r="M389" i="3"/>
  <c r="M387" i="3"/>
  <c r="M385" i="3"/>
  <c r="M383" i="3"/>
  <c r="M381" i="3"/>
  <c r="M379" i="3"/>
  <c r="M377" i="3"/>
  <c r="M375" i="3"/>
  <c r="M373" i="3"/>
  <c r="M371" i="3"/>
  <c r="M369" i="3"/>
  <c r="M367" i="3"/>
  <c r="M365" i="3"/>
  <c r="M363" i="3"/>
  <c r="M361" i="3"/>
  <c r="M359" i="3"/>
  <c r="M357" i="3"/>
  <c r="M355" i="3"/>
  <c r="M353" i="3"/>
  <c r="M351" i="3"/>
  <c r="M349" i="3"/>
  <c r="M347" i="3"/>
  <c r="M345" i="3"/>
  <c r="M343" i="3"/>
  <c r="M341" i="3"/>
  <c r="M339" i="3"/>
  <c r="M337" i="3"/>
  <c r="M335" i="3"/>
  <c r="M333" i="3"/>
  <c r="M331" i="3"/>
  <c r="M329" i="3"/>
  <c r="M327" i="3"/>
  <c r="M325" i="3"/>
  <c r="M323" i="3"/>
  <c r="M321" i="3"/>
  <c r="M319" i="3"/>
  <c r="M317" i="3"/>
  <c r="M315" i="3"/>
  <c r="M313" i="3"/>
  <c r="M311" i="3"/>
  <c r="M309" i="3"/>
  <c r="M307" i="3"/>
  <c r="M305" i="3"/>
  <c r="M303" i="3"/>
  <c r="M301" i="3"/>
  <c r="M299" i="3"/>
  <c r="M297" i="3"/>
  <c r="M295" i="3"/>
  <c r="M293" i="3"/>
  <c r="M291" i="3"/>
  <c r="M289" i="3"/>
  <c r="M287" i="3"/>
  <c r="M285" i="3"/>
  <c r="M283" i="3"/>
  <c r="M281" i="3"/>
  <c r="M279" i="3"/>
  <c r="M277" i="3"/>
  <c r="M275" i="3"/>
  <c r="M273" i="3"/>
  <c r="M271" i="3"/>
  <c r="M269" i="3"/>
  <c r="M267" i="3"/>
  <c r="M265" i="3"/>
  <c r="M263" i="3"/>
  <c r="M261" i="3"/>
  <c r="M259" i="3"/>
  <c r="M257" i="3"/>
  <c r="M255" i="3"/>
  <c r="M253" i="3"/>
  <c r="M251" i="3"/>
  <c r="M249" i="3"/>
  <c r="M247" i="3"/>
  <c r="M245" i="3"/>
  <c r="M243" i="3"/>
  <c r="M241" i="3"/>
  <c r="M239" i="3"/>
  <c r="M237" i="3"/>
  <c r="M235" i="3"/>
  <c r="M233" i="3"/>
  <c r="M231" i="3"/>
  <c r="M229" i="3"/>
  <c r="M227" i="3"/>
  <c r="M225" i="3"/>
  <c r="M223" i="3"/>
  <c r="M221" i="3"/>
  <c r="M219" i="3"/>
  <c r="M217" i="3"/>
  <c r="M215" i="3"/>
  <c r="M213" i="3"/>
  <c r="M211" i="3"/>
  <c r="M209" i="3"/>
  <c r="M207" i="3"/>
  <c r="M205" i="3"/>
  <c r="M203" i="3"/>
  <c r="M201" i="3"/>
  <c r="M199" i="3"/>
  <c r="M197" i="3"/>
  <c r="M195" i="3"/>
  <c r="M193" i="3"/>
  <c r="M191" i="3"/>
  <c r="M189" i="3"/>
  <c r="M187" i="3"/>
  <c r="M185" i="3"/>
  <c r="M183" i="3"/>
  <c r="M181" i="3"/>
  <c r="M179" i="3"/>
  <c r="M177" i="3"/>
  <c r="M175" i="3"/>
  <c r="M173" i="3"/>
  <c r="M171" i="3"/>
  <c r="M169" i="3"/>
  <c r="M167" i="3"/>
  <c r="M165" i="3"/>
  <c r="M163" i="3"/>
  <c r="M161" i="3"/>
  <c r="M159" i="3"/>
  <c r="M157" i="3"/>
  <c r="M155" i="3"/>
  <c r="M153" i="3"/>
  <c r="M151" i="3"/>
  <c r="M149" i="3"/>
  <c r="M147" i="3"/>
  <c r="M145" i="3"/>
  <c r="M143" i="3"/>
  <c r="M141" i="3"/>
  <c r="M139" i="3"/>
  <c r="M137" i="3"/>
  <c r="M135" i="3"/>
  <c r="M133" i="3"/>
  <c r="M131" i="3"/>
  <c r="M129" i="3"/>
  <c r="M127" i="3"/>
  <c r="M125" i="3"/>
  <c r="M123" i="3"/>
  <c r="M121" i="3"/>
  <c r="M119" i="3"/>
  <c r="M117" i="3"/>
  <c r="M115" i="3"/>
  <c r="M113" i="3"/>
  <c r="M111" i="3"/>
  <c r="M109" i="3"/>
  <c r="M107" i="3"/>
  <c r="M105" i="3"/>
  <c r="M103" i="3"/>
  <c r="M101" i="3"/>
  <c r="M99" i="3"/>
  <c r="M97" i="3"/>
  <c r="M95" i="3"/>
  <c r="M93" i="3"/>
  <c r="M91" i="3"/>
  <c r="M89" i="3"/>
  <c r="M87" i="3"/>
  <c r="M85" i="3"/>
  <c r="M83" i="3"/>
  <c r="M81" i="3"/>
  <c r="M79" i="3"/>
  <c r="M77" i="3"/>
  <c r="M75" i="3"/>
  <c r="M73" i="3"/>
  <c r="M71" i="3"/>
  <c r="M69" i="3"/>
  <c r="M67" i="3"/>
  <c r="M65" i="3"/>
  <c r="M63" i="3"/>
  <c r="M61" i="3"/>
  <c r="M59" i="3"/>
  <c r="M57" i="3"/>
  <c r="M55" i="3"/>
  <c r="M53" i="3"/>
  <c r="M51" i="3"/>
  <c r="M49" i="3"/>
  <c r="M47" i="3"/>
  <c r="M45" i="3"/>
  <c r="M43" i="3"/>
  <c r="M41" i="3"/>
  <c r="M39" i="3"/>
  <c r="M37" i="3"/>
  <c r="M35" i="3"/>
  <c r="M33" i="3"/>
  <c r="M838" i="3"/>
  <c r="M834" i="3"/>
  <c r="M830" i="3"/>
  <c r="M826" i="3"/>
  <c r="M822" i="3"/>
  <c r="M818" i="3"/>
  <c r="M814" i="3"/>
  <c r="M810" i="3"/>
  <c r="M806" i="3"/>
  <c r="M802" i="3"/>
  <c r="M798" i="3"/>
  <c r="M794" i="3"/>
  <c r="M790" i="3"/>
  <c r="M786" i="3"/>
  <c r="M782" i="3"/>
  <c r="M778" i="3"/>
  <c r="M774" i="3"/>
  <c r="M770" i="3"/>
  <c r="M766" i="3"/>
  <c r="M762" i="3"/>
  <c r="M758" i="3"/>
  <c r="M754" i="3"/>
  <c r="M750" i="3"/>
  <c r="M746" i="3"/>
  <c r="M742" i="3"/>
  <c r="M738" i="3"/>
  <c r="M734" i="3"/>
  <c r="M730" i="3"/>
  <c r="M726" i="3"/>
  <c r="M722" i="3"/>
  <c r="M718" i="3"/>
  <c r="M714" i="3"/>
  <c r="M710" i="3"/>
  <c r="M706" i="3"/>
  <c r="M702" i="3"/>
  <c r="M698" i="3"/>
  <c r="M694" i="3"/>
  <c r="M690" i="3"/>
  <c r="M686" i="3"/>
  <c r="M682" i="3"/>
  <c r="M678" i="3"/>
  <c r="M674" i="3"/>
  <c r="M670" i="3"/>
  <c r="M666" i="3"/>
  <c r="M662" i="3"/>
  <c r="M658" i="3"/>
  <c r="M654" i="3"/>
  <c r="M650" i="3"/>
  <c r="M646" i="3"/>
  <c r="M642" i="3"/>
  <c r="M638" i="3"/>
  <c r="M634" i="3"/>
  <c r="M1071" i="3"/>
  <c r="M1067" i="3"/>
  <c r="M1063" i="3"/>
  <c r="M1059" i="3"/>
  <c r="M1055" i="3"/>
  <c r="M1051" i="3"/>
  <c r="M1047" i="3"/>
  <c r="M1043" i="3"/>
  <c r="M1039" i="3"/>
  <c r="M1035" i="3"/>
  <c r="M1031" i="3"/>
  <c r="M1027" i="3"/>
  <c r="M1023" i="3"/>
  <c r="M1019" i="3"/>
  <c r="M1011" i="3"/>
  <c r="M1007" i="3"/>
  <c r="M1003" i="3"/>
  <c r="M999" i="3"/>
  <c r="M995" i="3"/>
  <c r="M991" i="3"/>
  <c r="M987" i="3"/>
  <c r="M983" i="3"/>
  <c r="M979" i="3"/>
  <c r="M975" i="3"/>
  <c r="M971" i="3"/>
  <c r="M967" i="3"/>
  <c r="M963" i="3"/>
  <c r="M959" i="3"/>
  <c r="M955" i="3"/>
  <c r="M951" i="3"/>
  <c r="M947" i="3"/>
  <c r="M943" i="3"/>
  <c r="M939" i="3"/>
  <c r="M935" i="3"/>
  <c r="M931" i="3"/>
  <c r="M927" i="3"/>
  <c r="M923" i="3"/>
  <c r="M919" i="3"/>
  <c r="M915" i="3"/>
  <c r="M911" i="3"/>
  <c r="M907" i="3"/>
  <c r="M903" i="3"/>
  <c r="M899" i="3"/>
  <c r="M895" i="3"/>
  <c r="M891" i="3"/>
  <c r="M887" i="3"/>
  <c r="M883" i="3"/>
  <c r="M879" i="3"/>
  <c r="M875" i="3"/>
  <c r="M871" i="3"/>
  <c r="M867" i="3"/>
  <c r="M863" i="3"/>
  <c r="M859" i="3"/>
  <c r="M855" i="3"/>
  <c r="M851" i="3"/>
  <c r="M847" i="3"/>
  <c r="M843" i="3"/>
  <c r="M747" i="3"/>
  <c r="M739" i="3"/>
  <c r="M908" i="3"/>
  <c r="M904" i="3"/>
  <c r="M896" i="3"/>
  <c r="M880" i="3"/>
  <c r="M864" i="3"/>
  <c r="M755" i="3"/>
  <c r="M743" i="3"/>
  <c r="M731" i="3"/>
  <c r="M900" i="3"/>
  <c r="M892" i="3"/>
  <c r="M888" i="3"/>
  <c r="M840" i="3"/>
  <c r="M836" i="3"/>
  <c r="M832" i="3"/>
  <c r="M828" i="3"/>
  <c r="M824" i="3"/>
  <c r="M820" i="3"/>
  <c r="M816" i="3"/>
  <c r="M812" i="3"/>
  <c r="M808" i="3"/>
  <c r="M804" i="3"/>
  <c r="M800" i="3"/>
  <c r="M796" i="3"/>
  <c r="M792" i="3"/>
  <c r="M788" i="3"/>
  <c r="M784" i="3"/>
  <c r="M780" i="3"/>
  <c r="M776" i="3"/>
  <c r="M772" i="3"/>
  <c r="M768" i="3"/>
  <c r="M764" i="3"/>
  <c r="M760" i="3"/>
  <c r="M756" i="3"/>
  <c r="M752" i="3"/>
  <c r="M748" i="3"/>
  <c r="M744" i="3"/>
  <c r="M740" i="3"/>
  <c r="M751" i="3"/>
  <c r="M735" i="3"/>
  <c r="M912" i="3"/>
  <c r="M884" i="3"/>
  <c r="M876" i="3"/>
  <c r="M872" i="3"/>
  <c r="M868" i="3"/>
  <c r="M736" i="3"/>
  <c r="M732" i="3"/>
  <c r="M728" i="3"/>
  <c r="M724" i="3"/>
  <c r="M720" i="3"/>
  <c r="M716" i="3"/>
  <c r="M712" i="3"/>
  <c r="M708" i="3"/>
  <c r="M704" i="3"/>
  <c r="M700" i="3"/>
  <c r="M696" i="3"/>
  <c r="M692" i="3"/>
  <c r="M688" i="3"/>
  <c r="M684" i="3"/>
  <c r="M680" i="3"/>
  <c r="M676" i="3"/>
  <c r="M672" i="3"/>
  <c r="M668" i="3"/>
  <c r="M664" i="3"/>
  <c r="M660" i="3"/>
  <c r="M656" i="3"/>
  <c r="M652" i="3"/>
  <c r="M648" i="3"/>
  <c r="M644" i="3"/>
  <c r="M640" i="3"/>
  <c r="M636" i="3"/>
  <c r="M632" i="3"/>
  <c r="M1073" i="3"/>
  <c r="M1069" i="3"/>
  <c r="M1065" i="3"/>
  <c r="M1061" i="3"/>
  <c r="M1057" i="3"/>
  <c r="M1053" i="3"/>
  <c r="M1049" i="3"/>
  <c r="M1045" i="3"/>
  <c r="M1041" i="3"/>
  <c r="M1037" i="3"/>
  <c r="M1033" i="3"/>
  <c r="M1029" i="3"/>
  <c r="M1025" i="3"/>
  <c r="M1021" i="3"/>
  <c r="M1017" i="3"/>
  <c r="M1013" i="3"/>
  <c r="M1009" i="3"/>
  <c r="M1005" i="3"/>
  <c r="M1001" i="3"/>
  <c r="M997" i="3"/>
  <c r="M993" i="3"/>
  <c r="M989" i="3"/>
  <c r="M985" i="3"/>
  <c r="M981" i="3"/>
  <c r="M977" i="3"/>
  <c r="M973" i="3"/>
  <c r="M969" i="3"/>
  <c r="M965" i="3"/>
  <c r="M961" i="3"/>
  <c r="M957" i="3"/>
  <c r="M953" i="3"/>
  <c r="M949" i="3"/>
  <c r="M945" i="3"/>
  <c r="M941" i="3"/>
  <c r="M937" i="3"/>
  <c r="M933" i="3"/>
  <c r="M929" i="3"/>
  <c r="M925" i="3"/>
  <c r="M921" i="3"/>
  <c r="M917" i="3"/>
  <c r="M913" i="3"/>
  <c r="M909" i="3"/>
  <c r="M905" i="3"/>
  <c r="M901" i="3"/>
  <c r="M897" i="3"/>
  <c r="M893" i="3"/>
  <c r="M889" i="3"/>
  <c r="M885" i="3"/>
  <c r="M881" i="3"/>
  <c r="M877" i="3"/>
  <c r="M873" i="3"/>
  <c r="M869" i="3"/>
  <c r="M865" i="3"/>
  <c r="M861" i="3"/>
  <c r="M857" i="3"/>
  <c r="M853" i="3"/>
  <c r="M849" i="3"/>
  <c r="M845" i="3"/>
  <c r="M31" i="3"/>
  <c r="M839" i="3"/>
  <c r="M835" i="3"/>
  <c r="M831" i="3"/>
  <c r="M827" i="3"/>
  <c r="M823" i="3"/>
  <c r="M819" i="3"/>
  <c r="M815" i="3"/>
  <c r="M811" i="3"/>
  <c r="M807" i="3"/>
  <c r="M803" i="3"/>
  <c r="M799" i="3"/>
  <c r="M795" i="3"/>
  <c r="M630" i="3"/>
  <c r="M628" i="3"/>
  <c r="M626" i="3"/>
  <c r="M624" i="3"/>
  <c r="M622" i="3"/>
  <c r="M620" i="3"/>
  <c r="M618" i="3"/>
  <c r="M616" i="3"/>
  <c r="M614" i="3"/>
  <c r="M612" i="3"/>
  <c r="M610" i="3"/>
  <c r="M608" i="3"/>
  <c r="M606" i="3"/>
  <c r="M604" i="3"/>
  <c r="M602" i="3"/>
  <c r="M600" i="3"/>
  <c r="M598" i="3"/>
  <c r="M596" i="3"/>
  <c r="M594" i="3"/>
  <c r="M592" i="3"/>
  <c r="M590" i="3"/>
  <c r="M588" i="3"/>
  <c r="M586" i="3"/>
  <c r="M584" i="3"/>
  <c r="M582" i="3"/>
  <c r="M580" i="3"/>
  <c r="M578" i="3"/>
  <c r="M576" i="3"/>
  <c r="M574" i="3"/>
  <c r="M572" i="3"/>
  <c r="M570" i="3"/>
  <c r="M568" i="3"/>
  <c r="M566" i="3"/>
  <c r="M564" i="3"/>
  <c r="M562" i="3"/>
  <c r="M560" i="3"/>
  <c r="M558" i="3"/>
  <c r="M556" i="3"/>
  <c r="M554" i="3"/>
  <c r="M552" i="3"/>
  <c r="M550" i="3"/>
  <c r="M548" i="3"/>
  <c r="M546" i="3"/>
  <c r="M544" i="3"/>
  <c r="M542" i="3"/>
  <c r="M540" i="3"/>
  <c r="M538" i="3"/>
  <c r="M536" i="3"/>
  <c r="M534" i="3"/>
  <c r="M532" i="3"/>
  <c r="M530" i="3"/>
  <c r="M528" i="3"/>
  <c r="M526" i="3"/>
  <c r="M524" i="3"/>
  <c r="M522" i="3"/>
  <c r="M520" i="3"/>
  <c r="M518" i="3"/>
  <c r="M516" i="3"/>
  <c r="M514" i="3"/>
  <c r="M512" i="3"/>
  <c r="M510" i="3"/>
  <c r="M508" i="3"/>
  <c r="M506" i="3"/>
  <c r="M504" i="3"/>
  <c r="M502" i="3"/>
  <c r="M500" i="3"/>
  <c r="M498" i="3"/>
  <c r="M496" i="3"/>
  <c r="M494" i="3"/>
  <c r="M492" i="3"/>
  <c r="M490" i="3"/>
  <c r="M488" i="3"/>
  <c r="M486" i="3"/>
  <c r="M484" i="3"/>
  <c r="M482" i="3"/>
  <c r="M480" i="3"/>
  <c r="M478" i="3"/>
  <c r="M476" i="3"/>
  <c r="M474" i="3"/>
  <c r="M472" i="3"/>
  <c r="M470" i="3"/>
  <c r="M468" i="3"/>
  <c r="M466" i="3"/>
  <c r="M464" i="3"/>
  <c r="M462" i="3"/>
  <c r="M460" i="3"/>
  <c r="M458" i="3"/>
  <c r="M456" i="3"/>
  <c r="M454" i="3"/>
  <c r="M452" i="3"/>
  <c r="M450" i="3"/>
  <c r="M448" i="3"/>
  <c r="M446" i="3"/>
  <c r="M444" i="3"/>
  <c r="M442" i="3"/>
  <c r="M440" i="3"/>
  <c r="M438" i="3"/>
  <c r="M436" i="3"/>
  <c r="M434" i="3"/>
  <c r="M432" i="3"/>
  <c r="M430" i="3"/>
  <c r="M428" i="3"/>
  <c r="M426" i="3"/>
  <c r="M424" i="3"/>
  <c r="M422" i="3"/>
  <c r="M420" i="3"/>
  <c r="M418" i="3"/>
  <c r="M416" i="3"/>
  <c r="M414" i="3"/>
  <c r="M412" i="3"/>
  <c r="M410" i="3"/>
  <c r="M408" i="3"/>
  <c r="M406" i="3"/>
  <c r="M404" i="3"/>
  <c r="M402" i="3"/>
  <c r="M400" i="3"/>
  <c r="M398" i="3"/>
  <c r="M396" i="3"/>
  <c r="M394" i="3"/>
  <c r="M392" i="3"/>
  <c r="M390" i="3"/>
  <c r="M388" i="3"/>
  <c r="M386" i="3"/>
  <c r="M384" i="3"/>
  <c r="M382" i="3"/>
  <c r="M380" i="3"/>
  <c r="M378" i="3"/>
  <c r="M376" i="3"/>
  <c r="M374" i="3"/>
  <c r="M372" i="3"/>
  <c r="M370" i="3"/>
  <c r="M368" i="3"/>
  <c r="M366" i="3"/>
  <c r="M364" i="3"/>
  <c r="M362" i="3"/>
  <c r="M360" i="3"/>
  <c r="M358" i="3"/>
  <c r="M356" i="3"/>
  <c r="M354" i="3"/>
  <c r="M352" i="3"/>
  <c r="M350" i="3"/>
  <c r="M348" i="3"/>
  <c r="M346" i="3"/>
  <c r="M344" i="3"/>
  <c r="M342" i="3"/>
  <c r="M340" i="3"/>
  <c r="M338" i="3"/>
  <c r="M336" i="3"/>
  <c r="M334" i="3"/>
  <c r="M332" i="3"/>
  <c r="M330" i="3"/>
  <c r="M328" i="3"/>
  <c r="M326" i="3"/>
  <c r="M324" i="3"/>
  <c r="M322" i="3"/>
  <c r="M320" i="3"/>
  <c r="M318" i="3"/>
  <c r="M316" i="3"/>
  <c r="M314" i="3"/>
  <c r="M312" i="3"/>
  <c r="M310" i="3"/>
  <c r="M308" i="3"/>
  <c r="M306" i="3"/>
  <c r="M304" i="3"/>
  <c r="M302" i="3"/>
  <c r="M300" i="3"/>
  <c r="M298" i="3"/>
  <c r="M296" i="3"/>
  <c r="M294" i="3"/>
  <c r="M292" i="3"/>
  <c r="M290" i="3"/>
  <c r="M288" i="3"/>
  <c r="M286" i="3"/>
  <c r="M284" i="3"/>
  <c r="M282" i="3"/>
  <c r="M280" i="3"/>
  <c r="M278" i="3"/>
  <c r="M276" i="3"/>
  <c r="M274" i="3"/>
  <c r="M272" i="3"/>
  <c r="M270" i="3"/>
  <c r="M268" i="3"/>
  <c r="M266" i="3"/>
  <c r="M264" i="3"/>
  <c r="M262" i="3"/>
  <c r="M260" i="3"/>
  <c r="M258" i="3"/>
  <c r="M256" i="3"/>
  <c r="M254" i="3"/>
  <c r="M252" i="3"/>
  <c r="M250" i="3"/>
  <c r="M248" i="3"/>
  <c r="M246" i="3"/>
  <c r="M244" i="3"/>
  <c r="M242" i="3"/>
  <c r="M240" i="3"/>
  <c r="M238" i="3"/>
  <c r="M236" i="3"/>
  <c r="M234" i="3"/>
  <c r="M232" i="3"/>
  <c r="M230" i="3"/>
  <c r="M228" i="3"/>
  <c r="M226" i="3"/>
  <c r="M224" i="3"/>
  <c r="M222" i="3"/>
  <c r="M220" i="3"/>
  <c r="M218" i="3"/>
  <c r="M216" i="3"/>
  <c r="M214" i="3"/>
  <c r="M212" i="3"/>
  <c r="M210" i="3"/>
  <c r="M208" i="3"/>
  <c r="M206" i="3"/>
  <c r="M204" i="3"/>
  <c r="M202" i="3"/>
  <c r="M200" i="3"/>
  <c r="M198" i="3"/>
  <c r="M196" i="3"/>
  <c r="M194" i="3"/>
  <c r="M192" i="3"/>
  <c r="M190" i="3"/>
  <c r="M188" i="3"/>
  <c r="M186" i="3"/>
  <c r="M184" i="3"/>
  <c r="M182" i="3"/>
  <c r="M180" i="3"/>
  <c r="M178" i="3"/>
  <c r="M176" i="3"/>
  <c r="M174" i="3"/>
  <c r="M172" i="3"/>
  <c r="M170" i="3"/>
  <c r="M168" i="3"/>
  <c r="M166" i="3"/>
  <c r="M164" i="3"/>
  <c r="M162" i="3"/>
  <c r="M160" i="3"/>
  <c r="M158" i="3"/>
  <c r="M156" i="3"/>
  <c r="M154" i="3"/>
  <c r="M152" i="3"/>
  <c r="M150" i="3"/>
  <c r="M1075" i="3"/>
  <c r="M1076" i="3"/>
  <c r="M791" i="3"/>
  <c r="M787" i="3"/>
  <c r="M783" i="3"/>
  <c r="M779" i="3"/>
  <c r="M775" i="3"/>
  <c r="M771" i="3"/>
  <c r="M767" i="3"/>
  <c r="M763" i="3"/>
  <c r="M759" i="3"/>
  <c r="M727" i="3"/>
  <c r="M723" i="3"/>
  <c r="M719" i="3"/>
  <c r="M715" i="3"/>
  <c r="M711" i="3"/>
  <c r="M707" i="3"/>
  <c r="M703" i="3"/>
  <c r="M699" i="3"/>
  <c r="M695" i="3"/>
  <c r="M691" i="3"/>
  <c r="M687" i="3"/>
  <c r="M683" i="3"/>
  <c r="M679" i="3"/>
  <c r="M675" i="3"/>
  <c r="M671" i="3"/>
  <c r="M667" i="3"/>
  <c r="M663" i="3"/>
  <c r="M659" i="3"/>
  <c r="M655" i="3"/>
  <c r="M651" i="3"/>
  <c r="M647" i="3"/>
  <c r="M643" i="3"/>
  <c r="M639" i="3"/>
  <c r="M635" i="3"/>
  <c r="M1072" i="3"/>
  <c r="M1068" i="3"/>
  <c r="M1064" i="3"/>
  <c r="M1060" i="3"/>
  <c r="M1056" i="3"/>
  <c r="M1052" i="3"/>
  <c r="M1048" i="3"/>
  <c r="M1044" i="3"/>
  <c r="M1040" i="3"/>
  <c r="M1036" i="3"/>
  <c r="M1032" i="3"/>
  <c r="M1028" i="3"/>
  <c r="M1024" i="3"/>
  <c r="M1020" i="3"/>
  <c r="M1016" i="3"/>
  <c r="M1012" i="3"/>
  <c r="M1008" i="3"/>
  <c r="M1004" i="3"/>
  <c r="M1000" i="3"/>
  <c r="M996" i="3"/>
  <c r="M992" i="3"/>
  <c r="M988" i="3"/>
  <c r="M984" i="3"/>
  <c r="M980" i="3"/>
  <c r="M976" i="3"/>
  <c r="M972" i="3"/>
  <c r="M968" i="3"/>
  <c r="M964" i="3"/>
  <c r="M960" i="3"/>
  <c r="M956" i="3"/>
  <c r="M952" i="3"/>
  <c r="M944" i="3"/>
  <c r="M940" i="3"/>
  <c r="M936" i="3"/>
  <c r="M932" i="3"/>
  <c r="M928" i="3"/>
  <c r="M924" i="3"/>
  <c r="M920" i="3"/>
  <c r="M916" i="3"/>
  <c r="M860" i="3"/>
  <c r="M856" i="3"/>
  <c r="M852" i="3"/>
  <c r="M848" i="3"/>
  <c r="M844" i="3"/>
  <c r="M148" i="3"/>
  <c r="M146" i="3"/>
  <c r="M144" i="3"/>
  <c r="M142" i="3"/>
  <c r="M140" i="3"/>
  <c r="M138" i="3"/>
  <c r="M136" i="3"/>
  <c r="M134" i="3"/>
  <c r="M132" i="3"/>
  <c r="M130" i="3"/>
  <c r="M128" i="3"/>
  <c r="M126" i="3"/>
  <c r="M124" i="3"/>
  <c r="M122" i="3"/>
  <c r="M120" i="3"/>
  <c r="M118" i="3"/>
  <c r="M116" i="3"/>
  <c r="M114" i="3"/>
  <c r="M112" i="3"/>
  <c r="M110" i="3"/>
  <c r="M108" i="3"/>
  <c r="M106" i="3"/>
  <c r="M104" i="3"/>
  <c r="M102" i="3"/>
  <c r="M100" i="3"/>
  <c r="M98" i="3"/>
  <c r="M96" i="3"/>
  <c r="M94" i="3"/>
  <c r="M92" i="3"/>
  <c r="M90" i="3"/>
  <c r="M88" i="3"/>
  <c r="M86" i="3"/>
  <c r="M84" i="3"/>
  <c r="M82" i="3"/>
  <c r="M80" i="3"/>
  <c r="M78" i="3"/>
  <c r="M76" i="3"/>
  <c r="M74" i="3"/>
  <c r="M72" i="3"/>
  <c r="M70" i="3"/>
  <c r="M68" i="3"/>
  <c r="M66" i="3"/>
  <c r="M64" i="3"/>
  <c r="M62" i="3"/>
  <c r="M60" i="3"/>
  <c r="M58" i="3"/>
  <c r="M56" i="3"/>
  <c r="M54" i="3"/>
  <c r="M52" i="3"/>
  <c r="M50" i="3"/>
  <c r="M48" i="3"/>
  <c r="M46" i="3"/>
  <c r="M44" i="3"/>
  <c r="M42" i="3"/>
  <c r="M40" i="3"/>
  <c r="M38" i="3"/>
  <c r="M36" i="3"/>
  <c r="M34" i="3"/>
  <c r="M32" i="3"/>
  <c r="M841" i="3"/>
  <c r="M837" i="3"/>
  <c r="M833" i="3"/>
  <c r="M829" i="3"/>
  <c r="M825" i="3"/>
  <c r="M821" i="3"/>
  <c r="M817" i="3"/>
  <c r="M813" i="3"/>
  <c r="M809" i="3"/>
  <c r="M805" i="3"/>
  <c r="M801" i="3"/>
  <c r="M797" i="3"/>
  <c r="M793" i="3"/>
  <c r="M789" i="3"/>
  <c r="M785" i="3"/>
  <c r="M781" i="3"/>
  <c r="M777" i="3"/>
  <c r="M773" i="3"/>
  <c r="M769" i="3"/>
  <c r="M765" i="3"/>
  <c r="M761" i="3"/>
  <c r="M757" i="3"/>
  <c r="M753" i="3"/>
  <c r="M749" i="3"/>
  <c r="M745" i="3"/>
  <c r="M741" i="3"/>
  <c r="M737" i="3"/>
  <c r="M733" i="3"/>
  <c r="M729" i="3"/>
  <c r="M725" i="3"/>
  <c r="M721" i="3"/>
  <c r="M717" i="3"/>
  <c r="M713" i="3"/>
  <c r="M709" i="3"/>
  <c r="M705" i="3"/>
  <c r="M701" i="3"/>
  <c r="M697" i="3"/>
  <c r="M693" i="3"/>
  <c r="M689" i="3"/>
  <c r="M685" i="3"/>
  <c r="M681" i="3"/>
  <c r="M677" i="3"/>
  <c r="M673" i="3"/>
  <c r="M669" i="3"/>
  <c r="M665" i="3"/>
  <c r="M661" i="3"/>
  <c r="M657" i="3"/>
  <c r="M653" i="3"/>
  <c r="M649" i="3"/>
  <c r="M645" i="3"/>
  <c r="M641" i="3"/>
  <c r="M637" i="3"/>
  <c r="M633" i="3"/>
  <c r="M1074" i="3"/>
  <c r="M1070" i="3"/>
  <c r="M1066" i="3"/>
  <c r="M1062" i="3"/>
  <c r="M1058" i="3"/>
  <c r="M1054" i="3"/>
  <c r="M1050" i="3"/>
  <c r="M1046" i="3"/>
  <c r="M1042" i="3"/>
  <c r="M1038" i="3"/>
  <c r="M1034" i="3"/>
  <c r="M1030" i="3"/>
  <c r="M1026" i="3"/>
  <c r="M1022" i="3"/>
  <c r="M1018" i="3"/>
  <c r="M1014" i="3"/>
  <c r="M1010" i="3"/>
  <c r="M1006" i="3"/>
  <c r="M1002" i="3"/>
  <c r="M998" i="3"/>
  <c r="M994" i="3"/>
  <c r="M990" i="3"/>
  <c r="M986" i="3"/>
  <c r="M982" i="3"/>
  <c r="M978" i="3"/>
  <c r="M974" i="3"/>
  <c r="M970" i="3"/>
  <c r="M966" i="3"/>
  <c r="M962" i="3"/>
  <c r="M958" i="3"/>
  <c r="M954" i="3"/>
  <c r="M950" i="3"/>
  <c r="M946" i="3"/>
  <c r="M942" i="3"/>
  <c r="M938" i="3"/>
  <c r="M934" i="3"/>
  <c r="M930" i="3"/>
  <c r="M926" i="3"/>
  <c r="M922" i="3"/>
  <c r="M918" i="3"/>
  <c r="M914" i="3"/>
  <c r="M910" i="3"/>
  <c r="M906" i="3"/>
  <c r="M902" i="3"/>
  <c r="M898" i="3"/>
  <c r="M894" i="3"/>
  <c r="M890" i="3"/>
  <c r="M886" i="3"/>
  <c r="M882" i="3"/>
  <c r="M878" i="3"/>
  <c r="M874" i="3"/>
  <c r="M870" i="3"/>
  <c r="M866" i="3"/>
  <c r="M862" i="3"/>
  <c r="M858" i="3"/>
  <c r="M854" i="3"/>
  <c r="M850" i="3"/>
  <c r="M846" i="3"/>
  <c r="K131" i="9" l="1"/>
  <c r="I131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7" i="9"/>
  <c r="K15" i="9"/>
  <c r="K31" i="9"/>
  <c r="K35" i="9"/>
  <c r="K43" i="9"/>
  <c r="K55" i="9"/>
  <c r="K63" i="9"/>
  <c r="K71" i="9"/>
  <c r="K79" i="9"/>
  <c r="K87" i="9"/>
  <c r="K95" i="9"/>
  <c r="K103" i="9"/>
  <c r="K111" i="9"/>
  <c r="K119" i="9"/>
  <c r="K127" i="9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1" i="9"/>
  <c r="K19" i="9"/>
  <c r="K27" i="9"/>
  <c r="K39" i="9"/>
  <c r="K47" i="9"/>
  <c r="K51" i="9"/>
  <c r="K59" i="9"/>
  <c r="K67" i="9"/>
  <c r="K75" i="9"/>
  <c r="K83" i="9"/>
  <c r="K91" i="9"/>
  <c r="K99" i="9"/>
  <c r="K107" i="9"/>
  <c r="K115" i="9"/>
  <c r="K123" i="9"/>
  <c r="K3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0" i="9"/>
  <c r="K23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3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92" i="9"/>
  <c r="I108" i="9"/>
  <c r="I124" i="9"/>
  <c r="I96" i="9"/>
  <c r="I112" i="9"/>
  <c r="I128" i="9"/>
  <c r="I100" i="9"/>
  <c r="I116" i="9"/>
  <c r="I88" i="9"/>
  <c r="I104" i="9"/>
  <c r="I120" i="9"/>
  <c r="I34" i="3"/>
  <c r="I71" i="3"/>
  <c r="I391" i="3"/>
  <c r="I117" i="3"/>
  <c r="I338" i="3"/>
  <c r="I38" i="3"/>
  <c r="I75" i="3"/>
  <c r="I395" i="3"/>
  <c r="I121" i="3"/>
  <c r="I346" i="3"/>
  <c r="I637" i="3"/>
  <c r="I31" i="3"/>
  <c r="I351" i="3"/>
  <c r="I69" i="3"/>
  <c r="I240" i="3"/>
  <c r="I593" i="3"/>
  <c r="I218" i="3"/>
  <c r="I287" i="3"/>
  <c r="I180" i="3"/>
  <c r="I313" i="3"/>
  <c r="I529" i="3"/>
  <c r="I413" i="3"/>
  <c r="I278" i="3"/>
  <c r="I343" i="3"/>
  <c r="I61" i="3"/>
  <c r="I365" i="3"/>
  <c r="I585" i="3"/>
  <c r="I290" i="3"/>
  <c r="I347" i="3"/>
  <c r="I65" i="3"/>
  <c r="I224" i="3"/>
  <c r="I589" i="3"/>
  <c r="I234" i="3"/>
  <c r="I303" i="3"/>
  <c r="I196" i="3"/>
  <c r="I325" i="3"/>
  <c r="I541" i="3"/>
  <c r="I158" i="3"/>
  <c r="I211" i="3"/>
  <c r="I116" i="3"/>
  <c r="I261" i="3"/>
  <c r="I477" i="3"/>
  <c r="I316" i="3"/>
  <c r="I39" i="3"/>
  <c r="I359" i="3"/>
  <c r="I77" i="3"/>
  <c r="I268" i="3"/>
  <c r="I601" i="3"/>
  <c r="I43" i="3"/>
  <c r="I363" i="3"/>
  <c r="I81" i="3"/>
  <c r="I276" i="3"/>
  <c r="I605" i="3"/>
  <c r="I250" i="3"/>
  <c r="I319" i="3"/>
  <c r="I33" i="3"/>
  <c r="I341" i="3"/>
  <c r="I561" i="3"/>
  <c r="I178" i="3"/>
  <c r="I243" i="3"/>
  <c r="I148" i="3"/>
  <c r="I281" i="3"/>
  <c r="I493" i="3"/>
  <c r="I370" i="3"/>
  <c r="I242" i="3"/>
  <c r="I311" i="3"/>
  <c r="I208" i="3"/>
  <c r="I333" i="3"/>
  <c r="I553" i="3"/>
  <c r="I246" i="3"/>
  <c r="I315" i="3"/>
  <c r="I212" i="3"/>
  <c r="I337" i="3"/>
  <c r="I557" i="3"/>
  <c r="I194" i="3"/>
  <c r="I259" i="3"/>
  <c r="I160" i="3"/>
  <c r="I293" i="3"/>
  <c r="I505" i="3"/>
  <c r="I122" i="3"/>
  <c r="I167" i="3"/>
  <c r="I76" i="3"/>
  <c r="I221" i="3"/>
  <c r="I445" i="3"/>
  <c r="I110" i="3"/>
  <c r="I147" i="3"/>
  <c r="I64" i="3"/>
  <c r="I205" i="3"/>
  <c r="I433" i="3"/>
  <c r="I114" i="3"/>
  <c r="I155" i="3"/>
  <c r="I68" i="3"/>
  <c r="I209" i="3"/>
  <c r="I437" i="3"/>
  <c r="I58" i="3"/>
  <c r="I95" i="3"/>
  <c r="I415" i="3"/>
  <c r="I141" i="3"/>
  <c r="I380" i="3"/>
  <c r="I244" i="3"/>
  <c r="I35" i="3"/>
  <c r="I355" i="3"/>
  <c r="I73" i="3"/>
  <c r="I252" i="3"/>
  <c r="I597" i="3"/>
  <c r="I50" i="3"/>
  <c r="I87" i="3"/>
  <c r="I407" i="3"/>
  <c r="I133" i="3"/>
  <c r="I369" i="3"/>
  <c r="I54" i="3"/>
  <c r="I91" i="3"/>
  <c r="I411" i="3"/>
  <c r="I137" i="3"/>
  <c r="I374" i="3"/>
  <c r="I228" i="3"/>
  <c r="I47" i="3"/>
  <c r="I367" i="3"/>
  <c r="I89" i="3"/>
  <c r="I292" i="3"/>
  <c r="I609" i="3"/>
  <c r="I238" i="3"/>
  <c r="I307" i="3"/>
  <c r="I204" i="3"/>
  <c r="I329" i="3"/>
  <c r="I545" i="3"/>
  <c r="I66" i="3"/>
  <c r="I107" i="3"/>
  <c r="I423" i="3"/>
  <c r="I153" i="3"/>
  <c r="I390" i="3"/>
  <c r="I78" i="3"/>
  <c r="I111" i="3"/>
  <c r="I427" i="3"/>
  <c r="I157" i="3"/>
  <c r="I396" i="3"/>
  <c r="I284" i="3"/>
  <c r="I63" i="3"/>
  <c r="I383" i="3"/>
  <c r="I109" i="3"/>
  <c r="I322" i="3"/>
  <c r="I625" i="3"/>
  <c r="I254" i="3"/>
  <c r="I323" i="3"/>
  <c r="I37" i="3"/>
  <c r="I345" i="3"/>
  <c r="I565" i="3"/>
  <c r="I450" i="3"/>
  <c r="I55" i="3"/>
  <c r="I375" i="3"/>
  <c r="I97" i="3"/>
  <c r="I306" i="3"/>
  <c r="I617" i="3"/>
  <c r="I59" i="3"/>
  <c r="I379" i="3"/>
  <c r="I101" i="3"/>
  <c r="I314" i="3"/>
  <c r="I621" i="3"/>
  <c r="I266" i="3"/>
  <c r="I335" i="3"/>
  <c r="I49" i="3"/>
  <c r="I357" i="3"/>
  <c r="I577" i="3"/>
  <c r="I202" i="3"/>
  <c r="I263" i="3"/>
  <c r="I164" i="3"/>
  <c r="I182" i="3"/>
  <c r="I247" i="3"/>
  <c r="I152" i="3"/>
  <c r="I285" i="3"/>
  <c r="I497" i="3"/>
  <c r="I190" i="3"/>
  <c r="I255" i="3"/>
  <c r="I156" i="3"/>
  <c r="I289" i="3"/>
  <c r="I501" i="3"/>
  <c r="I134" i="3"/>
  <c r="I187" i="3"/>
  <c r="I88" i="3"/>
  <c r="I241" i="3"/>
  <c r="I457" i="3"/>
  <c r="I62" i="3"/>
  <c r="I99" i="3"/>
  <c r="I419" i="3"/>
  <c r="I149" i="3"/>
  <c r="I385" i="3"/>
  <c r="I256" i="3"/>
  <c r="I126" i="3"/>
  <c r="I171" i="3"/>
  <c r="I80" i="3"/>
  <c r="I225" i="3"/>
  <c r="I449" i="3"/>
  <c r="I130" i="3"/>
  <c r="I179" i="3"/>
  <c r="I84" i="3"/>
  <c r="I229" i="3"/>
  <c r="I453" i="3"/>
  <c r="I82" i="3"/>
  <c r="I115" i="3"/>
  <c r="I431" i="3"/>
  <c r="I165" i="3"/>
  <c r="I401" i="3"/>
  <c r="I294" i="3"/>
  <c r="I51" i="3"/>
  <c r="I371" i="3"/>
  <c r="I93" i="3"/>
  <c r="I298" i="3"/>
  <c r="I613" i="3"/>
  <c r="I146" i="3"/>
  <c r="I195" i="3"/>
  <c r="I100" i="3"/>
  <c r="I249" i="3"/>
  <c r="I465" i="3"/>
  <c r="I150" i="3"/>
  <c r="I203" i="3"/>
  <c r="I104" i="3"/>
  <c r="I253" i="3"/>
  <c r="I469" i="3"/>
  <c r="I102" i="3"/>
  <c r="I139" i="3"/>
  <c r="I52" i="3"/>
  <c r="I181" i="3"/>
  <c r="I422" i="3"/>
  <c r="I324" i="3"/>
  <c r="I67" i="3"/>
  <c r="I387" i="3"/>
  <c r="I113" i="3"/>
  <c r="I330" i="3"/>
  <c r="I629" i="3"/>
  <c r="I94" i="3"/>
  <c r="I131" i="3"/>
  <c r="I44" i="3"/>
  <c r="I173" i="3"/>
  <c r="I412" i="3"/>
  <c r="I98" i="3"/>
  <c r="I135" i="3"/>
  <c r="I48" i="3"/>
  <c r="I177" i="3"/>
  <c r="I417" i="3"/>
  <c r="I42" i="3"/>
  <c r="I79" i="3"/>
  <c r="I399" i="3"/>
  <c r="I125" i="3"/>
  <c r="I354" i="3"/>
  <c r="I641" i="3"/>
  <c r="I270" i="3"/>
  <c r="I339" i="3"/>
  <c r="I57" i="3"/>
  <c r="I361" i="3"/>
  <c r="I581" i="3"/>
  <c r="I434" i="3"/>
  <c r="I258" i="3"/>
  <c r="I327" i="3"/>
  <c r="I41" i="3"/>
  <c r="I349" i="3"/>
  <c r="I569" i="3"/>
  <c r="I262" i="3"/>
  <c r="I331" i="3"/>
  <c r="I45" i="3"/>
  <c r="I353" i="3"/>
  <c r="I573" i="3"/>
  <c r="I214" i="3"/>
  <c r="I275" i="3"/>
  <c r="I176" i="3"/>
  <c r="I309" i="3"/>
  <c r="I525" i="3"/>
  <c r="I142" i="3"/>
  <c r="I191" i="3"/>
  <c r="I92" i="3"/>
  <c r="I245" i="3"/>
  <c r="I461" i="3"/>
  <c r="I633" i="3"/>
  <c r="I206" i="3"/>
  <c r="I267" i="3"/>
  <c r="I168" i="3"/>
  <c r="I301" i="3"/>
  <c r="I517" i="3"/>
  <c r="I210" i="3"/>
  <c r="I271" i="3"/>
  <c r="I172" i="3"/>
  <c r="I305" i="3"/>
  <c r="I521" i="3"/>
  <c r="I154" i="3"/>
  <c r="I207" i="3"/>
  <c r="I112" i="3"/>
  <c r="I257" i="3"/>
  <c r="I473" i="3"/>
  <c r="I86" i="3"/>
  <c r="I119" i="3"/>
  <c r="I32" i="3"/>
  <c r="I169" i="3"/>
  <c r="I406" i="3"/>
  <c r="I300" i="3"/>
  <c r="I226" i="3"/>
  <c r="I291" i="3"/>
  <c r="I184" i="3"/>
  <c r="I317" i="3"/>
  <c r="I533" i="3"/>
  <c r="I230" i="3"/>
  <c r="I299" i="3"/>
  <c r="I192" i="3"/>
  <c r="I321" i="3"/>
  <c r="I537" i="3"/>
  <c r="I170" i="3"/>
  <c r="I239" i="3"/>
  <c r="I144" i="3"/>
  <c r="I277" i="3"/>
  <c r="I489" i="3"/>
  <c r="I106" i="3"/>
  <c r="I143" i="3"/>
  <c r="I60" i="3"/>
  <c r="I193" i="3"/>
  <c r="I428" i="3"/>
  <c r="I332" i="3"/>
  <c r="I162" i="3"/>
  <c r="I219" i="3"/>
  <c r="I120" i="3"/>
  <c r="I265" i="3"/>
  <c r="I481" i="3"/>
  <c r="I166" i="3"/>
  <c r="I227" i="3"/>
  <c r="I140" i="3"/>
  <c r="I269" i="3"/>
  <c r="I485" i="3"/>
  <c r="I118" i="3"/>
  <c r="I159" i="3"/>
  <c r="I72" i="3"/>
  <c r="I213" i="3"/>
  <c r="I441" i="3"/>
  <c r="I46" i="3"/>
  <c r="I83" i="3"/>
  <c r="I403" i="3"/>
  <c r="I129" i="3"/>
  <c r="I362" i="3"/>
  <c r="I645" i="3"/>
  <c r="I514" i="3"/>
  <c r="I297" i="3"/>
  <c r="I582" i="3"/>
  <c r="I539" i="3"/>
  <c r="I456" i="3"/>
  <c r="I732" i="3"/>
  <c r="I713" i="3"/>
  <c r="I502" i="3"/>
  <c r="I463" i="3"/>
  <c r="I360" i="3"/>
  <c r="I640" i="3"/>
  <c r="I948" i="3"/>
  <c r="I474" i="3"/>
  <c r="I435" i="3"/>
  <c r="I304" i="3"/>
  <c r="I612" i="3"/>
  <c r="I916" i="3"/>
  <c r="I386" i="3"/>
  <c r="I318" i="3"/>
  <c r="I619" i="3"/>
  <c r="I532" i="3"/>
  <c r="I816" i="3"/>
  <c r="I797" i="3"/>
  <c r="I530" i="3"/>
  <c r="I491" i="3"/>
  <c r="I400" i="3"/>
  <c r="I673" i="3"/>
  <c r="I658" i="3"/>
  <c r="I454" i="3"/>
  <c r="I409" i="3"/>
  <c r="I675" i="3"/>
  <c r="I592" i="3"/>
  <c r="I888" i="3"/>
  <c r="I424" i="3"/>
  <c r="I372" i="3"/>
  <c r="I647" i="3"/>
  <c r="I560" i="3"/>
  <c r="I848" i="3"/>
  <c r="I845" i="3"/>
  <c r="I610" i="3"/>
  <c r="I567" i="3"/>
  <c r="I484" i="3"/>
  <c r="I760" i="3"/>
  <c r="I745" i="3"/>
  <c r="I482" i="3"/>
  <c r="I443" i="3"/>
  <c r="I320" i="3"/>
  <c r="I620" i="3"/>
  <c r="I928" i="3"/>
  <c r="I397" i="3"/>
  <c r="I334" i="3"/>
  <c r="I627" i="3"/>
  <c r="I540" i="3"/>
  <c r="I828" i="3"/>
  <c r="I348" i="3"/>
  <c r="I638" i="3"/>
  <c r="I599" i="3"/>
  <c r="I512" i="3"/>
  <c r="I796" i="3"/>
  <c r="I777" i="3"/>
  <c r="I558" i="3"/>
  <c r="I519" i="3"/>
  <c r="I436" i="3"/>
  <c r="I630" i="3"/>
  <c r="I591" i="3"/>
  <c r="I504" i="3"/>
  <c r="I784" i="3"/>
  <c r="I769" i="3"/>
  <c r="I550" i="3"/>
  <c r="I511" i="3"/>
  <c r="I426" i="3"/>
  <c r="I700" i="3"/>
  <c r="I685" i="3"/>
  <c r="I522" i="3"/>
  <c r="I483" i="3"/>
  <c r="I389" i="3"/>
  <c r="I662" i="3"/>
  <c r="I642" i="3"/>
  <c r="I446" i="3"/>
  <c r="I398" i="3"/>
  <c r="I667" i="3"/>
  <c r="I580" i="3"/>
  <c r="I876" i="3"/>
  <c r="I853" i="3"/>
  <c r="I722" i="3"/>
  <c r="I513" i="3"/>
  <c r="I280" i="3"/>
  <c r="I607" i="3"/>
  <c r="I520" i="3"/>
  <c r="I804" i="3"/>
  <c r="I785" i="3"/>
  <c r="I570" i="3"/>
  <c r="I527" i="3"/>
  <c r="I444" i="3"/>
  <c r="I720" i="3"/>
  <c r="I701" i="3"/>
  <c r="I538" i="3"/>
  <c r="I499" i="3"/>
  <c r="I410" i="3"/>
  <c r="I684" i="3"/>
  <c r="I669" i="3"/>
  <c r="I462" i="3"/>
  <c r="I420" i="3"/>
  <c r="I683" i="3"/>
  <c r="I600" i="3"/>
  <c r="I900" i="3"/>
  <c r="I893" i="3"/>
  <c r="I598" i="3"/>
  <c r="I555" i="3"/>
  <c r="I472" i="3"/>
  <c r="I748" i="3"/>
  <c r="I733" i="3"/>
  <c r="I518" i="3"/>
  <c r="I479" i="3"/>
  <c r="I384" i="3"/>
  <c r="I657" i="3"/>
  <c r="I1080" i="3"/>
  <c r="I490" i="3"/>
  <c r="I451" i="3"/>
  <c r="I336" i="3"/>
  <c r="I628" i="3"/>
  <c r="I936" i="3"/>
  <c r="I408" i="3"/>
  <c r="I350" i="3"/>
  <c r="I635" i="3"/>
  <c r="I548" i="3"/>
  <c r="I836" i="3"/>
  <c r="I821" i="3"/>
  <c r="I546" i="3"/>
  <c r="I507" i="3"/>
  <c r="I421" i="3"/>
  <c r="I696" i="3"/>
  <c r="I680" i="3"/>
  <c r="I470" i="3"/>
  <c r="I430" i="3"/>
  <c r="I296" i="3"/>
  <c r="I608" i="3"/>
  <c r="I912" i="3"/>
  <c r="I442" i="3"/>
  <c r="I393" i="3"/>
  <c r="I663" i="3"/>
  <c r="I576" i="3"/>
  <c r="I868" i="3"/>
  <c r="I308" i="3"/>
  <c r="I626" i="3"/>
  <c r="I587" i="3"/>
  <c r="I500" i="3"/>
  <c r="I382" i="3"/>
  <c r="I655" i="3"/>
  <c r="I568" i="3"/>
  <c r="I860" i="3"/>
  <c r="I649" i="3"/>
  <c r="I618" i="3"/>
  <c r="I579" i="3"/>
  <c r="I492" i="3"/>
  <c r="I768" i="3"/>
  <c r="I757" i="3"/>
  <c r="I590" i="3"/>
  <c r="I547" i="3"/>
  <c r="I464" i="3"/>
  <c r="I740" i="3"/>
  <c r="I721" i="3"/>
  <c r="I510" i="3"/>
  <c r="I471" i="3"/>
  <c r="I373" i="3"/>
  <c r="I648" i="3"/>
  <c r="I984" i="3"/>
  <c r="I564" i="3"/>
  <c r="I364" i="3"/>
  <c r="I404" i="3"/>
  <c r="I671" i="3"/>
  <c r="I584" i="3"/>
  <c r="I884" i="3"/>
  <c r="I340" i="3"/>
  <c r="I634" i="3"/>
  <c r="I595" i="3"/>
  <c r="I508" i="3"/>
  <c r="I788" i="3"/>
  <c r="I773" i="3"/>
  <c r="I606" i="3"/>
  <c r="I563" i="3"/>
  <c r="I480" i="3"/>
  <c r="I756" i="3"/>
  <c r="I741" i="3"/>
  <c r="I526" i="3"/>
  <c r="I487" i="3"/>
  <c r="I394" i="3"/>
  <c r="I668" i="3"/>
  <c r="I653" i="3"/>
  <c r="I670" i="3"/>
  <c r="I326" i="3"/>
  <c r="I623" i="3"/>
  <c r="I536" i="3"/>
  <c r="I820" i="3"/>
  <c r="I801" i="3"/>
  <c r="I586" i="3"/>
  <c r="I543" i="3"/>
  <c r="I460" i="3"/>
  <c r="I736" i="3"/>
  <c r="I717" i="3"/>
  <c r="I554" i="3"/>
  <c r="I515" i="3"/>
  <c r="I432" i="3"/>
  <c r="I704" i="3"/>
  <c r="I689" i="3"/>
  <c r="I478" i="3"/>
  <c r="I439" i="3"/>
  <c r="I312" i="3"/>
  <c r="I616" i="3"/>
  <c r="I920" i="3"/>
  <c r="I925" i="3"/>
  <c r="I614" i="3"/>
  <c r="I571" i="3"/>
  <c r="I488" i="3"/>
  <c r="I764" i="3"/>
  <c r="I749" i="3"/>
  <c r="I534" i="3"/>
  <c r="I495" i="3"/>
  <c r="I405" i="3"/>
  <c r="I678" i="3"/>
  <c r="I664" i="3"/>
  <c r="I506" i="3"/>
  <c r="I467" i="3"/>
  <c r="I368" i="3"/>
  <c r="I644" i="3"/>
  <c r="I956" i="3"/>
  <c r="I429" i="3"/>
  <c r="I377" i="3"/>
  <c r="I651" i="3"/>
  <c r="I498" i="3"/>
  <c r="I459" i="3"/>
  <c r="I352" i="3"/>
  <c r="I636" i="3"/>
  <c r="I944" i="3"/>
  <c r="I418" i="3"/>
  <c r="I366" i="3"/>
  <c r="I643" i="3"/>
  <c r="I556" i="3"/>
  <c r="I844" i="3"/>
  <c r="I381" i="3"/>
  <c r="I310" i="3"/>
  <c r="I615" i="3"/>
  <c r="I528" i="3"/>
  <c r="I812" i="3"/>
  <c r="I793" i="3"/>
  <c r="I578" i="3"/>
  <c r="I535" i="3"/>
  <c r="I452" i="3"/>
  <c r="I728" i="3"/>
  <c r="I709" i="3"/>
  <c r="I856" i="3"/>
  <c r="I862" i="3"/>
  <c r="I871" i="3"/>
  <c r="I392" i="3"/>
  <c r="I475" i="3"/>
  <c r="I378" i="3"/>
  <c r="I652" i="3"/>
  <c r="I1028" i="3"/>
  <c r="I438" i="3"/>
  <c r="I388" i="3"/>
  <c r="I659" i="3"/>
  <c r="I572" i="3"/>
  <c r="I864" i="3"/>
  <c r="I402" i="3"/>
  <c r="I342" i="3"/>
  <c r="I631" i="3"/>
  <c r="I544" i="3"/>
  <c r="I832" i="3"/>
  <c r="I813" i="3"/>
  <c r="I594" i="3"/>
  <c r="I551" i="3"/>
  <c r="I468" i="3"/>
  <c r="I744" i="3"/>
  <c r="I729" i="3"/>
  <c r="I466" i="3"/>
  <c r="I425" i="3"/>
  <c r="I288" i="3"/>
  <c r="I604" i="3"/>
  <c r="I904" i="3"/>
  <c r="I376" i="3"/>
  <c r="I302" i="3"/>
  <c r="I611" i="3"/>
  <c r="I524" i="3"/>
  <c r="I808" i="3"/>
  <c r="I272" i="3"/>
  <c r="I622" i="3"/>
  <c r="I583" i="3"/>
  <c r="I496" i="3"/>
  <c r="I776" i="3"/>
  <c r="I761" i="3"/>
  <c r="I542" i="3"/>
  <c r="I503" i="3"/>
  <c r="I416" i="3"/>
  <c r="I688" i="3"/>
  <c r="I674" i="3"/>
  <c r="I690" i="3"/>
  <c r="I358" i="3"/>
  <c r="I639" i="3"/>
  <c r="I552" i="3"/>
  <c r="I840" i="3"/>
  <c r="I829" i="3"/>
  <c r="I602" i="3"/>
  <c r="I559" i="3"/>
  <c r="I476" i="3"/>
  <c r="I752" i="3"/>
  <c r="I737" i="3"/>
  <c r="I574" i="3"/>
  <c r="I531" i="3"/>
  <c r="I448" i="3"/>
  <c r="I724" i="3"/>
  <c r="I705" i="3"/>
  <c r="I494" i="3"/>
  <c r="I455" i="3"/>
  <c r="I344" i="3"/>
  <c r="I566" i="3"/>
  <c r="I523" i="3"/>
  <c r="I440" i="3"/>
  <c r="I716" i="3"/>
  <c r="I697" i="3"/>
  <c r="I486" i="3"/>
  <c r="I447" i="3"/>
  <c r="I328" i="3"/>
  <c r="I624" i="3"/>
  <c r="I932" i="3"/>
  <c r="I458" i="3"/>
  <c r="I414" i="3"/>
  <c r="I679" i="3"/>
  <c r="I596" i="3"/>
  <c r="I896" i="3"/>
  <c r="I356" i="3"/>
  <c r="I248" i="3"/>
  <c r="I603" i="3"/>
  <c r="I516" i="3"/>
  <c r="I800" i="3"/>
  <c r="I781" i="3"/>
  <c r="I789" i="3"/>
  <c r="I1014" i="3"/>
  <c r="I794" i="3"/>
  <c r="I933" i="3"/>
  <c r="I930" i="3"/>
  <c r="I923" i="3"/>
  <c r="I802" i="3"/>
  <c r="I803" i="3"/>
  <c r="I702" i="3"/>
  <c r="I695" i="3"/>
  <c r="I632" i="3"/>
  <c r="I810" i="3"/>
  <c r="I811" i="3"/>
  <c r="I710" i="3"/>
  <c r="I703" i="3"/>
  <c r="I909" i="3"/>
  <c r="I902" i="3"/>
  <c r="I899" i="3"/>
  <c r="I790" i="3"/>
  <c r="I787" i="3"/>
  <c r="I693" i="3"/>
  <c r="I918" i="3"/>
  <c r="I911" i="3"/>
  <c r="I798" i="3"/>
  <c r="I795" i="3"/>
  <c r="I698" i="3"/>
  <c r="I691" i="3"/>
  <c r="I889" i="3"/>
  <c r="I878" i="3"/>
  <c r="I883" i="3"/>
  <c r="I774" i="3"/>
  <c r="I775" i="3"/>
  <c r="I676" i="3"/>
  <c r="I666" i="3"/>
  <c r="I837" i="3"/>
  <c r="I850" i="3"/>
  <c r="I855" i="3"/>
  <c r="I750" i="3"/>
  <c r="I755" i="3"/>
  <c r="I719" i="3"/>
  <c r="I694" i="3"/>
  <c r="I687" i="3"/>
  <c r="I873" i="3"/>
  <c r="I870" i="3"/>
  <c r="I879" i="3"/>
  <c r="I770" i="3"/>
  <c r="I771" i="3"/>
  <c r="I940" i="3"/>
  <c r="I886" i="3"/>
  <c r="I891" i="3"/>
  <c r="I778" i="3"/>
  <c r="I779" i="3"/>
  <c r="I681" i="3"/>
  <c r="I672" i="3"/>
  <c r="I849" i="3"/>
  <c r="I854" i="3"/>
  <c r="I859" i="3"/>
  <c r="I646" i="3"/>
  <c r="I682" i="3"/>
  <c r="I865" i="3"/>
  <c r="I866" i="3"/>
  <c r="I875" i="3"/>
  <c r="I766" i="3"/>
  <c r="I767" i="3"/>
  <c r="I665" i="3"/>
  <c r="I656" i="3"/>
  <c r="I780" i="3"/>
  <c r="I842" i="3"/>
  <c r="I847" i="3"/>
  <c r="I742" i="3"/>
  <c r="I747" i="3"/>
  <c r="I1029" i="3"/>
  <c r="I950" i="3"/>
  <c r="I947" i="3"/>
  <c r="I822" i="3"/>
  <c r="I823" i="3"/>
  <c r="I791" i="3"/>
  <c r="I758" i="3"/>
  <c r="I763" i="3"/>
  <c r="I660" i="3"/>
  <c r="I650" i="3"/>
  <c r="I838" i="3"/>
  <c r="I843" i="3"/>
  <c r="I953" i="3"/>
  <c r="I661" i="3"/>
  <c r="I805" i="3"/>
  <c r="I846" i="3"/>
  <c r="I851" i="3"/>
  <c r="I746" i="3"/>
  <c r="I751" i="3"/>
  <c r="I982" i="3"/>
  <c r="I951" i="3"/>
  <c r="I754" i="3"/>
  <c r="I759" i="3"/>
  <c r="I654" i="3"/>
  <c r="I1015" i="3"/>
  <c r="I834" i="3"/>
  <c r="I839" i="3"/>
  <c r="I734" i="3"/>
  <c r="I731" i="3"/>
  <c r="I765" i="3"/>
  <c r="I942" i="3"/>
  <c r="I939" i="3"/>
  <c r="I814" i="3"/>
  <c r="I815" i="3"/>
  <c r="I714" i="3"/>
  <c r="I707" i="3"/>
  <c r="I921" i="3"/>
  <c r="I914" i="3"/>
  <c r="I907" i="3"/>
  <c r="I987" i="3"/>
  <c r="I830" i="3"/>
  <c r="I835" i="3"/>
  <c r="I730" i="3"/>
  <c r="I727" i="3"/>
  <c r="I945" i="3"/>
  <c r="I938" i="3"/>
  <c r="I935" i="3"/>
  <c r="I738" i="3"/>
  <c r="I739" i="3"/>
  <c r="I985" i="3"/>
  <c r="I946" i="3"/>
  <c r="I943" i="3"/>
  <c r="I818" i="3"/>
  <c r="I819" i="3"/>
  <c r="I718" i="3"/>
  <c r="I711" i="3"/>
  <c r="I712" i="3"/>
  <c r="I826" i="3"/>
  <c r="I827" i="3"/>
  <c r="I726" i="3"/>
  <c r="I723" i="3"/>
  <c r="I941" i="3"/>
  <c r="I934" i="3"/>
  <c r="I927" i="3"/>
  <c r="I806" i="3"/>
  <c r="I807" i="3"/>
  <c r="I706" i="3"/>
  <c r="I699" i="3"/>
  <c r="I905" i="3"/>
  <c r="I894" i="3"/>
  <c r="I895" i="3"/>
  <c r="I786" i="3"/>
  <c r="I783" i="3"/>
  <c r="I686" i="3"/>
  <c r="I677" i="3"/>
  <c r="I30" i="3"/>
  <c r="E131" i="9" l="1"/>
  <c r="G131" i="9"/>
  <c r="G4" i="9"/>
  <c r="G20" i="9"/>
  <c r="G36" i="9"/>
  <c r="G52" i="9"/>
  <c r="G68" i="9"/>
  <c r="G84" i="9"/>
  <c r="G100" i="9"/>
  <c r="G116" i="9"/>
  <c r="G5" i="9"/>
  <c r="G21" i="9"/>
  <c r="G37" i="9"/>
  <c r="G53" i="9"/>
  <c r="G69" i="9"/>
  <c r="G85" i="9"/>
  <c r="G101" i="9"/>
  <c r="G117" i="9"/>
  <c r="G7" i="9"/>
  <c r="G27" i="9"/>
  <c r="G55" i="9"/>
  <c r="G87" i="9"/>
  <c r="G119" i="9"/>
  <c r="G14" i="9"/>
  <c r="G30" i="9"/>
  <c r="G46" i="9"/>
  <c r="G62" i="9"/>
  <c r="G78" i="9"/>
  <c r="G94" i="9"/>
  <c r="G110" i="9"/>
  <c r="G126" i="9"/>
  <c r="G43" i="9"/>
  <c r="G75" i="9"/>
  <c r="G107" i="9"/>
  <c r="G8" i="9"/>
  <c r="G24" i="9"/>
  <c r="G40" i="9"/>
  <c r="G56" i="9"/>
  <c r="G72" i="9"/>
  <c r="G88" i="9"/>
  <c r="G104" i="9"/>
  <c r="G120" i="9"/>
  <c r="G9" i="9"/>
  <c r="G25" i="9"/>
  <c r="G41" i="9"/>
  <c r="G57" i="9"/>
  <c r="G73" i="9"/>
  <c r="G89" i="9"/>
  <c r="G105" i="9"/>
  <c r="G121" i="9"/>
  <c r="G11" i="9"/>
  <c r="G31" i="9"/>
  <c r="G63" i="9"/>
  <c r="G95" i="9"/>
  <c r="G127" i="9"/>
  <c r="G18" i="9"/>
  <c r="G34" i="9"/>
  <c r="G50" i="9"/>
  <c r="G66" i="9"/>
  <c r="G82" i="9"/>
  <c r="G98" i="9"/>
  <c r="G114" i="9"/>
  <c r="G130" i="9"/>
  <c r="G51" i="9"/>
  <c r="G83" i="9"/>
  <c r="G115" i="9"/>
  <c r="G12" i="9"/>
  <c r="G28" i="9"/>
  <c r="G44" i="9"/>
  <c r="G60" i="9"/>
  <c r="G76" i="9"/>
  <c r="G92" i="9"/>
  <c r="G108" i="9"/>
  <c r="G124" i="9"/>
  <c r="G13" i="9"/>
  <c r="G29" i="9"/>
  <c r="G45" i="9"/>
  <c r="G61" i="9"/>
  <c r="G77" i="9"/>
  <c r="G93" i="9"/>
  <c r="G109" i="9"/>
  <c r="G125" i="9"/>
  <c r="G19" i="9"/>
  <c r="G39" i="9"/>
  <c r="G71" i="9"/>
  <c r="G103" i="9"/>
  <c r="G6" i="9"/>
  <c r="G22" i="9"/>
  <c r="G38" i="9"/>
  <c r="G54" i="9"/>
  <c r="G70" i="9"/>
  <c r="G86" i="9"/>
  <c r="G102" i="9"/>
  <c r="G118" i="9"/>
  <c r="G15" i="9"/>
  <c r="G59" i="9"/>
  <c r="G91" i="9"/>
  <c r="G123" i="9"/>
  <c r="G16" i="9"/>
  <c r="G32" i="9"/>
  <c r="G48" i="9"/>
  <c r="G64" i="9"/>
  <c r="G80" i="9"/>
  <c r="G96" i="9"/>
  <c r="G112" i="9"/>
  <c r="G128" i="9"/>
  <c r="G17" i="9"/>
  <c r="G33" i="9"/>
  <c r="G49" i="9"/>
  <c r="G65" i="9"/>
  <c r="G81" i="9"/>
  <c r="G97" i="9"/>
  <c r="G113" i="9"/>
  <c r="G129" i="9"/>
  <c r="G23" i="9"/>
  <c r="G47" i="9"/>
  <c r="G79" i="9"/>
  <c r="G111" i="9"/>
  <c r="G10" i="9"/>
  <c r="G26" i="9"/>
  <c r="G42" i="9"/>
  <c r="G58" i="9"/>
  <c r="G74" i="9"/>
  <c r="G90" i="9"/>
  <c r="G106" i="9"/>
  <c r="G122" i="9"/>
  <c r="G35" i="9"/>
  <c r="G67" i="9"/>
  <c r="G99" i="9"/>
  <c r="G3" i="9"/>
  <c r="E6" i="9"/>
  <c r="E22" i="9"/>
  <c r="E38" i="9"/>
  <c r="E54" i="9"/>
  <c r="E70" i="9"/>
  <c r="E86" i="9"/>
  <c r="E102" i="9"/>
  <c r="E118" i="9"/>
  <c r="E7" i="9"/>
  <c r="E23" i="9"/>
  <c r="E39" i="9"/>
  <c r="E55" i="9"/>
  <c r="E71" i="9"/>
  <c r="E87" i="9"/>
  <c r="E103" i="9"/>
  <c r="E119" i="9"/>
  <c r="E4" i="9"/>
  <c r="E20" i="9"/>
  <c r="E36" i="9"/>
  <c r="E52" i="9"/>
  <c r="E68" i="9"/>
  <c r="E84" i="9"/>
  <c r="E100" i="9"/>
  <c r="E116" i="9"/>
  <c r="E13" i="9"/>
  <c r="E77" i="9"/>
  <c r="E57" i="9"/>
  <c r="E65" i="9"/>
  <c r="E129" i="9"/>
  <c r="E37" i="9"/>
  <c r="E101" i="9"/>
  <c r="E9" i="9"/>
  <c r="E44" i="9"/>
  <c r="E92" i="9"/>
  <c r="E45" i="9"/>
  <c r="E97" i="9"/>
  <c r="E73" i="9"/>
  <c r="E10" i="9"/>
  <c r="E26" i="9"/>
  <c r="E42" i="9"/>
  <c r="E58" i="9"/>
  <c r="E74" i="9"/>
  <c r="E90" i="9"/>
  <c r="E106" i="9"/>
  <c r="E122" i="9"/>
  <c r="E11" i="9"/>
  <c r="E27" i="9"/>
  <c r="E43" i="9"/>
  <c r="E59" i="9"/>
  <c r="E75" i="9"/>
  <c r="E91" i="9"/>
  <c r="E107" i="9"/>
  <c r="E123" i="9"/>
  <c r="E8" i="9"/>
  <c r="E24" i="9"/>
  <c r="E40" i="9"/>
  <c r="E56" i="9"/>
  <c r="E72" i="9"/>
  <c r="E88" i="9"/>
  <c r="E104" i="9"/>
  <c r="E120" i="9"/>
  <c r="E29" i="9"/>
  <c r="E93" i="9"/>
  <c r="E17" i="9"/>
  <c r="E81" i="9"/>
  <c r="E41" i="9"/>
  <c r="E53" i="9"/>
  <c r="E117" i="9"/>
  <c r="E25" i="9"/>
  <c r="E60" i="9"/>
  <c r="E108" i="9"/>
  <c r="E109" i="9"/>
  <c r="E5" i="9"/>
  <c r="E89" i="9"/>
  <c r="E14" i="9"/>
  <c r="E30" i="9"/>
  <c r="E46" i="9"/>
  <c r="E62" i="9"/>
  <c r="E78" i="9"/>
  <c r="E94" i="9"/>
  <c r="E110" i="9"/>
  <c r="E126" i="9"/>
  <c r="E15" i="9"/>
  <c r="E31" i="9"/>
  <c r="E47" i="9"/>
  <c r="E63" i="9"/>
  <c r="E79" i="9"/>
  <c r="E95" i="9"/>
  <c r="E111" i="9"/>
  <c r="E127" i="9"/>
  <c r="E12" i="9"/>
  <c r="E28" i="9"/>
  <c r="E76" i="9"/>
  <c r="E124" i="9"/>
  <c r="E33" i="9"/>
  <c r="E69" i="9"/>
  <c r="E18" i="9"/>
  <c r="E34" i="9"/>
  <c r="E50" i="9"/>
  <c r="E66" i="9"/>
  <c r="E82" i="9"/>
  <c r="E98" i="9"/>
  <c r="E114" i="9"/>
  <c r="E130" i="9"/>
  <c r="E19" i="9"/>
  <c r="E35" i="9"/>
  <c r="E51" i="9"/>
  <c r="E67" i="9"/>
  <c r="E83" i="9"/>
  <c r="E99" i="9"/>
  <c r="E115" i="9"/>
  <c r="E3" i="9"/>
  <c r="E16" i="9"/>
  <c r="E32" i="9"/>
  <c r="E48" i="9"/>
  <c r="E64" i="9"/>
  <c r="E80" i="9"/>
  <c r="E96" i="9"/>
  <c r="E112" i="9"/>
  <c r="E128" i="9"/>
  <c r="E61" i="9"/>
  <c r="E125" i="9"/>
  <c r="E49" i="9"/>
  <c r="E113" i="9"/>
  <c r="E21" i="9"/>
  <c r="E85" i="9"/>
  <c r="E121" i="9"/>
  <c r="E105" i="9"/>
</calcChain>
</file>

<file path=xl/sharedStrings.xml><?xml version="1.0" encoding="utf-8"?>
<sst xmlns="http://schemas.openxmlformats.org/spreadsheetml/2006/main" count="7380" uniqueCount="2231">
  <si>
    <t>序号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</si>
  <si>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</si>
  <si>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</si>
  <si>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</si>
  <si>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</si>
  <si>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</si>
  <si>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</si>
  <si>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</si>
  <si>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音阶</t>
    <phoneticPr fontId="1" type="noConversion"/>
  </si>
  <si>
    <t>音名</t>
    <phoneticPr fontId="1" type="noConversion"/>
  </si>
  <si>
    <t>0x30</t>
  </si>
  <si>
    <t>0x4D</t>
  </si>
  <si>
    <t>0x004D3090</t>
  </si>
  <si>
    <t>0x0000AB9B</t>
  </si>
  <si>
    <t>0x00003090</t>
  </si>
  <si>
    <t>0x0000ACA9</t>
  </si>
  <si>
    <t>0x32</t>
  </si>
  <si>
    <t>0x3A</t>
  </si>
  <si>
    <t>0x003A3290</t>
  </si>
  <si>
    <t>0x0000AD9F</t>
  </si>
  <si>
    <t>0x00003290</t>
  </si>
  <si>
    <t>0x0000AEAD</t>
  </si>
  <si>
    <t>0x34</t>
  </si>
  <si>
    <t>0x42</t>
  </si>
  <si>
    <t>0x00423490</t>
  </si>
  <si>
    <t>0x0000AF80</t>
  </si>
  <si>
    <t>0x00003490</t>
  </si>
  <si>
    <t>0x0000B0B6</t>
  </si>
  <si>
    <t>0x35</t>
  </si>
  <si>
    <t>0x3E</t>
  </si>
  <si>
    <t>0x003E3590</t>
  </si>
  <si>
    <t>0x0000B169</t>
  </si>
  <si>
    <t>0x00003590</t>
  </si>
  <si>
    <t>0x0000B2A9</t>
  </si>
  <si>
    <t>0x37</t>
  </si>
  <si>
    <t>0x46</t>
  </si>
  <si>
    <t>0x00463790</t>
  </si>
  <si>
    <t>0x0000B34A</t>
  </si>
  <si>
    <t>0x00003790</t>
  </si>
  <si>
    <t>0x0000B480</t>
  </si>
  <si>
    <t>0x39</t>
  </si>
  <si>
    <t>0x40</t>
  </si>
  <si>
    <t>0x00403990</t>
  </si>
  <si>
    <t>0x0000B51F</t>
  </si>
  <si>
    <t>0x00003990</t>
  </si>
  <si>
    <t>0x0000B619</t>
  </si>
  <si>
    <t>0x3B</t>
  </si>
  <si>
    <t>0x53</t>
  </si>
  <si>
    <t>0x00533B90</t>
  </si>
  <si>
    <t>0x0000B6D8</t>
  </si>
  <si>
    <t>0x00003B90</t>
  </si>
  <si>
    <t>0x0000BDC5</t>
  </si>
  <si>
    <t>0x0000BFB9</t>
  </si>
  <si>
    <t>0x0000C0DE</t>
  </si>
  <si>
    <t>0x4E</t>
  </si>
  <si>
    <t>0x004E3990</t>
  </si>
  <si>
    <t>0x0000C163</t>
  </si>
  <si>
    <t>0x0000C23F</t>
  </si>
  <si>
    <t>0x48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</si>
  <si>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</si>
  <si>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</si>
  <si>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</si>
  <si>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</si>
  <si>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</si>
  <si>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</si>
  <si>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</si>
  <si>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</si>
  <si>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</si>
  <si>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</si>
  <si>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</si>
  <si>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</si>
  <si>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0x56</t>
  </si>
  <si>
    <t>0x00563090</t>
  </si>
  <si>
    <t>0x0000CF73</t>
  </si>
  <si>
    <t>0x0000D18F</t>
  </si>
  <si>
    <t>完整音名</t>
    <phoneticPr fontId="1" type="noConversion"/>
  </si>
  <si>
    <t>音符</t>
    <phoneticPr fontId="1" type="noConversion"/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</si>
  <si>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</si>
  <si>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</si>
  <si>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</si>
  <si>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</si>
  <si>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</si>
  <si>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</si>
  <si>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</si>
  <si>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</si>
  <si>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</si>
  <si>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</si>
  <si>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</si>
  <si>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</si>
  <si>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</si>
  <si>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</si>
  <si>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</si>
  <si>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</si>
  <si>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</si>
  <si>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</si>
  <si>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</si>
  <si>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</si>
  <si>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</si>
  <si>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</si>
  <si>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</si>
  <si>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</si>
  <si>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</si>
  <si>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</si>
  <si>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</si>
  <si>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</si>
  <si>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</si>
  <si>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</si>
  <si>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</si>
  <si>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</si>
  <si>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</si>
  <si>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</si>
  <si>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</si>
  <si>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</si>
  <si>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</si>
  <si>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</si>
  <si>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</si>
  <si>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</si>
  <si>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</si>
  <si>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</si>
  <si>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</si>
  <si>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</si>
  <si>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</si>
  <si>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</si>
  <si>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</si>
  <si>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</si>
  <si>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</si>
  <si>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</si>
  <si>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</si>
  <si>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</si>
  <si>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</si>
  <si>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</si>
  <si>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</si>
  <si>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</si>
  <si>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</si>
  <si>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</si>
  <si>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</si>
  <si>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</si>
  <si>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</si>
  <si>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</si>
  <si>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</si>
  <si>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</si>
  <si>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</si>
  <si>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</si>
  <si>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</si>
  <si>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</si>
  <si>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</si>
  <si>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</si>
  <si>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</si>
  <si>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</si>
  <si>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</si>
  <si>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</si>
  <si>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</si>
  <si>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</si>
  <si>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</si>
  <si>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</si>
  <si>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</si>
  <si>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</si>
  <si>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</si>
  <si>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</si>
  <si>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</si>
  <si>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</si>
  <si>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</si>
  <si>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</si>
  <si>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</si>
  <si>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</si>
  <si>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</si>
  <si>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</si>
  <si>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</si>
  <si>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</si>
  <si>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</si>
  <si>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</si>
  <si>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</si>
  <si>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</si>
  <si>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</si>
  <si>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</si>
  <si>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</si>
  <si>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</si>
  <si>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</si>
  <si>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</si>
  <si>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</si>
  <si>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</si>
  <si>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</si>
  <si>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</si>
  <si>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</si>
  <si>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</si>
  <si>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</si>
  <si>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</si>
  <si>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</si>
  <si>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</si>
  <si>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</si>
  <si>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</si>
  <si>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</si>
  <si>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</si>
  <si>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</si>
  <si>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</si>
  <si>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</si>
  <si>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</si>
  <si>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</si>
  <si>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</si>
  <si>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</si>
  <si>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</si>
  <si>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</si>
  <si>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</si>
  <si>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</si>
  <si>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</si>
  <si>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</si>
  <si>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</si>
  <si>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</si>
  <si>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</si>
  <si>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</si>
  <si>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</si>
  <si>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</si>
  <si>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</si>
  <si>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</si>
  <si>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</si>
  <si>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</si>
  <si>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</si>
  <si>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</si>
  <si>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</si>
  <si>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</si>
  <si>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</si>
  <si>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</si>
  <si>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</si>
  <si>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</si>
  <si>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</si>
  <si>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</si>
  <si>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</si>
  <si>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</si>
  <si>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</si>
  <si>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</si>
  <si>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</si>
  <si>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</si>
  <si>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</si>
  <si>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</si>
  <si>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</si>
  <si>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</si>
  <si>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</si>
  <si>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</si>
  <si>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</si>
  <si>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</si>
  <si>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</si>
  <si>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</si>
  <si>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</si>
  <si>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</si>
  <si>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</si>
  <si>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</si>
  <si>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</si>
  <si>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</si>
  <si>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</si>
  <si>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</si>
  <si>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</si>
  <si>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</si>
  <si>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</si>
  <si>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</si>
  <si>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</si>
  <si>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</si>
  <si>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</si>
  <si>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</si>
  <si>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</si>
  <si>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</si>
  <si>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</si>
  <si>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</si>
  <si>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</si>
  <si>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</si>
  <si>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</si>
  <si>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</si>
  <si>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</si>
  <si>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</si>
  <si>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</si>
  <si>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</si>
  <si>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</si>
  <si>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</si>
  <si>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</si>
  <si>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</si>
  <si>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</si>
  <si>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</si>
  <si>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</si>
  <si>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</si>
  <si>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</si>
  <si>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</si>
  <si>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</si>
  <si>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</si>
  <si>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</si>
  <si>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</si>
  <si>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</si>
  <si>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</si>
  <si>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</si>
  <si>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</si>
  <si>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</si>
  <si>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</si>
  <si>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</si>
  <si>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</si>
  <si>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</si>
  <si>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</si>
  <si>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</si>
  <si>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</si>
  <si>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</si>
  <si>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</si>
  <si>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</si>
  <si>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</si>
  <si>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</si>
  <si>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</si>
  <si>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</si>
  <si>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</si>
  <si>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</si>
  <si>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</si>
  <si>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</si>
  <si>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</si>
  <si>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</si>
  <si>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</si>
  <si>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</si>
  <si>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</si>
  <si>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</si>
  <si>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</si>
  <si>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</si>
  <si>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</si>
  <si>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</si>
  <si>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</si>
  <si>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</si>
  <si>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</si>
  <si>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</si>
  <si>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</si>
  <si>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</si>
  <si>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</si>
  <si>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</si>
  <si>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</si>
  <si>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</si>
  <si>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</si>
  <si>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</si>
  <si>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</si>
  <si>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</si>
  <si>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</si>
  <si>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</si>
  <si>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</si>
  <si>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</si>
  <si>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</si>
  <si>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</si>
  <si>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</si>
  <si>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</si>
  <si>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</si>
  <si>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</si>
  <si>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</si>
  <si>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</si>
  <si>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</si>
  <si>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</si>
  <si>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</si>
  <si>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</si>
  <si>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</si>
  <si>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</si>
  <si>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</si>
  <si>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</si>
  <si>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</si>
  <si>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</si>
  <si>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</si>
  <si>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</si>
  <si>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</si>
  <si>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</si>
  <si>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</si>
  <si>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</si>
  <si>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</si>
  <si>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</si>
  <si>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</si>
  <si>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</si>
  <si>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</si>
  <si>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</si>
  <si>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</si>
  <si>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</si>
  <si>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</si>
  <si>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</si>
  <si>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</si>
  <si>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</si>
  <si>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</si>
  <si>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</si>
  <si>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</si>
  <si>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</si>
  <si>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</si>
  <si>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</si>
  <si>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</si>
  <si>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</si>
  <si>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</si>
  <si>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</si>
  <si>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</si>
  <si>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</si>
  <si>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</si>
  <si>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</si>
  <si>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</si>
  <si>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</si>
  <si>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</si>
  <si>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</si>
  <si>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</si>
  <si>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</si>
  <si>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</si>
  <si>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</si>
  <si>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</si>
  <si>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</si>
  <si>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</si>
  <si>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</si>
  <si>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</si>
  <si>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</si>
  <si>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</si>
  <si>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</si>
  <si>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</si>
  <si>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</si>
  <si>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</si>
  <si>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</si>
  <si>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</si>
  <si>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</si>
  <si>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</si>
  <si>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</si>
  <si>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</si>
  <si>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</si>
  <si>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</si>
  <si>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</si>
  <si>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</si>
  <si>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</si>
  <si>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</si>
  <si>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</si>
  <si>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</si>
  <si>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</si>
  <si>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</si>
  <si>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</si>
  <si>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</si>
  <si>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</si>
  <si>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</si>
  <si>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</si>
  <si>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</si>
  <si>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</si>
  <si>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</si>
  <si>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</si>
  <si>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</si>
  <si>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</si>
  <si>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</si>
  <si>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</si>
  <si>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</si>
  <si>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</si>
  <si>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</si>
  <si>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</si>
  <si>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</si>
  <si>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</si>
  <si>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</si>
  <si>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</si>
  <si>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</si>
  <si>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</si>
  <si>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</si>
  <si>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</si>
  <si>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</si>
  <si>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</si>
  <si>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</si>
  <si>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</si>
  <si>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</si>
  <si>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</si>
  <si>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</si>
  <si>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</si>
  <si>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</si>
  <si>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</si>
  <si>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</si>
  <si>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</si>
  <si>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</si>
  <si>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</si>
  <si>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</si>
  <si>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</si>
  <si>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</si>
  <si>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</si>
  <si>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</si>
  <si>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</si>
  <si>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</si>
  <si>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</si>
  <si>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</si>
  <si>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</si>
  <si>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</si>
  <si>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</si>
  <si>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</si>
  <si>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</si>
  <si>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</si>
  <si>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</si>
  <si>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</si>
  <si>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</si>
  <si>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</si>
  <si>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</si>
  <si>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</si>
  <si>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</si>
  <si>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</si>
  <si>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</si>
  <si>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</si>
  <si>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</si>
  <si>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</si>
  <si>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</si>
  <si>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</si>
  <si>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</si>
  <si>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</si>
  <si>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</si>
  <si>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</si>
  <si>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</si>
  <si>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</si>
  <si>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</si>
  <si>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</si>
  <si>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</si>
  <si>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</si>
  <si>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</si>
  <si>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</si>
  <si>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</si>
  <si>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</si>
  <si>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</si>
  <si>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</si>
  <si>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</si>
  <si>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</si>
  <si>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</si>
  <si>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</si>
  <si>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</si>
  <si>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</si>
  <si>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</si>
  <si>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</si>
  <si>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</si>
  <si>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</si>
  <si>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</si>
  <si>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</si>
  <si>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</si>
  <si>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</si>
  <si>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</si>
  <si>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</si>
  <si>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</si>
  <si>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</si>
  <si>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</si>
  <si>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</si>
  <si>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</si>
  <si>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</si>
  <si>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</si>
  <si>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</si>
  <si>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</si>
  <si>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</si>
  <si>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</si>
  <si>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</si>
  <si>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</si>
  <si>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</si>
  <si>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</si>
  <si>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</si>
  <si>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</si>
  <si>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</si>
  <si>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</si>
  <si>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</si>
  <si>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</si>
  <si>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</si>
  <si>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</si>
  <si>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</si>
  <si>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</si>
  <si>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</si>
  <si>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</si>
  <si>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</si>
  <si>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</si>
  <si>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</si>
  <si>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</si>
  <si>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</si>
  <si>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</si>
  <si>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</si>
  <si>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</si>
  <si>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</si>
  <si>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</si>
  <si>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</si>
  <si>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</si>
  <si>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</si>
  <si>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</si>
  <si>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</si>
  <si>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</si>
  <si>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</si>
  <si>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</si>
  <si>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</si>
  <si>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</si>
  <si>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</si>
  <si>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</si>
  <si>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</si>
  <si>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</si>
  <si>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</si>
  <si>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</si>
  <si>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</si>
  <si>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</si>
  <si>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</si>
  <si>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</si>
  <si>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</si>
  <si>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</si>
  <si>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</si>
  <si>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</si>
  <si>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</si>
  <si>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</si>
  <si>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</si>
  <si>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</si>
  <si>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</si>
  <si>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</si>
  <si>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</si>
  <si>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</si>
  <si>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</si>
  <si>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</si>
  <si>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</si>
  <si>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</si>
  <si>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</si>
  <si>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</si>
  <si>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</si>
  <si>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</si>
  <si>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</si>
  <si>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</si>
  <si>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</si>
  <si>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</si>
  <si>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</si>
  <si>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</si>
  <si>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</si>
  <si>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</si>
  <si>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</si>
  <si>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</si>
  <si>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</si>
  <si>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</si>
  <si>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</si>
  <si>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</si>
  <si>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</si>
  <si>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</si>
  <si>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</si>
  <si>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</si>
  <si>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</si>
  <si>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</si>
  <si>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</si>
  <si>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</si>
  <si>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</si>
  <si>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</si>
  <si>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</si>
  <si>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</si>
  <si>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</si>
  <si>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</si>
  <si>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</si>
  <si>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</si>
  <si>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</si>
  <si>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</si>
  <si>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</si>
  <si>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</si>
  <si>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</si>
  <si>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</si>
  <si>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</si>
  <si>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</si>
  <si>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</si>
  <si>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</si>
  <si>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</si>
  <si>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</si>
  <si>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</si>
  <si>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</si>
  <si>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</si>
  <si>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</si>
  <si>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</si>
  <si>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</si>
  <si>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</si>
  <si>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</si>
  <si>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</si>
  <si>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</si>
  <si>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</si>
  <si>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</si>
  <si>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</si>
  <si>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</si>
  <si>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</si>
  <si>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</si>
  <si>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</si>
  <si>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</si>
  <si>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</si>
  <si>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</si>
  <si>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</si>
  <si>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</si>
  <si>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</si>
  <si>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</si>
  <si>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</si>
  <si>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</si>
  <si>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</si>
  <si>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</si>
  <si>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</si>
  <si>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</si>
  <si>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</si>
  <si>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</si>
  <si>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</si>
  <si>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</si>
  <si>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</si>
  <si>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</si>
  <si>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</si>
  <si>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</si>
  <si>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</si>
  <si>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</si>
  <si>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</si>
  <si>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</si>
  <si>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</si>
  <si>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</si>
  <si>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</si>
  <si>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</si>
  <si>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</si>
  <si>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</si>
  <si>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</si>
  <si>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</si>
  <si>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</si>
  <si>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</si>
  <si>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</si>
  <si>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</si>
  <si>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</si>
  <si>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</si>
  <si>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</si>
  <si>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</si>
  <si>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</si>
  <si>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</si>
  <si>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</si>
  <si>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</si>
  <si>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</si>
  <si>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</si>
  <si>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</si>
  <si>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</si>
  <si>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</si>
  <si>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</si>
  <si>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</si>
  <si>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</si>
  <si>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</si>
  <si>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</si>
  <si>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</si>
  <si>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</si>
  <si>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</si>
  <si>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</si>
  <si>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</si>
  <si>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</si>
  <si>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</si>
  <si>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</si>
  <si>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</si>
  <si>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</si>
  <si>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</si>
  <si>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</si>
  <si>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</si>
  <si>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</si>
  <si>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</si>
  <si>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</si>
  <si>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</si>
  <si>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</si>
  <si>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</si>
  <si>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</si>
  <si>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</si>
  <si>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</si>
  <si>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</si>
  <si>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</si>
  <si>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</si>
  <si>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</si>
  <si>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</si>
  <si>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</si>
  <si>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</si>
  <si>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</si>
  <si>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</si>
  <si>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</si>
  <si>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</si>
  <si>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</si>
  <si>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</si>
  <si>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</si>
  <si>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</si>
  <si>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</si>
  <si>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</si>
  <si>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</si>
  <si>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</si>
  <si>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</si>
  <si>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</si>
  <si>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</si>
  <si>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</si>
  <si>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</si>
  <si>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</si>
  <si>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</si>
  <si>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</si>
  <si>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</si>
  <si>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</si>
  <si>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</si>
  <si>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</si>
  <si>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</si>
  <si>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</si>
  <si>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</si>
  <si>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</si>
  <si>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</si>
  <si>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</si>
  <si>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</si>
  <si>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</si>
  <si>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</si>
  <si>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</si>
  <si>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</si>
  <si>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</si>
  <si>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</si>
  <si>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</si>
  <si>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</si>
  <si>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</si>
  <si>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</si>
  <si>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</si>
  <si>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</si>
  <si>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</si>
  <si>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</si>
  <si>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</si>
  <si>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</si>
  <si>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</si>
  <si>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</si>
  <si>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</si>
  <si>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</si>
  <si>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</si>
  <si>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</si>
  <si>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</si>
  <si>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</si>
  <si>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</si>
  <si>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</si>
  <si>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</si>
  <si>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</si>
  <si>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</si>
  <si>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</si>
  <si>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</si>
  <si>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</si>
  <si>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</si>
  <si>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</si>
  <si>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</si>
  <si>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</si>
  <si>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</si>
  <si>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</si>
  <si>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</si>
  <si>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</si>
  <si>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</si>
  <si>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</si>
  <si>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</si>
  <si>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</si>
  <si>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</si>
  <si>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</si>
  <si>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</si>
  <si>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</si>
  <si>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</si>
  <si>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</si>
  <si>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</si>
  <si>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</si>
  <si>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</si>
  <si>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</si>
  <si>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</si>
  <si>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</si>
  <si>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</si>
  <si>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</si>
  <si>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</si>
  <si>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</si>
  <si>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</si>
  <si>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</si>
  <si>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</si>
  <si>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</si>
  <si>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</si>
  <si>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</si>
  <si>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</si>
  <si>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</si>
  <si>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</si>
  <si>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</si>
  <si>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</si>
  <si>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</si>
  <si>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</si>
  <si>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</si>
  <si>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</si>
  <si>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</si>
  <si>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</si>
  <si>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</si>
  <si>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</si>
  <si>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</si>
  <si>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</si>
  <si>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</si>
  <si>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</si>
  <si>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</si>
  <si>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</si>
  <si>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</si>
  <si>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</si>
  <si>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</si>
  <si>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</si>
  <si>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</si>
  <si>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</si>
  <si>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</si>
  <si>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</si>
  <si>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</si>
  <si>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</si>
  <si>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</si>
  <si>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</si>
  <si>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</si>
  <si>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</si>
  <si>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</si>
  <si>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</si>
  <si>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</si>
  <si>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</si>
  <si>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</si>
  <si>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</si>
  <si>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</si>
  <si>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</si>
  <si>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</si>
  <si>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</si>
  <si>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</si>
  <si>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</si>
  <si>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</si>
  <si>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</si>
  <si>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</si>
  <si>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</si>
  <si>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</si>
  <si>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</si>
  <si>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</si>
  <si>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</si>
  <si>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</si>
  <si>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</si>
  <si>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</si>
  <si>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</si>
  <si>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</si>
  <si>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</si>
  <si>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</si>
  <si>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</si>
  <si>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</si>
  <si>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</si>
  <si>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</si>
  <si>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</si>
  <si>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</si>
  <si>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</si>
  <si>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</si>
  <si>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</si>
  <si>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</si>
  <si>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</si>
  <si>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</si>
  <si>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</si>
  <si>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</si>
  <si>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</si>
  <si>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</si>
  <si>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</si>
  <si>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</si>
  <si>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</si>
  <si>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</si>
  <si>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</si>
  <si>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</si>
  <si>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</si>
  <si>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</si>
  <si>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</si>
  <si>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</si>
  <si>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</si>
  <si>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</si>
  <si>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</si>
  <si>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</si>
  <si>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</si>
  <si>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</si>
  <si>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</si>
  <si>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</si>
  <si>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</si>
  <si>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</si>
  <si>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</si>
  <si>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</si>
  <si>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</si>
  <si>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</si>
  <si>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</si>
  <si>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</si>
  <si>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</si>
  <si>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</si>
  <si>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</si>
  <si>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</si>
  <si>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</si>
  <si>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</si>
  <si>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</si>
  <si>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</si>
  <si>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</si>
  <si>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</si>
  <si>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</si>
  <si>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</si>
  <si>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</si>
  <si>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</si>
  <si>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</si>
  <si>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</si>
  <si>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</si>
  <si>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</si>
  <si>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</si>
  <si>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</si>
  <si>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</si>
  <si>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</si>
  <si>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</si>
  <si>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</si>
  <si>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</si>
  <si>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</si>
  <si>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</si>
  <si>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</si>
  <si>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</si>
  <si>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</si>
  <si>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</si>
  <si>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</si>
  <si>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</si>
  <si>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</si>
  <si>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</si>
  <si>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</si>
  <si>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</si>
  <si>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</si>
  <si>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</si>
  <si>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</si>
  <si>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</si>
  <si>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</si>
  <si>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</si>
  <si>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</si>
  <si>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</si>
  <si>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</si>
  <si>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</si>
  <si>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</si>
  <si>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</si>
  <si>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</si>
  <si>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</si>
  <si>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</si>
  <si>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</si>
  <si>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</si>
  <si>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</si>
  <si>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</si>
  <si>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</si>
  <si>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</si>
  <si>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</si>
  <si>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</si>
  <si>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</si>
  <si>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</si>
  <si>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</si>
  <si>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</si>
  <si>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</si>
  <si>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</si>
  <si>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</si>
  <si>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</si>
  <si>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</si>
  <si>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</si>
  <si>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</si>
  <si>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</si>
  <si>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</si>
  <si>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</si>
  <si>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</si>
  <si>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</si>
  <si>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</si>
  <si>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</si>
  <si>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</si>
  <si>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</si>
  <si>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</si>
  <si>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</si>
  <si>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</si>
  <si>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</si>
  <si>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</si>
  <si>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</si>
  <si>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</si>
  <si>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</si>
  <si>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</si>
  <si>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</si>
  <si>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</si>
  <si>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</si>
  <si>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</si>
  <si>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</si>
  <si>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</si>
  <si>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</si>
  <si>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</si>
  <si>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</si>
  <si>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</si>
  <si>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</si>
  <si>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</si>
  <si>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</si>
  <si>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</si>
  <si>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</si>
  <si>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</si>
  <si>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</si>
  <si>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</si>
  <si>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</si>
  <si>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</si>
  <si>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</si>
  <si>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</si>
  <si>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</si>
  <si>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</si>
  <si>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</si>
  <si>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</si>
  <si>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</si>
  <si>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</si>
  <si>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</si>
  <si>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</si>
  <si>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</si>
  <si>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</si>
  <si>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</si>
  <si>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</si>
  <si>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</si>
  <si>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</si>
  <si>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</si>
  <si>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</si>
  <si>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</si>
  <si>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</si>
  <si>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</si>
  <si>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</si>
  <si>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</si>
  <si>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</si>
  <si>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</si>
  <si>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</si>
  <si>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</si>
  <si>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</si>
  <si>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</si>
  <si>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</si>
  <si>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</si>
  <si>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</si>
  <si>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</si>
  <si>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</si>
  <si>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</si>
  <si>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</si>
  <si>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</si>
  <si>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</si>
  <si>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</si>
  <si>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</si>
  <si>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</si>
  <si>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</si>
  <si>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</si>
  <si>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</si>
  <si>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</si>
  <si>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</si>
  <si>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</si>
  <si>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</si>
  <si>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</si>
  <si>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</si>
  <si>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</si>
  <si>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</si>
  <si>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</si>
  <si>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</si>
  <si>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</si>
  <si>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</si>
  <si>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</si>
  <si>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</si>
  <si>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</si>
  <si>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</si>
  <si>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</si>
  <si>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</si>
  <si>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</si>
  <si>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</si>
  <si>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</si>
  <si>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</si>
  <si>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</si>
  <si>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</si>
  <si>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</si>
  <si>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</si>
  <si>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</si>
  <si>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</si>
  <si>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</si>
  <si>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</si>
  <si>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</si>
  <si>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</si>
  <si>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</si>
  <si>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</si>
  <si>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</si>
  <si>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</si>
  <si>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</si>
  <si>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</si>
  <si>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</si>
  <si>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</si>
  <si>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</si>
  <si>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</si>
  <si>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</si>
  <si>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</si>
  <si>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</si>
  <si>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</si>
  <si>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</si>
  <si>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</si>
  <si>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</si>
  <si>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</si>
  <si>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</si>
  <si>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</si>
  <si>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</si>
  <si>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</si>
  <si>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</si>
  <si>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</si>
  <si>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</si>
  <si>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</si>
  <si>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</si>
  <si>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</si>
  <si>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</si>
  <si>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</si>
  <si>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</si>
  <si>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</si>
  <si>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</si>
  <si>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</si>
  <si>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</si>
  <si>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</si>
  <si>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</si>
  <si>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</si>
  <si>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</si>
  <si>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</si>
  <si>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</si>
  <si>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</si>
  <si>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</si>
  <si>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</si>
  <si>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</si>
  <si>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</si>
  <si>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</si>
  <si>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</si>
  <si>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</si>
  <si>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</si>
  <si>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</si>
  <si>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</si>
  <si>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</si>
  <si>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</si>
  <si>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</si>
  <si>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</si>
  <si>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</si>
  <si>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</si>
  <si>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</si>
  <si>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</si>
  <si>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</si>
  <si>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</si>
  <si>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</si>
  <si>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</si>
  <si>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</si>
  <si>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</si>
  <si>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</si>
  <si>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</si>
  <si>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</si>
  <si>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</si>
  <si>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</si>
  <si>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</si>
  <si>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</si>
  <si>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</si>
  <si>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</si>
  <si>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</si>
  <si>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</si>
  <si>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</si>
  <si>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</si>
  <si>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</si>
  <si>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</si>
  <si>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</si>
  <si>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</si>
  <si>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</si>
  <si>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</si>
  <si>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</si>
  <si>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</si>
  <si>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</si>
  <si>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</si>
  <si>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</si>
  <si>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</si>
  <si>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</si>
  <si>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</si>
  <si>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</si>
  <si>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</si>
  <si>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</si>
  <si>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</si>
  <si>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</si>
  <si>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</si>
  <si>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</si>
  <si>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</si>
  <si>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</si>
  <si>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</si>
  <si>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</si>
  <si>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</si>
  <si>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</si>
  <si>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</si>
  <si>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</si>
  <si>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</si>
  <si>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</si>
  <si>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</si>
  <si>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</si>
  <si>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</si>
  <si>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</si>
  <si>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</si>
  <si>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</si>
  <si>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</si>
  <si>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</si>
  <si>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</si>
  <si>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</si>
  <si>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</si>
  <si>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</si>
  <si>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dw1(34)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</si>
  <si>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</si>
  <si>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</si>
  <si>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</si>
  <si>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</si>
  <si>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</si>
  <si>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</si>
  <si>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</si>
  <si>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</si>
  <si>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</si>
  <si>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</si>
  <si>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</si>
  <si>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</si>
  <si>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</si>
  <si>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</si>
  <si>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</si>
  <si>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</si>
  <si>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</si>
  <si>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</si>
  <si>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</si>
  <si>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</si>
  <si>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</si>
  <si>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</si>
  <si>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</si>
  <si>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</si>
  <si>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</si>
  <si>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</si>
  <si>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</si>
  <si>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</si>
  <si>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</si>
  <si>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</si>
  <si>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</si>
  <si>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</si>
  <si>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</si>
  <si>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</si>
  <si>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</si>
  <si>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</si>
  <si>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</si>
  <si>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</si>
  <si>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</si>
  <si>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</si>
  <si>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</si>
  <si>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</si>
  <si>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</si>
  <si>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</si>
  <si>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</si>
  <si>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</si>
  <si>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</si>
  <si>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</si>
  <si>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0x31</t>
  </si>
  <si>
    <t>0x33</t>
  </si>
  <si>
    <t>0x36</t>
  </si>
  <si>
    <t>0x38</t>
  </si>
  <si>
    <t>0x3C</t>
  </si>
  <si>
    <t>0x3D</t>
  </si>
  <si>
    <t>0x3F</t>
  </si>
  <si>
    <t>0x41</t>
  </si>
  <si>
    <t>0x43</t>
  </si>
  <si>
    <t>0x44</t>
  </si>
  <si>
    <t>0x45</t>
  </si>
  <si>
    <t>0x47</t>
  </si>
  <si>
    <t>0x49</t>
  </si>
  <si>
    <t>0x4A</t>
  </si>
  <si>
    <t>0x4B</t>
  </si>
  <si>
    <t>0x4C</t>
  </si>
  <si>
    <t>0x4F</t>
  </si>
  <si>
    <t>0x50</t>
  </si>
  <si>
    <t>0x51</t>
  </si>
  <si>
    <t>0x52</t>
  </si>
  <si>
    <t>0x54</t>
  </si>
  <si>
    <t>0x55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</si>
  <si>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</si>
  <si>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</si>
  <si>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</si>
  <si>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</si>
  <si>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</si>
  <si>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</si>
  <si>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</si>
  <si>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</si>
  <si>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</si>
  <si>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</si>
  <si>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</si>
  <si>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</si>
  <si>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</si>
  <si>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</si>
  <si>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</si>
  <si>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</si>
  <si>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</si>
  <si>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</si>
  <si>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</si>
  <si>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</si>
  <si>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</si>
  <si>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</si>
  <si>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</si>
  <si>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</si>
  <si>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</si>
  <si>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</si>
  <si>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</si>
  <si>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</si>
  <si>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</si>
  <si>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</si>
  <si>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</si>
  <si>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</si>
  <si>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</si>
  <si>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</si>
  <si>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</si>
  <si>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</si>
  <si>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</si>
  <si>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</si>
  <si>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</si>
  <si>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</si>
  <si>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</si>
  <si>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#A</t>
    <phoneticPr fontId="1" type="noConversion"/>
  </si>
  <si>
    <t>#C</t>
    <phoneticPr fontId="1" type="noConversion"/>
  </si>
  <si>
    <t>#D</t>
    <phoneticPr fontId="1" type="noConversion"/>
  </si>
  <si>
    <t>#F</t>
    <phoneticPr fontId="1" type="noConversion"/>
  </si>
  <si>
    <t>#G</t>
    <phoneticPr fontId="1" type="noConversion"/>
  </si>
  <si>
    <t>dw1(5-6)</t>
    <phoneticPr fontId="1" type="noConversion"/>
  </si>
  <si>
    <t>dw1(7-8)</t>
    <phoneticPr fontId="1" type="noConversion"/>
  </si>
  <si>
    <t>0x00</t>
    <phoneticPr fontId="1" type="noConversion"/>
  </si>
  <si>
    <t>msg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</si>
  <si>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</si>
  <si>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</si>
  <si>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</si>
  <si>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序号</t>
    <phoneticPr fontId="1" type="noConversion"/>
  </si>
  <si>
    <t>msgA</t>
    <phoneticPr fontId="1" type="noConversion"/>
  </si>
  <si>
    <t>松开按键</t>
    <phoneticPr fontId="1" type="noConversion"/>
  </si>
  <si>
    <t>10进制</t>
    <phoneticPr fontId="1" type="noConversion"/>
  </si>
  <si>
    <t>-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</si>
  <si>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</si>
  <si>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</si>
  <si>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编码</t>
    <phoneticPr fontId="1" type="noConversion"/>
  </si>
  <si>
    <t>次数</t>
    <phoneticPr fontId="1" type="noConversion"/>
  </si>
  <si>
    <t>意义</t>
    <phoneticPr fontId="1" type="noConversion"/>
  </si>
  <si>
    <t>意义</t>
    <phoneticPr fontId="1" type="noConversion"/>
  </si>
  <si>
    <t>次数</t>
    <phoneticPr fontId="1" type="noConversion"/>
  </si>
  <si>
    <t>dw1(5-6)音符</t>
    <phoneticPr fontId="1" type="noConversion"/>
  </si>
  <si>
    <t>dw1(34)音符</t>
    <phoneticPr fontId="1" type="noConversion"/>
  </si>
  <si>
    <t>0x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</si>
  <si>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</si>
  <si>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</si>
  <si>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</si>
  <si>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</si>
  <si>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</si>
  <si>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</si>
  <si>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</si>
  <si>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</si>
  <si>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</si>
  <si>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</si>
  <si>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</si>
  <si>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</si>
  <si>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</si>
  <si>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</si>
  <si>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</si>
  <si>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</si>
  <si>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</si>
  <si>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</si>
  <si>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</si>
  <si>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</si>
  <si>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</si>
  <si>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</si>
  <si>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</si>
  <si>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</si>
  <si>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</si>
  <si>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</si>
  <si>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</si>
  <si>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</si>
  <si>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</si>
  <si>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</si>
  <si>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</si>
  <si>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</si>
  <si>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</si>
  <si>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</si>
  <si>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</si>
  <si>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</si>
  <si>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</si>
  <si>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</si>
  <si>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</si>
  <si>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</si>
  <si>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</si>
  <si>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</si>
  <si>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</si>
  <si>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</si>
  <si>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</si>
  <si>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</si>
  <si>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</si>
  <si>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</si>
  <si>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</si>
  <si>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</si>
  <si>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</si>
  <si>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</si>
  <si>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</si>
  <si>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</si>
  <si>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</si>
  <si>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</si>
  <si>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</si>
  <si>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</si>
  <si>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</si>
  <si>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</si>
  <si>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</si>
  <si>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</si>
  <si>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</si>
  <si>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</si>
  <si>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</si>
  <si>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</si>
  <si>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</si>
  <si>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</si>
  <si>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</si>
  <si>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</si>
  <si>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</si>
  <si>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</si>
  <si>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</si>
  <si>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</si>
  <si>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</si>
  <si>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</si>
  <si>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</si>
  <si>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</si>
  <si>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</si>
  <si>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</si>
  <si>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</si>
  <si>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</si>
  <si>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</si>
  <si>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</si>
  <si>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</si>
  <si>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</si>
  <si>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</si>
  <si>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</si>
  <si>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</si>
  <si>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</si>
  <si>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</si>
  <si>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</si>
  <si>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</si>
  <si>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</si>
  <si>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</si>
  <si>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</si>
  <si>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</si>
  <si>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</si>
  <si>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</si>
  <si>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</si>
  <si>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</si>
  <si>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</si>
  <si>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</si>
  <si>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</si>
  <si>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</si>
  <si>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</si>
  <si>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</si>
  <si>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</si>
  <si>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</si>
  <si>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</si>
  <si>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</si>
  <si>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</si>
  <si>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</si>
  <si>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</si>
  <si>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</si>
  <si>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</si>
  <si>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</si>
  <si>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</si>
  <si>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</si>
  <si>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</si>
  <si>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</si>
  <si>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</si>
  <si>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</si>
  <si>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</si>
  <si>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</si>
  <si>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</si>
  <si>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</si>
  <si>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</si>
  <si>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</si>
  <si>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</si>
  <si>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</si>
  <si>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</si>
  <si>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</si>
  <si>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</si>
  <si>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</si>
  <si>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</si>
  <si>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</si>
  <si>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</si>
  <si>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</si>
  <si>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</si>
  <si>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</si>
  <si>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</si>
  <si>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</si>
  <si>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</si>
  <si>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</si>
  <si>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</si>
  <si>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</si>
  <si>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</si>
  <si>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</si>
  <si>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</si>
  <si>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</si>
  <si>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</si>
  <si>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</si>
  <si>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</si>
  <si>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</si>
  <si>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</si>
  <si>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</si>
  <si>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</si>
  <si>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</si>
  <si>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</si>
  <si>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</si>
  <si>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</si>
  <si>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</si>
  <si>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</si>
  <si>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</si>
  <si>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</si>
  <si>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</si>
  <si>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</si>
  <si>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</si>
  <si>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</si>
  <si>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</si>
  <si>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</si>
  <si>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</si>
  <si>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</si>
  <si>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</si>
  <si>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</si>
  <si>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</si>
  <si>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</si>
  <si>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</si>
  <si>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</si>
  <si>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</si>
  <si>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</si>
  <si>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</si>
  <si>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</si>
  <si>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</si>
  <si>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</si>
  <si>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</si>
  <si>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</si>
  <si>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</si>
  <si>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</si>
  <si>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</si>
  <si>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</si>
  <si>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</si>
  <si>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</si>
  <si>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</si>
  <si>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</si>
  <si>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</si>
  <si>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</si>
  <si>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</si>
  <si>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</si>
  <si>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</si>
  <si>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</si>
  <si>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</si>
  <si>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</si>
  <si>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</si>
  <si>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</si>
  <si>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</si>
  <si>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</si>
  <si>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</si>
  <si>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</si>
  <si>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</si>
  <si>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</si>
  <si>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</si>
  <si>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</si>
  <si>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</si>
  <si>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</si>
  <si>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</si>
  <si>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</si>
  <si>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</si>
  <si>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</si>
  <si>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</si>
  <si>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</si>
  <si>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</si>
  <si>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</si>
  <si>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</si>
  <si>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</si>
  <si>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</si>
  <si>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</si>
  <si>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</si>
  <si>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</si>
  <si>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</si>
  <si>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</si>
  <si>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</si>
  <si>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</si>
  <si>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</si>
  <si>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</si>
  <si>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</si>
  <si>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</si>
  <si>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</si>
  <si>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</si>
  <si>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</si>
  <si>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</si>
  <si>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</si>
  <si>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</si>
  <si>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</si>
  <si>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</si>
  <si>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</si>
  <si>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</si>
  <si>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</si>
  <si>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</si>
  <si>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</si>
  <si>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</si>
  <si>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</si>
  <si>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</si>
  <si>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</si>
  <si>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</si>
  <si>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</si>
  <si>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</si>
  <si>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</si>
  <si>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</si>
  <si>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</si>
  <si>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</si>
  <si>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</si>
  <si>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</si>
  <si>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</si>
  <si>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</si>
  <si>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</si>
  <si>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</si>
  <si>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</si>
  <si>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</si>
  <si>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</si>
  <si>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</si>
  <si>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</si>
  <si>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</si>
  <si>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</si>
  <si>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</si>
  <si>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</si>
  <si>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</si>
  <si>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</si>
  <si>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</si>
  <si>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</si>
  <si>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</si>
  <si>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</si>
  <si>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</si>
  <si>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</si>
  <si>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</si>
  <si>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</si>
  <si>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</si>
  <si>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</si>
  <si>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</si>
  <si>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</si>
  <si>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</si>
  <si>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</si>
  <si>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</si>
  <si>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</si>
  <si>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</si>
  <si>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</si>
  <si>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</si>
  <si>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</si>
  <si>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</si>
  <si>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</si>
  <si>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</si>
  <si>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</si>
  <si>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</si>
  <si>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</si>
  <si>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</si>
  <si>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</si>
  <si>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</si>
  <si>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</si>
  <si>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</si>
  <si>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</si>
  <si>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</si>
  <si>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</si>
  <si>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</si>
  <si>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</si>
  <si>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</si>
  <si>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</si>
  <si>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</si>
  <si>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</si>
  <si>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</si>
  <si>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</si>
  <si>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</si>
  <si>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</si>
  <si>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</si>
  <si>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</si>
  <si>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</si>
  <si>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</si>
  <si>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</si>
  <si>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</si>
  <si>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</si>
  <si>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</si>
  <si>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</si>
  <si>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</si>
  <si>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</si>
  <si>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</si>
  <si>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</si>
  <si>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</si>
  <si>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</si>
  <si>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</si>
  <si>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</si>
  <si>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</si>
  <si>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</si>
  <si>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</si>
  <si>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</si>
  <si>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</si>
  <si>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</si>
  <si>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</si>
  <si>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</si>
  <si>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</si>
  <si>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</si>
  <si>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</si>
  <si>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</si>
  <si>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</si>
  <si>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</si>
  <si>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</si>
  <si>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</si>
  <si>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</si>
  <si>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</si>
  <si>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</si>
  <si>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</si>
  <si>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</si>
  <si>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</si>
  <si>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</si>
  <si>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</si>
  <si>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</si>
  <si>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</si>
  <si>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</si>
  <si>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</si>
  <si>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</si>
  <si>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</si>
  <si>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</si>
  <si>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</si>
  <si>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</si>
  <si>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</si>
  <si>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</si>
  <si>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</si>
  <si>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</si>
  <si>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</si>
  <si>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</si>
  <si>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</si>
  <si>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</si>
  <si>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</si>
  <si>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</si>
  <si>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</si>
  <si>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</si>
  <si>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</si>
  <si>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</si>
  <si>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</si>
  <si>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</si>
  <si>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</si>
  <si>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</si>
  <si>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</si>
  <si>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</si>
  <si>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</si>
  <si>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</si>
  <si>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</si>
  <si>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</si>
  <si>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</si>
  <si>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</si>
  <si>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</si>
  <si>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</si>
  <si>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</si>
  <si>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</si>
  <si>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</si>
  <si>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</si>
  <si>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</si>
  <si>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</si>
  <si>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</si>
  <si>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</si>
  <si>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</si>
  <si>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</si>
  <si>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</si>
  <si>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</si>
  <si>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</si>
  <si>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</si>
  <si>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</si>
  <si>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</si>
  <si>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</si>
  <si>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</si>
  <si>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</si>
  <si>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</si>
  <si>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</si>
  <si>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</si>
  <si>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</si>
  <si>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</si>
  <si>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</si>
  <si>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</si>
  <si>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</si>
  <si>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</si>
  <si>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</si>
  <si>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</si>
  <si>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</si>
  <si>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</si>
  <si>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</si>
  <si>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</si>
  <si>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</si>
  <si>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</si>
  <si>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</si>
  <si>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</si>
  <si>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Err0</t>
    <phoneticPr fontId="1" type="noConversion"/>
  </si>
  <si>
    <t>Err1</t>
    <phoneticPr fontId="1" type="noConversion"/>
  </si>
  <si>
    <t>Err2</t>
    <phoneticPr fontId="1" type="noConversion"/>
  </si>
  <si>
    <t>Err3</t>
    <phoneticPr fontId="1" type="noConversion"/>
  </si>
  <si>
    <t>Err4</t>
    <phoneticPr fontId="1" type="noConversion"/>
  </si>
  <si>
    <t>Err5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</si>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</sst>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7" workbookViewId="0">
      <selection activeCell="H17" sqref="H17"/>
    </sheetView>
  </sheetViews>
  <sheetFormatPr defaultRowHeight="14.25" x14ac:dyDescent="0.2"/>
  <cols>
    <col min="1" max="3" width="9.25" bestFit="1" customWidth="1"/>
    <col min="4" max="4" width="13" bestFit="1" customWidth="1"/>
    <col min="5" max="5" width="9.25" bestFit="1" customWidth="1"/>
    <col min="6" max="6" width="7.25" bestFit="1" customWidth="1"/>
  </cols>
  <sheetData>
    <row r="1" spans="1:6" x14ac:dyDescent="0.2">
      <c r="A1" s="5" t="s">
        <v>0</v>
      </c>
      <c r="B1" s="5" t="s">
        <v>8</v>
      </c>
      <c r="C1" s="5" t="s">
        <v>9</v>
      </c>
      <c r="D1" s="5" t="s">
        <v>75</v>
      </c>
      <c r="E1" s="5" t="s">
        <v>1377</v>
      </c>
      <c r="F1" s="5" t="s">
        <v>1373</v>
      </c>
    </row>
    <row r="2" spans="1:6" x14ac:dyDescent="0.2">
      <c r="A2" s="1">
        <v>1</v>
      </c>
      <c r="B2" s="1">
        <v>1</v>
      </c>
      <c r="C2" s="1" t="s">
        <v>1</v>
      </c>
      <c r="D2" s="4" t="str">
        <f>C2&amp;B2</f>
        <v>C1</v>
      </c>
      <c r="E2" s="10" t="s">
        <v>1283</v>
      </c>
      <c r="F2" s="4">
        <f>HEX2DEC(RIGHT(E2,2))</f>
        <v>36</v>
      </c>
    </row>
    <row r="3" spans="1:6" x14ac:dyDescent="0.2">
      <c r="A3" s="1">
        <v>2</v>
      </c>
      <c r="B3" s="1">
        <v>1</v>
      </c>
      <c r="C3" s="1" t="s">
        <v>1359</v>
      </c>
      <c r="D3" s="4" t="str">
        <f t="shared" ref="D3:D62" si="0">C3&amp;B3</f>
        <v>#C1</v>
      </c>
      <c r="E3" s="10" t="s">
        <v>1284</v>
      </c>
      <c r="F3" s="4">
        <f t="shared" ref="F3:F62" si="1">HEX2DEC(RIGHT(E3,2))</f>
        <v>37</v>
      </c>
    </row>
    <row r="4" spans="1:6" x14ac:dyDescent="0.2">
      <c r="A4" s="1">
        <v>3</v>
      </c>
      <c r="B4" s="1">
        <v>1</v>
      </c>
      <c r="C4" s="1" t="s">
        <v>2</v>
      </c>
      <c r="D4" s="4" t="str">
        <f t="shared" si="0"/>
        <v>D1</v>
      </c>
      <c r="E4" s="10" t="s">
        <v>1285</v>
      </c>
      <c r="F4" s="4">
        <f t="shared" si="1"/>
        <v>38</v>
      </c>
    </row>
    <row r="5" spans="1:6" x14ac:dyDescent="0.2">
      <c r="A5" s="1">
        <v>4</v>
      </c>
      <c r="B5" s="1">
        <v>1</v>
      </c>
      <c r="C5" s="1" t="s">
        <v>1360</v>
      </c>
      <c r="D5" s="4" t="str">
        <f t="shared" si="0"/>
        <v>#D1</v>
      </c>
      <c r="E5" s="10" t="s">
        <v>1286</v>
      </c>
      <c r="F5" s="4">
        <f t="shared" si="1"/>
        <v>39</v>
      </c>
    </row>
    <row r="6" spans="1:6" x14ac:dyDescent="0.2">
      <c r="A6" s="1">
        <v>5</v>
      </c>
      <c r="B6" s="1">
        <v>1</v>
      </c>
      <c r="C6" s="1" t="s">
        <v>3</v>
      </c>
      <c r="D6" s="4" t="str">
        <f t="shared" si="0"/>
        <v>E1</v>
      </c>
      <c r="E6" s="10" t="s">
        <v>1287</v>
      </c>
      <c r="F6" s="4">
        <f t="shared" si="1"/>
        <v>40</v>
      </c>
    </row>
    <row r="7" spans="1:6" x14ac:dyDescent="0.2">
      <c r="A7" s="1">
        <v>6</v>
      </c>
      <c r="B7" s="1">
        <v>1</v>
      </c>
      <c r="C7" s="1" t="s">
        <v>4</v>
      </c>
      <c r="D7" s="4" t="str">
        <f t="shared" si="0"/>
        <v>F1</v>
      </c>
      <c r="E7" s="10" t="s">
        <v>1288</v>
      </c>
      <c r="F7" s="4">
        <f t="shared" si="1"/>
        <v>41</v>
      </c>
    </row>
    <row r="8" spans="1:6" x14ac:dyDescent="0.2">
      <c r="A8" s="1">
        <v>7</v>
      </c>
      <c r="B8" s="1">
        <v>1</v>
      </c>
      <c r="C8" s="1" t="s">
        <v>1361</v>
      </c>
      <c r="D8" s="4" t="str">
        <f t="shared" si="0"/>
        <v>#F1</v>
      </c>
      <c r="E8" s="10" t="s">
        <v>1289</v>
      </c>
      <c r="F8" s="4">
        <f t="shared" si="1"/>
        <v>42</v>
      </c>
    </row>
    <row r="9" spans="1:6" x14ac:dyDescent="0.2">
      <c r="A9" s="1">
        <v>8</v>
      </c>
      <c r="B9" s="1">
        <v>1</v>
      </c>
      <c r="C9" s="1" t="s">
        <v>5</v>
      </c>
      <c r="D9" s="4" t="str">
        <f t="shared" si="0"/>
        <v>G1</v>
      </c>
      <c r="E9" s="10" t="s">
        <v>1290</v>
      </c>
      <c r="F9" s="4">
        <f t="shared" si="1"/>
        <v>43</v>
      </c>
    </row>
    <row r="10" spans="1:6" x14ac:dyDescent="0.2">
      <c r="A10" s="1">
        <v>9</v>
      </c>
      <c r="B10" s="1">
        <v>1</v>
      </c>
      <c r="C10" s="1" t="s">
        <v>1362</v>
      </c>
      <c r="D10" s="4" t="str">
        <f t="shared" si="0"/>
        <v>#G1</v>
      </c>
      <c r="E10" s="10" t="s">
        <v>1291</v>
      </c>
      <c r="F10" s="4">
        <f t="shared" si="1"/>
        <v>44</v>
      </c>
    </row>
    <row r="11" spans="1:6" x14ac:dyDescent="0.2">
      <c r="A11" s="1">
        <v>10</v>
      </c>
      <c r="B11" s="1">
        <v>1</v>
      </c>
      <c r="C11" s="1" t="s">
        <v>6</v>
      </c>
      <c r="D11" s="4" t="str">
        <f t="shared" si="0"/>
        <v>A1</v>
      </c>
      <c r="E11" s="10" t="s">
        <v>1292</v>
      </c>
      <c r="F11" s="4">
        <f t="shared" si="1"/>
        <v>45</v>
      </c>
    </row>
    <row r="12" spans="1:6" x14ac:dyDescent="0.2">
      <c r="A12" s="1">
        <v>11</v>
      </c>
      <c r="B12" s="1">
        <v>1</v>
      </c>
      <c r="C12" s="1" t="s">
        <v>1358</v>
      </c>
      <c r="D12" s="4" t="str">
        <f t="shared" si="0"/>
        <v>#A1</v>
      </c>
      <c r="E12" s="10" t="s">
        <v>1293</v>
      </c>
      <c r="F12" s="4">
        <f t="shared" si="1"/>
        <v>46</v>
      </c>
    </row>
    <row r="13" spans="1:6" x14ac:dyDescent="0.2">
      <c r="A13" s="1">
        <v>12</v>
      </c>
      <c r="B13" s="1">
        <v>1</v>
      </c>
      <c r="C13" s="1" t="s">
        <v>7</v>
      </c>
      <c r="D13" s="4" t="str">
        <f t="shared" si="0"/>
        <v>B1</v>
      </c>
      <c r="E13" s="10" t="s">
        <v>1294</v>
      </c>
      <c r="F13" s="4">
        <f t="shared" si="1"/>
        <v>47</v>
      </c>
    </row>
    <row r="14" spans="1:6" x14ac:dyDescent="0.2">
      <c r="A14" s="1">
        <v>13</v>
      </c>
      <c r="B14" s="1">
        <v>2</v>
      </c>
      <c r="C14" s="4" t="str">
        <f>C2</f>
        <v>C</v>
      </c>
      <c r="D14" s="4" t="str">
        <f t="shared" si="0"/>
        <v>C2</v>
      </c>
      <c r="E14" s="10" t="s">
        <v>10</v>
      </c>
      <c r="F14" s="4">
        <f t="shared" si="1"/>
        <v>48</v>
      </c>
    </row>
    <row r="15" spans="1:6" x14ac:dyDescent="0.2">
      <c r="A15" s="1">
        <v>14</v>
      </c>
      <c r="B15" s="1">
        <v>2</v>
      </c>
      <c r="C15" s="4" t="str">
        <f t="shared" ref="C15:C62" si="2">C3</f>
        <v>#C</v>
      </c>
      <c r="D15" s="4" t="str">
        <f t="shared" si="0"/>
        <v>#C2</v>
      </c>
      <c r="E15" s="10" t="s">
        <v>1295</v>
      </c>
      <c r="F15" s="4">
        <f t="shared" si="1"/>
        <v>49</v>
      </c>
    </row>
    <row r="16" spans="1:6" x14ac:dyDescent="0.2">
      <c r="A16" s="1">
        <v>15</v>
      </c>
      <c r="B16" s="1">
        <v>2</v>
      </c>
      <c r="C16" s="4" t="str">
        <f t="shared" si="2"/>
        <v>D</v>
      </c>
      <c r="D16" s="4" t="str">
        <f t="shared" si="0"/>
        <v>D2</v>
      </c>
      <c r="E16" s="10" t="s">
        <v>16</v>
      </c>
      <c r="F16" s="4">
        <f t="shared" si="1"/>
        <v>50</v>
      </c>
    </row>
    <row r="17" spans="1:6" x14ac:dyDescent="0.2">
      <c r="A17" s="1">
        <v>16</v>
      </c>
      <c r="B17" s="1">
        <v>2</v>
      </c>
      <c r="C17" s="4" t="str">
        <f t="shared" si="2"/>
        <v>#D</v>
      </c>
      <c r="D17" s="4" t="str">
        <f t="shared" si="0"/>
        <v>#D2</v>
      </c>
      <c r="E17" s="10" t="s">
        <v>1296</v>
      </c>
      <c r="F17" s="4">
        <f t="shared" si="1"/>
        <v>51</v>
      </c>
    </row>
    <row r="18" spans="1:6" x14ac:dyDescent="0.2">
      <c r="A18" s="1">
        <v>17</v>
      </c>
      <c r="B18" s="1">
        <v>2</v>
      </c>
      <c r="C18" s="4" t="str">
        <f t="shared" si="2"/>
        <v>E</v>
      </c>
      <c r="D18" s="4" t="str">
        <f t="shared" si="0"/>
        <v>E2</v>
      </c>
      <c r="E18" s="10" t="s">
        <v>22</v>
      </c>
      <c r="F18" s="4">
        <f t="shared" si="1"/>
        <v>52</v>
      </c>
    </row>
    <row r="19" spans="1:6" x14ac:dyDescent="0.2">
      <c r="A19" s="1">
        <v>18</v>
      </c>
      <c r="B19" s="1">
        <v>2</v>
      </c>
      <c r="C19" s="4" t="str">
        <f t="shared" si="2"/>
        <v>F</v>
      </c>
      <c r="D19" s="4" t="str">
        <f t="shared" si="0"/>
        <v>F2</v>
      </c>
      <c r="E19" s="10" t="s">
        <v>28</v>
      </c>
      <c r="F19" s="4">
        <f t="shared" si="1"/>
        <v>53</v>
      </c>
    </row>
    <row r="20" spans="1:6" x14ac:dyDescent="0.2">
      <c r="A20" s="1">
        <v>19</v>
      </c>
      <c r="B20" s="1">
        <v>2</v>
      </c>
      <c r="C20" s="4" t="str">
        <f t="shared" si="2"/>
        <v>#F</v>
      </c>
      <c r="D20" s="4" t="str">
        <f t="shared" si="0"/>
        <v>#F2</v>
      </c>
      <c r="E20" s="10" t="s">
        <v>1297</v>
      </c>
      <c r="F20" s="4">
        <f t="shared" si="1"/>
        <v>54</v>
      </c>
    </row>
    <row r="21" spans="1:6" x14ac:dyDescent="0.2">
      <c r="A21" s="1">
        <v>20</v>
      </c>
      <c r="B21" s="1">
        <v>2</v>
      </c>
      <c r="C21" s="4" t="str">
        <f t="shared" si="2"/>
        <v>G</v>
      </c>
      <c r="D21" s="4" t="str">
        <f t="shared" si="0"/>
        <v>G2</v>
      </c>
      <c r="E21" s="10" t="s">
        <v>34</v>
      </c>
      <c r="F21" s="4">
        <f t="shared" si="1"/>
        <v>55</v>
      </c>
    </row>
    <row r="22" spans="1:6" x14ac:dyDescent="0.2">
      <c r="A22" s="1">
        <v>21</v>
      </c>
      <c r="B22" s="1">
        <v>2</v>
      </c>
      <c r="C22" s="4" t="str">
        <f t="shared" si="2"/>
        <v>#G</v>
      </c>
      <c r="D22" s="4" t="str">
        <f t="shared" si="0"/>
        <v>#G2</v>
      </c>
      <c r="E22" s="10" t="s">
        <v>1298</v>
      </c>
      <c r="F22" s="4">
        <f t="shared" si="1"/>
        <v>56</v>
      </c>
    </row>
    <row r="23" spans="1:6" x14ac:dyDescent="0.2">
      <c r="A23" s="1">
        <v>22</v>
      </c>
      <c r="B23" s="1">
        <v>2</v>
      </c>
      <c r="C23" s="4" t="str">
        <f t="shared" si="2"/>
        <v>A</v>
      </c>
      <c r="D23" s="4" t="str">
        <f t="shared" si="0"/>
        <v>A2</v>
      </c>
      <c r="E23" s="10" t="s">
        <v>40</v>
      </c>
      <c r="F23" s="4">
        <f t="shared" si="1"/>
        <v>57</v>
      </c>
    </row>
    <row r="24" spans="1:6" x14ac:dyDescent="0.2">
      <c r="A24" s="1">
        <v>23</v>
      </c>
      <c r="B24" s="1">
        <v>2</v>
      </c>
      <c r="C24" s="4" t="str">
        <f t="shared" si="2"/>
        <v>#A</v>
      </c>
      <c r="D24" s="4" t="str">
        <f t="shared" si="0"/>
        <v>#A2</v>
      </c>
      <c r="E24" s="10" t="s">
        <v>17</v>
      </c>
      <c r="F24" s="4">
        <f t="shared" si="1"/>
        <v>58</v>
      </c>
    </row>
    <row r="25" spans="1:6" x14ac:dyDescent="0.2">
      <c r="A25" s="1">
        <v>24</v>
      </c>
      <c r="B25" s="1">
        <v>2</v>
      </c>
      <c r="C25" s="4" t="str">
        <f t="shared" si="2"/>
        <v>B</v>
      </c>
      <c r="D25" s="4" t="str">
        <f t="shared" si="0"/>
        <v>B2</v>
      </c>
      <c r="E25" s="10" t="s">
        <v>46</v>
      </c>
      <c r="F25" s="4">
        <f t="shared" si="1"/>
        <v>59</v>
      </c>
    </row>
    <row r="26" spans="1:6" x14ac:dyDescent="0.2">
      <c r="A26" s="1">
        <v>25</v>
      </c>
      <c r="B26" s="1">
        <v>3</v>
      </c>
      <c r="C26" s="4" t="str">
        <f t="shared" si="2"/>
        <v>C</v>
      </c>
      <c r="D26" s="11" t="str">
        <f t="shared" si="0"/>
        <v>C3</v>
      </c>
      <c r="E26" s="10" t="s">
        <v>1299</v>
      </c>
      <c r="F26" s="11">
        <f t="shared" si="1"/>
        <v>60</v>
      </c>
    </row>
    <row r="27" spans="1:6" x14ac:dyDescent="0.2">
      <c r="A27" s="1">
        <v>26</v>
      </c>
      <c r="B27" s="1">
        <v>3</v>
      </c>
      <c r="C27" s="4" t="str">
        <f t="shared" si="2"/>
        <v>#C</v>
      </c>
      <c r="D27" s="4" t="str">
        <f t="shared" si="0"/>
        <v>#C3</v>
      </c>
      <c r="E27" s="10" t="s">
        <v>1300</v>
      </c>
      <c r="F27" s="4">
        <f t="shared" si="1"/>
        <v>61</v>
      </c>
    </row>
    <row r="28" spans="1:6" x14ac:dyDescent="0.2">
      <c r="A28" s="1">
        <v>27</v>
      </c>
      <c r="B28" s="1">
        <v>3</v>
      </c>
      <c r="C28" s="4" t="str">
        <f t="shared" si="2"/>
        <v>D</v>
      </c>
      <c r="D28" s="4" t="str">
        <f t="shared" si="0"/>
        <v>D3</v>
      </c>
      <c r="E28" s="10" t="s">
        <v>29</v>
      </c>
      <c r="F28" s="4">
        <f t="shared" si="1"/>
        <v>62</v>
      </c>
    </row>
    <row r="29" spans="1:6" x14ac:dyDescent="0.2">
      <c r="A29" s="1">
        <v>28</v>
      </c>
      <c r="B29" s="1">
        <v>3</v>
      </c>
      <c r="C29" s="4" t="str">
        <f t="shared" si="2"/>
        <v>#D</v>
      </c>
      <c r="D29" s="4" t="str">
        <f t="shared" si="0"/>
        <v>#D3</v>
      </c>
      <c r="E29" s="10" t="s">
        <v>1301</v>
      </c>
      <c r="F29" s="4">
        <f t="shared" si="1"/>
        <v>63</v>
      </c>
    </row>
    <row r="30" spans="1:6" x14ac:dyDescent="0.2">
      <c r="A30" s="1">
        <v>29</v>
      </c>
      <c r="B30" s="1">
        <v>3</v>
      </c>
      <c r="C30" s="4" t="str">
        <f t="shared" si="2"/>
        <v>E</v>
      </c>
      <c r="D30" s="4" t="str">
        <f t="shared" si="0"/>
        <v>E3</v>
      </c>
      <c r="E30" s="10" t="s">
        <v>41</v>
      </c>
      <c r="F30" s="4">
        <f t="shared" si="1"/>
        <v>64</v>
      </c>
    </row>
    <row r="31" spans="1:6" x14ac:dyDescent="0.2">
      <c r="A31" s="1">
        <v>30</v>
      </c>
      <c r="B31" s="1">
        <v>3</v>
      </c>
      <c r="C31" s="4" t="str">
        <f t="shared" si="2"/>
        <v>F</v>
      </c>
      <c r="D31" s="4" t="str">
        <f t="shared" si="0"/>
        <v>F3</v>
      </c>
      <c r="E31" s="10" t="s">
        <v>1302</v>
      </c>
      <c r="F31" s="4">
        <f t="shared" si="1"/>
        <v>65</v>
      </c>
    </row>
    <row r="32" spans="1:6" x14ac:dyDescent="0.2">
      <c r="A32" s="1">
        <v>31</v>
      </c>
      <c r="B32" s="1">
        <v>3</v>
      </c>
      <c r="C32" s="4" t="str">
        <f t="shared" si="2"/>
        <v>#F</v>
      </c>
      <c r="D32" s="4" t="str">
        <f t="shared" si="0"/>
        <v>#F3</v>
      </c>
      <c r="E32" s="10" t="s">
        <v>23</v>
      </c>
      <c r="F32" s="4">
        <f t="shared" si="1"/>
        <v>66</v>
      </c>
    </row>
    <row r="33" spans="1:6" x14ac:dyDescent="0.2">
      <c r="A33" s="1">
        <v>32</v>
      </c>
      <c r="B33" s="1">
        <v>3</v>
      </c>
      <c r="C33" s="4" t="str">
        <f t="shared" si="2"/>
        <v>G</v>
      </c>
      <c r="D33" s="4" t="str">
        <f t="shared" si="0"/>
        <v>G3</v>
      </c>
      <c r="E33" s="10" t="s">
        <v>1303</v>
      </c>
      <c r="F33" s="4">
        <f t="shared" si="1"/>
        <v>67</v>
      </c>
    </row>
    <row r="34" spans="1:6" x14ac:dyDescent="0.2">
      <c r="A34" s="1">
        <v>33</v>
      </c>
      <c r="B34" s="1">
        <v>3</v>
      </c>
      <c r="C34" s="4" t="str">
        <f t="shared" si="2"/>
        <v>#G</v>
      </c>
      <c r="D34" s="4" t="str">
        <f t="shared" si="0"/>
        <v>#G3</v>
      </c>
      <c r="E34" s="10" t="s">
        <v>1304</v>
      </c>
      <c r="F34" s="4">
        <f t="shared" si="1"/>
        <v>68</v>
      </c>
    </row>
    <row r="35" spans="1:6" x14ac:dyDescent="0.2">
      <c r="A35" s="1">
        <v>34</v>
      </c>
      <c r="B35" s="1">
        <v>3</v>
      </c>
      <c r="C35" s="4" t="str">
        <f t="shared" si="2"/>
        <v>A</v>
      </c>
      <c r="D35" s="4" t="str">
        <f t="shared" si="0"/>
        <v>A3</v>
      </c>
      <c r="E35" s="10" t="s">
        <v>1305</v>
      </c>
      <c r="F35" s="4">
        <f t="shared" si="1"/>
        <v>69</v>
      </c>
    </row>
    <row r="36" spans="1:6" x14ac:dyDescent="0.2">
      <c r="A36" s="1">
        <v>35</v>
      </c>
      <c r="B36" s="1">
        <v>3</v>
      </c>
      <c r="C36" s="4" t="str">
        <f t="shared" si="2"/>
        <v>#A</v>
      </c>
      <c r="D36" s="4" t="str">
        <f t="shared" si="0"/>
        <v>#A3</v>
      </c>
      <c r="E36" s="10" t="s">
        <v>35</v>
      </c>
      <c r="F36" s="4">
        <f t="shared" si="1"/>
        <v>70</v>
      </c>
    </row>
    <row r="37" spans="1:6" x14ac:dyDescent="0.2">
      <c r="A37" s="1">
        <v>36</v>
      </c>
      <c r="B37" s="1">
        <v>3</v>
      </c>
      <c r="C37" s="4" t="str">
        <f t="shared" si="2"/>
        <v>B</v>
      </c>
      <c r="D37" s="4" t="str">
        <f t="shared" si="0"/>
        <v>B3</v>
      </c>
      <c r="E37" s="10" t="s">
        <v>1306</v>
      </c>
      <c r="F37" s="4">
        <f t="shared" si="1"/>
        <v>71</v>
      </c>
    </row>
    <row r="38" spans="1:6" x14ac:dyDescent="0.2">
      <c r="A38" s="1">
        <v>37</v>
      </c>
      <c r="B38" s="1">
        <v>4</v>
      </c>
      <c r="C38" s="4" t="str">
        <f t="shared" si="2"/>
        <v>C</v>
      </c>
      <c r="D38" s="4" t="str">
        <f t="shared" si="0"/>
        <v>C4</v>
      </c>
      <c r="E38" s="10" t="s">
        <v>58</v>
      </c>
      <c r="F38" s="4">
        <f t="shared" si="1"/>
        <v>72</v>
      </c>
    </row>
    <row r="39" spans="1:6" x14ac:dyDescent="0.2">
      <c r="A39" s="1">
        <v>38</v>
      </c>
      <c r="B39" s="1">
        <v>4</v>
      </c>
      <c r="C39" s="4" t="str">
        <f t="shared" si="2"/>
        <v>#C</v>
      </c>
      <c r="D39" s="4" t="str">
        <f t="shared" si="0"/>
        <v>#C4</v>
      </c>
      <c r="E39" s="10" t="s">
        <v>1307</v>
      </c>
      <c r="F39" s="4">
        <f t="shared" si="1"/>
        <v>73</v>
      </c>
    </row>
    <row r="40" spans="1:6" x14ac:dyDescent="0.2">
      <c r="A40" s="1">
        <v>39</v>
      </c>
      <c r="B40" s="1">
        <v>4</v>
      </c>
      <c r="C40" s="4" t="str">
        <f t="shared" si="2"/>
        <v>D</v>
      </c>
      <c r="D40" s="4" t="str">
        <f t="shared" si="0"/>
        <v>D4</v>
      </c>
      <c r="E40" s="10" t="s">
        <v>1308</v>
      </c>
      <c r="F40" s="4">
        <f t="shared" si="1"/>
        <v>74</v>
      </c>
    </row>
    <row r="41" spans="1:6" x14ac:dyDescent="0.2">
      <c r="A41" s="1">
        <v>40</v>
      </c>
      <c r="B41" s="1">
        <v>4</v>
      </c>
      <c r="C41" s="4" t="str">
        <f t="shared" si="2"/>
        <v>#D</v>
      </c>
      <c r="D41" s="4" t="str">
        <f t="shared" si="0"/>
        <v>#D4</v>
      </c>
      <c r="E41" s="10" t="s">
        <v>1309</v>
      </c>
      <c r="F41" s="4">
        <f t="shared" si="1"/>
        <v>75</v>
      </c>
    </row>
    <row r="42" spans="1:6" x14ac:dyDescent="0.2">
      <c r="A42" s="1">
        <v>41</v>
      </c>
      <c r="B42" s="1">
        <v>4</v>
      </c>
      <c r="C42" s="4" t="str">
        <f t="shared" si="2"/>
        <v>E</v>
      </c>
      <c r="D42" s="4" t="str">
        <f t="shared" si="0"/>
        <v>E4</v>
      </c>
      <c r="E42" s="10" t="s">
        <v>1310</v>
      </c>
      <c r="F42" s="4">
        <f t="shared" si="1"/>
        <v>76</v>
      </c>
    </row>
    <row r="43" spans="1:6" x14ac:dyDescent="0.2">
      <c r="A43" s="1">
        <v>42</v>
      </c>
      <c r="B43" s="1">
        <v>4</v>
      </c>
      <c r="C43" s="4" t="str">
        <f t="shared" si="2"/>
        <v>F</v>
      </c>
      <c r="D43" s="4" t="str">
        <f t="shared" si="0"/>
        <v>F4</v>
      </c>
      <c r="E43" s="10" t="s">
        <v>11</v>
      </c>
      <c r="F43" s="4">
        <f t="shared" si="1"/>
        <v>77</v>
      </c>
    </row>
    <row r="44" spans="1:6" x14ac:dyDescent="0.2">
      <c r="A44" s="1">
        <v>43</v>
      </c>
      <c r="B44" s="1">
        <v>4</v>
      </c>
      <c r="C44" s="4" t="str">
        <f t="shared" si="2"/>
        <v>#F</v>
      </c>
      <c r="D44" s="4" t="str">
        <f t="shared" si="0"/>
        <v>#F4</v>
      </c>
      <c r="E44" s="10" t="s">
        <v>54</v>
      </c>
      <c r="F44" s="4">
        <f t="shared" si="1"/>
        <v>78</v>
      </c>
    </row>
    <row r="45" spans="1:6" x14ac:dyDescent="0.2">
      <c r="A45" s="1">
        <v>44</v>
      </c>
      <c r="B45" s="1">
        <v>4</v>
      </c>
      <c r="C45" s="4" t="str">
        <f t="shared" si="2"/>
        <v>G</v>
      </c>
      <c r="D45" s="4" t="str">
        <f t="shared" si="0"/>
        <v>G4</v>
      </c>
      <c r="E45" s="10" t="s">
        <v>1311</v>
      </c>
      <c r="F45" s="4">
        <f t="shared" si="1"/>
        <v>79</v>
      </c>
    </row>
    <row r="46" spans="1:6" x14ac:dyDescent="0.2">
      <c r="A46" s="1">
        <v>45</v>
      </c>
      <c r="B46" s="1">
        <v>4</v>
      </c>
      <c r="C46" s="4" t="str">
        <f t="shared" si="2"/>
        <v>#G</v>
      </c>
      <c r="D46" s="4" t="str">
        <f t="shared" si="0"/>
        <v>#G4</v>
      </c>
      <c r="E46" s="10" t="s">
        <v>1312</v>
      </c>
      <c r="F46" s="4">
        <f t="shared" si="1"/>
        <v>80</v>
      </c>
    </row>
    <row r="47" spans="1:6" x14ac:dyDescent="0.2">
      <c r="A47" s="1">
        <v>46</v>
      </c>
      <c r="B47" s="1">
        <v>4</v>
      </c>
      <c r="C47" s="4" t="str">
        <f t="shared" si="2"/>
        <v>A</v>
      </c>
      <c r="D47" s="4" t="str">
        <f t="shared" si="0"/>
        <v>A4</v>
      </c>
      <c r="E47" s="10" t="s">
        <v>1313</v>
      </c>
      <c r="F47" s="4">
        <f t="shared" si="1"/>
        <v>81</v>
      </c>
    </row>
    <row r="48" spans="1:6" x14ac:dyDescent="0.2">
      <c r="A48" s="1">
        <v>47</v>
      </c>
      <c r="B48" s="1">
        <v>4</v>
      </c>
      <c r="C48" s="4" t="str">
        <f t="shared" si="2"/>
        <v>#A</v>
      </c>
      <c r="D48" s="4" t="str">
        <f t="shared" si="0"/>
        <v>#A4</v>
      </c>
      <c r="E48" s="10" t="s">
        <v>1314</v>
      </c>
      <c r="F48" s="4">
        <f t="shared" si="1"/>
        <v>82</v>
      </c>
    </row>
    <row r="49" spans="1:6" x14ac:dyDescent="0.2">
      <c r="A49" s="1">
        <v>48</v>
      </c>
      <c r="B49" s="1">
        <v>4</v>
      </c>
      <c r="C49" s="4" t="str">
        <f t="shared" si="2"/>
        <v>B</v>
      </c>
      <c r="D49" s="4" t="str">
        <f t="shared" si="0"/>
        <v>B4</v>
      </c>
      <c r="E49" s="10" t="s">
        <v>47</v>
      </c>
      <c r="F49" s="4">
        <f t="shared" si="1"/>
        <v>83</v>
      </c>
    </row>
    <row r="50" spans="1:6" x14ac:dyDescent="0.2">
      <c r="A50" s="1">
        <v>49</v>
      </c>
      <c r="B50" s="1">
        <v>5</v>
      </c>
      <c r="C50" s="4" t="str">
        <f t="shared" si="2"/>
        <v>C</v>
      </c>
      <c r="D50" s="4" t="str">
        <f t="shared" si="0"/>
        <v>C5</v>
      </c>
      <c r="E50" s="10" t="s">
        <v>1315</v>
      </c>
      <c r="F50" s="4">
        <f t="shared" si="1"/>
        <v>84</v>
      </c>
    </row>
    <row r="51" spans="1:6" x14ac:dyDescent="0.2">
      <c r="A51" s="1">
        <v>50</v>
      </c>
      <c r="B51" s="1">
        <v>5</v>
      </c>
      <c r="C51" s="4" t="str">
        <f t="shared" si="2"/>
        <v>#C</v>
      </c>
      <c r="D51" s="4" t="str">
        <f t="shared" si="0"/>
        <v>#C5</v>
      </c>
      <c r="E51" s="10" t="s">
        <v>1316</v>
      </c>
      <c r="F51" s="4">
        <f t="shared" si="1"/>
        <v>85</v>
      </c>
    </row>
    <row r="52" spans="1:6" x14ac:dyDescent="0.2">
      <c r="A52" s="1">
        <v>51</v>
      </c>
      <c r="B52" s="1">
        <v>5</v>
      </c>
      <c r="C52" s="4" t="str">
        <f t="shared" si="2"/>
        <v>D</v>
      </c>
      <c r="D52" s="4" t="str">
        <f t="shared" si="0"/>
        <v>D5</v>
      </c>
      <c r="E52" s="10" t="s">
        <v>71</v>
      </c>
      <c r="F52" s="4">
        <f t="shared" si="1"/>
        <v>86</v>
      </c>
    </row>
    <row r="53" spans="1:6" x14ac:dyDescent="0.2">
      <c r="A53" s="1">
        <v>52</v>
      </c>
      <c r="B53" s="1">
        <v>5</v>
      </c>
      <c r="C53" s="4" t="str">
        <f t="shared" si="2"/>
        <v>#D</v>
      </c>
      <c r="D53" s="4" t="str">
        <f t="shared" si="0"/>
        <v>#D5</v>
      </c>
      <c r="E53" s="10" t="s">
        <v>1317</v>
      </c>
      <c r="F53" s="4">
        <f t="shared" si="1"/>
        <v>87</v>
      </c>
    </row>
    <row r="54" spans="1:6" x14ac:dyDescent="0.2">
      <c r="A54" s="1">
        <v>53</v>
      </c>
      <c r="B54" s="1">
        <v>5</v>
      </c>
      <c r="C54" s="4" t="str">
        <f t="shared" si="2"/>
        <v>E</v>
      </c>
      <c r="D54" s="4" t="str">
        <f t="shared" si="0"/>
        <v>E5</v>
      </c>
      <c r="E54" s="10" t="s">
        <v>1318</v>
      </c>
      <c r="F54" s="4">
        <f t="shared" si="1"/>
        <v>88</v>
      </c>
    </row>
    <row r="55" spans="1:6" x14ac:dyDescent="0.2">
      <c r="A55" s="1">
        <v>54</v>
      </c>
      <c r="B55" s="1">
        <v>5</v>
      </c>
      <c r="C55" s="4" t="str">
        <f t="shared" si="2"/>
        <v>F</v>
      </c>
      <c r="D55" s="4" t="str">
        <f t="shared" si="0"/>
        <v>F5</v>
      </c>
      <c r="E55" s="10" t="s">
        <v>1319</v>
      </c>
      <c r="F55" s="4">
        <f t="shared" si="1"/>
        <v>89</v>
      </c>
    </row>
    <row r="56" spans="1:6" x14ac:dyDescent="0.2">
      <c r="A56" s="1">
        <v>55</v>
      </c>
      <c r="B56" s="1">
        <v>5</v>
      </c>
      <c r="C56" s="4" t="str">
        <f t="shared" si="2"/>
        <v>#F</v>
      </c>
      <c r="D56" s="4" t="str">
        <f t="shared" si="0"/>
        <v>#F5</v>
      </c>
      <c r="E56" s="10" t="s">
        <v>1320</v>
      </c>
      <c r="F56" s="4">
        <f t="shared" si="1"/>
        <v>90</v>
      </c>
    </row>
    <row r="57" spans="1:6" x14ac:dyDescent="0.2">
      <c r="A57" s="1">
        <v>56</v>
      </c>
      <c r="B57" s="1">
        <v>5</v>
      </c>
      <c r="C57" s="4" t="str">
        <f t="shared" si="2"/>
        <v>G</v>
      </c>
      <c r="D57" s="4" t="str">
        <f t="shared" si="0"/>
        <v>G5</v>
      </c>
      <c r="E57" s="10" t="s">
        <v>1321</v>
      </c>
      <c r="F57" s="4">
        <f t="shared" si="1"/>
        <v>91</v>
      </c>
    </row>
    <row r="58" spans="1:6" x14ac:dyDescent="0.2">
      <c r="A58" s="1">
        <v>57</v>
      </c>
      <c r="B58" s="1">
        <v>5</v>
      </c>
      <c r="C58" s="4" t="str">
        <f t="shared" si="2"/>
        <v>#G</v>
      </c>
      <c r="D58" s="4" t="str">
        <f t="shared" si="0"/>
        <v>#G5</v>
      </c>
      <c r="E58" s="10" t="s">
        <v>1322</v>
      </c>
      <c r="F58" s="4">
        <f t="shared" si="1"/>
        <v>92</v>
      </c>
    </row>
    <row r="59" spans="1:6" x14ac:dyDescent="0.2">
      <c r="A59" s="1">
        <v>58</v>
      </c>
      <c r="B59" s="1">
        <v>5</v>
      </c>
      <c r="C59" s="4" t="str">
        <f t="shared" si="2"/>
        <v>A</v>
      </c>
      <c r="D59" s="4" t="str">
        <f t="shared" si="0"/>
        <v>A5</v>
      </c>
      <c r="E59" s="10" t="s">
        <v>1323</v>
      </c>
      <c r="F59" s="4">
        <f t="shared" si="1"/>
        <v>93</v>
      </c>
    </row>
    <row r="60" spans="1:6" x14ac:dyDescent="0.2">
      <c r="A60" s="1">
        <v>59</v>
      </c>
      <c r="B60" s="1">
        <v>5</v>
      </c>
      <c r="C60" s="4" t="str">
        <f t="shared" si="2"/>
        <v>#A</v>
      </c>
      <c r="D60" s="4" t="str">
        <f t="shared" si="0"/>
        <v>#A5</v>
      </c>
      <c r="E60" s="10" t="s">
        <v>1324</v>
      </c>
      <c r="F60" s="4">
        <f t="shared" si="1"/>
        <v>94</v>
      </c>
    </row>
    <row r="61" spans="1:6" x14ac:dyDescent="0.2">
      <c r="A61" s="1">
        <v>60</v>
      </c>
      <c r="B61" s="1">
        <v>5</v>
      </c>
      <c r="C61" s="4" t="str">
        <f t="shared" si="2"/>
        <v>B</v>
      </c>
      <c r="D61" s="4" t="str">
        <f t="shared" si="0"/>
        <v>B5</v>
      </c>
      <c r="E61" s="10" t="s">
        <v>1325</v>
      </c>
      <c r="F61" s="4">
        <f t="shared" si="1"/>
        <v>95</v>
      </c>
    </row>
    <row r="62" spans="1:6" x14ac:dyDescent="0.2">
      <c r="A62" s="1">
        <v>61</v>
      </c>
      <c r="B62" s="1">
        <v>6</v>
      </c>
      <c r="C62" s="4" t="str">
        <f t="shared" si="2"/>
        <v>C</v>
      </c>
      <c r="D62" s="4" t="str">
        <f t="shared" si="0"/>
        <v>C6</v>
      </c>
      <c r="E62" s="10" t="s">
        <v>1326</v>
      </c>
      <c r="F62" s="4">
        <f t="shared" si="1"/>
        <v>96</v>
      </c>
    </row>
  </sheetData>
  <autoFilter ref="A1:E62"/>
  <phoneticPr fontId="1" type="noConversion"/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opLeftCell="A67" workbookViewId="0">
      <selection activeCell="B10" sqref="B10"/>
    </sheetView>
  </sheetViews>
  <sheetFormatPr defaultRowHeight="23.25" customHeight="1" x14ac:dyDescent="0.2"/>
  <cols>
    <col min="1" max="1" width="11.625" bestFit="1" customWidth="1"/>
    <col min="2" max="2" width="11" bestFit="1" customWidth="1"/>
    <col min="3" max="3" width="9.25" bestFit="1" customWidth="1"/>
    <col min="4" max="4" width="9.625" bestFit="1" customWidth="1"/>
    <col min="5" max="5" width="9.25" bestFit="1" customWidth="1"/>
    <col min="6" max="6" width="13.375" customWidth="1"/>
    <col min="7" max="7" width="9.25" bestFit="1" customWidth="1"/>
    <col min="8" max="8" width="9.625" style="3" bestFit="1" customWidth="1"/>
    <col min="9" max="9" width="9.25" style="3" bestFit="1" customWidth="1"/>
    <col min="10" max="10" width="13.375" style="3" bestFit="1" customWidth="1"/>
    <col min="11" max="11" width="9.25" style="3" bestFit="1" customWidth="1"/>
    <col min="12" max="12" width="9.25" bestFit="1" customWidth="1"/>
    <col min="13" max="13" width="14" bestFit="1" customWidth="1"/>
    <col min="14" max="14" width="5.5" bestFit="1" customWidth="1"/>
  </cols>
  <sheetData>
    <row r="1" spans="1:14" ht="15" customHeight="1" x14ac:dyDescent="0.2">
      <c r="A1" s="26" t="s">
        <v>1242</v>
      </c>
      <c r="B1" s="28"/>
      <c r="C1" s="15"/>
      <c r="D1" s="26" t="s">
        <v>1246</v>
      </c>
      <c r="E1" s="28"/>
      <c r="F1" s="26" t="s">
        <v>1383</v>
      </c>
      <c r="G1" s="28"/>
      <c r="H1" s="26" t="s">
        <v>1363</v>
      </c>
      <c r="I1" s="28"/>
      <c r="J1" s="26" t="s">
        <v>1382</v>
      </c>
      <c r="K1" s="28"/>
      <c r="L1" s="26" t="s">
        <v>1364</v>
      </c>
      <c r="M1" s="27"/>
      <c r="N1" s="28"/>
    </row>
    <row r="2" spans="1:14" ht="15" customHeight="1" x14ac:dyDescent="0.2">
      <c r="A2" s="16" t="s">
        <v>1240</v>
      </c>
      <c r="B2" s="16" t="s">
        <v>1241</v>
      </c>
      <c r="C2" s="17" t="s">
        <v>1240</v>
      </c>
      <c r="D2" s="16" t="s">
        <v>1379</v>
      </c>
      <c r="E2" s="16" t="s">
        <v>1378</v>
      </c>
      <c r="F2" s="16" t="s">
        <v>1241</v>
      </c>
      <c r="G2" s="16" t="s">
        <v>1381</v>
      </c>
      <c r="H2" s="16" t="s">
        <v>1380</v>
      </c>
      <c r="I2" s="16" t="s">
        <v>1378</v>
      </c>
      <c r="J2" s="16" t="s">
        <v>1241</v>
      </c>
      <c r="K2" s="16" t="s">
        <v>1381</v>
      </c>
      <c r="L2" s="16" t="s">
        <v>1240</v>
      </c>
      <c r="M2" s="16" t="s">
        <v>1241</v>
      </c>
      <c r="N2" s="16" t="s">
        <v>1381</v>
      </c>
    </row>
    <row r="3" spans="1:14" ht="15" customHeight="1" x14ac:dyDescent="0.2">
      <c r="A3" s="1" t="s">
        <v>711</v>
      </c>
      <c r="B3" s="2" t="s">
        <v>1245</v>
      </c>
      <c r="C3" s="1" t="s">
        <v>1247</v>
      </c>
      <c r="D3" s="1" t="s">
        <v>1374</v>
      </c>
      <c r="E3" s="13">
        <f>COUNTIF(数据!I:I,D3)</f>
        <v>1009</v>
      </c>
      <c r="F3" s="1" t="s">
        <v>1372</v>
      </c>
      <c r="G3" s="13">
        <f>COUNTIF(数据!I:I,F3)</f>
        <v>246</v>
      </c>
      <c r="H3" s="1" t="s">
        <v>1374</v>
      </c>
      <c r="I3" s="13">
        <f>COUNTIF(数据!J:J,H3)</f>
        <v>930</v>
      </c>
      <c r="J3" s="4"/>
      <c r="K3" s="13">
        <f>COUNTIF(数据!J:J,J3)</f>
        <v>0</v>
      </c>
      <c r="L3" s="1" t="s">
        <v>1365</v>
      </c>
      <c r="M3" s="1" t="s">
        <v>1374</v>
      </c>
      <c r="N3" s="13">
        <f>COUNTIF(数据!K:K,M3)</f>
        <v>11</v>
      </c>
    </row>
    <row r="4" spans="1:14" ht="15" customHeight="1" x14ac:dyDescent="0.2">
      <c r="A4" s="1" t="s">
        <v>1239</v>
      </c>
      <c r="B4" s="2" t="s">
        <v>1244</v>
      </c>
      <c r="C4" s="1" t="s">
        <v>1248</v>
      </c>
      <c r="D4" s="12" t="str">
        <f>C4&amp;"("&amp;TEXT(HEX2DEC(RIGHT(C4,2)),"000")&amp;")"</f>
        <v>0x01(001)</v>
      </c>
      <c r="E4" s="13">
        <f>COUNTIF(数据!I:I,D4)</f>
        <v>0</v>
      </c>
      <c r="F4" s="4" t="str">
        <f t="shared" ref="F4:F35" si="0">"按下(力度"&amp;HEX2DEC(RIGHT(C4,2))&amp;")"</f>
        <v>按下(力度1)</v>
      </c>
      <c r="G4" s="13">
        <f>COUNTIF(数据!I:I,F4)</f>
        <v>0</v>
      </c>
      <c r="H4" s="12" t="str">
        <f>C4&amp;"("&amp;TEXT(HEX2DEC(RIGHT(C4,2)),"000")&amp;")"</f>
        <v>0x01(001)</v>
      </c>
      <c r="I4" s="13">
        <f>COUNTIF(数据!J:J,H4)</f>
        <v>7</v>
      </c>
      <c r="J4" s="4"/>
      <c r="K4" s="13">
        <f>COUNTIF(数据!J:J,J4)</f>
        <v>0</v>
      </c>
      <c r="L4" s="4" t="str">
        <f t="shared" ref="L4:L18" si="1">"0x"&amp;DEC2HEX(HEX2DEC(RIGHT(C4,2))+128,2)</f>
        <v>0x81</v>
      </c>
      <c r="M4" s="12" t="str">
        <f t="shared" ref="M4:M17" si="2">L4&amp;"("&amp;HEX2DEC(RIGHT(L4,2))&amp;"/"&amp;TEXT(HEX2DEC(RIGHT(L4,2))-128,"000")&amp;")"</f>
        <v>0x81(129/001)</v>
      </c>
      <c r="N4" s="13">
        <f>COUNTIF(数据!K:K,M4)</f>
        <v>0</v>
      </c>
    </row>
    <row r="5" spans="1:14" ht="15" customHeight="1" x14ac:dyDescent="0.2">
      <c r="A5" s="1" t="s">
        <v>77</v>
      </c>
      <c r="B5" s="2" t="s">
        <v>1243</v>
      </c>
      <c r="C5" s="1" t="s">
        <v>1249</v>
      </c>
      <c r="D5" s="12" t="str">
        <f t="shared" ref="D5:D68" si="3">C5&amp;"("&amp;TEXT(HEX2DEC(RIGHT(C5,2)),"000")&amp;")"</f>
        <v>0x02(002)</v>
      </c>
      <c r="E5" s="13">
        <f>COUNTIF(数据!I:I,D5)</f>
        <v>3</v>
      </c>
      <c r="F5" s="4" t="str">
        <f t="shared" si="0"/>
        <v>按下(力度2)</v>
      </c>
      <c r="G5" s="13">
        <f>COUNTIF(数据!I:I,F5)</f>
        <v>0</v>
      </c>
      <c r="H5" s="12" t="str">
        <f t="shared" ref="H5:H68" si="4">C5&amp;"("&amp;TEXT(HEX2DEC(RIGHT(C5,2)),"000")&amp;")"</f>
        <v>0x02(002)</v>
      </c>
      <c r="I5" s="13">
        <f>COUNTIF(数据!J:J,H5)</f>
        <v>19</v>
      </c>
      <c r="J5" s="4"/>
      <c r="K5" s="13">
        <f>COUNTIF(数据!J:J,J5)</f>
        <v>0</v>
      </c>
      <c r="L5" s="4" t="str">
        <f t="shared" si="1"/>
        <v>0x82</v>
      </c>
      <c r="M5" s="12" t="str">
        <f t="shared" si="2"/>
        <v>0x82(130/002)</v>
      </c>
      <c r="N5" s="13">
        <f>COUNTIF(数据!K:K,M5)</f>
        <v>0</v>
      </c>
    </row>
    <row r="6" spans="1:14" ht="15" customHeight="1" x14ac:dyDescent="0.2">
      <c r="A6" s="1">
        <v>0</v>
      </c>
      <c r="B6" s="2" t="s">
        <v>1824</v>
      </c>
      <c r="C6" s="1" t="s">
        <v>1250</v>
      </c>
      <c r="D6" s="12" t="str">
        <f t="shared" si="3"/>
        <v>0x03(003)</v>
      </c>
      <c r="E6" s="13">
        <f>COUNTIF(数据!I:I,D6)</f>
        <v>0</v>
      </c>
      <c r="F6" s="4" t="str">
        <f t="shared" si="0"/>
        <v>按下(力度3)</v>
      </c>
      <c r="G6" s="13">
        <f>COUNTIF(数据!I:I,F6)</f>
        <v>0</v>
      </c>
      <c r="H6" s="12" t="str">
        <f t="shared" si="4"/>
        <v>0x03(003)</v>
      </c>
      <c r="I6" s="13">
        <f>COUNTIF(数据!J:J,H6)</f>
        <v>2</v>
      </c>
      <c r="J6" s="4"/>
      <c r="K6" s="13">
        <f>COUNTIF(数据!J:J,J6)</f>
        <v>0</v>
      </c>
      <c r="L6" s="4" t="str">
        <f t="shared" si="1"/>
        <v>0x83</v>
      </c>
      <c r="M6" s="12" t="str">
        <f t="shared" si="2"/>
        <v>0x83(131/003)</v>
      </c>
      <c r="N6" s="13">
        <f>COUNTIF(数据!K:K,M6)</f>
        <v>0</v>
      </c>
    </row>
    <row r="7" spans="1:14" ht="15" customHeight="1" x14ac:dyDescent="0.2">
      <c r="C7" s="1" t="s">
        <v>1251</v>
      </c>
      <c r="D7" s="12" t="str">
        <f t="shared" si="3"/>
        <v>0x04(004)</v>
      </c>
      <c r="E7" s="13">
        <f>COUNTIF(数据!I:I,D7)</f>
        <v>0</v>
      </c>
      <c r="F7" s="4" t="str">
        <f t="shared" si="0"/>
        <v>按下(力度4)</v>
      </c>
      <c r="G7" s="13">
        <f>COUNTIF(数据!I:I,F7)</f>
        <v>0</v>
      </c>
      <c r="H7" s="12" t="str">
        <f t="shared" si="4"/>
        <v>0x04(004)</v>
      </c>
      <c r="I7" s="13">
        <f>COUNTIF(数据!J:J,H7)</f>
        <v>7</v>
      </c>
      <c r="J7" s="4"/>
      <c r="K7" s="13">
        <f>COUNTIF(数据!J:J,J7)</f>
        <v>0</v>
      </c>
      <c r="L7" s="4" t="str">
        <f t="shared" si="1"/>
        <v>0x84</v>
      </c>
      <c r="M7" s="12" t="str">
        <f t="shared" si="2"/>
        <v>0x84(132/004)</v>
      </c>
      <c r="N7" s="13">
        <f>COUNTIF(数据!K:K,M7)</f>
        <v>0</v>
      </c>
    </row>
    <row r="8" spans="1:14" ht="15" customHeight="1" x14ac:dyDescent="0.2">
      <c r="C8" s="1" t="s">
        <v>1252</v>
      </c>
      <c r="D8" s="12" t="str">
        <f t="shared" si="3"/>
        <v>0x05(005)</v>
      </c>
      <c r="E8" s="13">
        <f>COUNTIF(数据!I:I,D8)</f>
        <v>0</v>
      </c>
      <c r="F8" s="4" t="str">
        <f t="shared" si="0"/>
        <v>按下(力度5)</v>
      </c>
      <c r="G8" s="13">
        <f>COUNTIF(数据!I:I,F8)</f>
        <v>0</v>
      </c>
      <c r="H8" s="12" t="str">
        <f t="shared" si="4"/>
        <v>0x05(005)</v>
      </c>
      <c r="I8" s="13">
        <f>COUNTIF(数据!J:J,H8)</f>
        <v>0</v>
      </c>
      <c r="J8" s="4"/>
      <c r="K8" s="13">
        <f>COUNTIF(数据!J:J,J8)</f>
        <v>0</v>
      </c>
      <c r="L8" s="4" t="str">
        <f t="shared" si="1"/>
        <v>0x85</v>
      </c>
      <c r="M8" s="12" t="str">
        <f t="shared" si="2"/>
        <v>0x85(133/005)</v>
      </c>
      <c r="N8" s="13">
        <f>COUNTIF(数据!K:K,M8)</f>
        <v>0</v>
      </c>
    </row>
    <row r="9" spans="1:14" ht="15" customHeight="1" x14ac:dyDescent="0.2">
      <c r="C9" s="1" t="s">
        <v>1253</v>
      </c>
      <c r="D9" s="12" t="str">
        <f t="shared" si="3"/>
        <v>0x06(006)</v>
      </c>
      <c r="E9" s="13">
        <f>COUNTIF(数据!I:I,D9)</f>
        <v>0</v>
      </c>
      <c r="F9" s="4" t="str">
        <f t="shared" si="0"/>
        <v>按下(力度6)</v>
      </c>
      <c r="G9" s="13">
        <f>COUNTIF(数据!I:I,F9)</f>
        <v>0</v>
      </c>
      <c r="H9" s="12" t="str">
        <f t="shared" si="4"/>
        <v>0x06(006)</v>
      </c>
      <c r="I9" s="13">
        <f>COUNTIF(数据!J:J,H9)</f>
        <v>3</v>
      </c>
      <c r="J9" s="4"/>
      <c r="K9" s="13">
        <f>COUNTIF(数据!J:J,J9)</f>
        <v>0</v>
      </c>
      <c r="L9" s="4" t="str">
        <f t="shared" si="1"/>
        <v>0x86</v>
      </c>
      <c r="M9" s="12" t="str">
        <f t="shared" si="2"/>
        <v>0x86(134/006)</v>
      </c>
      <c r="N9" s="13">
        <f>COUNTIF(数据!K:K,M9)</f>
        <v>0</v>
      </c>
    </row>
    <row r="10" spans="1:14" ht="15" customHeight="1" x14ac:dyDescent="0.2">
      <c r="C10" s="1" t="s">
        <v>1254</v>
      </c>
      <c r="D10" s="12" t="str">
        <f t="shared" si="3"/>
        <v>0x07(007)</v>
      </c>
      <c r="E10" s="13">
        <f>COUNTIF(数据!I:I,D10)</f>
        <v>0</v>
      </c>
      <c r="F10" s="4" t="str">
        <f t="shared" si="0"/>
        <v>按下(力度7)</v>
      </c>
      <c r="G10" s="13">
        <f>COUNTIF(数据!I:I,F10)</f>
        <v>0</v>
      </c>
      <c r="H10" s="12" t="str">
        <f t="shared" si="4"/>
        <v>0x07(007)</v>
      </c>
      <c r="I10" s="13">
        <f>COUNTIF(数据!J:J,H10)</f>
        <v>88</v>
      </c>
      <c r="J10" s="4"/>
      <c r="K10" s="13">
        <f>COUNTIF(数据!J:J,J10)</f>
        <v>0</v>
      </c>
      <c r="L10" s="4" t="str">
        <f t="shared" si="1"/>
        <v>0x87</v>
      </c>
      <c r="M10" s="12" t="str">
        <f t="shared" si="2"/>
        <v>0x87(135/007)</v>
      </c>
      <c r="N10" s="13">
        <f>COUNTIF(数据!K:K,M10)</f>
        <v>0</v>
      </c>
    </row>
    <row r="11" spans="1:14" ht="15" customHeight="1" x14ac:dyDescent="0.2">
      <c r="C11" s="1" t="s">
        <v>1255</v>
      </c>
      <c r="D11" s="12" t="str">
        <f t="shared" si="3"/>
        <v>0x08(008)</v>
      </c>
      <c r="E11" s="13">
        <f>COUNTIF(数据!I:I,D11)</f>
        <v>0</v>
      </c>
      <c r="F11" s="4" t="str">
        <f t="shared" si="0"/>
        <v>按下(力度8)</v>
      </c>
      <c r="G11" s="13">
        <f>COUNTIF(数据!I:I,F11)</f>
        <v>0</v>
      </c>
      <c r="H11" s="12" t="str">
        <f t="shared" si="4"/>
        <v>0x08(008)</v>
      </c>
      <c r="I11" s="13">
        <f>COUNTIF(数据!J:J,H11)</f>
        <v>0</v>
      </c>
      <c r="J11" s="4"/>
      <c r="K11" s="13">
        <f>COUNTIF(数据!J:J,J11)</f>
        <v>0</v>
      </c>
      <c r="L11" s="4" t="str">
        <f t="shared" si="1"/>
        <v>0x88</v>
      </c>
      <c r="M11" s="12" t="str">
        <f t="shared" si="2"/>
        <v>0x88(136/008)</v>
      </c>
      <c r="N11" s="13">
        <f>COUNTIF(数据!K:K,M11)</f>
        <v>0</v>
      </c>
    </row>
    <row r="12" spans="1:14" ht="15" customHeight="1" x14ac:dyDescent="0.2">
      <c r="C12" s="1" t="s">
        <v>1256</v>
      </c>
      <c r="D12" s="12" t="str">
        <f t="shared" si="3"/>
        <v>0x09(009)</v>
      </c>
      <c r="E12" s="13">
        <f>COUNTIF(数据!I:I,D12)</f>
        <v>0</v>
      </c>
      <c r="F12" s="4" t="str">
        <f t="shared" si="0"/>
        <v>按下(力度9)</v>
      </c>
      <c r="G12" s="13">
        <f>COUNTIF(数据!I:I,F12)</f>
        <v>0</v>
      </c>
      <c r="H12" s="12" t="str">
        <f t="shared" si="4"/>
        <v>0x09(009)</v>
      </c>
      <c r="I12" s="13">
        <f>COUNTIF(数据!J:J,H12)</f>
        <v>0</v>
      </c>
      <c r="J12" s="4"/>
      <c r="K12" s="13">
        <f>COUNTIF(数据!J:J,J12)</f>
        <v>0</v>
      </c>
      <c r="L12" s="4" t="str">
        <f t="shared" si="1"/>
        <v>0x89</v>
      </c>
      <c r="M12" s="12" t="str">
        <f t="shared" si="2"/>
        <v>0x89(137/009)</v>
      </c>
      <c r="N12" s="13">
        <f>COUNTIF(数据!K:K,M12)</f>
        <v>0</v>
      </c>
    </row>
    <row r="13" spans="1:14" ht="15" customHeight="1" x14ac:dyDescent="0.2">
      <c r="C13" s="1" t="s">
        <v>1257</v>
      </c>
      <c r="D13" s="12" t="str">
        <f t="shared" si="3"/>
        <v>0x0A(010)</v>
      </c>
      <c r="E13" s="13">
        <f>COUNTIF(数据!I:I,D13)</f>
        <v>0</v>
      </c>
      <c r="F13" s="4" t="str">
        <f t="shared" si="0"/>
        <v>按下(力度10)</v>
      </c>
      <c r="G13" s="13">
        <f>COUNTIF(数据!I:I,F13)</f>
        <v>0</v>
      </c>
      <c r="H13" s="12" t="str">
        <f t="shared" si="4"/>
        <v>0x0A(010)</v>
      </c>
      <c r="I13" s="13">
        <f>COUNTIF(数据!J:J,H13)</f>
        <v>0</v>
      </c>
      <c r="J13" s="4"/>
      <c r="K13" s="13">
        <f>COUNTIF(数据!J:J,J13)</f>
        <v>0</v>
      </c>
      <c r="L13" s="4" t="str">
        <f t="shared" si="1"/>
        <v>0x8A</v>
      </c>
      <c r="M13" s="12" t="str">
        <f t="shared" si="2"/>
        <v>0x8A(138/010)</v>
      </c>
      <c r="N13" s="13">
        <f>COUNTIF(数据!K:K,M13)</f>
        <v>0</v>
      </c>
    </row>
    <row r="14" spans="1:14" ht="15" customHeight="1" x14ac:dyDescent="0.2">
      <c r="C14" s="1" t="s">
        <v>1258</v>
      </c>
      <c r="D14" s="12" t="str">
        <f t="shared" si="3"/>
        <v>0x0B(011)</v>
      </c>
      <c r="E14" s="13">
        <f>COUNTIF(数据!I:I,D14)</f>
        <v>0</v>
      </c>
      <c r="F14" s="4" t="str">
        <f t="shared" si="0"/>
        <v>按下(力度11)</v>
      </c>
      <c r="G14" s="13">
        <f>COUNTIF(数据!I:I,F14)</f>
        <v>0</v>
      </c>
      <c r="H14" s="12" t="str">
        <f t="shared" si="4"/>
        <v>0x0B(011)</v>
      </c>
      <c r="I14" s="13">
        <f>COUNTIF(数据!J:J,H14)</f>
        <v>0</v>
      </c>
      <c r="J14" s="4"/>
      <c r="K14" s="13">
        <f>COUNTIF(数据!J:J,J14)</f>
        <v>0</v>
      </c>
      <c r="L14" s="4" t="str">
        <f t="shared" si="1"/>
        <v>0x8B</v>
      </c>
      <c r="M14" s="12" t="str">
        <f t="shared" si="2"/>
        <v>0x8B(139/011)</v>
      </c>
      <c r="N14" s="13">
        <f>COUNTIF(数据!K:K,M14)</f>
        <v>0</v>
      </c>
    </row>
    <row r="15" spans="1:14" ht="15" customHeight="1" x14ac:dyDescent="0.2">
      <c r="C15" s="1" t="s">
        <v>1259</v>
      </c>
      <c r="D15" s="12" t="str">
        <f t="shared" si="3"/>
        <v>0x0C(012)</v>
      </c>
      <c r="E15" s="13">
        <f>COUNTIF(数据!I:I,D15)</f>
        <v>0</v>
      </c>
      <c r="F15" s="4" t="str">
        <f t="shared" si="0"/>
        <v>按下(力度12)</v>
      </c>
      <c r="G15" s="13">
        <f>COUNTIF(数据!I:I,F15)</f>
        <v>0</v>
      </c>
      <c r="H15" s="12" t="str">
        <f t="shared" si="4"/>
        <v>0x0C(012)</v>
      </c>
      <c r="I15" s="13">
        <f>COUNTIF(数据!J:J,H15)</f>
        <v>0</v>
      </c>
      <c r="J15" s="4"/>
      <c r="K15" s="13">
        <f>COUNTIF(数据!J:J,J15)</f>
        <v>0</v>
      </c>
      <c r="L15" s="4" t="str">
        <f t="shared" si="1"/>
        <v>0x8C</v>
      </c>
      <c r="M15" s="12" t="str">
        <f t="shared" si="2"/>
        <v>0x8C(140/012)</v>
      </c>
      <c r="N15" s="13">
        <f>COUNTIF(数据!K:K,M15)</f>
        <v>0</v>
      </c>
    </row>
    <row r="16" spans="1:14" ht="15" customHeight="1" x14ac:dyDescent="0.2">
      <c r="C16" s="1" t="s">
        <v>1260</v>
      </c>
      <c r="D16" s="12" t="str">
        <f t="shared" si="3"/>
        <v>0x0D(013)</v>
      </c>
      <c r="E16" s="13">
        <f>COUNTIF(数据!I:I,D16)</f>
        <v>0</v>
      </c>
      <c r="F16" s="4" t="str">
        <f t="shared" si="0"/>
        <v>按下(力度13)</v>
      </c>
      <c r="G16" s="13">
        <f>COUNTIF(数据!I:I,F16)</f>
        <v>0</v>
      </c>
      <c r="H16" s="12" t="str">
        <f t="shared" si="4"/>
        <v>0x0D(013)</v>
      </c>
      <c r="I16" s="13">
        <f>COUNTIF(数据!J:J,H16)</f>
        <v>0</v>
      </c>
      <c r="J16" s="4"/>
      <c r="K16" s="13">
        <f>COUNTIF(数据!J:J,J16)</f>
        <v>0</v>
      </c>
      <c r="L16" s="4" t="str">
        <f t="shared" si="1"/>
        <v>0x8D</v>
      </c>
      <c r="M16" s="12" t="str">
        <f t="shared" si="2"/>
        <v>0x8D(141/013)</v>
      </c>
      <c r="N16" s="13">
        <f>COUNTIF(数据!K:K,M16)</f>
        <v>0</v>
      </c>
    </row>
    <row r="17" spans="3:14" ht="15" customHeight="1" x14ac:dyDescent="0.2">
      <c r="C17" s="1" t="s">
        <v>1261</v>
      </c>
      <c r="D17" s="12" t="str">
        <f t="shared" si="3"/>
        <v>0x0E(014)</v>
      </c>
      <c r="E17" s="13">
        <f>COUNTIF(数据!I:I,D17)</f>
        <v>0</v>
      </c>
      <c r="F17" s="4" t="str">
        <f t="shared" si="0"/>
        <v>按下(力度14)</v>
      </c>
      <c r="G17" s="13">
        <f>COUNTIF(数据!I:I,F17)</f>
        <v>0</v>
      </c>
      <c r="H17" s="12" t="str">
        <f t="shared" si="4"/>
        <v>0x0E(014)</v>
      </c>
      <c r="I17" s="13">
        <f>COUNTIF(数据!J:J,H17)</f>
        <v>0</v>
      </c>
      <c r="J17" s="4"/>
      <c r="K17" s="13">
        <f>COUNTIF(数据!J:J,J17)</f>
        <v>0</v>
      </c>
      <c r="L17" s="4" t="str">
        <f t="shared" si="1"/>
        <v>0x8E</v>
      </c>
      <c r="M17" s="12" t="str">
        <f t="shared" si="2"/>
        <v>0x8E(142/014)</v>
      </c>
      <c r="N17" s="13">
        <f>COUNTIF(数据!K:K,M17)</f>
        <v>0</v>
      </c>
    </row>
    <row r="18" spans="3:14" ht="15" customHeight="1" x14ac:dyDescent="0.2">
      <c r="C18" s="1" t="s">
        <v>1262</v>
      </c>
      <c r="D18" s="12" t="str">
        <f t="shared" si="3"/>
        <v>0x0F(015)</v>
      </c>
      <c r="E18" s="13">
        <f>COUNTIF(数据!I:I,D18)</f>
        <v>0</v>
      </c>
      <c r="F18" s="4" t="str">
        <f t="shared" si="0"/>
        <v>按下(力度15)</v>
      </c>
      <c r="G18" s="13">
        <f>COUNTIF(数据!I:I,F18)</f>
        <v>0</v>
      </c>
      <c r="H18" s="12" t="str">
        <f t="shared" si="4"/>
        <v>0x0F(015)</v>
      </c>
      <c r="I18" s="13">
        <f>COUNTIF(数据!J:J,H18)</f>
        <v>0</v>
      </c>
      <c r="J18" s="4"/>
      <c r="K18" s="13">
        <f>COUNTIF(数据!J:J,J18)</f>
        <v>0</v>
      </c>
      <c r="L18" s="4" t="str">
        <f t="shared" si="1"/>
        <v>0x8F</v>
      </c>
      <c r="M18" s="12" t="str">
        <f t="shared" ref="M18:M66" si="5">L18&amp;"("&amp;HEX2DEC(RIGHT(L18,2))&amp;"/"&amp;TEXT(HEX2DEC(RIGHT(L18,2))-128,"000")&amp;")"</f>
        <v>0x8F(143/015)</v>
      </c>
      <c r="N18" s="13">
        <f>COUNTIF(数据!K:K,M18)</f>
        <v>0</v>
      </c>
    </row>
    <row r="19" spans="3:14" ht="15" customHeight="1" x14ac:dyDescent="0.2">
      <c r="C19" s="1" t="s">
        <v>1263</v>
      </c>
      <c r="D19" s="12" t="str">
        <f t="shared" si="3"/>
        <v>0x10(016)</v>
      </c>
      <c r="E19" s="13">
        <f>COUNTIF(数据!I:I,D19)</f>
        <v>0</v>
      </c>
      <c r="F19" s="4" t="str">
        <f t="shared" si="0"/>
        <v>按下(力度16)</v>
      </c>
      <c r="G19" s="13">
        <f>COUNTIF(数据!I:I,F19)</f>
        <v>0</v>
      </c>
      <c r="H19" s="12" t="str">
        <f t="shared" si="4"/>
        <v>0x10(016)</v>
      </c>
      <c r="I19" s="13">
        <f>COUNTIF(数据!J:J,H19)</f>
        <v>0</v>
      </c>
      <c r="J19" s="4"/>
      <c r="K19" s="13">
        <f>COUNTIF(数据!J:J,J19)</f>
        <v>0</v>
      </c>
      <c r="L19" s="4" t="str">
        <f>"0x"&amp;DEC2HEX(HEX2DEC(RIGHT(C19,2))+128,2)</f>
        <v>0x90</v>
      </c>
      <c r="M19" s="12" t="s">
        <v>76</v>
      </c>
      <c r="N19" s="13">
        <f>COUNTIF(数据!K:K,M19)</f>
        <v>495</v>
      </c>
    </row>
    <row r="20" spans="3:14" ht="15" customHeight="1" x14ac:dyDescent="0.2">
      <c r="C20" s="1" t="s">
        <v>1264</v>
      </c>
      <c r="D20" s="12" t="str">
        <f t="shared" si="3"/>
        <v>0x11(017)</v>
      </c>
      <c r="E20" s="13">
        <f>COUNTIF(数据!I:I,D20)</f>
        <v>0</v>
      </c>
      <c r="F20" s="4" t="str">
        <f t="shared" si="0"/>
        <v>按下(力度17)</v>
      </c>
      <c r="G20" s="13">
        <f>COUNTIF(数据!I:I,F20)</f>
        <v>0</v>
      </c>
      <c r="H20" s="12" t="str">
        <f t="shared" si="4"/>
        <v>0x11(017)</v>
      </c>
      <c r="I20" s="13">
        <f>COUNTIF(数据!J:J,H20)</f>
        <v>0</v>
      </c>
      <c r="J20" s="4"/>
      <c r="K20" s="13">
        <f>COUNTIF(数据!J:J,J20)</f>
        <v>0</v>
      </c>
      <c r="L20" s="4" t="str">
        <f t="shared" ref="L20:L50" si="6">"0x"&amp;DEC2HEX(HEX2DEC(RIGHT(C20,2))+128,2)</f>
        <v>0x91</v>
      </c>
      <c r="M20" s="12" t="str">
        <f t="shared" si="5"/>
        <v>0x91(145/017)</v>
      </c>
      <c r="N20" s="13">
        <f>COUNTIF(数据!K:K,M20)</f>
        <v>4</v>
      </c>
    </row>
    <row r="21" spans="3:14" ht="15" customHeight="1" x14ac:dyDescent="0.2">
      <c r="C21" s="1" t="s">
        <v>1265</v>
      </c>
      <c r="D21" s="12" t="str">
        <f t="shared" si="3"/>
        <v>0x12(018)</v>
      </c>
      <c r="E21" s="13">
        <f>COUNTIF(数据!I:I,D21)</f>
        <v>7</v>
      </c>
      <c r="F21" s="4" t="str">
        <f t="shared" si="0"/>
        <v>按下(力度18)</v>
      </c>
      <c r="G21" s="13">
        <f>COUNTIF(数据!I:I,F21)</f>
        <v>0</v>
      </c>
      <c r="H21" s="12" t="str">
        <f t="shared" si="4"/>
        <v>0x12(018)</v>
      </c>
      <c r="I21" s="13">
        <f>COUNTIF(数据!J:J,H21)</f>
        <v>0</v>
      </c>
      <c r="J21" s="4"/>
      <c r="K21" s="13">
        <f>COUNTIF(数据!J:J,J21)</f>
        <v>0</v>
      </c>
      <c r="L21" s="4" t="str">
        <f t="shared" si="6"/>
        <v>0x92</v>
      </c>
      <c r="M21" s="12" t="str">
        <f t="shared" si="5"/>
        <v>0x92(146/018)</v>
      </c>
      <c r="N21" s="13">
        <f>COUNTIF(数据!K:K,M21)</f>
        <v>0</v>
      </c>
    </row>
    <row r="22" spans="3:14" ht="15" customHeight="1" x14ac:dyDescent="0.2">
      <c r="C22" s="1" t="s">
        <v>1266</v>
      </c>
      <c r="D22" s="12" t="str">
        <f t="shared" si="3"/>
        <v>0x13(019)</v>
      </c>
      <c r="E22" s="13">
        <f>COUNTIF(数据!I:I,D22)</f>
        <v>0</v>
      </c>
      <c r="F22" s="4" t="str">
        <f t="shared" si="0"/>
        <v>按下(力度19)</v>
      </c>
      <c r="G22" s="13">
        <f>COUNTIF(数据!I:I,F22)</f>
        <v>0</v>
      </c>
      <c r="H22" s="12" t="str">
        <f t="shared" si="4"/>
        <v>0x13(019)</v>
      </c>
      <c r="I22" s="13">
        <f>COUNTIF(数据!J:J,H22)</f>
        <v>0</v>
      </c>
      <c r="J22" s="4"/>
      <c r="K22" s="13">
        <f>COUNTIF(数据!J:J,J22)</f>
        <v>0</v>
      </c>
      <c r="L22" s="4" t="str">
        <f t="shared" si="6"/>
        <v>0x93</v>
      </c>
      <c r="M22" s="12" t="str">
        <f t="shared" si="5"/>
        <v>0x93(147/019)</v>
      </c>
      <c r="N22" s="13">
        <f>COUNTIF(数据!K:K,M22)</f>
        <v>0</v>
      </c>
    </row>
    <row r="23" spans="3:14" ht="15" customHeight="1" x14ac:dyDescent="0.2">
      <c r="C23" s="1" t="s">
        <v>1267</v>
      </c>
      <c r="D23" s="12" t="str">
        <f t="shared" si="3"/>
        <v>0x14(020)</v>
      </c>
      <c r="E23" s="13">
        <f>COUNTIF(数据!I:I,D23)</f>
        <v>21</v>
      </c>
      <c r="F23" s="4" t="str">
        <f t="shared" si="0"/>
        <v>按下(力度20)</v>
      </c>
      <c r="G23" s="13">
        <f>COUNTIF(数据!I:I,F23)</f>
        <v>0</v>
      </c>
      <c r="H23" s="12" t="str">
        <f t="shared" si="4"/>
        <v>0x14(020)</v>
      </c>
      <c r="I23" s="13">
        <f>COUNTIF(数据!J:J,H23)</f>
        <v>0</v>
      </c>
      <c r="J23" s="4"/>
      <c r="K23" s="13">
        <f>COUNTIF(数据!J:J,J23)</f>
        <v>0</v>
      </c>
      <c r="L23" s="4" t="str">
        <f t="shared" si="6"/>
        <v>0x94</v>
      </c>
      <c r="M23" s="12" t="str">
        <f t="shared" si="5"/>
        <v>0x94(148/020)</v>
      </c>
      <c r="N23" s="13">
        <f>COUNTIF(数据!K:K,M23)</f>
        <v>0</v>
      </c>
    </row>
    <row r="24" spans="3:14" ht="15" customHeight="1" x14ac:dyDescent="0.2">
      <c r="C24" s="1" t="s">
        <v>1268</v>
      </c>
      <c r="D24" s="12" t="str">
        <f t="shared" si="3"/>
        <v>0x15(021)</v>
      </c>
      <c r="E24" s="13">
        <f>COUNTIF(数据!I:I,D24)</f>
        <v>0</v>
      </c>
      <c r="F24" s="4" t="str">
        <f t="shared" si="0"/>
        <v>按下(力度21)</v>
      </c>
      <c r="G24" s="13">
        <f>COUNTIF(数据!I:I,F24)</f>
        <v>0</v>
      </c>
      <c r="H24" s="12" t="str">
        <f t="shared" si="4"/>
        <v>0x15(021)</v>
      </c>
      <c r="I24" s="13">
        <f>COUNTIF(数据!J:J,H24)</f>
        <v>0</v>
      </c>
      <c r="J24" s="4"/>
      <c r="K24" s="13">
        <f>COUNTIF(数据!J:J,J24)</f>
        <v>0</v>
      </c>
      <c r="L24" s="4" t="str">
        <f t="shared" si="6"/>
        <v>0x95</v>
      </c>
      <c r="M24" s="12" t="str">
        <f t="shared" si="5"/>
        <v>0x95(149/021)</v>
      </c>
      <c r="N24" s="13">
        <f>COUNTIF(数据!K:K,M24)</f>
        <v>0</v>
      </c>
    </row>
    <row r="25" spans="3:14" ht="15" customHeight="1" x14ac:dyDescent="0.2">
      <c r="C25" s="1" t="s">
        <v>1269</v>
      </c>
      <c r="D25" s="12" t="str">
        <f t="shared" si="3"/>
        <v>0x16(022)</v>
      </c>
      <c r="E25" s="13">
        <f>COUNTIF(数据!I:I,D25)</f>
        <v>0</v>
      </c>
      <c r="F25" s="4" t="str">
        <f t="shared" si="0"/>
        <v>按下(力度22)</v>
      </c>
      <c r="G25" s="13">
        <f>COUNTIF(数据!I:I,F25)</f>
        <v>0</v>
      </c>
      <c r="H25" s="12" t="str">
        <f t="shared" si="4"/>
        <v>0x16(022)</v>
      </c>
      <c r="I25" s="13">
        <f>COUNTIF(数据!J:J,H25)</f>
        <v>0</v>
      </c>
      <c r="J25" s="4"/>
      <c r="K25" s="13">
        <f>COUNTIF(数据!J:J,J25)</f>
        <v>0</v>
      </c>
      <c r="L25" s="4" t="str">
        <f t="shared" si="6"/>
        <v>0x96</v>
      </c>
      <c r="M25" s="12" t="str">
        <f t="shared" si="5"/>
        <v>0x96(150/022)</v>
      </c>
      <c r="N25" s="13">
        <f>COUNTIF(数据!K:K,M25)</f>
        <v>0</v>
      </c>
    </row>
    <row r="26" spans="3:14" ht="15" customHeight="1" x14ac:dyDescent="0.2">
      <c r="C26" s="1" t="s">
        <v>1270</v>
      </c>
      <c r="D26" s="12" t="str">
        <f t="shared" si="3"/>
        <v>0x17(023)</v>
      </c>
      <c r="E26" s="13">
        <f>COUNTIF(数据!I:I,D26)</f>
        <v>0</v>
      </c>
      <c r="F26" s="4" t="str">
        <f t="shared" si="0"/>
        <v>按下(力度23)</v>
      </c>
      <c r="G26" s="13">
        <f>COUNTIF(数据!I:I,F26)</f>
        <v>0</v>
      </c>
      <c r="H26" s="12" t="str">
        <f t="shared" si="4"/>
        <v>0x17(023)</v>
      </c>
      <c r="I26" s="13">
        <f>COUNTIF(数据!J:J,H26)</f>
        <v>0</v>
      </c>
      <c r="J26" s="4"/>
      <c r="K26" s="13">
        <f>COUNTIF(数据!J:J,J26)</f>
        <v>0</v>
      </c>
      <c r="L26" s="4" t="str">
        <f t="shared" si="6"/>
        <v>0x97</v>
      </c>
      <c r="M26" s="12" t="str">
        <f t="shared" si="5"/>
        <v>0x97(151/023)</v>
      </c>
      <c r="N26" s="13">
        <f>COUNTIF(数据!K:K,M26)</f>
        <v>0</v>
      </c>
    </row>
    <row r="27" spans="3:14" ht="15" customHeight="1" x14ac:dyDescent="0.2">
      <c r="C27" s="1" t="s">
        <v>1271</v>
      </c>
      <c r="D27" s="12" t="str">
        <f t="shared" si="3"/>
        <v>0x18(024)</v>
      </c>
      <c r="E27" s="13">
        <f>COUNTIF(数据!I:I,D27)</f>
        <v>30</v>
      </c>
      <c r="F27" s="4" t="str">
        <f t="shared" si="0"/>
        <v>按下(力度24)</v>
      </c>
      <c r="G27" s="13">
        <f>COUNTIF(数据!I:I,F27)</f>
        <v>1</v>
      </c>
      <c r="H27" s="12" t="str">
        <f t="shared" si="4"/>
        <v>0x18(024)</v>
      </c>
      <c r="I27" s="13">
        <f>COUNTIF(数据!J:J,H27)</f>
        <v>0</v>
      </c>
      <c r="J27" s="4"/>
      <c r="K27" s="13">
        <f>COUNTIF(数据!J:J,J27)</f>
        <v>0</v>
      </c>
      <c r="L27" s="4" t="str">
        <f t="shared" si="6"/>
        <v>0x98</v>
      </c>
      <c r="M27" s="12" t="str">
        <f t="shared" si="5"/>
        <v>0x98(152/024)</v>
      </c>
      <c r="N27" s="13">
        <f>COUNTIF(数据!K:K,M27)</f>
        <v>0</v>
      </c>
    </row>
    <row r="28" spans="3:14" ht="15" customHeight="1" x14ac:dyDescent="0.2">
      <c r="C28" s="1" t="s">
        <v>1272</v>
      </c>
      <c r="D28" s="12" t="str">
        <f t="shared" si="3"/>
        <v>0x19(025)</v>
      </c>
      <c r="E28" s="13">
        <f>COUNTIF(数据!I:I,D28)</f>
        <v>0</v>
      </c>
      <c r="F28" s="4" t="str">
        <f t="shared" si="0"/>
        <v>按下(力度25)</v>
      </c>
      <c r="G28" s="13">
        <f>COUNTIF(数据!I:I,F28)</f>
        <v>1</v>
      </c>
      <c r="H28" s="12" t="str">
        <f t="shared" si="4"/>
        <v>0x19(025)</v>
      </c>
      <c r="I28" s="13">
        <f>COUNTIF(数据!J:J,H28)</f>
        <v>0</v>
      </c>
      <c r="J28" s="4"/>
      <c r="K28" s="13">
        <f>COUNTIF(数据!J:J,J28)</f>
        <v>0</v>
      </c>
      <c r="L28" s="4" t="str">
        <f t="shared" si="6"/>
        <v>0x99</v>
      </c>
      <c r="M28" s="12" t="str">
        <f t="shared" si="5"/>
        <v>0x99(153/025)</v>
      </c>
      <c r="N28" s="13">
        <f>COUNTIF(数据!K:K,M28)</f>
        <v>0</v>
      </c>
    </row>
    <row r="29" spans="3:14" ht="15" customHeight="1" x14ac:dyDescent="0.2">
      <c r="C29" s="1" t="s">
        <v>1273</v>
      </c>
      <c r="D29" s="12" t="str">
        <f t="shared" si="3"/>
        <v>0x1A(026)</v>
      </c>
      <c r="E29" s="13">
        <f>COUNTIF(数据!I:I,D29)</f>
        <v>3</v>
      </c>
      <c r="F29" s="4" t="str">
        <f t="shared" si="0"/>
        <v>按下(力度26)</v>
      </c>
      <c r="G29" s="13">
        <f>COUNTIF(数据!I:I,F29)</f>
        <v>0</v>
      </c>
      <c r="H29" s="12" t="str">
        <f t="shared" si="4"/>
        <v>0x1A(026)</v>
      </c>
      <c r="I29" s="13">
        <f>COUNTIF(数据!J:J,H29)</f>
        <v>0</v>
      </c>
      <c r="J29" s="4"/>
      <c r="K29" s="13">
        <f>COUNTIF(数据!J:J,J29)</f>
        <v>0</v>
      </c>
      <c r="L29" s="4" t="str">
        <f t="shared" si="6"/>
        <v>0x9A</v>
      </c>
      <c r="M29" s="12" t="str">
        <f t="shared" si="5"/>
        <v>0x9A(154/026)</v>
      </c>
      <c r="N29" s="13">
        <f>COUNTIF(数据!K:K,M29)</f>
        <v>0</v>
      </c>
    </row>
    <row r="30" spans="3:14" ht="15" customHeight="1" x14ac:dyDescent="0.2">
      <c r="C30" s="1" t="s">
        <v>1274</v>
      </c>
      <c r="D30" s="12" t="str">
        <f t="shared" si="3"/>
        <v>0x1B(027)</v>
      </c>
      <c r="E30" s="13">
        <f>COUNTIF(数据!I:I,D30)</f>
        <v>0</v>
      </c>
      <c r="F30" s="4" t="str">
        <f t="shared" si="0"/>
        <v>按下(力度27)</v>
      </c>
      <c r="G30" s="13">
        <f>COUNTIF(数据!I:I,F30)</f>
        <v>0</v>
      </c>
      <c r="H30" s="12" t="str">
        <f t="shared" si="4"/>
        <v>0x1B(027)</v>
      </c>
      <c r="I30" s="13">
        <f>COUNTIF(数据!J:J,H30)</f>
        <v>0</v>
      </c>
      <c r="J30" s="4"/>
      <c r="K30" s="13">
        <f>COUNTIF(数据!J:J,J30)</f>
        <v>0</v>
      </c>
      <c r="L30" s="4" t="str">
        <f t="shared" si="6"/>
        <v>0x9B</v>
      </c>
      <c r="M30" s="12" t="str">
        <f t="shared" si="5"/>
        <v>0x9B(155/027)</v>
      </c>
      <c r="N30" s="13">
        <f>COUNTIF(数据!K:K,M30)</f>
        <v>0</v>
      </c>
    </row>
    <row r="31" spans="3:14" ht="15" customHeight="1" x14ac:dyDescent="0.2">
      <c r="C31" s="1" t="s">
        <v>1275</v>
      </c>
      <c r="D31" s="12" t="str">
        <f t="shared" si="3"/>
        <v>0x1C(028)</v>
      </c>
      <c r="E31" s="13">
        <f>COUNTIF(数据!I:I,D31)</f>
        <v>0</v>
      </c>
      <c r="F31" s="4" t="str">
        <f t="shared" si="0"/>
        <v>按下(力度28)</v>
      </c>
      <c r="G31" s="13">
        <f>COUNTIF(数据!I:I,F31)</f>
        <v>1</v>
      </c>
      <c r="H31" s="12" t="str">
        <f t="shared" si="4"/>
        <v>0x1C(028)</v>
      </c>
      <c r="I31" s="13">
        <f>COUNTIF(数据!J:J,H31)</f>
        <v>0</v>
      </c>
      <c r="J31" s="4"/>
      <c r="K31" s="13">
        <f>COUNTIF(数据!J:J,J31)</f>
        <v>0</v>
      </c>
      <c r="L31" s="4" t="str">
        <f t="shared" si="6"/>
        <v>0x9C</v>
      </c>
      <c r="M31" s="12" t="str">
        <f t="shared" si="5"/>
        <v>0x9C(156/028)</v>
      </c>
      <c r="N31" s="13">
        <f>COUNTIF(数据!K:K,M31)</f>
        <v>0</v>
      </c>
    </row>
    <row r="32" spans="3:14" ht="15" customHeight="1" x14ac:dyDescent="0.2">
      <c r="C32" s="1" t="s">
        <v>1276</v>
      </c>
      <c r="D32" s="12" t="str">
        <f t="shared" si="3"/>
        <v>0x1D(029)</v>
      </c>
      <c r="E32" s="13">
        <f>COUNTIF(数据!I:I,D32)</f>
        <v>0</v>
      </c>
      <c r="F32" s="4" t="str">
        <f t="shared" si="0"/>
        <v>按下(力度29)</v>
      </c>
      <c r="G32" s="13">
        <f>COUNTIF(数据!I:I,F32)</f>
        <v>0</v>
      </c>
      <c r="H32" s="12" t="str">
        <f t="shared" si="4"/>
        <v>0x1D(029)</v>
      </c>
      <c r="I32" s="13">
        <f>COUNTIF(数据!J:J,H32)</f>
        <v>0</v>
      </c>
      <c r="J32" s="4"/>
      <c r="K32" s="13">
        <f>COUNTIF(数据!J:J,J32)</f>
        <v>0</v>
      </c>
      <c r="L32" s="4" t="str">
        <f t="shared" si="6"/>
        <v>0x9D</v>
      </c>
      <c r="M32" s="12" t="str">
        <f t="shared" si="5"/>
        <v>0x9D(157/029)</v>
      </c>
      <c r="N32" s="13">
        <f>COUNTIF(数据!K:K,M32)</f>
        <v>0</v>
      </c>
    </row>
    <row r="33" spans="3:14" ht="15" customHeight="1" x14ac:dyDescent="0.2">
      <c r="C33" s="1" t="s">
        <v>1277</v>
      </c>
      <c r="D33" s="12" t="str">
        <f t="shared" si="3"/>
        <v>0x1E(030)</v>
      </c>
      <c r="E33" s="13">
        <f>COUNTIF(数据!I:I,D33)</f>
        <v>7</v>
      </c>
      <c r="F33" s="4" t="str">
        <f t="shared" si="0"/>
        <v>按下(力度30)</v>
      </c>
      <c r="G33" s="13">
        <f>COUNTIF(数据!I:I,F33)</f>
        <v>2</v>
      </c>
      <c r="H33" s="12" t="str">
        <f t="shared" si="4"/>
        <v>0x1E(030)</v>
      </c>
      <c r="I33" s="13">
        <f>COUNTIF(数据!J:J,H33)</f>
        <v>0</v>
      </c>
      <c r="J33" s="4"/>
      <c r="K33" s="13">
        <f>COUNTIF(数据!J:J,J33)</f>
        <v>0</v>
      </c>
      <c r="L33" s="4" t="str">
        <f t="shared" si="6"/>
        <v>0x9E</v>
      </c>
      <c r="M33" s="12" t="str">
        <f t="shared" si="5"/>
        <v>0x9E(158/030)</v>
      </c>
      <c r="N33" s="13">
        <f>COUNTIF(数据!K:K,M33)</f>
        <v>0</v>
      </c>
    </row>
    <row r="34" spans="3:14" ht="15" customHeight="1" x14ac:dyDescent="0.2">
      <c r="C34" s="1" t="s">
        <v>1278</v>
      </c>
      <c r="D34" s="12" t="str">
        <f t="shared" si="3"/>
        <v>0x1F(031)</v>
      </c>
      <c r="E34" s="13">
        <f>COUNTIF(数据!I:I,D34)</f>
        <v>0</v>
      </c>
      <c r="F34" s="4" t="str">
        <f t="shared" si="0"/>
        <v>按下(力度31)</v>
      </c>
      <c r="G34" s="13">
        <f>COUNTIF(数据!I:I,F34)</f>
        <v>1</v>
      </c>
      <c r="H34" s="12" t="str">
        <f t="shared" si="4"/>
        <v>0x1F(031)</v>
      </c>
      <c r="I34" s="13">
        <f>COUNTIF(数据!J:J,H34)</f>
        <v>0</v>
      </c>
      <c r="J34" s="4"/>
      <c r="K34" s="13">
        <f>COUNTIF(数据!J:J,J34)</f>
        <v>0</v>
      </c>
      <c r="L34" s="4" t="str">
        <f t="shared" si="6"/>
        <v>0x9F</v>
      </c>
      <c r="M34" s="12" t="str">
        <f t="shared" si="5"/>
        <v>0x9F(159/031)</v>
      </c>
      <c r="N34" s="13">
        <f>COUNTIF(数据!K:K,M34)</f>
        <v>0</v>
      </c>
    </row>
    <row r="35" spans="3:14" ht="15" customHeight="1" x14ac:dyDescent="0.2">
      <c r="C35" s="1" t="s">
        <v>1279</v>
      </c>
      <c r="D35" s="12" t="str">
        <f t="shared" si="3"/>
        <v>0x20(032)</v>
      </c>
      <c r="E35" s="13">
        <f>COUNTIF(数据!I:I,D35)</f>
        <v>0</v>
      </c>
      <c r="F35" s="4" t="str">
        <f t="shared" si="0"/>
        <v>按下(力度32)</v>
      </c>
      <c r="G35" s="13">
        <f>COUNTIF(数据!I:I,F35)</f>
        <v>0</v>
      </c>
      <c r="H35" s="12" t="str">
        <f t="shared" si="4"/>
        <v>0x20(032)</v>
      </c>
      <c r="I35" s="13">
        <f>COUNTIF(数据!J:J,H35)</f>
        <v>88</v>
      </c>
      <c r="J35" s="4"/>
      <c r="K35" s="13">
        <f>COUNTIF(数据!J:J,J35)</f>
        <v>0</v>
      </c>
      <c r="L35" s="4" t="str">
        <f t="shared" si="6"/>
        <v>0xA0</v>
      </c>
      <c r="M35" s="12" t="str">
        <f t="shared" si="5"/>
        <v>0xA0(160/032)</v>
      </c>
      <c r="N35" s="13">
        <f>COUNTIF(数据!K:K,M35)</f>
        <v>0</v>
      </c>
    </row>
    <row r="36" spans="3:14" ht="15" customHeight="1" x14ac:dyDescent="0.2">
      <c r="C36" s="1" t="s">
        <v>1280</v>
      </c>
      <c r="D36" s="12" t="str">
        <f t="shared" si="3"/>
        <v>0x21(033)</v>
      </c>
      <c r="E36" s="13">
        <f>COUNTIF(数据!I:I,D36)</f>
        <v>0</v>
      </c>
      <c r="F36" s="4" t="str">
        <f t="shared" ref="F36:F67" si="7">"按下(力度"&amp;HEX2DEC(RIGHT(C36,2))&amp;")"</f>
        <v>按下(力度33)</v>
      </c>
      <c r="G36" s="13">
        <f>COUNTIF(数据!I:I,F36)</f>
        <v>0</v>
      </c>
      <c r="H36" s="12" t="str">
        <f t="shared" si="4"/>
        <v>0x21(033)</v>
      </c>
      <c r="I36" s="13">
        <f>COUNTIF(数据!J:J,H36)</f>
        <v>0</v>
      </c>
      <c r="J36" s="4"/>
      <c r="K36" s="13">
        <f>COUNTIF(数据!J:J,J36)</f>
        <v>0</v>
      </c>
      <c r="L36" s="4" t="str">
        <f t="shared" si="6"/>
        <v>0xA1</v>
      </c>
      <c r="M36" s="12" t="str">
        <f t="shared" si="5"/>
        <v>0xA1(161/033)</v>
      </c>
      <c r="N36" s="13">
        <f>COUNTIF(数据!K:K,M36)</f>
        <v>0</v>
      </c>
    </row>
    <row r="37" spans="3:14" ht="15" customHeight="1" x14ac:dyDescent="0.2">
      <c r="C37" s="1" t="s">
        <v>1281</v>
      </c>
      <c r="D37" s="12" t="str">
        <f t="shared" si="3"/>
        <v>0x22(034)</v>
      </c>
      <c r="E37" s="13">
        <f>COUNTIF(数据!I:I,D37)</f>
        <v>0</v>
      </c>
      <c r="F37" s="4" t="str">
        <f t="shared" si="7"/>
        <v>按下(力度34)</v>
      </c>
      <c r="G37" s="13">
        <f>COUNTIF(数据!I:I,F37)</f>
        <v>1</v>
      </c>
      <c r="H37" s="12" t="str">
        <f t="shared" si="4"/>
        <v>0x22(034)</v>
      </c>
      <c r="I37" s="13">
        <f>COUNTIF(数据!J:J,H37)</f>
        <v>0</v>
      </c>
      <c r="J37" s="4"/>
      <c r="K37" s="13">
        <f>COUNTIF(数据!J:J,J37)</f>
        <v>0</v>
      </c>
      <c r="L37" s="4" t="str">
        <f t="shared" si="6"/>
        <v>0xA2</v>
      </c>
      <c r="M37" s="12" t="str">
        <f t="shared" si="5"/>
        <v>0xA2(162/034)</v>
      </c>
      <c r="N37" s="13">
        <f>COUNTIF(数据!K:K,M37)</f>
        <v>0</v>
      </c>
    </row>
    <row r="38" spans="3:14" ht="15" customHeight="1" x14ac:dyDescent="0.2">
      <c r="C38" s="1" t="s">
        <v>1282</v>
      </c>
      <c r="D38" s="12" t="str">
        <f t="shared" si="3"/>
        <v>0x23(035)</v>
      </c>
      <c r="E38" s="13">
        <f>COUNTIF(数据!I:I,D38)</f>
        <v>7</v>
      </c>
      <c r="F38" s="4" t="str">
        <f t="shared" si="7"/>
        <v>按下(力度35)</v>
      </c>
      <c r="G38" s="13">
        <f>COUNTIF(数据!I:I,F38)</f>
        <v>1</v>
      </c>
      <c r="H38" s="12" t="str">
        <f t="shared" si="4"/>
        <v>0x23(035)</v>
      </c>
      <c r="I38" s="13">
        <f>COUNTIF(数据!J:J,H38)</f>
        <v>0</v>
      </c>
      <c r="J38" s="4"/>
      <c r="K38" s="13">
        <f>COUNTIF(数据!J:J,J38)</f>
        <v>0</v>
      </c>
      <c r="L38" s="4" t="str">
        <f t="shared" si="6"/>
        <v>0xA3</v>
      </c>
      <c r="M38" s="12" t="str">
        <f t="shared" si="5"/>
        <v>0xA3(163/035)</v>
      </c>
      <c r="N38" s="13">
        <f>COUNTIF(数据!K:K,M38)</f>
        <v>0</v>
      </c>
    </row>
    <row r="39" spans="3:14" ht="15" customHeight="1" x14ac:dyDescent="0.2">
      <c r="C39" s="1" t="s">
        <v>1283</v>
      </c>
      <c r="D39" s="12" t="str">
        <f t="shared" si="3"/>
        <v>0x24(036)</v>
      </c>
      <c r="E39" s="13">
        <f>COUNTIF(数据!I:I,D39)</f>
        <v>0</v>
      </c>
      <c r="F39" s="4" t="str">
        <f t="shared" si="7"/>
        <v>按下(力度36)</v>
      </c>
      <c r="G39" s="13">
        <f>COUNTIF(数据!I:I,F39)</f>
        <v>1</v>
      </c>
      <c r="H39" s="12" t="str">
        <f t="shared" si="4"/>
        <v>0x24(036)</v>
      </c>
      <c r="I39" s="13">
        <f>COUNTIF(数据!J:J,H39)</f>
        <v>0</v>
      </c>
      <c r="J39" s="4" t="str">
        <f>电子琴!D2&amp;"键"</f>
        <v>C1键</v>
      </c>
      <c r="K39" s="13">
        <f>COUNTIF(数据!J:J,J39)</f>
        <v>16</v>
      </c>
      <c r="L39" s="4" t="str">
        <f t="shared" si="6"/>
        <v>0xA4</v>
      </c>
      <c r="M39" s="12" t="str">
        <f t="shared" si="5"/>
        <v>0xA4(164/036)</v>
      </c>
      <c r="N39" s="13">
        <f>COUNTIF(数据!K:K,M39)</f>
        <v>0</v>
      </c>
    </row>
    <row r="40" spans="3:14" ht="15" customHeight="1" x14ac:dyDescent="0.2">
      <c r="C40" s="1" t="s">
        <v>1284</v>
      </c>
      <c r="D40" s="12" t="str">
        <f t="shared" si="3"/>
        <v>0x25(037)</v>
      </c>
      <c r="E40" s="13">
        <f>COUNTIF(数据!I:I,D40)</f>
        <v>0</v>
      </c>
      <c r="F40" s="4" t="str">
        <f t="shared" si="7"/>
        <v>按下(力度37)</v>
      </c>
      <c r="G40" s="13">
        <f>COUNTIF(数据!I:I,F40)</f>
        <v>2</v>
      </c>
      <c r="H40" s="12" t="str">
        <f t="shared" si="4"/>
        <v>0x25(037)</v>
      </c>
      <c r="I40" s="13">
        <f>COUNTIF(数据!J:J,H40)</f>
        <v>0</v>
      </c>
      <c r="J40" s="4" t="str">
        <f>电子琴!D3&amp;"键"</f>
        <v>#C1键</v>
      </c>
      <c r="K40" s="13">
        <f>COUNTIF(数据!J:J,J40)</f>
        <v>2</v>
      </c>
      <c r="L40" s="4" t="str">
        <f t="shared" si="6"/>
        <v>0xA5</v>
      </c>
      <c r="M40" s="12" t="str">
        <f t="shared" si="5"/>
        <v>0xA5(165/037)</v>
      </c>
      <c r="N40" s="13">
        <f>COUNTIF(数据!K:K,M40)</f>
        <v>0</v>
      </c>
    </row>
    <row r="41" spans="3:14" ht="15" customHeight="1" x14ac:dyDescent="0.2">
      <c r="C41" s="1" t="s">
        <v>1285</v>
      </c>
      <c r="D41" s="12" t="str">
        <f t="shared" si="3"/>
        <v>0x26(038)</v>
      </c>
      <c r="E41" s="13">
        <f>COUNTIF(数据!I:I,D41)</f>
        <v>0</v>
      </c>
      <c r="F41" s="4" t="str">
        <f t="shared" si="7"/>
        <v>按下(力度38)</v>
      </c>
      <c r="G41" s="13">
        <f>COUNTIF(数据!I:I,F41)</f>
        <v>1</v>
      </c>
      <c r="H41" s="12" t="str">
        <f t="shared" si="4"/>
        <v>0x26(038)</v>
      </c>
      <c r="I41" s="13">
        <f>COUNTIF(数据!J:J,H41)</f>
        <v>0</v>
      </c>
      <c r="J41" s="4" t="str">
        <f>电子琴!D4&amp;"键"</f>
        <v>D1键</v>
      </c>
      <c r="K41" s="13">
        <f>COUNTIF(数据!J:J,J41)</f>
        <v>4</v>
      </c>
      <c r="L41" s="4" t="str">
        <f t="shared" si="6"/>
        <v>0xA6</v>
      </c>
      <c r="M41" s="12" t="str">
        <f t="shared" si="5"/>
        <v>0xA6(166/038)</v>
      </c>
      <c r="N41" s="13">
        <f>COUNTIF(数据!K:K,M41)</f>
        <v>0</v>
      </c>
    </row>
    <row r="42" spans="3:14" ht="15" customHeight="1" x14ac:dyDescent="0.2">
      <c r="C42" s="1" t="s">
        <v>1286</v>
      </c>
      <c r="D42" s="12" t="str">
        <f t="shared" si="3"/>
        <v>0x27(039)</v>
      </c>
      <c r="E42" s="13">
        <f>COUNTIF(数据!I:I,D42)</f>
        <v>0</v>
      </c>
      <c r="F42" s="4" t="str">
        <f t="shared" si="7"/>
        <v>按下(力度39)</v>
      </c>
      <c r="G42" s="13">
        <f>COUNTIF(数据!I:I,F42)</f>
        <v>0</v>
      </c>
      <c r="H42" s="12" t="str">
        <f t="shared" si="4"/>
        <v>0x27(039)</v>
      </c>
      <c r="I42" s="13">
        <f>COUNTIF(数据!J:J,H42)</f>
        <v>0</v>
      </c>
      <c r="J42" s="4" t="str">
        <f>电子琴!D5&amp;"键"</f>
        <v>#D1键</v>
      </c>
      <c r="K42" s="13">
        <f>COUNTIF(数据!J:J,J42)</f>
        <v>2</v>
      </c>
      <c r="L42" s="4" t="str">
        <f t="shared" si="6"/>
        <v>0xA7</v>
      </c>
      <c r="M42" s="12" t="str">
        <f t="shared" si="5"/>
        <v>0xA7(167/039)</v>
      </c>
      <c r="N42" s="13">
        <f>COUNTIF(数据!K:K,M42)</f>
        <v>0</v>
      </c>
    </row>
    <row r="43" spans="3:14" ht="15" customHeight="1" x14ac:dyDescent="0.2">
      <c r="C43" s="1" t="s">
        <v>1287</v>
      </c>
      <c r="D43" s="12" t="str">
        <f t="shared" si="3"/>
        <v>0x28(040)</v>
      </c>
      <c r="E43" s="13">
        <f>COUNTIF(数据!I:I,D43)</f>
        <v>6</v>
      </c>
      <c r="F43" s="4" t="str">
        <f t="shared" si="7"/>
        <v>按下(力度40)</v>
      </c>
      <c r="G43" s="13">
        <f>COUNTIF(数据!I:I,F43)</f>
        <v>0</v>
      </c>
      <c r="H43" s="12" t="str">
        <f t="shared" si="4"/>
        <v>0x28(040)</v>
      </c>
      <c r="I43" s="13">
        <f>COUNTIF(数据!J:J,H43)</f>
        <v>0</v>
      </c>
      <c r="J43" s="4" t="str">
        <f>电子琴!D6&amp;"键"</f>
        <v>E1键</v>
      </c>
      <c r="K43" s="13">
        <f>COUNTIF(数据!J:J,J43)</f>
        <v>4</v>
      </c>
      <c r="L43" s="4" t="str">
        <f t="shared" si="6"/>
        <v>0xA8</v>
      </c>
      <c r="M43" s="12" t="str">
        <f t="shared" si="5"/>
        <v>0xA8(168/040)</v>
      </c>
      <c r="N43" s="13">
        <f>COUNTIF(数据!K:K,M43)</f>
        <v>0</v>
      </c>
    </row>
    <row r="44" spans="3:14" ht="15" customHeight="1" x14ac:dyDescent="0.2">
      <c r="C44" s="1" t="s">
        <v>1288</v>
      </c>
      <c r="D44" s="12" t="str">
        <f t="shared" si="3"/>
        <v>0x29(041)</v>
      </c>
      <c r="E44" s="13">
        <f>COUNTIF(数据!I:I,D44)</f>
        <v>0</v>
      </c>
      <c r="F44" s="4" t="str">
        <f t="shared" si="7"/>
        <v>按下(力度41)</v>
      </c>
      <c r="G44" s="13">
        <f>COUNTIF(数据!I:I,F44)</f>
        <v>2</v>
      </c>
      <c r="H44" s="12" t="str">
        <f t="shared" si="4"/>
        <v>0x29(041)</v>
      </c>
      <c r="I44" s="13">
        <f>COUNTIF(数据!J:J,H44)</f>
        <v>0</v>
      </c>
      <c r="J44" s="4" t="str">
        <f>电子琴!D7&amp;"键"</f>
        <v>F1键</v>
      </c>
      <c r="K44" s="13">
        <f>COUNTIF(数据!J:J,J44)</f>
        <v>6</v>
      </c>
      <c r="L44" s="4" t="str">
        <f t="shared" si="6"/>
        <v>0xA9</v>
      </c>
      <c r="M44" s="12" t="str">
        <f t="shared" si="5"/>
        <v>0xA9(169/041)</v>
      </c>
      <c r="N44" s="13">
        <f>COUNTIF(数据!K:K,M44)</f>
        <v>0</v>
      </c>
    </row>
    <row r="45" spans="3:14" ht="15" customHeight="1" x14ac:dyDescent="0.2">
      <c r="C45" s="1" t="s">
        <v>1289</v>
      </c>
      <c r="D45" s="12" t="str">
        <f t="shared" si="3"/>
        <v>0x2A(042)</v>
      </c>
      <c r="E45" s="13">
        <f>COUNTIF(数据!I:I,D45)</f>
        <v>0</v>
      </c>
      <c r="F45" s="4" t="str">
        <f t="shared" si="7"/>
        <v>按下(力度42)</v>
      </c>
      <c r="G45" s="13">
        <f>COUNTIF(数据!I:I,F45)</f>
        <v>1</v>
      </c>
      <c r="H45" s="12" t="str">
        <f t="shared" si="4"/>
        <v>0x2A(042)</v>
      </c>
      <c r="I45" s="13">
        <f>COUNTIF(数据!J:J,H45)</f>
        <v>0</v>
      </c>
      <c r="J45" s="4" t="str">
        <f>电子琴!D8&amp;"键"</f>
        <v>#F1键</v>
      </c>
      <c r="K45" s="13">
        <f>COUNTIF(数据!J:J,J45)</f>
        <v>2</v>
      </c>
      <c r="L45" s="4" t="str">
        <f t="shared" si="6"/>
        <v>0xAA</v>
      </c>
      <c r="M45" s="12" t="str">
        <f t="shared" si="5"/>
        <v>0xAA(170/042)</v>
      </c>
      <c r="N45" s="13">
        <f>COUNTIF(数据!K:K,M45)</f>
        <v>0</v>
      </c>
    </row>
    <row r="46" spans="3:14" ht="15" customHeight="1" x14ac:dyDescent="0.2">
      <c r="C46" s="1" t="s">
        <v>1290</v>
      </c>
      <c r="D46" s="12" t="str">
        <f t="shared" si="3"/>
        <v>0x2B(043)</v>
      </c>
      <c r="E46" s="13">
        <f>COUNTIF(数据!I:I,D46)</f>
        <v>0</v>
      </c>
      <c r="F46" s="4" t="str">
        <f t="shared" si="7"/>
        <v>按下(力度43)</v>
      </c>
      <c r="G46" s="13">
        <f>COUNTIF(数据!I:I,F46)</f>
        <v>0</v>
      </c>
      <c r="H46" s="12" t="str">
        <f t="shared" si="4"/>
        <v>0x2B(043)</v>
      </c>
      <c r="I46" s="13">
        <f>COUNTIF(数据!J:J,H46)</f>
        <v>0</v>
      </c>
      <c r="J46" s="4" t="str">
        <f>电子琴!D9&amp;"键"</f>
        <v>G1键</v>
      </c>
      <c r="K46" s="13">
        <f>COUNTIF(数据!J:J,J46)</f>
        <v>12</v>
      </c>
      <c r="L46" s="4" t="str">
        <f t="shared" si="6"/>
        <v>0xAB</v>
      </c>
      <c r="M46" s="12" t="str">
        <f t="shared" si="5"/>
        <v>0xAB(171/043)</v>
      </c>
      <c r="N46" s="13">
        <f>COUNTIF(数据!K:K,M46)</f>
        <v>0</v>
      </c>
    </row>
    <row r="47" spans="3:14" ht="15" customHeight="1" x14ac:dyDescent="0.2">
      <c r="C47" s="1" t="s">
        <v>1291</v>
      </c>
      <c r="D47" s="12" t="str">
        <f t="shared" si="3"/>
        <v>0x2C(044)</v>
      </c>
      <c r="E47" s="13">
        <f>COUNTIF(数据!I:I,D47)</f>
        <v>0</v>
      </c>
      <c r="F47" s="4" t="str">
        <f t="shared" si="7"/>
        <v>按下(力度44)</v>
      </c>
      <c r="G47" s="13">
        <f>COUNTIF(数据!I:I,F47)</f>
        <v>2</v>
      </c>
      <c r="H47" s="12" t="str">
        <f t="shared" si="4"/>
        <v>0x2C(044)</v>
      </c>
      <c r="I47" s="13">
        <f>COUNTIF(数据!J:J,H47)</f>
        <v>0</v>
      </c>
      <c r="J47" s="4" t="str">
        <f>电子琴!D10&amp;"键"</f>
        <v>#G1键</v>
      </c>
      <c r="K47" s="13">
        <f>COUNTIF(数据!J:J,J47)</f>
        <v>2</v>
      </c>
      <c r="L47" s="4" t="str">
        <f t="shared" si="6"/>
        <v>0xAC</v>
      </c>
      <c r="M47" s="12" t="str">
        <f t="shared" si="5"/>
        <v>0xAC(172/044)</v>
      </c>
      <c r="N47" s="13">
        <f>COUNTIF(数据!K:K,M47)</f>
        <v>0</v>
      </c>
    </row>
    <row r="48" spans="3:14" ht="15" customHeight="1" x14ac:dyDescent="0.2">
      <c r="C48" s="1" t="s">
        <v>1292</v>
      </c>
      <c r="D48" s="12" t="str">
        <f t="shared" si="3"/>
        <v>0x2D(045)</v>
      </c>
      <c r="E48" s="13">
        <f>COUNTIF(数据!I:I,D48)</f>
        <v>0</v>
      </c>
      <c r="F48" s="4" t="str">
        <f t="shared" si="7"/>
        <v>按下(力度45)</v>
      </c>
      <c r="G48" s="13">
        <f>COUNTIF(数据!I:I,F48)</f>
        <v>2</v>
      </c>
      <c r="H48" s="12" t="str">
        <f t="shared" si="4"/>
        <v>0x2D(045)</v>
      </c>
      <c r="I48" s="13">
        <f>COUNTIF(数据!J:J,H48)</f>
        <v>0</v>
      </c>
      <c r="J48" s="4" t="str">
        <f>电子琴!D11&amp;"键"</f>
        <v>A1键</v>
      </c>
      <c r="K48" s="13">
        <f>COUNTIF(数据!J:J,J48)</f>
        <v>10</v>
      </c>
      <c r="L48" s="4" t="str">
        <f t="shared" si="6"/>
        <v>0xAD</v>
      </c>
      <c r="M48" s="12" t="str">
        <f t="shared" si="5"/>
        <v>0xAD(173/045)</v>
      </c>
      <c r="N48" s="13">
        <f>COUNTIF(数据!K:K,M48)</f>
        <v>0</v>
      </c>
    </row>
    <row r="49" spans="3:14" ht="15" customHeight="1" x14ac:dyDescent="0.2">
      <c r="C49" s="1" t="s">
        <v>1293</v>
      </c>
      <c r="D49" s="12" t="str">
        <f t="shared" si="3"/>
        <v>0x2E(046)</v>
      </c>
      <c r="E49" s="13">
        <f>COUNTIF(数据!I:I,D49)</f>
        <v>0</v>
      </c>
      <c r="F49" s="4" t="str">
        <f t="shared" si="7"/>
        <v>按下(力度46)</v>
      </c>
      <c r="G49" s="13">
        <f>COUNTIF(数据!I:I,F49)</f>
        <v>0</v>
      </c>
      <c r="H49" s="12" t="str">
        <f t="shared" si="4"/>
        <v>0x2E(046)</v>
      </c>
      <c r="I49" s="13">
        <f>COUNTIF(数据!J:J,H49)</f>
        <v>0</v>
      </c>
      <c r="J49" s="4" t="str">
        <f>电子琴!D12&amp;"键"</f>
        <v>#A1键</v>
      </c>
      <c r="K49" s="13">
        <f>COUNTIF(数据!J:J,J49)</f>
        <v>2</v>
      </c>
      <c r="L49" s="4" t="str">
        <f t="shared" si="6"/>
        <v>0xAE</v>
      </c>
      <c r="M49" s="12" t="str">
        <f t="shared" si="5"/>
        <v>0xAE(174/046)</v>
      </c>
      <c r="N49" s="13">
        <f>COUNTIF(数据!K:K,M49)</f>
        <v>0</v>
      </c>
    </row>
    <row r="50" spans="3:14" ht="15" customHeight="1" x14ac:dyDescent="0.2">
      <c r="C50" s="1" t="s">
        <v>1294</v>
      </c>
      <c r="D50" s="12" t="str">
        <f t="shared" si="3"/>
        <v>0x2F(047)</v>
      </c>
      <c r="E50" s="13">
        <f>COUNTIF(数据!I:I,D50)</f>
        <v>0</v>
      </c>
      <c r="F50" s="4" t="str">
        <f t="shared" si="7"/>
        <v>按下(力度47)</v>
      </c>
      <c r="G50" s="13">
        <f>COUNTIF(数据!I:I,F50)</f>
        <v>2</v>
      </c>
      <c r="H50" s="12" t="str">
        <f t="shared" si="4"/>
        <v>0x2F(047)</v>
      </c>
      <c r="I50" s="13">
        <f>COUNTIF(数据!J:J,H50)</f>
        <v>0</v>
      </c>
      <c r="J50" s="4" t="str">
        <f>电子琴!D13&amp;"键"</f>
        <v>B1键</v>
      </c>
      <c r="K50" s="13">
        <f>COUNTIF(数据!J:J,J50)</f>
        <v>26</v>
      </c>
      <c r="L50" s="4" t="str">
        <f t="shared" si="6"/>
        <v>0xAF</v>
      </c>
      <c r="M50" s="12" t="str">
        <f t="shared" si="5"/>
        <v>0xAF(175/047)</v>
      </c>
      <c r="N50" s="13">
        <f>COUNTIF(数据!K:K,M50)</f>
        <v>0</v>
      </c>
    </row>
    <row r="51" spans="3:14" ht="15" customHeight="1" x14ac:dyDescent="0.2">
      <c r="C51" s="1" t="s">
        <v>10</v>
      </c>
      <c r="D51" s="12" t="str">
        <f t="shared" si="3"/>
        <v>0x30(048)</v>
      </c>
      <c r="E51" s="13">
        <f>COUNTIF(数据!I:I,D51)</f>
        <v>7</v>
      </c>
      <c r="F51" s="4" t="str">
        <f t="shared" si="7"/>
        <v>按下(力度48)</v>
      </c>
      <c r="G51" s="13">
        <f>COUNTIF(数据!I:I,F51)</f>
        <v>1</v>
      </c>
      <c r="H51" s="12" t="str">
        <f t="shared" si="4"/>
        <v>0x30(048)</v>
      </c>
      <c r="I51" s="13">
        <f>COUNTIF(数据!J:J,H51)</f>
        <v>15</v>
      </c>
      <c r="J51" s="4" t="str">
        <f>电子琴!D14&amp;"键"</f>
        <v>C2键</v>
      </c>
      <c r="K51" s="13">
        <f>COUNTIF(数据!J:J,J51)</f>
        <v>35</v>
      </c>
      <c r="L51" s="4" t="str">
        <f>"0x"&amp;DEC2HEX(HEX2DEC(RIGHT(C51,2))+128,2)</f>
        <v>0xB0</v>
      </c>
      <c r="M51" s="12" t="str">
        <f t="shared" si="5"/>
        <v>0xB0(176/048)</v>
      </c>
      <c r="N51" s="13">
        <f>COUNTIF(数据!K:K,M51)</f>
        <v>194</v>
      </c>
    </row>
    <row r="52" spans="3:14" ht="15" customHeight="1" x14ac:dyDescent="0.2">
      <c r="C52" s="1" t="s">
        <v>1295</v>
      </c>
      <c r="D52" s="12" t="str">
        <f t="shared" si="3"/>
        <v>0x31(049)</v>
      </c>
      <c r="E52" s="13">
        <f>COUNTIF(数据!I:I,D52)</f>
        <v>0</v>
      </c>
      <c r="F52" s="4" t="str">
        <f t="shared" si="7"/>
        <v>按下(力度49)</v>
      </c>
      <c r="G52" s="13">
        <f>COUNTIF(数据!I:I,F52)</f>
        <v>4</v>
      </c>
      <c r="H52" s="12" t="str">
        <f t="shared" si="4"/>
        <v>0x31(049)</v>
      </c>
      <c r="I52" s="13">
        <f>COUNTIF(数据!J:J,H52)</f>
        <v>9</v>
      </c>
      <c r="J52" s="4" t="str">
        <f>电子琴!D15&amp;"键"</f>
        <v>#C2键</v>
      </c>
      <c r="K52" s="13">
        <f>COUNTIF(数据!J:J,J52)</f>
        <v>2</v>
      </c>
      <c r="L52" s="4" t="str">
        <f t="shared" ref="L52:L115" si="8">"0x"&amp;DEC2HEX(HEX2DEC(RIGHT(C52,2))+128,2)</f>
        <v>0xB1</v>
      </c>
      <c r="M52" s="12" t="str">
        <f t="shared" si="5"/>
        <v>0xB1(177/049)</v>
      </c>
      <c r="N52" s="13">
        <f>COUNTIF(数据!K:K,M52)</f>
        <v>182</v>
      </c>
    </row>
    <row r="53" spans="3:14" ht="15" customHeight="1" x14ac:dyDescent="0.2">
      <c r="C53" s="1" t="s">
        <v>16</v>
      </c>
      <c r="D53" s="12" t="str">
        <f t="shared" si="3"/>
        <v>0x32(050)</v>
      </c>
      <c r="E53" s="13">
        <f>COUNTIF(数据!I:I,D53)</f>
        <v>22</v>
      </c>
      <c r="F53" s="4" t="str">
        <f t="shared" si="7"/>
        <v>按下(力度50)</v>
      </c>
      <c r="G53" s="13">
        <f>COUNTIF(数据!I:I,F53)</f>
        <v>0</v>
      </c>
      <c r="H53" s="12" t="str">
        <f t="shared" si="4"/>
        <v>0x32(050)</v>
      </c>
      <c r="I53" s="13">
        <f>COUNTIF(数据!J:J,H53)</f>
        <v>0</v>
      </c>
      <c r="J53" s="4" t="str">
        <f>电子琴!D16&amp;"键"</f>
        <v>D2键</v>
      </c>
      <c r="K53" s="13">
        <f>COUNTIF(数据!J:J,J53)</f>
        <v>20</v>
      </c>
      <c r="L53" s="4" t="str">
        <f t="shared" si="8"/>
        <v>0xB2</v>
      </c>
      <c r="M53" s="12" t="str">
        <f t="shared" si="5"/>
        <v>0xB2(178/050)</v>
      </c>
      <c r="N53" s="13">
        <f>COUNTIF(数据!K:K,M53)</f>
        <v>0</v>
      </c>
    </row>
    <row r="54" spans="3:14" ht="15" customHeight="1" x14ac:dyDescent="0.2">
      <c r="C54" s="1" t="s">
        <v>1296</v>
      </c>
      <c r="D54" s="12" t="str">
        <f t="shared" si="3"/>
        <v>0x33(051)</v>
      </c>
      <c r="E54" s="13">
        <f>COUNTIF(数据!I:I,D54)</f>
        <v>0</v>
      </c>
      <c r="F54" s="4" t="str">
        <f t="shared" si="7"/>
        <v>按下(力度51)</v>
      </c>
      <c r="G54" s="13">
        <f>COUNTIF(数据!I:I,F54)</f>
        <v>4</v>
      </c>
      <c r="H54" s="12" t="str">
        <f t="shared" si="4"/>
        <v>0x33(051)</v>
      </c>
      <c r="I54" s="13">
        <f>COUNTIF(数据!J:J,H54)</f>
        <v>0</v>
      </c>
      <c r="J54" s="4" t="str">
        <f>电子琴!D17&amp;"键"</f>
        <v>#D2键</v>
      </c>
      <c r="K54" s="13">
        <f>COUNTIF(数据!J:J,J54)</f>
        <v>2</v>
      </c>
      <c r="L54" s="4" t="str">
        <f t="shared" si="8"/>
        <v>0xB3</v>
      </c>
      <c r="M54" s="12" t="str">
        <f t="shared" si="5"/>
        <v>0xB3(179/051)</v>
      </c>
      <c r="N54" s="13">
        <f>COUNTIF(数据!K:K,M54)</f>
        <v>0</v>
      </c>
    </row>
    <row r="55" spans="3:14" ht="15" customHeight="1" x14ac:dyDescent="0.2">
      <c r="C55" s="1" t="s">
        <v>22</v>
      </c>
      <c r="D55" s="12" t="str">
        <f t="shared" si="3"/>
        <v>0x34(052)</v>
      </c>
      <c r="E55" s="13">
        <f>COUNTIF(数据!I:I,D55)</f>
        <v>0</v>
      </c>
      <c r="F55" s="4" t="str">
        <f t="shared" si="7"/>
        <v>按下(力度52)</v>
      </c>
      <c r="G55" s="13">
        <f>COUNTIF(数据!I:I,F55)</f>
        <v>0</v>
      </c>
      <c r="H55" s="12" t="str">
        <f t="shared" si="4"/>
        <v>0x34(052)</v>
      </c>
      <c r="I55" s="13">
        <f>COUNTIF(数据!J:J,H55)</f>
        <v>0</v>
      </c>
      <c r="J55" s="4" t="str">
        <f>电子琴!D18&amp;"键"</f>
        <v>E2键</v>
      </c>
      <c r="K55" s="13">
        <f>COUNTIF(数据!J:J,J55)</f>
        <v>14</v>
      </c>
      <c r="L55" s="4" t="str">
        <f t="shared" si="8"/>
        <v>0xB4</v>
      </c>
      <c r="M55" s="12" t="str">
        <f t="shared" si="5"/>
        <v>0xB4(180/052)</v>
      </c>
      <c r="N55" s="13">
        <f>COUNTIF(数据!K:K,M55)</f>
        <v>0</v>
      </c>
    </row>
    <row r="56" spans="3:14" ht="15" customHeight="1" x14ac:dyDescent="0.2">
      <c r="C56" s="1" t="s">
        <v>28</v>
      </c>
      <c r="D56" s="12" t="str">
        <f t="shared" si="3"/>
        <v>0x35(053)</v>
      </c>
      <c r="E56" s="13">
        <f>COUNTIF(数据!I:I,D56)</f>
        <v>5</v>
      </c>
      <c r="F56" s="4" t="str">
        <f t="shared" si="7"/>
        <v>按下(力度53)</v>
      </c>
      <c r="G56" s="13">
        <f>COUNTIF(数据!I:I,F56)</f>
        <v>2</v>
      </c>
      <c r="H56" s="12" t="str">
        <f t="shared" si="4"/>
        <v>0x35(053)</v>
      </c>
      <c r="I56" s="13">
        <f>COUNTIF(数据!J:J,H56)</f>
        <v>0</v>
      </c>
      <c r="J56" s="4" t="str">
        <f>电子琴!D19&amp;"键"</f>
        <v>F2键</v>
      </c>
      <c r="K56" s="13">
        <f>COUNTIF(数据!J:J,J56)</f>
        <v>18</v>
      </c>
      <c r="L56" s="4" t="str">
        <f t="shared" si="8"/>
        <v>0xB5</v>
      </c>
      <c r="M56" s="12" t="str">
        <f t="shared" si="5"/>
        <v>0xB5(181/053)</v>
      </c>
      <c r="N56" s="13">
        <f>COUNTIF(数据!K:K,M56)</f>
        <v>0</v>
      </c>
    </row>
    <row r="57" spans="3:14" ht="15" customHeight="1" x14ac:dyDescent="0.2">
      <c r="C57" s="1" t="s">
        <v>1297</v>
      </c>
      <c r="D57" s="12" t="str">
        <f t="shared" si="3"/>
        <v>0x36(054)</v>
      </c>
      <c r="E57" s="13">
        <f>COUNTIF(数据!I:I,D57)</f>
        <v>0</v>
      </c>
      <c r="F57" s="4" t="str">
        <f t="shared" si="7"/>
        <v>按下(力度54)</v>
      </c>
      <c r="G57" s="13">
        <f>COUNTIF(数据!I:I,F57)</f>
        <v>1</v>
      </c>
      <c r="H57" s="12" t="str">
        <f t="shared" si="4"/>
        <v>0x36(054)</v>
      </c>
      <c r="I57" s="13">
        <f>COUNTIF(数据!J:J,H57)</f>
        <v>0</v>
      </c>
      <c r="J57" s="4" t="str">
        <f>电子琴!D20&amp;"键"</f>
        <v>#F2键</v>
      </c>
      <c r="K57" s="13">
        <f>COUNTIF(数据!J:J,J57)</f>
        <v>2</v>
      </c>
      <c r="L57" s="4" t="str">
        <f t="shared" si="8"/>
        <v>0xB6</v>
      </c>
      <c r="M57" s="12" t="str">
        <f t="shared" si="5"/>
        <v>0xB6(182/054)</v>
      </c>
      <c r="N57" s="13">
        <f>COUNTIF(数据!K:K,M57)</f>
        <v>0</v>
      </c>
    </row>
    <row r="58" spans="3:14" ht="15" customHeight="1" x14ac:dyDescent="0.2">
      <c r="C58" s="1" t="s">
        <v>34</v>
      </c>
      <c r="D58" s="12" t="str">
        <f t="shared" si="3"/>
        <v>0x37(055)</v>
      </c>
      <c r="E58" s="13">
        <f>COUNTIF(数据!I:I,D58)</f>
        <v>0</v>
      </c>
      <c r="F58" s="4" t="str">
        <f t="shared" si="7"/>
        <v>按下(力度55)</v>
      </c>
      <c r="G58" s="13">
        <f>COUNTIF(数据!I:I,F58)</f>
        <v>2</v>
      </c>
      <c r="H58" s="12" t="str">
        <f t="shared" si="4"/>
        <v>0x37(055)</v>
      </c>
      <c r="I58" s="13">
        <f>COUNTIF(数据!J:J,H58)</f>
        <v>0</v>
      </c>
      <c r="J58" s="4" t="str">
        <f>电子琴!D21&amp;"键"</f>
        <v>G2键</v>
      </c>
      <c r="K58" s="13">
        <f>COUNTIF(数据!J:J,J58)</f>
        <v>18</v>
      </c>
      <c r="L58" s="4" t="str">
        <f t="shared" si="8"/>
        <v>0xB7</v>
      </c>
      <c r="M58" s="12" t="str">
        <f t="shared" si="5"/>
        <v>0xB7(183/055)</v>
      </c>
      <c r="N58" s="13">
        <f>COUNTIF(数据!K:K,M58)</f>
        <v>0</v>
      </c>
    </row>
    <row r="59" spans="3:14" ht="15" customHeight="1" x14ac:dyDescent="0.2">
      <c r="C59" s="1" t="s">
        <v>1298</v>
      </c>
      <c r="D59" s="12" t="str">
        <f t="shared" si="3"/>
        <v>0x38(056)</v>
      </c>
      <c r="E59" s="13">
        <f>COUNTIF(数据!I:I,D59)</f>
        <v>0</v>
      </c>
      <c r="F59" s="4" t="str">
        <f t="shared" si="7"/>
        <v>按下(力度56)</v>
      </c>
      <c r="G59" s="13">
        <f>COUNTIF(数据!I:I,F59)</f>
        <v>0</v>
      </c>
      <c r="H59" s="12" t="str">
        <f t="shared" si="4"/>
        <v>0x38(056)</v>
      </c>
      <c r="I59" s="13">
        <f>COUNTIF(数据!J:J,H59)</f>
        <v>0</v>
      </c>
      <c r="J59" s="4" t="str">
        <f>电子琴!D22&amp;"键"</f>
        <v>#G2键</v>
      </c>
      <c r="K59" s="13">
        <f>COUNTIF(数据!J:J,J59)</f>
        <v>4</v>
      </c>
      <c r="L59" s="4" t="str">
        <f t="shared" si="8"/>
        <v>0xB8</v>
      </c>
      <c r="M59" s="12" t="str">
        <f t="shared" si="5"/>
        <v>0xB8(184/056)</v>
      </c>
      <c r="N59" s="13">
        <f>COUNTIF(数据!K:K,M59)</f>
        <v>0</v>
      </c>
    </row>
    <row r="60" spans="3:14" ht="15" customHeight="1" x14ac:dyDescent="0.2">
      <c r="C60" s="1" t="s">
        <v>40</v>
      </c>
      <c r="D60" s="12" t="str">
        <f t="shared" si="3"/>
        <v>0x39(057)</v>
      </c>
      <c r="E60" s="13">
        <f>COUNTIF(数据!I:I,D60)</f>
        <v>0</v>
      </c>
      <c r="F60" s="4" t="str">
        <f t="shared" si="7"/>
        <v>按下(力度57)</v>
      </c>
      <c r="G60" s="13">
        <f>COUNTIF(数据!I:I,F60)</f>
        <v>4</v>
      </c>
      <c r="H60" s="12" t="str">
        <f t="shared" si="4"/>
        <v>0x39(057)</v>
      </c>
      <c r="I60" s="13">
        <f>COUNTIF(数据!J:J,H60)</f>
        <v>0</v>
      </c>
      <c r="J60" s="4" t="str">
        <f>电子琴!D23&amp;"键"</f>
        <v>A2键</v>
      </c>
      <c r="K60" s="13">
        <f>COUNTIF(数据!J:J,J60)</f>
        <v>22</v>
      </c>
      <c r="L60" s="4" t="str">
        <f t="shared" si="8"/>
        <v>0xB9</v>
      </c>
      <c r="M60" s="12" t="str">
        <f t="shared" si="5"/>
        <v>0xB9(185/057)</v>
      </c>
      <c r="N60" s="13">
        <f>COUNTIF(数据!K:K,M60)</f>
        <v>0</v>
      </c>
    </row>
    <row r="61" spans="3:14" ht="15" customHeight="1" x14ac:dyDescent="0.2">
      <c r="C61" s="1" t="s">
        <v>17</v>
      </c>
      <c r="D61" s="12" t="str">
        <f t="shared" si="3"/>
        <v>0x3A(058)</v>
      </c>
      <c r="E61" s="13">
        <f>COUNTIF(数据!I:I,D61)</f>
        <v>0</v>
      </c>
      <c r="F61" s="4" t="str">
        <f t="shared" si="7"/>
        <v>按下(力度58)</v>
      </c>
      <c r="G61" s="13">
        <f>COUNTIF(数据!I:I,F61)</f>
        <v>3</v>
      </c>
      <c r="H61" s="12" t="str">
        <f t="shared" si="4"/>
        <v>0x3A(058)</v>
      </c>
      <c r="I61" s="13">
        <f>COUNTIF(数据!J:J,H61)</f>
        <v>0</v>
      </c>
      <c r="J61" s="4" t="str">
        <f>电子琴!D24&amp;"键"</f>
        <v>#A2键</v>
      </c>
      <c r="K61" s="13">
        <f>COUNTIF(数据!J:J,J61)</f>
        <v>2</v>
      </c>
      <c r="L61" s="4" t="str">
        <f t="shared" si="8"/>
        <v>0xBA</v>
      </c>
      <c r="M61" s="12" t="str">
        <f t="shared" si="5"/>
        <v>0xBA(186/058)</v>
      </c>
      <c r="N61" s="13">
        <f>COUNTIF(数据!K:K,M61)</f>
        <v>0</v>
      </c>
    </row>
    <row r="62" spans="3:14" ht="15" customHeight="1" x14ac:dyDescent="0.2">
      <c r="C62" s="1" t="s">
        <v>46</v>
      </c>
      <c r="D62" s="12" t="str">
        <f t="shared" si="3"/>
        <v>0x3B(059)</v>
      </c>
      <c r="E62" s="13">
        <f>COUNTIF(数据!I:I,D62)</f>
        <v>0</v>
      </c>
      <c r="F62" s="4" t="str">
        <f t="shared" si="7"/>
        <v>按下(力度59)</v>
      </c>
      <c r="G62" s="13">
        <f>COUNTIF(数据!I:I,F62)</f>
        <v>4</v>
      </c>
      <c r="H62" s="12" t="str">
        <f t="shared" si="4"/>
        <v>0x3B(059)</v>
      </c>
      <c r="I62" s="13">
        <f>COUNTIF(数据!J:J,H62)</f>
        <v>0</v>
      </c>
      <c r="J62" s="4" t="str">
        <f>电子琴!D25&amp;"键"</f>
        <v>B2键</v>
      </c>
      <c r="K62" s="13">
        <f>COUNTIF(数据!J:J,J62)</f>
        <v>30</v>
      </c>
      <c r="L62" s="4" t="str">
        <f t="shared" si="8"/>
        <v>0xBB</v>
      </c>
      <c r="M62" s="12" t="str">
        <f t="shared" si="5"/>
        <v>0xBB(187/059)</v>
      </c>
      <c r="N62" s="13">
        <f>COUNTIF(数据!K:K,M62)</f>
        <v>0</v>
      </c>
    </row>
    <row r="63" spans="3:14" ht="15" customHeight="1" x14ac:dyDescent="0.2">
      <c r="C63" s="1" t="s">
        <v>1299</v>
      </c>
      <c r="D63" s="12" t="str">
        <f t="shared" si="3"/>
        <v>0x3C(060)</v>
      </c>
      <c r="E63" s="13">
        <f>COUNTIF(数据!I:I,D63)</f>
        <v>0</v>
      </c>
      <c r="F63" s="4" t="str">
        <f t="shared" si="7"/>
        <v>按下(力度60)</v>
      </c>
      <c r="G63" s="13">
        <f>COUNTIF(数据!I:I,F63)</f>
        <v>0</v>
      </c>
      <c r="H63" s="12" t="str">
        <f t="shared" si="4"/>
        <v>0x3C(060)</v>
      </c>
      <c r="I63" s="13">
        <f>COUNTIF(数据!J:J,H63)</f>
        <v>2</v>
      </c>
      <c r="J63" s="14" t="str">
        <f>电子琴!D26&amp;"键"</f>
        <v>C3键</v>
      </c>
      <c r="K63" s="13">
        <f>COUNTIF(数据!J:J,J63)</f>
        <v>68</v>
      </c>
      <c r="L63" s="4" t="str">
        <f t="shared" si="8"/>
        <v>0xBC</v>
      </c>
      <c r="M63" s="12" t="str">
        <f t="shared" si="5"/>
        <v>0xBC(188/060)</v>
      </c>
      <c r="N63" s="13">
        <f>COUNTIF(数据!K:K,M63)</f>
        <v>0</v>
      </c>
    </row>
    <row r="64" spans="3:14" ht="15" customHeight="1" x14ac:dyDescent="0.2">
      <c r="C64" s="1" t="s">
        <v>1300</v>
      </c>
      <c r="D64" s="12" t="str">
        <f t="shared" si="3"/>
        <v>0x3D(061)</v>
      </c>
      <c r="E64" s="13">
        <f>COUNTIF(数据!I:I,D64)</f>
        <v>0</v>
      </c>
      <c r="F64" s="4" t="str">
        <f t="shared" si="7"/>
        <v>按下(力度61)</v>
      </c>
      <c r="G64" s="13">
        <f>COUNTIF(数据!I:I,F64)</f>
        <v>3</v>
      </c>
      <c r="H64" s="12" t="str">
        <f t="shared" si="4"/>
        <v>0x3D(061)</v>
      </c>
      <c r="I64" s="13">
        <f>COUNTIF(数据!J:J,H64)</f>
        <v>0</v>
      </c>
      <c r="J64" s="4" t="str">
        <f>电子琴!D27&amp;"键"</f>
        <v>#C3键</v>
      </c>
      <c r="K64" s="13">
        <f>COUNTIF(数据!J:J,J64)</f>
        <v>10</v>
      </c>
      <c r="L64" s="4" t="str">
        <f t="shared" si="8"/>
        <v>0xBD</v>
      </c>
      <c r="M64" s="12" t="str">
        <f t="shared" si="5"/>
        <v>0xBD(189/061)</v>
      </c>
      <c r="N64" s="13">
        <f>COUNTIF(数据!K:K,M64)</f>
        <v>0</v>
      </c>
    </row>
    <row r="65" spans="3:14" ht="15" customHeight="1" x14ac:dyDescent="0.2">
      <c r="C65" s="1" t="s">
        <v>29</v>
      </c>
      <c r="D65" s="12" t="str">
        <f t="shared" si="3"/>
        <v>0x3E(062)</v>
      </c>
      <c r="E65" s="13">
        <f>COUNTIF(数据!I:I,D65)</f>
        <v>3</v>
      </c>
      <c r="F65" s="4" t="str">
        <f t="shared" si="7"/>
        <v>按下(力度62)</v>
      </c>
      <c r="G65" s="13">
        <f>COUNTIF(数据!I:I,F65)</f>
        <v>3</v>
      </c>
      <c r="H65" s="12" t="str">
        <f t="shared" si="4"/>
        <v>0x3E(062)</v>
      </c>
      <c r="I65" s="13">
        <f>COUNTIF(数据!J:J,H65)</f>
        <v>0</v>
      </c>
      <c r="J65" s="4" t="str">
        <f>电子琴!D28&amp;"键"</f>
        <v>D3键</v>
      </c>
      <c r="K65" s="13">
        <f>COUNTIF(数据!J:J,J65)</f>
        <v>36</v>
      </c>
      <c r="L65" s="4" t="str">
        <f t="shared" si="8"/>
        <v>0xBE</v>
      </c>
      <c r="M65" s="12" t="str">
        <f t="shared" si="5"/>
        <v>0xBE(190/062)</v>
      </c>
      <c r="N65" s="13">
        <f>COUNTIF(数据!K:K,M65)</f>
        <v>0</v>
      </c>
    </row>
    <row r="66" spans="3:14" ht="15" customHeight="1" x14ac:dyDescent="0.2">
      <c r="C66" s="1" t="s">
        <v>1301</v>
      </c>
      <c r="D66" s="12" t="str">
        <f t="shared" si="3"/>
        <v>0x3F(063)</v>
      </c>
      <c r="E66" s="13">
        <f>COUNTIF(数据!I:I,D66)</f>
        <v>0</v>
      </c>
      <c r="F66" s="4" t="str">
        <f t="shared" si="7"/>
        <v>按下(力度63)</v>
      </c>
      <c r="G66" s="13">
        <f>COUNTIF(数据!I:I,F66)</f>
        <v>5</v>
      </c>
      <c r="H66" s="12" t="str">
        <f t="shared" si="4"/>
        <v>0x3F(063)</v>
      </c>
      <c r="I66" s="13">
        <f>COUNTIF(数据!J:J,H66)</f>
        <v>0</v>
      </c>
      <c r="J66" s="4" t="str">
        <f>电子琴!D29&amp;"键"</f>
        <v>#D3键</v>
      </c>
      <c r="K66" s="13">
        <f>COUNTIF(数据!J:J,J66)</f>
        <v>2</v>
      </c>
      <c r="L66" s="4" t="str">
        <f t="shared" si="8"/>
        <v>0xBF</v>
      </c>
      <c r="M66" s="12" t="str">
        <f t="shared" si="5"/>
        <v>0xBF(191/063)</v>
      </c>
      <c r="N66" s="13">
        <f>COUNTIF(数据!K:K,M66)</f>
        <v>0</v>
      </c>
    </row>
    <row r="67" spans="3:14" ht="15" customHeight="1" x14ac:dyDescent="0.2">
      <c r="C67" s="1" t="s">
        <v>41</v>
      </c>
      <c r="D67" s="12" t="str">
        <f t="shared" si="3"/>
        <v>0x40(064)</v>
      </c>
      <c r="E67" s="13">
        <f>COUNTIF(数据!I:I,D67)</f>
        <v>0</v>
      </c>
      <c r="F67" s="14" t="str">
        <f t="shared" si="7"/>
        <v>按下(力度64)</v>
      </c>
      <c r="G67" s="13">
        <f>COUNTIF(数据!I:I,F67)</f>
        <v>3</v>
      </c>
      <c r="H67" s="12" t="str">
        <f t="shared" si="4"/>
        <v>0x40(064)</v>
      </c>
      <c r="I67" s="13">
        <f>COUNTIF(数据!J:J,H67)</f>
        <v>0</v>
      </c>
      <c r="J67" s="4" t="str">
        <f>电子琴!D30&amp;"键"</f>
        <v>E3键</v>
      </c>
      <c r="K67" s="13">
        <f>COUNTIF(数据!J:J,J67)</f>
        <v>32</v>
      </c>
      <c r="L67" s="4" t="str">
        <f t="shared" si="8"/>
        <v>0xC0</v>
      </c>
      <c r="M67" s="12" t="str">
        <f>L67&amp;"("&amp;HEX2DEC(RIGHT(L67,2))&amp;"/"&amp;TEXT(HEX2DEC(RIGHT(L67,2))-128,"000")&amp;")"</f>
        <v>0xC0(192/064)</v>
      </c>
      <c r="N67" s="13">
        <f>COUNTIF(数据!K:K,M67)</f>
        <v>44</v>
      </c>
    </row>
    <row r="68" spans="3:14" ht="15" customHeight="1" x14ac:dyDescent="0.2">
      <c r="C68" s="1" t="s">
        <v>1302</v>
      </c>
      <c r="D68" s="12" t="str">
        <f t="shared" si="3"/>
        <v>0x41(065)</v>
      </c>
      <c r="E68" s="13">
        <f>COUNTIF(数据!I:I,D68)</f>
        <v>0</v>
      </c>
      <c r="F68" s="4" t="str">
        <f t="shared" ref="F68:F99" si="9">"按下(力度"&amp;HEX2DEC(RIGHT(C68,2))&amp;")"</f>
        <v>按下(力度65)</v>
      </c>
      <c r="G68" s="13">
        <f>COUNTIF(数据!I:I,F68)</f>
        <v>0</v>
      </c>
      <c r="H68" s="12" t="str">
        <f t="shared" si="4"/>
        <v>0x41(065)</v>
      </c>
      <c r="I68" s="13">
        <f>COUNTIF(数据!J:J,H68)</f>
        <v>0</v>
      </c>
      <c r="J68" s="4" t="str">
        <f>电子琴!D31&amp;"键"</f>
        <v>F3键</v>
      </c>
      <c r="K68" s="13">
        <f>COUNTIF(数据!J:J,J68)</f>
        <v>12</v>
      </c>
      <c r="L68" s="4" t="str">
        <f t="shared" si="8"/>
        <v>0xC1</v>
      </c>
      <c r="M68" s="12" t="str">
        <f>L68&amp;"("&amp;HEX2DEC(RIGHT(L68,2))&amp;"/"&amp;TEXT(HEX2DEC(RIGHT(L68,2))-128,"000")&amp;")"</f>
        <v>0xC1(193/065)</v>
      </c>
      <c r="N68" s="13">
        <f>COUNTIF(数据!K:K,M68)</f>
        <v>45</v>
      </c>
    </row>
    <row r="69" spans="3:14" ht="15" customHeight="1" x14ac:dyDescent="0.2">
      <c r="C69" s="1" t="s">
        <v>23</v>
      </c>
      <c r="D69" s="12" t="str">
        <f t="shared" ref="D69:D130" si="10">C69&amp;"("&amp;TEXT(HEX2DEC(RIGHT(C69,2)),"000")&amp;")"</f>
        <v>0x42(066)</v>
      </c>
      <c r="E69" s="13">
        <f>COUNTIF(数据!I:I,D69)</f>
        <v>0</v>
      </c>
      <c r="F69" s="4" t="str">
        <f t="shared" si="9"/>
        <v>按下(力度66)</v>
      </c>
      <c r="G69" s="13">
        <f>COUNTIF(数据!I:I,F69)</f>
        <v>3</v>
      </c>
      <c r="H69" s="12" t="str">
        <f t="shared" ref="H69:H130" si="11">C69&amp;"("&amp;TEXT(HEX2DEC(RIGHT(C69,2)),"000")&amp;")"</f>
        <v>0x42(066)</v>
      </c>
      <c r="I69" s="13">
        <f>COUNTIF(数据!J:J,H69)</f>
        <v>0</v>
      </c>
      <c r="J69" s="4" t="str">
        <f>电子琴!D32&amp;"键"</f>
        <v>#F3键</v>
      </c>
      <c r="K69" s="13">
        <f>COUNTIF(数据!J:J,J69)</f>
        <v>2</v>
      </c>
      <c r="L69" s="4" t="str">
        <f t="shared" si="8"/>
        <v>0xC2</v>
      </c>
      <c r="M69" s="12" t="str">
        <f t="shared" ref="M69:M130" si="12">L69&amp;"("&amp;HEX2DEC(RIGHT(L69,2))&amp;"/"&amp;TEXT(HEX2DEC(RIGHT(L69,2))-128,"000")&amp;")"</f>
        <v>0xC2(194/066)</v>
      </c>
      <c r="N69" s="13">
        <f>COUNTIF(数据!K:K,M69)</f>
        <v>0</v>
      </c>
    </row>
    <row r="70" spans="3:14" ht="15" customHeight="1" x14ac:dyDescent="0.2">
      <c r="C70" s="1" t="s">
        <v>1303</v>
      </c>
      <c r="D70" s="12" t="str">
        <f t="shared" si="10"/>
        <v>0x43(067)</v>
      </c>
      <c r="E70" s="13">
        <f>COUNTIF(数据!I:I,D70)</f>
        <v>0</v>
      </c>
      <c r="F70" s="4" t="str">
        <f t="shared" si="9"/>
        <v>按下(力度67)</v>
      </c>
      <c r="G70" s="13">
        <f>COUNTIF(数据!I:I,F70)</f>
        <v>3</v>
      </c>
      <c r="H70" s="12" t="str">
        <f t="shared" si="11"/>
        <v>0x43(067)</v>
      </c>
      <c r="I70" s="13">
        <f>COUNTIF(数据!J:J,H70)</f>
        <v>0</v>
      </c>
      <c r="J70" s="4" t="str">
        <f>电子琴!D33&amp;"键"</f>
        <v>G3键</v>
      </c>
      <c r="K70" s="13">
        <f>COUNTIF(数据!J:J,J70)</f>
        <v>10</v>
      </c>
      <c r="L70" s="4" t="str">
        <f t="shared" si="8"/>
        <v>0xC3</v>
      </c>
      <c r="M70" s="12" t="str">
        <f t="shared" si="12"/>
        <v>0xC3(195/067)</v>
      </c>
      <c r="N70" s="13">
        <f>COUNTIF(数据!K:K,M70)</f>
        <v>1</v>
      </c>
    </row>
    <row r="71" spans="3:14" ht="15" customHeight="1" x14ac:dyDescent="0.2">
      <c r="C71" s="1" t="s">
        <v>1304</v>
      </c>
      <c r="D71" s="12" t="str">
        <f t="shared" si="10"/>
        <v>0x44(068)</v>
      </c>
      <c r="E71" s="13">
        <f>COUNTIF(数据!I:I,D71)</f>
        <v>0</v>
      </c>
      <c r="F71" s="4" t="str">
        <f t="shared" si="9"/>
        <v>按下(力度68)</v>
      </c>
      <c r="G71" s="13">
        <f>COUNTIF(数据!I:I,F71)</f>
        <v>0</v>
      </c>
      <c r="H71" s="12" t="str">
        <f t="shared" si="11"/>
        <v>0x44(068)</v>
      </c>
      <c r="I71" s="13">
        <f>COUNTIF(数据!J:J,H71)</f>
        <v>0</v>
      </c>
      <c r="J71" s="4" t="str">
        <f>电子琴!D34&amp;"键"</f>
        <v>#G3键</v>
      </c>
      <c r="K71" s="13">
        <f>COUNTIF(数据!J:J,J71)</f>
        <v>2</v>
      </c>
      <c r="L71" s="4" t="str">
        <f t="shared" si="8"/>
        <v>0xC4</v>
      </c>
      <c r="M71" s="12" t="str">
        <f t="shared" si="12"/>
        <v>0xC4(196/068)</v>
      </c>
      <c r="N71" s="13">
        <f>COUNTIF(数据!K:K,M71)</f>
        <v>0</v>
      </c>
    </row>
    <row r="72" spans="3:14" ht="15" customHeight="1" x14ac:dyDescent="0.2">
      <c r="C72" s="1" t="s">
        <v>1305</v>
      </c>
      <c r="D72" s="12" t="str">
        <f t="shared" si="10"/>
        <v>0x45(069)</v>
      </c>
      <c r="E72" s="13">
        <f>COUNTIF(数据!I:I,D72)</f>
        <v>0</v>
      </c>
      <c r="F72" s="4" t="str">
        <f t="shared" si="9"/>
        <v>按下(力度69)</v>
      </c>
      <c r="G72" s="13">
        <f>COUNTIF(数据!I:I,F72)</f>
        <v>3</v>
      </c>
      <c r="H72" s="12" t="str">
        <f t="shared" si="11"/>
        <v>0x45(069)</v>
      </c>
      <c r="I72" s="13">
        <f>COUNTIF(数据!J:J,H72)</f>
        <v>0</v>
      </c>
      <c r="J72" s="4" t="str">
        <f>电子琴!D35&amp;"键"</f>
        <v>A3键</v>
      </c>
      <c r="K72" s="13">
        <f>COUNTIF(数据!J:J,J72)</f>
        <v>6</v>
      </c>
      <c r="L72" s="4" t="str">
        <f t="shared" si="8"/>
        <v>0xC5</v>
      </c>
      <c r="M72" s="12" t="str">
        <f t="shared" si="12"/>
        <v>0xC5(197/069)</v>
      </c>
      <c r="N72" s="13">
        <f>COUNTIF(数据!K:K,M72)</f>
        <v>0</v>
      </c>
    </row>
    <row r="73" spans="3:14" ht="15" customHeight="1" x14ac:dyDescent="0.2">
      <c r="C73" s="1" t="s">
        <v>35</v>
      </c>
      <c r="D73" s="12" t="str">
        <f t="shared" si="10"/>
        <v>0x46(070)</v>
      </c>
      <c r="E73" s="13">
        <f>COUNTIF(数据!I:I,D73)</f>
        <v>0</v>
      </c>
      <c r="F73" s="4" t="str">
        <f t="shared" si="9"/>
        <v>按下(力度70)</v>
      </c>
      <c r="G73" s="13">
        <f>COUNTIF(数据!I:I,F73)</f>
        <v>4</v>
      </c>
      <c r="H73" s="12" t="str">
        <f t="shared" si="11"/>
        <v>0x46(070)</v>
      </c>
      <c r="I73" s="13">
        <f>COUNTIF(数据!J:J,H73)</f>
        <v>0</v>
      </c>
      <c r="J73" s="4" t="str">
        <f>电子琴!D36&amp;"键"</f>
        <v>#A3键</v>
      </c>
      <c r="K73" s="13">
        <f>COUNTIF(数据!J:J,J73)</f>
        <v>2</v>
      </c>
      <c r="L73" s="4" t="str">
        <f t="shared" si="8"/>
        <v>0xC6</v>
      </c>
      <c r="M73" s="12" t="str">
        <f t="shared" si="12"/>
        <v>0xC6(198/070)</v>
      </c>
      <c r="N73" s="13">
        <f>COUNTIF(数据!K:K,M73)</f>
        <v>0</v>
      </c>
    </row>
    <row r="74" spans="3:14" ht="15" customHeight="1" x14ac:dyDescent="0.2">
      <c r="C74" s="1" t="s">
        <v>1306</v>
      </c>
      <c r="D74" s="12" t="str">
        <f t="shared" si="10"/>
        <v>0x47(071)</v>
      </c>
      <c r="E74" s="13">
        <f>COUNTIF(数据!I:I,D74)</f>
        <v>0</v>
      </c>
      <c r="F74" s="4" t="str">
        <f t="shared" si="9"/>
        <v>按下(力度71)</v>
      </c>
      <c r="G74" s="13">
        <f>COUNTIF(数据!I:I,F74)</f>
        <v>0</v>
      </c>
      <c r="H74" s="12" t="str">
        <f t="shared" si="11"/>
        <v>0x47(071)</v>
      </c>
      <c r="I74" s="13">
        <f>COUNTIF(数据!J:J,H74)</f>
        <v>0</v>
      </c>
      <c r="J74" s="4" t="str">
        <f>电子琴!D37&amp;"键"</f>
        <v>B3键</v>
      </c>
      <c r="K74" s="13">
        <f>COUNTIF(数据!J:J,J74)</f>
        <v>6</v>
      </c>
      <c r="L74" s="4" t="str">
        <f t="shared" si="8"/>
        <v>0xC7</v>
      </c>
      <c r="M74" s="12" t="str">
        <f t="shared" si="12"/>
        <v>0xC7(199/071)</v>
      </c>
      <c r="N74" s="13">
        <f>COUNTIF(数据!K:K,M74)</f>
        <v>0</v>
      </c>
    </row>
    <row r="75" spans="3:14" ht="15" customHeight="1" x14ac:dyDescent="0.2">
      <c r="C75" s="1" t="s">
        <v>58</v>
      </c>
      <c r="D75" s="12" t="str">
        <f t="shared" si="10"/>
        <v>0x48(072)</v>
      </c>
      <c r="E75" s="13">
        <f>COUNTIF(数据!I:I,D75)</f>
        <v>0</v>
      </c>
      <c r="F75" s="4" t="str">
        <f t="shared" si="9"/>
        <v>按下(力度72)</v>
      </c>
      <c r="G75" s="13">
        <f>COUNTIF(数据!I:I,F75)</f>
        <v>3</v>
      </c>
      <c r="H75" s="12" t="str">
        <f t="shared" si="11"/>
        <v>0x48(072)</v>
      </c>
      <c r="I75" s="13">
        <f>COUNTIF(数据!J:J,H75)</f>
        <v>2</v>
      </c>
      <c r="J75" s="4" t="str">
        <f>电子琴!D38&amp;"键"</f>
        <v>C4键</v>
      </c>
      <c r="K75" s="13">
        <f>COUNTIF(数据!J:J,J75)</f>
        <v>2</v>
      </c>
      <c r="L75" s="4" t="str">
        <f t="shared" si="8"/>
        <v>0xC8</v>
      </c>
      <c r="M75" s="12" t="str">
        <f t="shared" si="12"/>
        <v>0xC8(200/072)</v>
      </c>
      <c r="N75" s="13">
        <f>COUNTIF(数据!K:K,M75)</f>
        <v>0</v>
      </c>
    </row>
    <row r="76" spans="3:14" ht="15" customHeight="1" x14ac:dyDescent="0.2">
      <c r="C76" s="1" t="s">
        <v>1307</v>
      </c>
      <c r="D76" s="12" t="str">
        <f t="shared" si="10"/>
        <v>0x49(073)</v>
      </c>
      <c r="E76" s="13">
        <f>COUNTIF(数据!I:I,D76)</f>
        <v>0</v>
      </c>
      <c r="F76" s="4" t="str">
        <f t="shared" si="9"/>
        <v>按下(力度73)</v>
      </c>
      <c r="G76" s="13">
        <f>COUNTIF(数据!I:I,F76)</f>
        <v>4</v>
      </c>
      <c r="H76" s="12" t="str">
        <f t="shared" si="11"/>
        <v>0x49(073)</v>
      </c>
      <c r="I76" s="13">
        <f>COUNTIF(数据!J:J,H76)</f>
        <v>0</v>
      </c>
      <c r="J76" s="4" t="str">
        <f>电子琴!D39&amp;"键"</f>
        <v>#C4键</v>
      </c>
      <c r="K76" s="13">
        <f>COUNTIF(数据!J:J,J76)</f>
        <v>2</v>
      </c>
      <c r="L76" s="4" t="str">
        <f t="shared" si="8"/>
        <v>0xC9</v>
      </c>
      <c r="M76" s="12" t="str">
        <f t="shared" si="12"/>
        <v>0xC9(201/073)</v>
      </c>
      <c r="N76" s="13">
        <f>COUNTIF(数据!K:K,M76)</f>
        <v>0</v>
      </c>
    </row>
    <row r="77" spans="3:14" ht="15" customHeight="1" x14ac:dyDescent="0.2">
      <c r="C77" s="1" t="s">
        <v>1308</v>
      </c>
      <c r="D77" s="12" t="str">
        <f t="shared" si="10"/>
        <v>0x4A(074)</v>
      </c>
      <c r="E77" s="13">
        <f>COUNTIF(数据!I:I,D77)</f>
        <v>0</v>
      </c>
      <c r="F77" s="4" t="str">
        <f t="shared" si="9"/>
        <v>按下(力度74)</v>
      </c>
      <c r="G77" s="13">
        <f>COUNTIF(数据!I:I,F77)</f>
        <v>6</v>
      </c>
      <c r="H77" s="12" t="str">
        <f t="shared" si="11"/>
        <v>0x4A(074)</v>
      </c>
      <c r="I77" s="13">
        <f>COUNTIF(数据!J:J,H77)</f>
        <v>0</v>
      </c>
      <c r="J77" s="4" t="str">
        <f>电子琴!D40&amp;"键"</f>
        <v>D4键</v>
      </c>
      <c r="K77" s="13">
        <f>COUNTIF(数据!J:J,J77)</f>
        <v>2</v>
      </c>
      <c r="L77" s="4" t="str">
        <f t="shared" si="8"/>
        <v>0xCA</v>
      </c>
      <c r="M77" s="12" t="str">
        <f t="shared" si="12"/>
        <v>0xCA(202/074)</v>
      </c>
      <c r="N77" s="13">
        <f>COUNTIF(数据!K:K,M77)</f>
        <v>0</v>
      </c>
    </row>
    <row r="78" spans="3:14" ht="15" customHeight="1" x14ac:dyDescent="0.2">
      <c r="C78" s="1" t="s">
        <v>1309</v>
      </c>
      <c r="D78" s="12" t="str">
        <f t="shared" si="10"/>
        <v>0x4B(075)</v>
      </c>
      <c r="E78" s="13">
        <f>COUNTIF(数据!I:I,D78)</f>
        <v>0</v>
      </c>
      <c r="F78" s="4" t="str">
        <f t="shared" si="9"/>
        <v>按下(力度75)</v>
      </c>
      <c r="G78" s="13">
        <f>COUNTIF(数据!I:I,F78)</f>
        <v>0</v>
      </c>
      <c r="H78" s="12" t="str">
        <f t="shared" si="11"/>
        <v>0x4B(075)</v>
      </c>
      <c r="I78" s="13">
        <f>COUNTIF(数据!J:J,H78)</f>
        <v>0</v>
      </c>
      <c r="J78" s="4" t="str">
        <f>电子琴!D41&amp;"键"</f>
        <v>#D4键</v>
      </c>
      <c r="K78" s="13">
        <f>COUNTIF(数据!J:J,J78)</f>
        <v>2</v>
      </c>
      <c r="L78" s="4" t="str">
        <f t="shared" si="8"/>
        <v>0xCB</v>
      </c>
      <c r="M78" s="12" t="str">
        <f t="shared" si="12"/>
        <v>0xCB(203/075)</v>
      </c>
      <c r="N78" s="13">
        <f>COUNTIF(数据!K:K,M78)</f>
        <v>0</v>
      </c>
    </row>
    <row r="79" spans="3:14" ht="15" customHeight="1" x14ac:dyDescent="0.2">
      <c r="C79" s="1" t="s">
        <v>1310</v>
      </c>
      <c r="D79" s="12" t="str">
        <f t="shared" si="10"/>
        <v>0x4C(076)</v>
      </c>
      <c r="E79" s="13">
        <f>COUNTIF(数据!I:I,D79)</f>
        <v>6</v>
      </c>
      <c r="F79" s="4" t="str">
        <f t="shared" si="9"/>
        <v>按下(力度76)</v>
      </c>
      <c r="G79" s="13">
        <f>COUNTIF(数据!I:I,F79)</f>
        <v>0</v>
      </c>
      <c r="H79" s="12" t="str">
        <f t="shared" si="11"/>
        <v>0x4C(076)</v>
      </c>
      <c r="I79" s="13">
        <f>COUNTIF(数据!J:J,H79)</f>
        <v>0</v>
      </c>
      <c r="J79" s="4" t="str">
        <f>电子琴!D42&amp;"键"</f>
        <v>E4键</v>
      </c>
      <c r="K79" s="13">
        <f>COUNTIF(数据!J:J,J79)</f>
        <v>2</v>
      </c>
      <c r="L79" s="4" t="str">
        <f t="shared" si="8"/>
        <v>0xCC</v>
      </c>
      <c r="M79" s="12" t="str">
        <f t="shared" si="12"/>
        <v>0xCC(204/076)</v>
      </c>
      <c r="N79" s="13">
        <f>COUNTIF(数据!K:K,M79)</f>
        <v>0</v>
      </c>
    </row>
    <row r="80" spans="3:14" ht="15" customHeight="1" x14ac:dyDescent="0.2">
      <c r="C80" s="1" t="s">
        <v>11</v>
      </c>
      <c r="D80" s="12" t="str">
        <f t="shared" si="10"/>
        <v>0x4D(077)</v>
      </c>
      <c r="E80" s="13">
        <f>COUNTIF(数据!I:I,D80)</f>
        <v>0</v>
      </c>
      <c r="F80" s="4" t="str">
        <f t="shared" si="9"/>
        <v>按下(力度77)</v>
      </c>
      <c r="G80" s="13">
        <f>COUNTIF(数据!I:I,F80)</f>
        <v>7</v>
      </c>
      <c r="H80" s="12" t="str">
        <f t="shared" si="11"/>
        <v>0x4D(077)</v>
      </c>
      <c r="I80" s="13">
        <f>COUNTIF(数据!J:J,H80)</f>
        <v>0</v>
      </c>
      <c r="J80" s="4" t="str">
        <f>电子琴!D43&amp;"键"</f>
        <v>F4键</v>
      </c>
      <c r="K80" s="13">
        <f>COUNTIF(数据!J:J,J80)</f>
        <v>2</v>
      </c>
      <c r="L80" s="4" t="str">
        <f t="shared" si="8"/>
        <v>0xCD</v>
      </c>
      <c r="M80" s="12" t="str">
        <f t="shared" si="12"/>
        <v>0xCD(205/077)</v>
      </c>
      <c r="N80" s="13">
        <f>COUNTIF(数据!K:K,M80)</f>
        <v>0</v>
      </c>
    </row>
    <row r="81" spans="3:14" ht="15" customHeight="1" x14ac:dyDescent="0.2">
      <c r="C81" s="1" t="s">
        <v>54</v>
      </c>
      <c r="D81" s="12" t="str">
        <f t="shared" si="10"/>
        <v>0x4E(078)</v>
      </c>
      <c r="E81" s="13">
        <f>COUNTIF(数据!I:I,D81)</f>
        <v>0</v>
      </c>
      <c r="F81" s="4" t="str">
        <f t="shared" si="9"/>
        <v>按下(力度78)</v>
      </c>
      <c r="G81" s="13">
        <f>COUNTIF(数据!I:I,F81)</f>
        <v>4</v>
      </c>
      <c r="H81" s="12" t="str">
        <f t="shared" si="11"/>
        <v>0x4E(078)</v>
      </c>
      <c r="I81" s="13">
        <f>COUNTIF(数据!J:J,H81)</f>
        <v>0</v>
      </c>
      <c r="J81" s="4" t="str">
        <f>电子琴!D44&amp;"键"</f>
        <v>#F4键</v>
      </c>
      <c r="K81" s="13">
        <f>COUNTIF(数据!J:J,J81)</f>
        <v>2</v>
      </c>
      <c r="L81" s="4" t="str">
        <f t="shared" si="8"/>
        <v>0xCE</v>
      </c>
      <c r="M81" s="12" t="str">
        <f t="shared" si="12"/>
        <v>0xCE(206/078)</v>
      </c>
      <c r="N81" s="13">
        <f>COUNTIF(数据!K:K,M81)</f>
        <v>0</v>
      </c>
    </row>
    <row r="82" spans="3:14" ht="15" customHeight="1" x14ac:dyDescent="0.2">
      <c r="C82" s="1" t="s">
        <v>1311</v>
      </c>
      <c r="D82" s="12" t="str">
        <f t="shared" si="10"/>
        <v>0x4F(079)</v>
      </c>
      <c r="E82" s="13">
        <f>COUNTIF(数据!I:I,D82)</f>
        <v>0</v>
      </c>
      <c r="F82" s="4" t="str">
        <f t="shared" si="9"/>
        <v>按下(力度79)</v>
      </c>
      <c r="G82" s="13">
        <f>COUNTIF(数据!I:I,F82)</f>
        <v>11</v>
      </c>
      <c r="H82" s="12" t="str">
        <f t="shared" si="11"/>
        <v>0x4F(079)</v>
      </c>
      <c r="I82" s="13">
        <f>COUNTIF(数据!J:J,H82)</f>
        <v>0</v>
      </c>
      <c r="J82" s="4" t="str">
        <f>电子琴!D45&amp;"键"</f>
        <v>G4键</v>
      </c>
      <c r="K82" s="13">
        <f>COUNTIF(数据!J:J,J82)</f>
        <v>2</v>
      </c>
      <c r="L82" s="4" t="str">
        <f t="shared" si="8"/>
        <v>0xCF</v>
      </c>
      <c r="M82" s="12" t="str">
        <f t="shared" si="12"/>
        <v>0xCF(207/079)</v>
      </c>
      <c r="N82" s="13">
        <f>COUNTIF(数据!K:K,M82)</f>
        <v>0</v>
      </c>
    </row>
    <row r="83" spans="3:14" ht="15" customHeight="1" x14ac:dyDescent="0.2">
      <c r="C83" s="1" t="s">
        <v>1312</v>
      </c>
      <c r="D83" s="12" t="str">
        <f t="shared" si="10"/>
        <v>0x50(080)</v>
      </c>
      <c r="E83" s="13">
        <f>COUNTIF(数据!I:I,D83)</f>
        <v>3</v>
      </c>
      <c r="F83" s="4" t="str">
        <f t="shared" si="9"/>
        <v>按下(力度80)</v>
      </c>
      <c r="G83" s="13">
        <f>COUNTIF(数据!I:I,F83)</f>
        <v>0</v>
      </c>
      <c r="H83" s="12" t="str">
        <f t="shared" si="11"/>
        <v>0x50(080)</v>
      </c>
      <c r="I83" s="13">
        <f>COUNTIF(数据!J:J,H83)</f>
        <v>0</v>
      </c>
      <c r="J83" s="4" t="str">
        <f>电子琴!D46&amp;"键"</f>
        <v>#G4键</v>
      </c>
      <c r="K83" s="13">
        <f>COUNTIF(数据!J:J,J83)</f>
        <v>2</v>
      </c>
      <c r="L83" s="4" t="str">
        <f t="shared" si="8"/>
        <v>0xD0</v>
      </c>
      <c r="M83" s="12" t="str">
        <f t="shared" si="12"/>
        <v>0xD0(208/080)</v>
      </c>
      <c r="N83" s="13">
        <f>COUNTIF(数据!K:K,M83)</f>
        <v>0</v>
      </c>
    </row>
    <row r="84" spans="3:14" ht="15" customHeight="1" x14ac:dyDescent="0.2">
      <c r="C84" s="1" t="s">
        <v>1313</v>
      </c>
      <c r="D84" s="12" t="str">
        <f t="shared" si="10"/>
        <v>0x51(081)</v>
      </c>
      <c r="E84" s="13">
        <f>COUNTIF(数据!I:I,D84)</f>
        <v>0</v>
      </c>
      <c r="F84" s="4" t="str">
        <f t="shared" si="9"/>
        <v>按下(力度81)</v>
      </c>
      <c r="G84" s="13">
        <f>COUNTIF(数据!I:I,F84)</f>
        <v>16</v>
      </c>
      <c r="H84" s="12" t="str">
        <f t="shared" si="11"/>
        <v>0x51(081)</v>
      </c>
      <c r="I84" s="13">
        <f>COUNTIF(数据!J:J,H84)</f>
        <v>0</v>
      </c>
      <c r="J84" s="4" t="str">
        <f>电子琴!D47&amp;"键"</f>
        <v>A4键</v>
      </c>
      <c r="K84" s="13">
        <f>COUNTIF(数据!J:J,J84)</f>
        <v>2</v>
      </c>
      <c r="L84" s="4" t="str">
        <f t="shared" si="8"/>
        <v>0xD1</v>
      </c>
      <c r="M84" s="12" t="str">
        <f t="shared" si="12"/>
        <v>0xD1(209/081)</v>
      </c>
      <c r="N84" s="13">
        <f>COUNTIF(数据!K:K,M84)</f>
        <v>0</v>
      </c>
    </row>
    <row r="85" spans="3:14" ht="15" customHeight="1" x14ac:dyDescent="0.2">
      <c r="C85" s="1" t="s">
        <v>1314</v>
      </c>
      <c r="D85" s="12" t="str">
        <f t="shared" si="10"/>
        <v>0x52(082)</v>
      </c>
      <c r="E85" s="13">
        <f>COUNTIF(数据!I:I,D85)</f>
        <v>0</v>
      </c>
      <c r="F85" s="4" t="str">
        <f t="shared" si="9"/>
        <v>按下(力度82)</v>
      </c>
      <c r="G85" s="13">
        <f>COUNTIF(数据!I:I,F85)</f>
        <v>0</v>
      </c>
      <c r="H85" s="12" t="str">
        <f t="shared" si="11"/>
        <v>0x52(082)</v>
      </c>
      <c r="I85" s="13">
        <f>COUNTIF(数据!J:J,H85)</f>
        <v>0</v>
      </c>
      <c r="J85" s="4" t="str">
        <f>电子琴!D48&amp;"键"</f>
        <v>#A4键</v>
      </c>
      <c r="K85" s="13">
        <f>COUNTIF(数据!J:J,J85)</f>
        <v>2</v>
      </c>
      <c r="L85" s="4" t="str">
        <f t="shared" si="8"/>
        <v>0xD2</v>
      </c>
      <c r="M85" s="12" t="str">
        <f t="shared" si="12"/>
        <v>0xD2(210/082)</v>
      </c>
      <c r="N85" s="13">
        <f>COUNTIF(数据!K:K,M85)</f>
        <v>0</v>
      </c>
    </row>
    <row r="86" spans="3:14" ht="15" customHeight="1" x14ac:dyDescent="0.2">
      <c r="C86" s="1" t="s">
        <v>47</v>
      </c>
      <c r="D86" s="12" t="str">
        <f t="shared" si="10"/>
        <v>0x53(083)</v>
      </c>
      <c r="E86" s="13">
        <f>COUNTIF(数据!I:I,D86)</f>
        <v>0</v>
      </c>
      <c r="F86" s="4" t="str">
        <f t="shared" si="9"/>
        <v>按下(力度83)</v>
      </c>
      <c r="G86" s="13">
        <f>COUNTIF(数据!I:I,F86)</f>
        <v>18</v>
      </c>
      <c r="H86" s="12" t="str">
        <f t="shared" si="11"/>
        <v>0x53(083)</v>
      </c>
      <c r="I86" s="13">
        <f>COUNTIF(数据!J:J,H86)</f>
        <v>0</v>
      </c>
      <c r="J86" s="4" t="str">
        <f>电子琴!D49&amp;"键"</f>
        <v>B4键</v>
      </c>
      <c r="K86" s="13">
        <f>COUNTIF(数据!J:J,J86)</f>
        <v>2</v>
      </c>
      <c r="L86" s="4" t="str">
        <f t="shared" si="8"/>
        <v>0xD3</v>
      </c>
      <c r="M86" s="12" t="str">
        <f t="shared" si="12"/>
        <v>0xD3(211/083)</v>
      </c>
      <c r="N86" s="13">
        <f>COUNTIF(数据!K:K,M86)</f>
        <v>0</v>
      </c>
    </row>
    <row r="87" spans="3:14" ht="15" customHeight="1" x14ac:dyDescent="0.2">
      <c r="C87" s="1" t="s">
        <v>1315</v>
      </c>
      <c r="D87" s="12" t="str">
        <f t="shared" si="10"/>
        <v>0x54(084)</v>
      </c>
      <c r="E87" s="13">
        <f>COUNTIF(数据!I:I,D87)</f>
        <v>0</v>
      </c>
      <c r="F87" s="4" t="str">
        <f t="shared" si="9"/>
        <v>按下(力度84)</v>
      </c>
      <c r="G87" s="13">
        <f>COUNTIF(数据!I:I,F87)</f>
        <v>19</v>
      </c>
      <c r="H87" s="12" t="str">
        <f t="shared" si="11"/>
        <v>0x54(084)</v>
      </c>
      <c r="I87" s="13">
        <f>COUNTIF(数据!J:J,H87)</f>
        <v>0</v>
      </c>
      <c r="J87" s="4" t="str">
        <f>电子琴!D50&amp;"键"</f>
        <v>C5键</v>
      </c>
      <c r="K87" s="13">
        <f>COUNTIF(数据!J:J,J87)</f>
        <v>2</v>
      </c>
      <c r="L87" s="4" t="str">
        <f t="shared" si="8"/>
        <v>0xD4</v>
      </c>
      <c r="M87" s="12" t="str">
        <f t="shared" si="12"/>
        <v>0xD4(212/084)</v>
      </c>
      <c r="N87" s="13">
        <f>COUNTIF(数据!K:K,M87)</f>
        <v>0</v>
      </c>
    </row>
    <row r="88" spans="3:14" ht="15" customHeight="1" x14ac:dyDescent="0.2">
      <c r="C88" s="1" t="s">
        <v>1316</v>
      </c>
      <c r="D88" s="12" t="str">
        <f t="shared" si="10"/>
        <v>0x55(085)</v>
      </c>
      <c r="E88" s="13">
        <f>COUNTIF(数据!I:I,D88)</f>
        <v>0</v>
      </c>
      <c r="F88" s="4" t="str">
        <f t="shared" si="9"/>
        <v>按下(力度85)</v>
      </c>
      <c r="G88" s="13">
        <f>COUNTIF(数据!I:I,F88)</f>
        <v>0</v>
      </c>
      <c r="H88" s="12" t="str">
        <f t="shared" si="11"/>
        <v>0x55(085)</v>
      </c>
      <c r="I88" s="13">
        <f>COUNTIF(数据!J:J,H88)</f>
        <v>0</v>
      </c>
      <c r="J88" s="4" t="str">
        <f>电子琴!D51&amp;"键"</f>
        <v>#C5键</v>
      </c>
      <c r="K88" s="13">
        <f>COUNTIF(数据!J:J,J88)</f>
        <v>2</v>
      </c>
      <c r="L88" s="4" t="str">
        <f t="shared" si="8"/>
        <v>0xD5</v>
      </c>
      <c r="M88" s="12" t="str">
        <f t="shared" si="12"/>
        <v>0xD5(213/085)</v>
      </c>
      <c r="N88" s="13">
        <f>COUNTIF(数据!K:K,M88)</f>
        <v>0</v>
      </c>
    </row>
    <row r="89" spans="3:14" ht="15" customHeight="1" x14ac:dyDescent="0.2">
      <c r="C89" s="1" t="s">
        <v>71</v>
      </c>
      <c r="D89" s="12" t="str">
        <f t="shared" si="10"/>
        <v>0x56(086)</v>
      </c>
      <c r="E89" s="13">
        <f>COUNTIF(数据!I:I,D89)</f>
        <v>0</v>
      </c>
      <c r="F89" s="4" t="str">
        <f t="shared" si="9"/>
        <v>按下(力度86)</v>
      </c>
      <c r="G89" s="13">
        <f>COUNTIF(数据!I:I,F89)</f>
        <v>14</v>
      </c>
      <c r="H89" s="12" t="str">
        <f t="shared" si="11"/>
        <v>0x56(086)</v>
      </c>
      <c r="I89" s="13">
        <f>COUNTIF(数据!J:J,H89)</f>
        <v>0</v>
      </c>
      <c r="J89" s="4" t="str">
        <f>电子琴!D52&amp;"键"</f>
        <v>D5键</v>
      </c>
      <c r="K89" s="13">
        <f>COUNTIF(数据!J:J,J89)</f>
        <v>2</v>
      </c>
      <c r="L89" s="4" t="str">
        <f t="shared" si="8"/>
        <v>0xD6</v>
      </c>
      <c r="M89" s="12" t="str">
        <f t="shared" si="12"/>
        <v>0xD6(214/086)</v>
      </c>
      <c r="N89" s="13">
        <f>COUNTIF(数据!K:K,M89)</f>
        <v>0</v>
      </c>
    </row>
    <row r="90" spans="3:14" ht="15" customHeight="1" x14ac:dyDescent="0.2">
      <c r="C90" s="1" t="s">
        <v>1317</v>
      </c>
      <c r="D90" s="12" t="str">
        <f t="shared" si="10"/>
        <v>0x57(087)</v>
      </c>
      <c r="E90" s="13">
        <f>COUNTIF(数据!I:I,D90)</f>
        <v>0</v>
      </c>
      <c r="F90" s="4" t="str">
        <f t="shared" si="9"/>
        <v>按下(力度87)</v>
      </c>
      <c r="G90" s="13">
        <f>COUNTIF(数据!I:I,F90)</f>
        <v>0</v>
      </c>
      <c r="H90" s="12" t="str">
        <f t="shared" si="11"/>
        <v>0x57(087)</v>
      </c>
      <c r="I90" s="13">
        <f>COUNTIF(数据!J:J,H90)</f>
        <v>0</v>
      </c>
      <c r="J90" s="4" t="str">
        <f>电子琴!D53&amp;"键"</f>
        <v>#D5键</v>
      </c>
      <c r="K90" s="13">
        <f>COUNTIF(数据!J:J,J90)</f>
        <v>2</v>
      </c>
      <c r="L90" s="4" t="str">
        <f t="shared" si="8"/>
        <v>0xD7</v>
      </c>
      <c r="M90" s="12" t="str">
        <f t="shared" si="12"/>
        <v>0xD7(215/087)</v>
      </c>
      <c r="N90" s="13">
        <f>COUNTIF(数据!K:K,M90)</f>
        <v>0</v>
      </c>
    </row>
    <row r="91" spans="3:14" ht="15" customHeight="1" x14ac:dyDescent="0.2">
      <c r="C91" s="1" t="s">
        <v>1318</v>
      </c>
      <c r="D91" s="12" t="str">
        <f t="shared" si="10"/>
        <v>0x58(088)</v>
      </c>
      <c r="E91" s="13">
        <f>COUNTIF(数据!I:I,D91)</f>
        <v>0</v>
      </c>
      <c r="F91" s="4" t="str">
        <f t="shared" si="9"/>
        <v>按下(力度88)</v>
      </c>
      <c r="G91" s="13">
        <f>COUNTIF(数据!I:I,F91)</f>
        <v>12</v>
      </c>
      <c r="H91" s="12" t="str">
        <f t="shared" si="11"/>
        <v>0x58(088)</v>
      </c>
      <c r="I91" s="13">
        <f>COUNTIF(数据!J:J,H91)</f>
        <v>0</v>
      </c>
      <c r="J91" s="4" t="str">
        <f>电子琴!D54&amp;"键"</f>
        <v>E5键</v>
      </c>
      <c r="K91" s="13">
        <f>COUNTIF(数据!J:J,J91)</f>
        <v>2</v>
      </c>
      <c r="L91" s="4" t="str">
        <f t="shared" si="8"/>
        <v>0xD8</v>
      </c>
      <c r="M91" s="12" t="str">
        <f t="shared" si="12"/>
        <v>0xD8(216/088)</v>
      </c>
      <c r="N91" s="13">
        <f>COUNTIF(数据!K:K,M91)</f>
        <v>0</v>
      </c>
    </row>
    <row r="92" spans="3:14" ht="15" customHeight="1" x14ac:dyDescent="0.2">
      <c r="C92" s="1" t="s">
        <v>1319</v>
      </c>
      <c r="D92" s="12" t="str">
        <f t="shared" si="10"/>
        <v>0x59(089)</v>
      </c>
      <c r="E92" s="13">
        <f>COUNTIF(数据!I:I,D92)</f>
        <v>0</v>
      </c>
      <c r="F92" s="4" t="str">
        <f t="shared" si="9"/>
        <v>按下(力度89)</v>
      </c>
      <c r="G92" s="13">
        <f>COUNTIF(数据!I:I,F92)</f>
        <v>0</v>
      </c>
      <c r="H92" s="12" t="str">
        <f t="shared" si="11"/>
        <v>0x59(089)</v>
      </c>
      <c r="I92" s="13">
        <f>COUNTIF(数据!J:J,H92)</f>
        <v>0</v>
      </c>
      <c r="J92" s="4" t="str">
        <f>电子琴!D55&amp;"键"</f>
        <v>F5键</v>
      </c>
      <c r="K92" s="13">
        <f>COUNTIF(数据!J:J,J92)</f>
        <v>2</v>
      </c>
      <c r="L92" s="4" t="str">
        <f t="shared" si="8"/>
        <v>0xD9</v>
      </c>
      <c r="M92" s="12" t="str">
        <f t="shared" si="12"/>
        <v>0xD9(217/089)</v>
      </c>
      <c r="N92" s="13">
        <f>COUNTIF(数据!K:K,M92)</f>
        <v>0</v>
      </c>
    </row>
    <row r="93" spans="3:14" ht="15" customHeight="1" x14ac:dyDescent="0.2">
      <c r="C93" s="1" t="s">
        <v>1320</v>
      </c>
      <c r="D93" s="12" t="str">
        <f t="shared" si="10"/>
        <v>0x5A(090)</v>
      </c>
      <c r="E93" s="13">
        <f>COUNTIF(数据!I:I,D93)</f>
        <v>7</v>
      </c>
      <c r="F93" s="4" t="str">
        <f t="shared" si="9"/>
        <v>按下(力度90)</v>
      </c>
      <c r="G93" s="13">
        <f>COUNTIF(数据!I:I,F93)</f>
        <v>15</v>
      </c>
      <c r="H93" s="12" t="str">
        <f t="shared" si="11"/>
        <v>0x5A(090)</v>
      </c>
      <c r="I93" s="13">
        <f>COUNTIF(数据!J:J,H93)</f>
        <v>0</v>
      </c>
      <c r="J93" s="4" t="str">
        <f>电子琴!D56&amp;"键"</f>
        <v>#F5键</v>
      </c>
      <c r="K93" s="13">
        <f>COUNTIF(数据!J:J,J93)</f>
        <v>2</v>
      </c>
      <c r="L93" s="4" t="str">
        <f t="shared" si="8"/>
        <v>0xDA</v>
      </c>
      <c r="M93" s="12" t="str">
        <f t="shared" si="12"/>
        <v>0xDA(218/090)</v>
      </c>
      <c r="N93" s="13">
        <f>COUNTIF(数据!K:K,M93)</f>
        <v>0</v>
      </c>
    </row>
    <row r="94" spans="3:14" ht="15" customHeight="1" x14ac:dyDescent="0.2">
      <c r="C94" s="1" t="s">
        <v>1321</v>
      </c>
      <c r="D94" s="12" t="str">
        <f t="shared" si="10"/>
        <v>0x5B(091)</v>
      </c>
      <c r="E94" s="13">
        <f>COUNTIF(数据!I:I,D94)</f>
        <v>0</v>
      </c>
      <c r="F94" s="4" t="str">
        <f t="shared" si="9"/>
        <v>按下(力度91)</v>
      </c>
      <c r="G94" s="13">
        <f>COUNTIF(数据!I:I,F94)</f>
        <v>0</v>
      </c>
      <c r="H94" s="12" t="str">
        <f t="shared" si="11"/>
        <v>0x5B(091)</v>
      </c>
      <c r="I94" s="13">
        <f>COUNTIF(数据!J:J,H94)</f>
        <v>68</v>
      </c>
      <c r="J94" s="4" t="str">
        <f>电子琴!D57&amp;"键"</f>
        <v>G5键</v>
      </c>
      <c r="K94" s="13">
        <f>COUNTIF(数据!J:J,J94)</f>
        <v>2</v>
      </c>
      <c r="L94" s="4" t="str">
        <f t="shared" si="8"/>
        <v>0xDB</v>
      </c>
      <c r="M94" s="12" t="str">
        <f t="shared" si="12"/>
        <v>0xDB(219/091)</v>
      </c>
      <c r="N94" s="13">
        <f>COUNTIF(数据!K:K,M94)</f>
        <v>0</v>
      </c>
    </row>
    <row r="95" spans="3:14" ht="15" customHeight="1" x14ac:dyDescent="0.2">
      <c r="C95" s="1" t="s">
        <v>1322</v>
      </c>
      <c r="D95" s="12" t="str">
        <f t="shared" si="10"/>
        <v>0x5C(092)</v>
      </c>
      <c r="E95" s="13">
        <f>COUNTIF(数据!I:I,D95)</f>
        <v>0</v>
      </c>
      <c r="F95" s="4" t="str">
        <f t="shared" si="9"/>
        <v>按下(力度92)</v>
      </c>
      <c r="G95" s="13">
        <f>COUNTIF(数据!I:I,F95)</f>
        <v>0</v>
      </c>
      <c r="H95" s="12" t="str">
        <f t="shared" si="11"/>
        <v>0x5C(092)</v>
      </c>
      <c r="I95" s="13">
        <f>COUNTIF(数据!J:J,H95)</f>
        <v>0</v>
      </c>
      <c r="J95" s="4" t="str">
        <f>电子琴!D58&amp;"键"</f>
        <v>#G5键</v>
      </c>
      <c r="K95" s="13">
        <f>COUNTIF(数据!J:J,J95)</f>
        <v>2</v>
      </c>
      <c r="L95" s="4" t="str">
        <f t="shared" si="8"/>
        <v>0xDC</v>
      </c>
      <c r="M95" s="12" t="str">
        <f t="shared" si="12"/>
        <v>0xDC(220/092)</v>
      </c>
      <c r="N95" s="13">
        <f>COUNTIF(数据!K:K,M95)</f>
        <v>0</v>
      </c>
    </row>
    <row r="96" spans="3:14" ht="15" customHeight="1" x14ac:dyDescent="0.2">
      <c r="C96" s="1" t="s">
        <v>1323</v>
      </c>
      <c r="D96" s="12" t="str">
        <f t="shared" si="10"/>
        <v>0x5D(093)</v>
      </c>
      <c r="E96" s="13">
        <f>COUNTIF(数据!I:I,D96)</f>
        <v>0</v>
      </c>
      <c r="F96" s="4" t="str">
        <f t="shared" si="9"/>
        <v>按下(力度93)</v>
      </c>
      <c r="G96" s="13">
        <f>COUNTIF(数据!I:I,F96)</f>
        <v>0</v>
      </c>
      <c r="H96" s="12" t="str">
        <f t="shared" si="11"/>
        <v>0x5D(093)</v>
      </c>
      <c r="I96" s="13">
        <f>COUNTIF(数据!J:J,H96)</f>
        <v>44</v>
      </c>
      <c r="J96" s="4" t="str">
        <f>电子琴!D59&amp;"键"</f>
        <v>A5键</v>
      </c>
      <c r="K96" s="13">
        <f>COUNTIF(数据!J:J,J96)</f>
        <v>2</v>
      </c>
      <c r="L96" s="4" t="str">
        <f t="shared" si="8"/>
        <v>0xDD</v>
      </c>
      <c r="M96" s="12" t="str">
        <f t="shared" si="12"/>
        <v>0xDD(221/093)</v>
      </c>
      <c r="N96" s="13">
        <f>COUNTIF(数据!K:K,M96)</f>
        <v>0</v>
      </c>
    </row>
    <row r="97" spans="3:14" ht="15" customHeight="1" x14ac:dyDescent="0.2">
      <c r="C97" s="1" t="s">
        <v>1324</v>
      </c>
      <c r="D97" s="12" t="str">
        <f t="shared" si="10"/>
        <v>0x5E(094)</v>
      </c>
      <c r="E97" s="13">
        <f>COUNTIF(数据!I:I,D97)</f>
        <v>0</v>
      </c>
      <c r="F97" s="4" t="str">
        <f t="shared" si="9"/>
        <v>按下(力度94)</v>
      </c>
      <c r="G97" s="13">
        <f>COUNTIF(数据!I:I,F97)</f>
        <v>10</v>
      </c>
      <c r="H97" s="12" t="str">
        <f t="shared" si="11"/>
        <v>0x5E(094)</v>
      </c>
      <c r="I97" s="13">
        <f>COUNTIF(数据!J:J,H97)</f>
        <v>0</v>
      </c>
      <c r="J97" s="4" t="str">
        <f>电子琴!D60&amp;"键"</f>
        <v>#A5键</v>
      </c>
      <c r="K97" s="13">
        <f>COUNTIF(数据!J:J,J97)</f>
        <v>2</v>
      </c>
      <c r="L97" s="4" t="str">
        <f t="shared" si="8"/>
        <v>0xDE</v>
      </c>
      <c r="M97" s="12" t="str">
        <f t="shared" si="12"/>
        <v>0xDE(222/094)</v>
      </c>
      <c r="N97" s="13">
        <f>COUNTIF(数据!K:K,M97)</f>
        <v>0</v>
      </c>
    </row>
    <row r="98" spans="3:14" ht="15" customHeight="1" x14ac:dyDescent="0.2">
      <c r="C98" s="1" t="s">
        <v>1325</v>
      </c>
      <c r="D98" s="12" t="str">
        <f t="shared" si="10"/>
        <v>0x5F(095)</v>
      </c>
      <c r="E98" s="13">
        <f>COUNTIF(数据!I:I,D98)</f>
        <v>0</v>
      </c>
      <c r="F98" s="4" t="str">
        <f t="shared" si="9"/>
        <v>按下(力度95)</v>
      </c>
      <c r="G98" s="13">
        <f>COUNTIF(数据!I:I,F98)</f>
        <v>0</v>
      </c>
      <c r="H98" s="12" t="str">
        <f t="shared" si="11"/>
        <v>0x5F(095)</v>
      </c>
      <c r="I98" s="13">
        <f>COUNTIF(数据!J:J,H98)</f>
        <v>0</v>
      </c>
      <c r="J98" s="4" t="str">
        <f>电子琴!D61&amp;"键"</f>
        <v>B5键</v>
      </c>
      <c r="K98" s="13">
        <f>COUNTIF(数据!J:J,J98)</f>
        <v>2</v>
      </c>
      <c r="L98" s="4" t="str">
        <f t="shared" si="8"/>
        <v>0xDF</v>
      </c>
      <c r="M98" s="12" t="str">
        <f t="shared" si="12"/>
        <v>0xDF(223/095)</v>
      </c>
      <c r="N98" s="13">
        <f>COUNTIF(数据!K:K,M98)</f>
        <v>0</v>
      </c>
    </row>
    <row r="99" spans="3:14" ht="15" customHeight="1" x14ac:dyDescent="0.2">
      <c r="C99" s="1" t="s">
        <v>1326</v>
      </c>
      <c r="D99" s="12" t="str">
        <f t="shared" si="10"/>
        <v>0x60(096)</v>
      </c>
      <c r="E99" s="13">
        <f>COUNTIF(数据!I:I,D99)</f>
        <v>0</v>
      </c>
      <c r="F99" s="4" t="str">
        <f t="shared" si="9"/>
        <v>按下(力度96)</v>
      </c>
      <c r="G99" s="13">
        <f>COUNTIF(数据!I:I,F99)</f>
        <v>0</v>
      </c>
      <c r="H99" s="12" t="str">
        <f t="shared" si="11"/>
        <v>0x60(096)</v>
      </c>
      <c r="I99" s="13">
        <f>COUNTIF(数据!J:J,H99)</f>
        <v>0</v>
      </c>
      <c r="J99" s="4" t="str">
        <f>电子琴!D62&amp;"键"</f>
        <v>C6键</v>
      </c>
      <c r="K99" s="13">
        <f>COUNTIF(数据!J:J,J99)</f>
        <v>2</v>
      </c>
      <c r="L99" s="4" t="str">
        <f t="shared" si="8"/>
        <v>0xE0</v>
      </c>
      <c r="M99" s="12" t="str">
        <f t="shared" si="12"/>
        <v>0xE0(224/096)</v>
      </c>
      <c r="N99" s="13">
        <f>COUNTIF(数据!K:K,M99)</f>
        <v>0</v>
      </c>
    </row>
    <row r="100" spans="3:14" ht="15" customHeight="1" x14ac:dyDescent="0.2">
      <c r="C100" s="1" t="s">
        <v>1327</v>
      </c>
      <c r="D100" s="12" t="str">
        <f t="shared" si="10"/>
        <v>0x61(097)</v>
      </c>
      <c r="E100" s="13">
        <f>COUNTIF(数据!I:I,D100)</f>
        <v>0</v>
      </c>
      <c r="F100" s="4" t="str">
        <f t="shared" ref="F100:F130" si="13">"按下(力度"&amp;HEX2DEC(RIGHT(C100,2))&amp;")"</f>
        <v>按下(力度97)</v>
      </c>
      <c r="G100" s="13">
        <f>COUNTIF(数据!I:I,F100)</f>
        <v>9</v>
      </c>
      <c r="H100" s="12" t="str">
        <f t="shared" si="11"/>
        <v>0x61(097)</v>
      </c>
      <c r="I100" s="13">
        <f>COUNTIF(数据!J:J,H100)</f>
        <v>0</v>
      </c>
      <c r="J100" s="4"/>
      <c r="K100" s="13">
        <f>COUNTIF(数据!J:J,J100)</f>
        <v>0</v>
      </c>
      <c r="L100" s="4" t="str">
        <f t="shared" si="8"/>
        <v>0xE1</v>
      </c>
      <c r="M100" s="12" t="str">
        <f t="shared" si="12"/>
        <v>0xE1(225/097)</v>
      </c>
      <c r="N100" s="13">
        <f>COUNTIF(数据!K:K,M100)</f>
        <v>0</v>
      </c>
    </row>
    <row r="101" spans="3:14" ht="15" customHeight="1" x14ac:dyDescent="0.2">
      <c r="C101" s="1" t="s">
        <v>1328</v>
      </c>
      <c r="D101" s="12" t="str">
        <f t="shared" si="10"/>
        <v>0x62(098)</v>
      </c>
      <c r="E101" s="13">
        <f>COUNTIF(数据!I:I,D101)</f>
        <v>0</v>
      </c>
      <c r="F101" s="4" t="str">
        <f t="shared" si="13"/>
        <v>按下(力度98)</v>
      </c>
      <c r="G101" s="13">
        <f>COUNTIF(数据!I:I,F101)</f>
        <v>0</v>
      </c>
      <c r="H101" s="12" t="str">
        <f t="shared" si="11"/>
        <v>0x62(098)</v>
      </c>
      <c r="I101" s="13">
        <f>COUNTIF(数据!J:J,H101)</f>
        <v>0</v>
      </c>
      <c r="J101" s="4"/>
      <c r="K101" s="13">
        <f>COUNTIF(数据!J:J,J101)</f>
        <v>0</v>
      </c>
      <c r="L101" s="4" t="str">
        <f t="shared" si="8"/>
        <v>0xE2</v>
      </c>
      <c r="M101" s="12" t="str">
        <f t="shared" si="12"/>
        <v>0xE2(226/098)</v>
      </c>
      <c r="N101" s="13">
        <f>COUNTIF(数据!K:K,M101)</f>
        <v>0</v>
      </c>
    </row>
    <row r="102" spans="3:14" ht="15" customHeight="1" x14ac:dyDescent="0.2">
      <c r="C102" s="1" t="s">
        <v>1329</v>
      </c>
      <c r="D102" s="12" t="str">
        <f t="shared" si="10"/>
        <v>0x63(099)</v>
      </c>
      <c r="E102" s="13">
        <f>COUNTIF(数据!I:I,D102)</f>
        <v>0</v>
      </c>
      <c r="F102" s="4" t="str">
        <f t="shared" si="13"/>
        <v>按下(力度99)</v>
      </c>
      <c r="G102" s="13">
        <f>COUNTIF(数据!I:I,F102)</f>
        <v>13</v>
      </c>
      <c r="H102" s="12" t="str">
        <f t="shared" si="11"/>
        <v>0x63(099)</v>
      </c>
      <c r="I102" s="13">
        <f>COUNTIF(数据!J:J,H102)</f>
        <v>0</v>
      </c>
      <c r="J102" s="4"/>
      <c r="K102" s="13">
        <f>COUNTIF(数据!J:J,J102)</f>
        <v>0</v>
      </c>
      <c r="L102" s="4" t="str">
        <f t="shared" si="8"/>
        <v>0xE3</v>
      </c>
      <c r="M102" s="12" t="str">
        <f t="shared" si="12"/>
        <v>0xE3(227/099)</v>
      </c>
      <c r="N102" s="13">
        <f>COUNTIF(数据!K:K,M102)</f>
        <v>0</v>
      </c>
    </row>
    <row r="103" spans="3:14" ht="15" customHeight="1" x14ac:dyDescent="0.2">
      <c r="C103" s="1" t="s">
        <v>1330</v>
      </c>
      <c r="D103" s="12" t="str">
        <f t="shared" si="10"/>
        <v>0x64(100)</v>
      </c>
      <c r="E103" s="13">
        <f>COUNTIF(数据!I:I,D103)</f>
        <v>0</v>
      </c>
      <c r="F103" s="4" t="str">
        <f t="shared" si="13"/>
        <v>按下(力度100)</v>
      </c>
      <c r="G103" s="13">
        <f>COUNTIF(数据!I:I,F103)</f>
        <v>0</v>
      </c>
      <c r="H103" s="12" t="str">
        <f t="shared" si="11"/>
        <v>0x64(100)</v>
      </c>
      <c r="I103" s="13">
        <f>COUNTIF(数据!J:J,H103)</f>
        <v>0</v>
      </c>
      <c r="J103" s="4"/>
      <c r="K103" s="13">
        <f>COUNTIF(数据!J:J,J103)</f>
        <v>0</v>
      </c>
      <c r="L103" s="4" t="str">
        <f t="shared" si="8"/>
        <v>0xE4</v>
      </c>
      <c r="M103" s="12" t="str">
        <f t="shared" si="12"/>
        <v>0xE4(228/100)</v>
      </c>
      <c r="N103" s="13">
        <f>COUNTIF(数据!K:K,M103)</f>
        <v>0</v>
      </c>
    </row>
    <row r="104" spans="3:14" ht="15" customHeight="1" x14ac:dyDescent="0.2">
      <c r="C104" s="1" t="s">
        <v>1331</v>
      </c>
      <c r="D104" s="12" t="str">
        <f t="shared" si="10"/>
        <v>0x65(101)</v>
      </c>
      <c r="E104" s="13">
        <f>COUNTIF(数据!I:I,D104)</f>
        <v>0</v>
      </c>
      <c r="F104" s="4" t="str">
        <f t="shared" si="13"/>
        <v>按下(力度101)</v>
      </c>
      <c r="G104" s="13">
        <f>COUNTIF(数据!I:I,F104)</f>
        <v>0</v>
      </c>
      <c r="H104" s="12" t="str">
        <f t="shared" si="11"/>
        <v>0x65(101)</v>
      </c>
      <c r="I104" s="13">
        <f>COUNTIF(数据!J:J,H104)</f>
        <v>0</v>
      </c>
      <c r="J104" s="4"/>
      <c r="K104" s="13">
        <f>COUNTIF(数据!J:J,J104)</f>
        <v>0</v>
      </c>
      <c r="L104" s="4" t="str">
        <f t="shared" si="8"/>
        <v>0xE5</v>
      </c>
      <c r="M104" s="12" t="str">
        <f t="shared" si="12"/>
        <v>0xE5(229/101)</v>
      </c>
      <c r="N104" s="13">
        <f>COUNTIF(数据!K:K,M104)</f>
        <v>0</v>
      </c>
    </row>
    <row r="105" spans="3:14" ht="15" customHeight="1" x14ac:dyDescent="0.2">
      <c r="C105" s="1" t="s">
        <v>1332</v>
      </c>
      <c r="D105" s="12" t="str">
        <f t="shared" si="10"/>
        <v>0x66(102)</v>
      </c>
      <c r="E105" s="13">
        <f>COUNTIF(数据!I:I,D105)</f>
        <v>2</v>
      </c>
      <c r="F105" s="4" t="str">
        <f t="shared" si="13"/>
        <v>按下(力度102)</v>
      </c>
      <c r="G105" s="13">
        <f>COUNTIF(数据!I:I,F105)</f>
        <v>8</v>
      </c>
      <c r="H105" s="12" t="str">
        <f t="shared" si="11"/>
        <v>0x66(102)</v>
      </c>
      <c r="I105" s="13">
        <f>COUNTIF(数据!J:J,H105)</f>
        <v>0</v>
      </c>
      <c r="J105" s="4"/>
      <c r="K105" s="13">
        <f>COUNTIF(数据!J:J,J105)</f>
        <v>0</v>
      </c>
      <c r="L105" s="4" t="str">
        <f t="shared" si="8"/>
        <v>0xE6</v>
      </c>
      <c r="M105" s="12" t="str">
        <f t="shared" si="12"/>
        <v>0xE6(230/102)</v>
      </c>
      <c r="N105" s="13">
        <f>COUNTIF(数据!K:K,M105)</f>
        <v>0</v>
      </c>
    </row>
    <row r="106" spans="3:14" ht="15" customHeight="1" x14ac:dyDescent="0.2">
      <c r="C106" s="1" t="s">
        <v>1333</v>
      </c>
      <c r="D106" s="12" t="str">
        <f t="shared" si="10"/>
        <v>0x67(103)</v>
      </c>
      <c r="E106" s="13">
        <f>COUNTIF(数据!I:I,D106)</f>
        <v>6</v>
      </c>
      <c r="F106" s="4" t="str">
        <f t="shared" si="13"/>
        <v>按下(力度103)</v>
      </c>
      <c r="G106" s="13">
        <f>COUNTIF(数据!I:I,F106)</f>
        <v>0</v>
      </c>
      <c r="H106" s="12" t="str">
        <f t="shared" si="11"/>
        <v>0x67(103)</v>
      </c>
      <c r="I106" s="13">
        <f>COUNTIF(数据!J:J,H106)</f>
        <v>0</v>
      </c>
      <c r="J106" s="4"/>
      <c r="K106" s="13">
        <f>COUNTIF(数据!J:J,J106)</f>
        <v>0</v>
      </c>
      <c r="L106" s="4" t="str">
        <f t="shared" si="8"/>
        <v>0xE7</v>
      </c>
      <c r="M106" s="12" t="str">
        <f t="shared" si="12"/>
        <v>0xE7(231/103)</v>
      </c>
      <c r="N106" s="13">
        <f>COUNTIF(数据!K:K,M106)</f>
        <v>0</v>
      </c>
    </row>
    <row r="107" spans="3:14" ht="15" customHeight="1" x14ac:dyDescent="0.2">
      <c r="C107" s="1" t="s">
        <v>1334</v>
      </c>
      <c r="D107" s="12" t="str">
        <f t="shared" si="10"/>
        <v>0x68(104)</v>
      </c>
      <c r="E107" s="13">
        <f>COUNTIF(数据!I:I,D107)</f>
        <v>7</v>
      </c>
      <c r="F107" s="4" t="str">
        <f t="shared" si="13"/>
        <v>按下(力度104)</v>
      </c>
      <c r="G107" s="13">
        <f>COUNTIF(数据!I:I,F107)</f>
        <v>0</v>
      </c>
      <c r="H107" s="12" t="str">
        <f t="shared" si="11"/>
        <v>0x68(104)</v>
      </c>
      <c r="I107" s="13">
        <f>COUNTIF(数据!J:J,H107)</f>
        <v>0</v>
      </c>
      <c r="J107" s="4"/>
      <c r="K107" s="13">
        <f>COUNTIF(数据!J:J,J107)</f>
        <v>0</v>
      </c>
      <c r="L107" s="4" t="str">
        <f t="shared" si="8"/>
        <v>0xE8</v>
      </c>
      <c r="M107" s="12" t="str">
        <f t="shared" si="12"/>
        <v>0xE8(232/104)</v>
      </c>
      <c r="N107" s="13">
        <f>COUNTIF(数据!K:K,M107)</f>
        <v>0</v>
      </c>
    </row>
    <row r="108" spans="3:14" ht="15" customHeight="1" x14ac:dyDescent="0.2">
      <c r="C108" s="1" t="s">
        <v>1335</v>
      </c>
      <c r="D108" s="12" t="str">
        <f t="shared" si="10"/>
        <v>0x69(105)</v>
      </c>
      <c r="E108" s="13">
        <f>COUNTIF(数据!I:I,D108)</f>
        <v>0</v>
      </c>
      <c r="F108" s="4" t="str">
        <f t="shared" si="13"/>
        <v>按下(力度105)</v>
      </c>
      <c r="G108" s="13">
        <f>COUNTIF(数据!I:I,F108)</f>
        <v>1</v>
      </c>
      <c r="H108" s="12" t="str">
        <f t="shared" si="11"/>
        <v>0x69(105)</v>
      </c>
      <c r="I108" s="13">
        <f>COUNTIF(数据!J:J,H108)</f>
        <v>0</v>
      </c>
      <c r="J108" s="4"/>
      <c r="K108" s="13">
        <f>COUNTIF(数据!J:J,J108)</f>
        <v>0</v>
      </c>
      <c r="L108" s="4" t="str">
        <f t="shared" si="8"/>
        <v>0xE9</v>
      </c>
      <c r="M108" s="12" t="str">
        <f t="shared" si="12"/>
        <v>0xE9(233/105)</v>
      </c>
      <c r="N108" s="13">
        <f>COUNTIF(数据!K:K,M108)</f>
        <v>0</v>
      </c>
    </row>
    <row r="109" spans="3:14" ht="15" customHeight="1" x14ac:dyDescent="0.2">
      <c r="C109" s="1" t="s">
        <v>1336</v>
      </c>
      <c r="D109" s="12" t="str">
        <f t="shared" si="10"/>
        <v>0x6A(106)</v>
      </c>
      <c r="E109" s="13">
        <f>COUNTIF(数据!I:I,D109)</f>
        <v>0</v>
      </c>
      <c r="F109" s="4" t="str">
        <f t="shared" si="13"/>
        <v>按下(力度106)</v>
      </c>
      <c r="G109" s="13">
        <f>COUNTIF(数据!I:I,F109)</f>
        <v>0</v>
      </c>
      <c r="H109" s="12" t="str">
        <f t="shared" si="11"/>
        <v>0x6A(106)</v>
      </c>
      <c r="I109" s="13">
        <f>COUNTIF(数据!J:J,H109)</f>
        <v>0</v>
      </c>
      <c r="J109" s="4"/>
      <c r="K109" s="13">
        <f>COUNTIF(数据!J:J,J109)</f>
        <v>0</v>
      </c>
      <c r="L109" s="4" t="str">
        <f t="shared" si="8"/>
        <v>0xEA</v>
      </c>
      <c r="M109" s="12" t="str">
        <f t="shared" si="12"/>
        <v>0xEA(234/106)</v>
      </c>
      <c r="N109" s="13">
        <f>COUNTIF(数据!K:K,M109)</f>
        <v>0</v>
      </c>
    </row>
    <row r="110" spans="3:14" ht="15" customHeight="1" x14ac:dyDescent="0.2">
      <c r="C110" s="1" t="s">
        <v>1337</v>
      </c>
      <c r="D110" s="12" t="str">
        <f t="shared" si="10"/>
        <v>0x6B(107)</v>
      </c>
      <c r="E110" s="13">
        <f>COUNTIF(数据!I:I,D110)</f>
        <v>0</v>
      </c>
      <c r="F110" s="4" t="str">
        <f t="shared" si="13"/>
        <v>按下(力度107)</v>
      </c>
      <c r="G110" s="13">
        <f>COUNTIF(数据!I:I,F110)</f>
        <v>0</v>
      </c>
      <c r="H110" s="12" t="str">
        <f t="shared" si="11"/>
        <v>0x6B(107)</v>
      </c>
      <c r="I110" s="13">
        <f>COUNTIF(数据!J:J,H110)</f>
        <v>0</v>
      </c>
      <c r="J110" s="4"/>
      <c r="K110" s="13">
        <f>COUNTIF(数据!J:J,J110)</f>
        <v>0</v>
      </c>
      <c r="L110" s="4" t="str">
        <f t="shared" si="8"/>
        <v>0xEB</v>
      </c>
      <c r="M110" s="12" t="str">
        <f t="shared" si="12"/>
        <v>0xEB(235/107)</v>
      </c>
      <c r="N110" s="13">
        <f>COUNTIF(数据!K:K,M110)</f>
        <v>0</v>
      </c>
    </row>
    <row r="111" spans="3:14" ht="15" customHeight="1" x14ac:dyDescent="0.2">
      <c r="C111" s="1" t="s">
        <v>1338</v>
      </c>
      <c r="D111" s="12" t="str">
        <f t="shared" si="10"/>
        <v>0x6C(108)</v>
      </c>
      <c r="E111" s="13">
        <f>COUNTIF(数据!I:I,D111)</f>
        <v>0</v>
      </c>
      <c r="F111" s="4" t="str">
        <f t="shared" si="13"/>
        <v>按下(力度108)</v>
      </c>
      <c r="G111" s="13">
        <f>COUNTIF(数据!I:I,F111)</f>
        <v>0</v>
      </c>
      <c r="H111" s="12" t="str">
        <f t="shared" si="11"/>
        <v>0x6C(108)</v>
      </c>
      <c r="I111" s="13">
        <f>COUNTIF(数据!J:J,H111)</f>
        <v>0</v>
      </c>
      <c r="J111" s="4"/>
      <c r="K111" s="13">
        <f>COUNTIF(数据!J:J,J111)</f>
        <v>0</v>
      </c>
      <c r="L111" s="4" t="str">
        <f t="shared" si="8"/>
        <v>0xEC</v>
      </c>
      <c r="M111" s="12" t="str">
        <f t="shared" si="12"/>
        <v>0xEC(236/108)</v>
      </c>
      <c r="N111" s="13">
        <f>COUNTIF(数据!K:K,M111)</f>
        <v>0</v>
      </c>
    </row>
    <row r="112" spans="3:14" ht="15" customHeight="1" x14ac:dyDescent="0.2">
      <c r="C112" s="1" t="s">
        <v>1339</v>
      </c>
      <c r="D112" s="12" t="str">
        <f t="shared" si="10"/>
        <v>0x6D(109)</v>
      </c>
      <c r="E112" s="13">
        <f>COUNTIF(数据!I:I,D112)</f>
        <v>0</v>
      </c>
      <c r="F112" s="4" t="str">
        <f t="shared" si="13"/>
        <v>按下(力度109)</v>
      </c>
      <c r="G112" s="13">
        <f>COUNTIF(数据!I:I,F112)</f>
        <v>0</v>
      </c>
      <c r="H112" s="12" t="str">
        <f t="shared" si="11"/>
        <v>0x6D(109)</v>
      </c>
      <c r="I112" s="13">
        <f>COUNTIF(数据!J:J,H112)</f>
        <v>0</v>
      </c>
      <c r="J112" s="4"/>
      <c r="K112" s="13">
        <f>COUNTIF(数据!J:J,J112)</f>
        <v>0</v>
      </c>
      <c r="L112" s="4" t="str">
        <f t="shared" si="8"/>
        <v>0xED</v>
      </c>
      <c r="M112" s="12" t="str">
        <f t="shared" si="12"/>
        <v>0xED(237/109)</v>
      </c>
      <c r="N112" s="13">
        <f>COUNTIF(数据!K:K,M112)</f>
        <v>0</v>
      </c>
    </row>
    <row r="113" spans="3:14" ht="15" customHeight="1" x14ac:dyDescent="0.2">
      <c r="C113" s="1" t="s">
        <v>1340</v>
      </c>
      <c r="D113" s="12" t="str">
        <f t="shared" si="10"/>
        <v>0x6E(110)</v>
      </c>
      <c r="E113" s="13">
        <f>COUNTIF(数据!I:I,D113)</f>
        <v>7</v>
      </c>
      <c r="F113" s="4" t="str">
        <f t="shared" si="13"/>
        <v>按下(力度110)</v>
      </c>
      <c r="G113" s="13">
        <f>COUNTIF(数据!I:I,F113)</f>
        <v>0</v>
      </c>
      <c r="H113" s="12" t="str">
        <f t="shared" si="11"/>
        <v>0x6E(110)</v>
      </c>
      <c r="I113" s="13">
        <f>COUNTIF(数据!J:J,H113)</f>
        <v>0</v>
      </c>
      <c r="J113" s="4"/>
      <c r="K113" s="13">
        <f>COUNTIF(数据!J:J,J113)</f>
        <v>0</v>
      </c>
      <c r="L113" s="4" t="str">
        <f t="shared" si="8"/>
        <v>0xEE</v>
      </c>
      <c r="M113" s="12" t="str">
        <f t="shared" si="12"/>
        <v>0xEE(238/110)</v>
      </c>
      <c r="N113" s="13">
        <f>COUNTIF(数据!K:K,M113)</f>
        <v>0</v>
      </c>
    </row>
    <row r="114" spans="3:14" ht="15" customHeight="1" x14ac:dyDescent="0.2">
      <c r="C114" s="1" t="s">
        <v>1341</v>
      </c>
      <c r="D114" s="12" t="str">
        <f t="shared" si="10"/>
        <v>0x6F(111)</v>
      </c>
      <c r="E114" s="13">
        <f>COUNTIF(数据!I:I,D114)</f>
        <v>0</v>
      </c>
      <c r="F114" s="4" t="str">
        <f t="shared" si="13"/>
        <v>按下(力度111)</v>
      </c>
      <c r="G114" s="13">
        <f>COUNTIF(数据!I:I,F114)</f>
        <v>0</v>
      </c>
      <c r="H114" s="12" t="str">
        <f t="shared" si="11"/>
        <v>0x6F(111)</v>
      </c>
      <c r="I114" s="13">
        <f>COUNTIF(数据!J:J,H114)</f>
        <v>0</v>
      </c>
      <c r="J114" s="4"/>
      <c r="K114" s="13">
        <f>COUNTIF(数据!J:J,J114)</f>
        <v>0</v>
      </c>
      <c r="L114" s="4" t="str">
        <f t="shared" si="8"/>
        <v>0xEF</v>
      </c>
      <c r="M114" s="12" t="str">
        <f t="shared" si="12"/>
        <v>0xEF(239/111)</v>
      </c>
      <c r="N114" s="13">
        <f>COUNTIF(数据!K:K,M114)</f>
        <v>0</v>
      </c>
    </row>
    <row r="115" spans="3:14" ht="15" customHeight="1" x14ac:dyDescent="0.2">
      <c r="C115" s="1" t="s">
        <v>1342</v>
      </c>
      <c r="D115" s="12" t="str">
        <f t="shared" si="10"/>
        <v>0x70(112)</v>
      </c>
      <c r="E115" s="13">
        <f>COUNTIF(数据!I:I,D115)</f>
        <v>77</v>
      </c>
      <c r="F115" s="4" t="str">
        <f t="shared" si="13"/>
        <v>按下(力度112)</v>
      </c>
      <c r="G115" s="13">
        <f>COUNTIF(数据!I:I,F115)</f>
        <v>4</v>
      </c>
      <c r="H115" s="12" t="str">
        <f t="shared" si="11"/>
        <v>0x70(112)</v>
      </c>
      <c r="I115" s="13">
        <f>COUNTIF(数据!J:J,H115)</f>
        <v>0</v>
      </c>
      <c r="J115" s="4"/>
      <c r="K115" s="13">
        <f>COUNTIF(数据!J:J,J115)</f>
        <v>0</v>
      </c>
      <c r="L115" s="4" t="str">
        <f t="shared" si="8"/>
        <v>0xF0</v>
      </c>
      <c r="M115" s="12" t="str">
        <f t="shared" si="12"/>
        <v>0xF0(240/112)</v>
      </c>
      <c r="N115" s="13">
        <f>COUNTIF(数据!K:K,M115)</f>
        <v>0</v>
      </c>
    </row>
    <row r="116" spans="3:14" ht="15" customHeight="1" x14ac:dyDescent="0.2">
      <c r="C116" s="1" t="s">
        <v>1343</v>
      </c>
      <c r="D116" s="12" t="str">
        <f t="shared" si="10"/>
        <v>0x71(113)</v>
      </c>
      <c r="E116" s="13">
        <f>COUNTIF(数据!I:I,D116)</f>
        <v>6</v>
      </c>
      <c r="F116" s="4" t="str">
        <f t="shared" si="13"/>
        <v>按下(力度113)</v>
      </c>
      <c r="G116" s="13">
        <f>COUNTIF(数据!I:I,F116)</f>
        <v>0</v>
      </c>
      <c r="H116" s="12" t="str">
        <f t="shared" si="11"/>
        <v>0x71(113)</v>
      </c>
      <c r="I116" s="13">
        <f>COUNTIF(数据!J:J,H116)</f>
        <v>0</v>
      </c>
      <c r="J116" s="4"/>
      <c r="K116" s="13">
        <f>COUNTIF(数据!J:J,J116)</f>
        <v>0</v>
      </c>
      <c r="L116" s="4" t="str">
        <f t="shared" ref="L116:L130" si="14">"0x"&amp;DEC2HEX(HEX2DEC(RIGHT(C116,2))+128,2)</f>
        <v>0xF1</v>
      </c>
      <c r="M116" s="12" t="str">
        <f t="shared" si="12"/>
        <v>0xF1(241/113)</v>
      </c>
      <c r="N116" s="13">
        <f>COUNTIF(数据!K:K,M116)</f>
        <v>0</v>
      </c>
    </row>
    <row r="117" spans="3:14" ht="15" customHeight="1" x14ac:dyDescent="0.2">
      <c r="C117" s="1" t="s">
        <v>1344</v>
      </c>
      <c r="D117" s="12" t="str">
        <f t="shared" si="10"/>
        <v>0x72(114)</v>
      </c>
      <c r="E117" s="13">
        <f>COUNTIF(数据!I:I,D117)</f>
        <v>23</v>
      </c>
      <c r="F117" s="4" t="str">
        <f t="shared" si="13"/>
        <v>按下(力度114)</v>
      </c>
      <c r="G117" s="13">
        <f>COUNTIF(数据!I:I,F117)</f>
        <v>0</v>
      </c>
      <c r="H117" s="12" t="str">
        <f t="shared" si="11"/>
        <v>0x72(114)</v>
      </c>
      <c r="I117" s="13">
        <f>COUNTIF(数据!J:J,H117)</f>
        <v>0</v>
      </c>
      <c r="J117" s="4"/>
      <c r="K117" s="13">
        <f>COUNTIF(数据!J:J,J117)</f>
        <v>0</v>
      </c>
      <c r="L117" s="4" t="str">
        <f t="shared" si="14"/>
        <v>0xF2</v>
      </c>
      <c r="M117" s="12" t="str">
        <f t="shared" si="12"/>
        <v>0xF2(242/114)</v>
      </c>
      <c r="N117" s="13">
        <f>COUNTIF(数据!K:K,M117)</f>
        <v>0</v>
      </c>
    </row>
    <row r="118" spans="3:14" ht="15" customHeight="1" x14ac:dyDescent="0.2">
      <c r="C118" s="1" t="s">
        <v>1345</v>
      </c>
      <c r="D118" s="12" t="str">
        <f t="shared" si="10"/>
        <v>0x73(115)</v>
      </c>
      <c r="E118" s="13">
        <f>COUNTIF(数据!I:I,D118)</f>
        <v>5</v>
      </c>
      <c r="F118" s="4" t="str">
        <f t="shared" si="13"/>
        <v>按下(力度115)</v>
      </c>
      <c r="G118" s="13">
        <f>COUNTIF(数据!I:I,F118)</f>
        <v>2</v>
      </c>
      <c r="H118" s="12" t="str">
        <f t="shared" si="11"/>
        <v>0x73(115)</v>
      </c>
      <c r="I118" s="13">
        <f>COUNTIF(数据!J:J,H118)</f>
        <v>0</v>
      </c>
      <c r="J118" s="4"/>
      <c r="K118" s="13">
        <f>COUNTIF(数据!J:J,J118)</f>
        <v>0</v>
      </c>
      <c r="L118" s="4" t="str">
        <f t="shared" si="14"/>
        <v>0xF3</v>
      </c>
      <c r="M118" s="12" t="str">
        <f t="shared" si="12"/>
        <v>0xF3(243/115)</v>
      </c>
      <c r="N118" s="13">
        <f>COUNTIF(数据!K:K,M118)</f>
        <v>0</v>
      </c>
    </row>
    <row r="119" spans="3:14" ht="15" customHeight="1" x14ac:dyDescent="0.2">
      <c r="C119" s="1" t="s">
        <v>1346</v>
      </c>
      <c r="D119" s="12" t="str">
        <f t="shared" si="10"/>
        <v>0x74(116)</v>
      </c>
      <c r="E119" s="13">
        <f>COUNTIF(数据!I:I,D119)</f>
        <v>5</v>
      </c>
      <c r="F119" s="4" t="str">
        <f t="shared" si="13"/>
        <v>按下(力度116)</v>
      </c>
      <c r="G119" s="13">
        <f>COUNTIF(数据!I:I,F119)</f>
        <v>0</v>
      </c>
      <c r="H119" s="12" t="str">
        <f t="shared" si="11"/>
        <v>0x74(116)</v>
      </c>
      <c r="I119" s="13">
        <f>COUNTIF(数据!J:J,H119)</f>
        <v>0</v>
      </c>
      <c r="J119" s="4"/>
      <c r="K119" s="13">
        <f>COUNTIF(数据!J:J,J119)</f>
        <v>0</v>
      </c>
      <c r="L119" s="4" t="str">
        <f t="shared" si="14"/>
        <v>0xF4</v>
      </c>
      <c r="M119" s="12" t="str">
        <f t="shared" si="12"/>
        <v>0xF4(244/116)</v>
      </c>
      <c r="N119" s="13">
        <f>COUNTIF(数据!K:K,M119)</f>
        <v>0</v>
      </c>
    </row>
    <row r="120" spans="3:14" ht="15" customHeight="1" x14ac:dyDescent="0.2">
      <c r="C120" s="1" t="s">
        <v>1347</v>
      </c>
      <c r="D120" s="12" t="str">
        <f t="shared" si="10"/>
        <v>0x75(117)</v>
      </c>
      <c r="E120" s="13">
        <f>COUNTIF(数据!I:I,D120)</f>
        <v>0</v>
      </c>
      <c r="F120" s="4" t="str">
        <f t="shared" si="13"/>
        <v>按下(力度117)</v>
      </c>
      <c r="G120" s="13">
        <f>COUNTIF(数据!I:I,F120)</f>
        <v>0</v>
      </c>
      <c r="H120" s="12" t="str">
        <f t="shared" si="11"/>
        <v>0x75(117)</v>
      </c>
      <c r="I120" s="13">
        <f>COUNTIF(数据!J:J,H120)</f>
        <v>0</v>
      </c>
      <c r="J120" s="4"/>
      <c r="K120" s="13">
        <f>COUNTIF(数据!J:J,J120)</f>
        <v>0</v>
      </c>
      <c r="L120" s="4" t="str">
        <f t="shared" si="14"/>
        <v>0xF5</v>
      </c>
      <c r="M120" s="12" t="str">
        <f t="shared" si="12"/>
        <v>0xF5(245/117)</v>
      </c>
      <c r="N120" s="13">
        <f>COUNTIF(数据!K:K,M120)</f>
        <v>0</v>
      </c>
    </row>
    <row r="121" spans="3:14" ht="15" customHeight="1" x14ac:dyDescent="0.2">
      <c r="C121" s="1" t="s">
        <v>1348</v>
      </c>
      <c r="D121" s="12" t="str">
        <f t="shared" si="10"/>
        <v>0x76(118)</v>
      </c>
      <c r="E121" s="13">
        <f>COUNTIF(数据!I:I,D121)</f>
        <v>0</v>
      </c>
      <c r="F121" s="4" t="str">
        <f t="shared" si="13"/>
        <v>按下(力度118)</v>
      </c>
      <c r="G121" s="13">
        <f>COUNTIF(数据!I:I,F121)</f>
        <v>0</v>
      </c>
      <c r="H121" s="12" t="str">
        <f t="shared" si="11"/>
        <v>0x76(118)</v>
      </c>
      <c r="I121" s="13">
        <f>COUNTIF(数据!J:J,H121)</f>
        <v>0</v>
      </c>
      <c r="J121" s="4"/>
      <c r="K121" s="13">
        <f>COUNTIF(数据!J:J,J121)</f>
        <v>0</v>
      </c>
      <c r="L121" s="4" t="str">
        <f t="shared" si="14"/>
        <v>0xF6</v>
      </c>
      <c r="M121" s="12" t="str">
        <f t="shared" si="12"/>
        <v>0xF6(246/118)</v>
      </c>
      <c r="N121" s="13">
        <f>COUNTIF(数据!K:K,M121)</f>
        <v>0</v>
      </c>
    </row>
    <row r="122" spans="3:14" ht="15" customHeight="1" x14ac:dyDescent="0.2">
      <c r="C122" s="1" t="s">
        <v>1349</v>
      </c>
      <c r="D122" s="12" t="str">
        <f t="shared" si="10"/>
        <v>0x77(119)</v>
      </c>
      <c r="E122" s="13">
        <f>COUNTIF(数据!I:I,D122)</f>
        <v>0</v>
      </c>
      <c r="F122" s="4" t="str">
        <f t="shared" si="13"/>
        <v>按下(力度119)</v>
      </c>
      <c r="G122" s="13">
        <f>COUNTIF(数据!I:I,F122)</f>
        <v>0</v>
      </c>
      <c r="H122" s="12" t="str">
        <f t="shared" si="11"/>
        <v>0x77(119)</v>
      </c>
      <c r="I122" s="13">
        <f>COUNTIF(数据!J:J,H122)</f>
        <v>0</v>
      </c>
      <c r="J122" s="4"/>
      <c r="K122" s="13">
        <f>COUNTIF(数据!J:J,J122)</f>
        <v>0</v>
      </c>
      <c r="L122" s="4" t="str">
        <f t="shared" si="14"/>
        <v>0xF7</v>
      </c>
      <c r="M122" s="12" t="str">
        <f t="shared" si="12"/>
        <v>0xF7(247/119)</v>
      </c>
      <c r="N122" s="13">
        <f>COUNTIF(数据!K:K,M122)</f>
        <v>0</v>
      </c>
    </row>
    <row r="123" spans="3:14" ht="15" customHeight="1" x14ac:dyDescent="0.2">
      <c r="C123" s="1" t="s">
        <v>1350</v>
      </c>
      <c r="D123" s="12" t="str">
        <f t="shared" si="10"/>
        <v>0x78(120)</v>
      </c>
      <c r="E123" s="13">
        <f>COUNTIF(数据!I:I,D123)</f>
        <v>0</v>
      </c>
      <c r="F123" s="4" t="str">
        <f t="shared" si="13"/>
        <v>按下(力度120)</v>
      </c>
      <c r="G123" s="13">
        <f>COUNTIF(数据!I:I,F123)</f>
        <v>0</v>
      </c>
      <c r="H123" s="12" t="str">
        <f t="shared" si="11"/>
        <v>0x78(120)</v>
      </c>
      <c r="I123" s="13">
        <f>COUNTIF(数据!J:J,H123)</f>
        <v>0</v>
      </c>
      <c r="J123" s="4"/>
      <c r="K123" s="13">
        <f>COUNTIF(数据!J:J,J123)</f>
        <v>0</v>
      </c>
      <c r="L123" s="4" t="str">
        <f t="shared" si="14"/>
        <v>0xF8</v>
      </c>
      <c r="M123" s="12" t="str">
        <f t="shared" si="12"/>
        <v>0xF8(248/120)</v>
      </c>
      <c r="N123" s="13">
        <f>COUNTIF(数据!K:K,M123)</f>
        <v>659</v>
      </c>
    </row>
    <row r="124" spans="3:14" ht="15" customHeight="1" x14ac:dyDescent="0.2">
      <c r="C124" s="1" t="s">
        <v>1351</v>
      </c>
      <c r="D124" s="12" t="str">
        <f t="shared" si="10"/>
        <v>0x79(121)</v>
      </c>
      <c r="E124" s="13">
        <f>COUNTIF(数据!I:I,D124)</f>
        <v>0</v>
      </c>
      <c r="F124" s="4" t="str">
        <f t="shared" si="13"/>
        <v>按下(力度121)</v>
      </c>
      <c r="G124" s="13">
        <f>COUNTIF(数据!I:I,F124)</f>
        <v>0</v>
      </c>
      <c r="H124" s="12" t="str">
        <f t="shared" si="11"/>
        <v>0x79(121)</v>
      </c>
      <c r="I124" s="13">
        <f>COUNTIF(数据!J:J,H124)</f>
        <v>0</v>
      </c>
      <c r="J124" s="4"/>
      <c r="K124" s="13">
        <f>COUNTIF(数据!J:J,J124)</f>
        <v>0</v>
      </c>
      <c r="L124" s="4" t="str">
        <f t="shared" si="14"/>
        <v>0xF9</v>
      </c>
      <c r="M124" s="12" t="str">
        <f t="shared" si="12"/>
        <v>0xF9(249/121)</v>
      </c>
      <c r="N124" s="13">
        <f>COUNTIF(数据!K:K,M124)</f>
        <v>0</v>
      </c>
    </row>
    <row r="125" spans="3:14" ht="15" customHeight="1" x14ac:dyDescent="0.2">
      <c r="C125" s="1" t="s">
        <v>1352</v>
      </c>
      <c r="D125" s="12" t="str">
        <f t="shared" si="10"/>
        <v>0x7A(122)</v>
      </c>
      <c r="E125" s="13">
        <f>COUNTIF(数据!I:I,D125)</f>
        <v>0</v>
      </c>
      <c r="F125" s="4" t="str">
        <f t="shared" si="13"/>
        <v>按下(力度122)</v>
      </c>
      <c r="G125" s="13">
        <f>COUNTIF(数据!I:I,F125)</f>
        <v>0</v>
      </c>
      <c r="H125" s="12" t="str">
        <f t="shared" si="11"/>
        <v>0x7A(122)</v>
      </c>
      <c r="I125" s="13">
        <f>COUNTIF(数据!J:J,H125)</f>
        <v>0</v>
      </c>
      <c r="J125" s="4"/>
      <c r="K125" s="13">
        <f>COUNTIF(数据!J:J,J125)</f>
        <v>0</v>
      </c>
      <c r="L125" s="4" t="str">
        <f t="shared" si="14"/>
        <v>0xFA</v>
      </c>
      <c r="M125" s="12" t="str">
        <f t="shared" si="12"/>
        <v>0xFA(250/122)</v>
      </c>
      <c r="N125" s="13">
        <f>COUNTIF(数据!K:K,M125)</f>
        <v>1</v>
      </c>
    </row>
    <row r="126" spans="3:14" ht="15" customHeight="1" x14ac:dyDescent="0.2">
      <c r="C126" s="1" t="s">
        <v>1353</v>
      </c>
      <c r="D126" s="12" t="str">
        <f t="shared" si="10"/>
        <v>0x7B(123)</v>
      </c>
      <c r="E126" s="13">
        <f>COUNTIF(数据!I:I,D126)</f>
        <v>0</v>
      </c>
      <c r="F126" s="4" t="str">
        <f t="shared" si="13"/>
        <v>按下(力度123)</v>
      </c>
      <c r="G126" s="13">
        <f>COUNTIF(数据!I:I,F126)</f>
        <v>0</v>
      </c>
      <c r="H126" s="12" t="str">
        <f t="shared" si="11"/>
        <v>0x7B(123)</v>
      </c>
      <c r="I126" s="13">
        <f>COUNTIF(数据!J:J,H126)</f>
        <v>0</v>
      </c>
      <c r="J126" s="4"/>
      <c r="K126" s="13">
        <f>COUNTIF(数据!J:J,J126)</f>
        <v>0</v>
      </c>
      <c r="L126" s="4" t="str">
        <f t="shared" si="14"/>
        <v>0xFB</v>
      </c>
      <c r="M126" s="12" t="str">
        <f t="shared" si="12"/>
        <v>0xFB(251/123)</v>
      </c>
      <c r="N126" s="13">
        <f>COUNTIF(数据!K:K,M126)</f>
        <v>0</v>
      </c>
    </row>
    <row r="127" spans="3:14" ht="15" customHeight="1" x14ac:dyDescent="0.2">
      <c r="C127" s="1" t="s">
        <v>1354</v>
      </c>
      <c r="D127" s="12" t="str">
        <f t="shared" si="10"/>
        <v>0x7C(124)</v>
      </c>
      <c r="E127" s="13">
        <f>COUNTIF(数据!I:I,D127)</f>
        <v>0</v>
      </c>
      <c r="F127" s="4" t="str">
        <f t="shared" si="13"/>
        <v>按下(力度124)</v>
      </c>
      <c r="G127" s="13">
        <f>COUNTIF(数据!I:I,F127)</f>
        <v>0</v>
      </c>
      <c r="H127" s="12" t="str">
        <f t="shared" si="11"/>
        <v>0x7C(124)</v>
      </c>
      <c r="I127" s="13">
        <f>COUNTIF(数据!J:J,H127)</f>
        <v>0</v>
      </c>
      <c r="J127" s="4"/>
      <c r="K127" s="13">
        <f>COUNTIF(数据!J:J,J127)</f>
        <v>0</v>
      </c>
      <c r="L127" s="4" t="str">
        <f t="shared" si="14"/>
        <v>0xFC</v>
      </c>
      <c r="M127" s="12" t="str">
        <f t="shared" si="12"/>
        <v>0xFC(252/124)</v>
      </c>
      <c r="N127" s="13">
        <f>COUNTIF(数据!K:K,M127)</f>
        <v>1</v>
      </c>
    </row>
    <row r="128" spans="3:14" ht="15" customHeight="1" x14ac:dyDescent="0.2">
      <c r="C128" s="1" t="s">
        <v>1355</v>
      </c>
      <c r="D128" s="12" t="str">
        <f t="shared" si="10"/>
        <v>0x7D(125)</v>
      </c>
      <c r="E128" s="13">
        <f>COUNTIF(数据!I:I,D128)</f>
        <v>0</v>
      </c>
      <c r="F128" s="4" t="str">
        <f t="shared" si="13"/>
        <v>按下(力度125)</v>
      </c>
      <c r="G128" s="13">
        <f>COUNTIF(数据!I:I,F128)</f>
        <v>0</v>
      </c>
      <c r="H128" s="12" t="str">
        <f t="shared" si="11"/>
        <v>0x7D(125)</v>
      </c>
      <c r="I128" s="13">
        <f>COUNTIF(数据!J:J,H128)</f>
        <v>0</v>
      </c>
      <c r="J128" s="4"/>
      <c r="K128" s="13">
        <f>COUNTIF(数据!J:J,J128)</f>
        <v>0</v>
      </c>
      <c r="L128" s="4" t="str">
        <f t="shared" si="14"/>
        <v>0xFD</v>
      </c>
      <c r="M128" s="12" t="str">
        <f t="shared" si="12"/>
        <v>0xFD(253/125)</v>
      </c>
      <c r="N128" s="13">
        <f>COUNTIF(数据!K:K,M128)</f>
        <v>0</v>
      </c>
    </row>
    <row r="129" spans="3:14" ht="15" customHeight="1" x14ac:dyDescent="0.2">
      <c r="C129" s="1" t="s">
        <v>1356</v>
      </c>
      <c r="D129" s="12" t="str">
        <f t="shared" si="10"/>
        <v>0x7E(126)</v>
      </c>
      <c r="E129" s="13">
        <f>COUNTIF(数据!I:I,D129)</f>
        <v>0</v>
      </c>
      <c r="F129" s="4" t="str">
        <f t="shared" si="13"/>
        <v>按下(力度126)</v>
      </c>
      <c r="G129" s="13">
        <f>COUNTIF(数据!I:I,F129)</f>
        <v>0</v>
      </c>
      <c r="H129" s="12" t="str">
        <f t="shared" si="11"/>
        <v>0x7E(126)</v>
      </c>
      <c r="I129" s="13">
        <f>COUNTIF(数据!J:J,H129)</f>
        <v>0</v>
      </c>
      <c r="J129" s="4"/>
      <c r="K129" s="13">
        <f>COUNTIF(数据!J:J,J129)</f>
        <v>0</v>
      </c>
      <c r="L129" s="4" t="str">
        <f t="shared" si="14"/>
        <v>0xFE</v>
      </c>
      <c r="M129" s="12" t="str">
        <f t="shared" si="12"/>
        <v>0xFE(254/126)</v>
      </c>
      <c r="N129" s="13">
        <f>COUNTIF(数据!K:K,M129)</f>
        <v>142</v>
      </c>
    </row>
    <row r="130" spans="3:14" ht="15" customHeight="1" x14ac:dyDescent="0.2">
      <c r="C130" s="1" t="s">
        <v>1357</v>
      </c>
      <c r="D130" s="12" t="str">
        <f t="shared" si="10"/>
        <v>0x7F(127)</v>
      </c>
      <c r="E130" s="13">
        <f>COUNTIF(数据!I:I,D130)</f>
        <v>0</v>
      </c>
      <c r="F130" s="4" t="str">
        <f t="shared" si="13"/>
        <v>按下(力度127)</v>
      </c>
      <c r="G130" s="13">
        <f>COUNTIF(数据!I:I,F130)</f>
        <v>0</v>
      </c>
      <c r="H130" s="12" t="str">
        <f t="shared" si="11"/>
        <v>0x7F(127)</v>
      </c>
      <c r="I130" s="13">
        <f>COUNTIF(数据!J:J,H130)</f>
        <v>0</v>
      </c>
      <c r="J130" s="4"/>
      <c r="K130" s="13">
        <f>COUNTIF(数据!J:J,J130)</f>
        <v>0</v>
      </c>
      <c r="L130" s="4" t="str">
        <f t="shared" si="14"/>
        <v>0xFF</v>
      </c>
      <c r="M130" s="12" t="str">
        <f t="shared" si="12"/>
        <v>0xFF(255/127)</v>
      </c>
      <c r="N130" s="13">
        <f>COUNTIF(数据!K:K,M130)</f>
        <v>0</v>
      </c>
    </row>
    <row r="131" spans="3:14" ht="15" customHeight="1" x14ac:dyDescent="0.2">
      <c r="C131" s="1" t="s">
        <v>1384</v>
      </c>
      <c r="D131" s="12" t="s">
        <v>1825</v>
      </c>
      <c r="E131" s="13">
        <f>COUNTIF(数据!I:I,D131)</f>
        <v>4</v>
      </c>
      <c r="F131" s="12" t="s">
        <v>1826</v>
      </c>
      <c r="G131" s="13">
        <f>COUNTIF(数据!I:I,F131)</f>
        <v>0</v>
      </c>
      <c r="H131" s="12" t="s">
        <v>1827</v>
      </c>
      <c r="I131" s="13">
        <f>COUNTIF(数据!J:J,H131)</f>
        <v>4</v>
      </c>
      <c r="J131" s="12" t="s">
        <v>1828</v>
      </c>
      <c r="K131" s="13">
        <f>COUNTIF(数据!J:J,J131)</f>
        <v>0</v>
      </c>
      <c r="L131" s="12" t="s">
        <v>1384</v>
      </c>
      <c r="M131" s="12" t="s">
        <v>1829</v>
      </c>
      <c r="N131" s="13">
        <f>COUNTIF(数据!K:K,M131)</f>
        <v>4</v>
      </c>
    </row>
  </sheetData>
  <autoFilter ref="A2:M130"/>
  <mergeCells count="6">
    <mergeCell ref="L1:N1"/>
    <mergeCell ref="H1:I1"/>
    <mergeCell ref="D1:E1"/>
    <mergeCell ref="A1:B1"/>
    <mergeCell ref="F1:G1"/>
    <mergeCell ref="J1:K1"/>
  </mergeCells>
  <phoneticPr fontId="1" type="noConversion"/>
  <pageMargins left="0.7" right="0.7" top="0.75" bottom="0.75" header="0.3" footer="0.3"/>
  <pageSetup paperSize="9" orientation="portrait" r:id="rId1"/>
  <ignoredErrors>
    <ignoredError sqref="F4:F130 J39:J9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84"/>
  <sheetViews>
    <sheetView tabSelected="1" workbookViewId="0">
      <pane ySplit="1" topLeftCell="A2" activePane="bottomLeft" state="frozen"/>
      <selection pane="bottomLeft" activeCell="E1748" sqref="E1748"/>
    </sheetView>
  </sheetViews>
  <sheetFormatPr defaultRowHeight="18" customHeight="1" x14ac:dyDescent="0.2"/>
  <cols>
    <col min="1" max="2" width="9.25" bestFit="1" customWidth="1"/>
    <col min="3" max="3" width="23.5" style="25" customWidth="1"/>
    <col min="4" max="7" width="12.25" customWidth="1"/>
    <col min="8" max="8" width="11" bestFit="1" customWidth="1"/>
    <col min="9" max="9" width="13.375" bestFit="1" customWidth="1"/>
    <col min="10" max="10" width="10.125" bestFit="1" customWidth="1"/>
    <col min="11" max="11" width="13.625" bestFit="1" customWidth="1"/>
    <col min="12" max="12" width="10" style="9" bestFit="1" customWidth="1"/>
    <col min="13" max="13" width="10.25" style="9" bestFit="1" customWidth="1"/>
  </cols>
  <sheetData>
    <row r="1" spans="1:13" ht="18" customHeight="1" x14ac:dyDescent="0.2">
      <c r="A1" s="6" t="s">
        <v>1370</v>
      </c>
      <c r="B1" s="6" t="s">
        <v>2230</v>
      </c>
      <c r="C1" s="19" t="s">
        <v>1823</v>
      </c>
      <c r="D1" s="6" t="s">
        <v>1366</v>
      </c>
      <c r="E1" s="6" t="s">
        <v>1367</v>
      </c>
      <c r="F1" s="6" t="s">
        <v>1369</v>
      </c>
      <c r="G1" s="6" t="s">
        <v>1368</v>
      </c>
      <c r="H1" s="6" t="s">
        <v>1371</v>
      </c>
      <c r="I1" s="6" t="s">
        <v>1820</v>
      </c>
      <c r="J1" s="6" t="s">
        <v>1821</v>
      </c>
      <c r="K1" s="6" t="s">
        <v>1822</v>
      </c>
      <c r="L1" s="7" t="s">
        <v>1368</v>
      </c>
      <c r="M1" s="7" t="s">
        <v>1375</v>
      </c>
    </row>
    <row r="2" spans="1:13" ht="18" customHeight="1" x14ac:dyDescent="0.2">
      <c r="A2" s="1">
        <v>1</v>
      </c>
      <c r="B2" s="1">
        <v>0</v>
      </c>
      <c r="C2" s="20"/>
      <c r="D2" s="1" t="s">
        <v>77</v>
      </c>
      <c r="E2" s="1" t="s">
        <v>78</v>
      </c>
      <c r="F2" s="1" t="s">
        <v>12</v>
      </c>
      <c r="G2" s="1" t="s">
        <v>13</v>
      </c>
      <c r="H2" s="4" t="str">
        <f>INDEX(字典!B:B,MATCH(D2,字典!A:A,0))</f>
        <v>正常</v>
      </c>
      <c r="I2" s="4" t="str">
        <f>IF(RIGHT(F2,2)="90",INDEX(字典!F:F,MATCH("0x"&amp;MID(F2,5,2),字典!C:C,0)),INDEX(字典!D:D,MATCH("0x"&amp;MID(F2,5,2),字典!C:C,0)))</f>
        <v>按下(力度77)</v>
      </c>
      <c r="J2" s="4" t="str">
        <f>IF(RIGHT(F2,2) ="90",INDEX(字典!J:J,MATCH("0x"&amp;MID(F2,7,2),字典!C:C,0)),INDEX(字典!H:H,MATCH("0x"&amp;MID(F2,7,2),字典!C:C,0)))</f>
        <v>C2键</v>
      </c>
      <c r="K2" s="4" t="str">
        <f>INDEX(字典!M:M,MATCH("0x"&amp;RIGHT(F2,2),字典!L:L,0))</f>
        <v>音符</v>
      </c>
      <c r="L2" s="8">
        <f t="shared" ref="L2:L29" si="0">HEX2DEC(RIGHT(G2,6))/1000</f>
        <v>43.930999999999997</v>
      </c>
      <c r="M2" s="8">
        <f t="shared" ref="M2:M65" si="1">IFERROR(IF(B2=B1,L2-L1,0),"")</f>
        <v>0</v>
      </c>
    </row>
    <row r="3" spans="1:13" ht="18" customHeight="1" x14ac:dyDescent="0.2">
      <c r="A3" s="1">
        <v>2</v>
      </c>
      <c r="B3" s="1">
        <v>0</v>
      </c>
      <c r="C3" s="20"/>
      <c r="D3" s="1" t="s">
        <v>77</v>
      </c>
      <c r="E3" s="1" t="s">
        <v>78</v>
      </c>
      <c r="F3" s="1" t="s">
        <v>14</v>
      </c>
      <c r="G3" s="1" t="s">
        <v>15</v>
      </c>
      <c r="H3" s="4" t="str">
        <f>INDEX(字典!B:B,MATCH(D3,字典!A:A,0))</f>
        <v>正常</v>
      </c>
      <c r="I3" s="4" t="str">
        <f>IF(RIGHT(F3,2)="90",INDEX(字典!F:F,MATCH("0x"&amp;MID(F3,5,2),字典!C:C,0)),INDEX(字典!D:D,MATCH("0x"&amp;MID(F3,5,2),字典!C:C,0)))</f>
        <v>松开按键</v>
      </c>
      <c r="J3" s="4" t="str">
        <f>IF(RIGHT(F3,2) ="90",INDEX(字典!J:J,MATCH("0x"&amp;MID(F3,7,2),字典!C:C,0)),INDEX(字典!H:H,MATCH("0x"&amp;MID(F3,7,2),字典!C:C,0)))</f>
        <v>C2键</v>
      </c>
      <c r="K3" s="4" t="str">
        <f>INDEX(字典!M:M,MATCH("0x"&amp;RIGHT(F3,2),字典!L:L,0))</f>
        <v>音符</v>
      </c>
      <c r="L3" s="8">
        <f t="shared" si="0"/>
        <v>44.201000000000001</v>
      </c>
      <c r="M3" s="8">
        <f t="shared" si="1"/>
        <v>0.27000000000000313</v>
      </c>
    </row>
    <row r="4" spans="1:13" ht="18" customHeight="1" x14ac:dyDescent="0.2">
      <c r="A4" s="1">
        <v>3</v>
      </c>
      <c r="B4" s="1">
        <v>0</v>
      </c>
      <c r="C4" s="20"/>
      <c r="D4" s="1" t="s">
        <v>77</v>
      </c>
      <c r="E4" s="1" t="s">
        <v>78</v>
      </c>
      <c r="F4" s="1" t="s">
        <v>18</v>
      </c>
      <c r="G4" s="1" t="s">
        <v>19</v>
      </c>
      <c r="H4" s="4" t="str">
        <f>INDEX(字典!B:B,MATCH(D4,字典!A:A,0))</f>
        <v>正常</v>
      </c>
      <c r="I4" s="4" t="str">
        <f>IF(RIGHT(F4,2)="90",INDEX(字典!F:F,MATCH("0x"&amp;MID(F4,5,2),字典!C:C,0)),INDEX(字典!D:D,MATCH("0x"&amp;MID(F4,5,2),字典!C:C,0)))</f>
        <v>按下(力度58)</v>
      </c>
      <c r="J4" s="4" t="str">
        <f>IF(RIGHT(F4,2) ="90",INDEX(字典!J:J,MATCH("0x"&amp;MID(F4,7,2),字典!C:C,0)),INDEX(字典!H:H,MATCH("0x"&amp;MID(F4,7,2),字典!C:C,0)))</f>
        <v>D2键</v>
      </c>
      <c r="K4" s="4" t="str">
        <f>INDEX(字典!M:M,MATCH("0x"&amp;RIGHT(F4,2),字典!L:L,0))</f>
        <v>音符</v>
      </c>
      <c r="L4" s="8">
        <f t="shared" si="0"/>
        <v>44.447000000000003</v>
      </c>
      <c r="M4" s="8">
        <f t="shared" si="1"/>
        <v>0.24600000000000222</v>
      </c>
    </row>
    <row r="5" spans="1:13" ht="18" customHeight="1" x14ac:dyDescent="0.2">
      <c r="A5" s="1">
        <v>4</v>
      </c>
      <c r="B5" s="1">
        <v>0</v>
      </c>
      <c r="C5" s="20"/>
      <c r="D5" s="1" t="s">
        <v>77</v>
      </c>
      <c r="E5" s="1" t="s">
        <v>78</v>
      </c>
      <c r="F5" s="1" t="s">
        <v>20</v>
      </c>
      <c r="G5" s="1" t="s">
        <v>21</v>
      </c>
      <c r="H5" s="4" t="str">
        <f>INDEX(字典!B:B,MATCH(D5,字典!A:A,0))</f>
        <v>正常</v>
      </c>
      <c r="I5" s="4" t="str">
        <f>IF(RIGHT(F5,2)="90",INDEX(字典!F:F,MATCH("0x"&amp;MID(F5,5,2),字典!C:C,0)),INDEX(字典!D:D,MATCH("0x"&amp;MID(F5,5,2),字典!C:C,0)))</f>
        <v>松开按键</v>
      </c>
      <c r="J5" s="4" t="str">
        <f>IF(RIGHT(F5,2) ="90",INDEX(字典!J:J,MATCH("0x"&amp;MID(F5,7,2),字典!C:C,0)),INDEX(字典!H:H,MATCH("0x"&amp;MID(F5,7,2),字典!C:C,0)))</f>
        <v>D2键</v>
      </c>
      <c r="K5" s="4" t="str">
        <f>INDEX(字典!M:M,MATCH("0x"&amp;RIGHT(F5,2),字典!L:L,0))</f>
        <v>音符</v>
      </c>
      <c r="L5" s="8">
        <f t="shared" si="0"/>
        <v>44.716999999999999</v>
      </c>
      <c r="M5" s="8">
        <f t="shared" si="1"/>
        <v>0.26999999999999602</v>
      </c>
    </row>
    <row r="6" spans="1:13" ht="18" customHeight="1" x14ac:dyDescent="0.2">
      <c r="A6" s="1">
        <v>5</v>
      </c>
      <c r="B6" s="1">
        <v>0</v>
      </c>
      <c r="C6" s="20"/>
      <c r="D6" s="1" t="s">
        <v>77</v>
      </c>
      <c r="E6" s="1" t="s">
        <v>78</v>
      </c>
      <c r="F6" s="1" t="s">
        <v>24</v>
      </c>
      <c r="G6" s="1" t="s">
        <v>25</v>
      </c>
      <c r="H6" s="4" t="str">
        <f>INDEX(字典!B:B,MATCH(D6,字典!A:A,0))</f>
        <v>正常</v>
      </c>
      <c r="I6" s="4" t="str">
        <f>IF(RIGHT(F6,2)="90",INDEX(字典!F:F,MATCH("0x"&amp;MID(F6,5,2),字典!C:C,0)),INDEX(字典!D:D,MATCH("0x"&amp;MID(F6,5,2),字典!C:C,0)))</f>
        <v>按下(力度66)</v>
      </c>
      <c r="J6" s="4" t="str">
        <f>IF(RIGHT(F6,2) ="90",INDEX(字典!J:J,MATCH("0x"&amp;MID(F6,7,2),字典!C:C,0)),INDEX(字典!H:H,MATCH("0x"&amp;MID(F6,7,2),字典!C:C,0)))</f>
        <v>E2键</v>
      </c>
      <c r="K6" s="4" t="str">
        <f>INDEX(字典!M:M,MATCH("0x"&amp;RIGHT(F6,2),字典!L:L,0))</f>
        <v>音符</v>
      </c>
      <c r="L6" s="8">
        <f t="shared" si="0"/>
        <v>44.927999999999997</v>
      </c>
      <c r="M6" s="8">
        <f t="shared" si="1"/>
        <v>0.21099999999999852</v>
      </c>
    </row>
    <row r="7" spans="1:13" ht="18" customHeight="1" x14ac:dyDescent="0.2">
      <c r="A7" s="1">
        <v>6</v>
      </c>
      <c r="B7" s="1">
        <v>0</v>
      </c>
      <c r="C7" s="20"/>
      <c r="D7" s="1" t="s">
        <v>77</v>
      </c>
      <c r="E7" s="1" t="s">
        <v>78</v>
      </c>
      <c r="F7" s="1" t="s">
        <v>26</v>
      </c>
      <c r="G7" s="1" t="s">
        <v>27</v>
      </c>
      <c r="H7" s="4" t="str">
        <f>INDEX(字典!B:B,MATCH(D7,字典!A:A,0))</f>
        <v>正常</v>
      </c>
      <c r="I7" s="4" t="str">
        <f>IF(RIGHT(F7,2)="90",INDEX(字典!F:F,MATCH("0x"&amp;MID(F7,5,2),字典!C:C,0)),INDEX(字典!D:D,MATCH("0x"&amp;MID(F7,5,2),字典!C:C,0)))</f>
        <v>松开按键</v>
      </c>
      <c r="J7" s="4" t="str">
        <f>IF(RIGHT(F7,2) ="90",INDEX(字典!J:J,MATCH("0x"&amp;MID(F7,7,2),字典!C:C,0)),INDEX(字典!H:H,MATCH("0x"&amp;MID(F7,7,2),字典!C:C,0)))</f>
        <v>E2键</v>
      </c>
      <c r="K7" s="4" t="str">
        <f>INDEX(字典!M:M,MATCH("0x"&amp;RIGHT(F7,2),字典!L:L,0))</f>
        <v>音符</v>
      </c>
      <c r="L7" s="8">
        <f t="shared" si="0"/>
        <v>45.238</v>
      </c>
      <c r="M7" s="8">
        <f t="shared" si="1"/>
        <v>0.31000000000000227</v>
      </c>
    </row>
    <row r="8" spans="1:13" ht="18" customHeight="1" x14ac:dyDescent="0.2">
      <c r="A8" s="1">
        <v>7</v>
      </c>
      <c r="B8" s="1">
        <v>0</v>
      </c>
      <c r="C8" s="20"/>
      <c r="D8" s="1" t="s">
        <v>77</v>
      </c>
      <c r="E8" s="1" t="s">
        <v>78</v>
      </c>
      <c r="F8" s="1" t="s">
        <v>30</v>
      </c>
      <c r="G8" s="1" t="s">
        <v>31</v>
      </c>
      <c r="H8" s="4" t="str">
        <f>INDEX(字典!B:B,MATCH(D8,字典!A:A,0))</f>
        <v>正常</v>
      </c>
      <c r="I8" s="4" t="str">
        <f>IF(RIGHT(F8,2)="90",INDEX(字典!F:F,MATCH("0x"&amp;MID(F8,5,2),字典!C:C,0)),INDEX(字典!D:D,MATCH("0x"&amp;MID(F8,5,2),字典!C:C,0)))</f>
        <v>按下(力度62)</v>
      </c>
      <c r="J8" s="4" t="str">
        <f>IF(RIGHT(F8,2) ="90",INDEX(字典!J:J,MATCH("0x"&amp;MID(F8,7,2),字典!C:C,0)),INDEX(字典!H:H,MATCH("0x"&amp;MID(F8,7,2),字典!C:C,0)))</f>
        <v>F2键</v>
      </c>
      <c r="K8" s="4" t="str">
        <f>INDEX(字典!M:M,MATCH("0x"&amp;RIGHT(F8,2),字典!L:L,0))</f>
        <v>音符</v>
      </c>
      <c r="L8" s="8">
        <f t="shared" si="0"/>
        <v>45.417000000000002</v>
      </c>
      <c r="M8" s="8">
        <f t="shared" si="1"/>
        <v>0.17900000000000205</v>
      </c>
    </row>
    <row r="9" spans="1:13" ht="18" customHeight="1" x14ac:dyDescent="0.2">
      <c r="A9" s="1">
        <v>8</v>
      </c>
      <c r="B9" s="1">
        <v>0</v>
      </c>
      <c r="C9" s="20"/>
      <c r="D9" s="1" t="s">
        <v>77</v>
      </c>
      <c r="E9" s="1" t="s">
        <v>78</v>
      </c>
      <c r="F9" s="1" t="s">
        <v>32</v>
      </c>
      <c r="G9" s="1" t="s">
        <v>33</v>
      </c>
      <c r="H9" s="4" t="str">
        <f>INDEX(字典!B:B,MATCH(D9,字典!A:A,0))</f>
        <v>正常</v>
      </c>
      <c r="I9" s="4" t="str">
        <f>IF(RIGHT(F9,2)="90",INDEX(字典!F:F,MATCH("0x"&amp;MID(F9,5,2),字典!C:C,0)),INDEX(字典!D:D,MATCH("0x"&amp;MID(F9,5,2),字典!C:C,0)))</f>
        <v>松开按键</v>
      </c>
      <c r="J9" s="4" t="str">
        <f>IF(RIGHT(F9,2) ="90",INDEX(字典!J:J,MATCH("0x"&amp;MID(F9,7,2),字典!C:C,0)),INDEX(字典!H:H,MATCH("0x"&amp;MID(F9,7,2),字典!C:C,0)))</f>
        <v>F2键</v>
      </c>
      <c r="K9" s="4" t="str">
        <f>INDEX(字典!M:M,MATCH("0x"&amp;RIGHT(F9,2),字典!L:L,0))</f>
        <v>音符</v>
      </c>
      <c r="L9" s="8">
        <f t="shared" si="0"/>
        <v>45.737000000000002</v>
      </c>
      <c r="M9" s="8">
        <f t="shared" si="1"/>
        <v>0.32000000000000028</v>
      </c>
    </row>
    <row r="10" spans="1:13" ht="18" customHeight="1" x14ac:dyDescent="0.2">
      <c r="A10" s="1">
        <v>9</v>
      </c>
      <c r="B10" s="1">
        <v>0</v>
      </c>
      <c r="C10" s="20"/>
      <c r="D10" s="1" t="s">
        <v>77</v>
      </c>
      <c r="E10" s="1" t="s">
        <v>78</v>
      </c>
      <c r="F10" s="1" t="s">
        <v>36</v>
      </c>
      <c r="G10" s="1" t="s">
        <v>37</v>
      </c>
      <c r="H10" s="4" t="str">
        <f>INDEX(字典!B:B,MATCH(D10,字典!A:A,0))</f>
        <v>正常</v>
      </c>
      <c r="I10" s="4" t="str">
        <f>IF(RIGHT(F10,2)="90",INDEX(字典!F:F,MATCH("0x"&amp;MID(F10,5,2),字典!C:C,0)),INDEX(字典!D:D,MATCH("0x"&amp;MID(F10,5,2),字典!C:C,0)))</f>
        <v>按下(力度70)</v>
      </c>
      <c r="J10" s="4" t="str">
        <f>IF(RIGHT(F10,2) ="90",INDEX(字典!J:J,MATCH("0x"&amp;MID(F10,7,2),字典!C:C,0)),INDEX(字典!H:H,MATCH("0x"&amp;MID(F10,7,2),字典!C:C,0)))</f>
        <v>G2键</v>
      </c>
      <c r="K10" s="4" t="str">
        <f>INDEX(字典!M:M,MATCH("0x"&amp;RIGHT(F10,2),字典!L:L,0))</f>
        <v>音符</v>
      </c>
      <c r="L10" s="8">
        <f t="shared" si="0"/>
        <v>45.898000000000003</v>
      </c>
      <c r="M10" s="8">
        <f t="shared" si="1"/>
        <v>0.16100000000000136</v>
      </c>
    </row>
    <row r="11" spans="1:13" ht="18" customHeight="1" x14ac:dyDescent="0.2">
      <c r="A11" s="1">
        <v>10</v>
      </c>
      <c r="B11" s="1">
        <v>0</v>
      </c>
      <c r="C11" s="20"/>
      <c r="D11" s="1" t="s">
        <v>77</v>
      </c>
      <c r="E11" s="1" t="s">
        <v>78</v>
      </c>
      <c r="F11" s="1" t="s">
        <v>38</v>
      </c>
      <c r="G11" s="1" t="s">
        <v>39</v>
      </c>
      <c r="H11" s="4" t="str">
        <f>INDEX(字典!B:B,MATCH(D11,字典!A:A,0))</f>
        <v>正常</v>
      </c>
      <c r="I11" s="4" t="str">
        <f>IF(RIGHT(F11,2)="90",INDEX(字典!F:F,MATCH("0x"&amp;MID(F11,5,2),字典!C:C,0)),INDEX(字典!D:D,MATCH("0x"&amp;MID(F11,5,2),字典!C:C,0)))</f>
        <v>松开按键</v>
      </c>
      <c r="J11" s="4" t="str">
        <f>IF(RIGHT(F11,2) ="90",INDEX(字典!J:J,MATCH("0x"&amp;MID(F11,7,2),字典!C:C,0)),INDEX(字典!H:H,MATCH("0x"&amp;MID(F11,7,2),字典!C:C,0)))</f>
        <v>G2键</v>
      </c>
      <c r="K11" s="4" t="str">
        <f>INDEX(字典!M:M,MATCH("0x"&amp;RIGHT(F11,2),字典!L:L,0))</f>
        <v>音符</v>
      </c>
      <c r="L11" s="8">
        <f t="shared" si="0"/>
        <v>46.207999999999998</v>
      </c>
      <c r="M11" s="8">
        <f t="shared" si="1"/>
        <v>0.30999999999999517</v>
      </c>
    </row>
    <row r="12" spans="1:13" ht="18" customHeight="1" x14ac:dyDescent="0.2">
      <c r="A12" s="1">
        <v>11</v>
      </c>
      <c r="B12" s="1">
        <v>0</v>
      </c>
      <c r="C12" s="20"/>
      <c r="D12" s="1" t="s">
        <v>77</v>
      </c>
      <c r="E12" s="1" t="s">
        <v>78</v>
      </c>
      <c r="F12" s="1" t="s">
        <v>42</v>
      </c>
      <c r="G12" s="1" t="s">
        <v>43</v>
      </c>
      <c r="H12" s="4" t="str">
        <f>INDEX(字典!B:B,MATCH(D12,字典!A:A,0))</f>
        <v>正常</v>
      </c>
      <c r="I12" s="4" t="str">
        <f>IF(RIGHT(F12,2)="90",INDEX(字典!F:F,MATCH("0x"&amp;MID(F12,5,2),字典!C:C,0)),INDEX(字典!D:D,MATCH("0x"&amp;MID(F12,5,2),字典!C:C,0)))</f>
        <v>按下(力度64)</v>
      </c>
      <c r="J12" s="4" t="str">
        <f>IF(RIGHT(F12,2) ="90",INDEX(字典!J:J,MATCH("0x"&amp;MID(F12,7,2),字典!C:C,0)),INDEX(字典!H:H,MATCH("0x"&amp;MID(F12,7,2),字典!C:C,0)))</f>
        <v>A2键</v>
      </c>
      <c r="K12" s="4" t="str">
        <f>INDEX(字典!M:M,MATCH("0x"&amp;RIGHT(F12,2),字典!L:L,0))</f>
        <v>音符</v>
      </c>
      <c r="L12" s="8">
        <f t="shared" si="0"/>
        <v>46.366999999999997</v>
      </c>
      <c r="M12" s="8">
        <f t="shared" si="1"/>
        <v>0.15899999999999892</v>
      </c>
    </row>
    <row r="13" spans="1:13" ht="18" customHeight="1" x14ac:dyDescent="0.2">
      <c r="A13" s="1">
        <v>12</v>
      </c>
      <c r="B13" s="1">
        <v>0</v>
      </c>
      <c r="C13" s="20"/>
      <c r="D13" s="1" t="s">
        <v>77</v>
      </c>
      <c r="E13" s="1" t="s">
        <v>78</v>
      </c>
      <c r="F13" s="1" t="s">
        <v>44</v>
      </c>
      <c r="G13" s="1" t="s">
        <v>45</v>
      </c>
      <c r="H13" s="4" t="str">
        <f>INDEX(字典!B:B,MATCH(D13,字典!A:A,0))</f>
        <v>正常</v>
      </c>
      <c r="I13" s="4" t="str">
        <f>IF(RIGHT(F13,2)="90",INDEX(字典!F:F,MATCH("0x"&amp;MID(F13,5,2),字典!C:C,0)),INDEX(字典!D:D,MATCH("0x"&amp;MID(F13,5,2),字典!C:C,0)))</f>
        <v>松开按键</v>
      </c>
      <c r="J13" s="4" t="str">
        <f>IF(RIGHT(F13,2) ="90",INDEX(字典!J:J,MATCH("0x"&amp;MID(F13,7,2),字典!C:C,0)),INDEX(字典!H:H,MATCH("0x"&amp;MID(F13,7,2),字典!C:C,0)))</f>
        <v>A2键</v>
      </c>
      <c r="K13" s="4" t="str">
        <f>INDEX(字典!M:M,MATCH("0x"&amp;RIGHT(F13,2),字典!L:L,0))</f>
        <v>音符</v>
      </c>
      <c r="L13" s="8">
        <f t="shared" si="0"/>
        <v>46.616999999999997</v>
      </c>
      <c r="M13" s="8">
        <f t="shared" si="1"/>
        <v>0.25</v>
      </c>
    </row>
    <row r="14" spans="1:13" ht="18" customHeight="1" x14ac:dyDescent="0.2">
      <c r="A14" s="1">
        <v>13</v>
      </c>
      <c r="B14" s="1">
        <v>0</v>
      </c>
      <c r="C14" s="20"/>
      <c r="D14" s="1" t="s">
        <v>77</v>
      </c>
      <c r="E14" s="1" t="s">
        <v>78</v>
      </c>
      <c r="F14" s="1" t="s">
        <v>48</v>
      </c>
      <c r="G14" s="1" t="s">
        <v>49</v>
      </c>
      <c r="H14" s="4" t="str">
        <f>INDEX(字典!B:B,MATCH(D14,字典!A:A,0))</f>
        <v>正常</v>
      </c>
      <c r="I14" s="4" t="str">
        <f>IF(RIGHT(F14,2)="90",INDEX(字典!F:F,MATCH("0x"&amp;MID(F14,5,2),字典!C:C,0)),INDEX(字典!D:D,MATCH("0x"&amp;MID(F14,5,2),字典!C:C,0)))</f>
        <v>按下(力度83)</v>
      </c>
      <c r="J14" s="4" t="str">
        <f>IF(RIGHT(F14,2) ="90",INDEX(字典!J:J,MATCH("0x"&amp;MID(F14,7,2),字典!C:C,0)),INDEX(字典!H:H,MATCH("0x"&amp;MID(F14,7,2),字典!C:C,0)))</f>
        <v>B2键</v>
      </c>
      <c r="K14" s="4" t="str">
        <f>INDEX(字典!M:M,MATCH("0x"&amp;RIGHT(F14,2),字典!L:L,0))</f>
        <v>音符</v>
      </c>
      <c r="L14" s="8">
        <f t="shared" si="0"/>
        <v>46.808</v>
      </c>
      <c r="M14" s="8">
        <f t="shared" si="1"/>
        <v>0.1910000000000025</v>
      </c>
    </row>
    <row r="15" spans="1:13" ht="18" customHeight="1" x14ac:dyDescent="0.2">
      <c r="A15" s="1">
        <v>14</v>
      </c>
      <c r="B15" s="1">
        <v>0</v>
      </c>
      <c r="C15" s="20"/>
      <c r="D15" s="1" t="s">
        <v>77</v>
      </c>
      <c r="E15" s="1" t="s">
        <v>78</v>
      </c>
      <c r="F15" s="1" t="s">
        <v>50</v>
      </c>
      <c r="G15" s="1" t="s">
        <v>51</v>
      </c>
      <c r="H15" s="4" t="str">
        <f>INDEX(字典!B:B,MATCH(D15,字典!A:A,0))</f>
        <v>正常</v>
      </c>
      <c r="I15" s="4" t="str">
        <f>IF(RIGHT(F15,2)="90",INDEX(字典!F:F,MATCH("0x"&amp;MID(F15,5,2),字典!C:C,0)),INDEX(字典!D:D,MATCH("0x"&amp;MID(F15,5,2),字典!C:C,0)))</f>
        <v>松开按键</v>
      </c>
      <c r="J15" s="4" t="str">
        <f>IF(RIGHT(F15,2) ="90",INDEX(字典!J:J,MATCH("0x"&amp;MID(F15,7,2),字典!C:C,0)),INDEX(字典!H:H,MATCH("0x"&amp;MID(F15,7,2),字典!C:C,0)))</f>
        <v>B2键</v>
      </c>
      <c r="K15" s="4" t="str">
        <f>INDEX(字典!M:M,MATCH("0x"&amp;RIGHT(F15,2),字典!L:L,0))</f>
        <v>音符</v>
      </c>
      <c r="L15" s="8">
        <f t="shared" si="0"/>
        <v>48.581000000000003</v>
      </c>
      <c r="M15" s="8">
        <f t="shared" si="1"/>
        <v>1.7730000000000032</v>
      </c>
    </row>
    <row r="16" spans="1:13" ht="18" customHeight="1" x14ac:dyDescent="0.2">
      <c r="A16" s="1">
        <v>15</v>
      </c>
      <c r="B16" s="1">
        <v>0</v>
      </c>
      <c r="C16" s="20"/>
      <c r="D16" s="1" t="s">
        <v>77</v>
      </c>
      <c r="E16" s="1" t="s">
        <v>78</v>
      </c>
      <c r="F16" s="1" t="s">
        <v>48</v>
      </c>
      <c r="G16" s="1" t="s">
        <v>52</v>
      </c>
      <c r="H16" s="4" t="str">
        <f>INDEX(字典!B:B,MATCH(D16,字典!A:A,0))</f>
        <v>正常</v>
      </c>
      <c r="I16" s="4" t="str">
        <f>IF(RIGHT(F16,2)="90",INDEX(字典!F:F,MATCH("0x"&amp;MID(F16,5,2),字典!C:C,0)),INDEX(字典!D:D,MATCH("0x"&amp;MID(F16,5,2),字典!C:C,0)))</f>
        <v>按下(力度83)</v>
      </c>
      <c r="J16" s="4" t="str">
        <f>IF(RIGHT(F16,2) ="90",INDEX(字典!J:J,MATCH("0x"&amp;MID(F16,7,2),字典!C:C,0)),INDEX(字典!H:H,MATCH("0x"&amp;MID(F16,7,2),字典!C:C,0)))</f>
        <v>B2键</v>
      </c>
      <c r="K16" s="4" t="str">
        <f>INDEX(字典!M:M,MATCH("0x"&amp;RIGHT(F16,2),字典!L:L,0))</f>
        <v>音符</v>
      </c>
      <c r="L16" s="8">
        <f t="shared" si="0"/>
        <v>49.081000000000003</v>
      </c>
      <c r="M16" s="8">
        <f t="shared" si="1"/>
        <v>0.5</v>
      </c>
    </row>
    <row r="17" spans="1:13" ht="18" customHeight="1" x14ac:dyDescent="0.2">
      <c r="A17" s="1">
        <v>16</v>
      </c>
      <c r="B17" s="1">
        <v>0</v>
      </c>
      <c r="C17" s="20"/>
      <c r="D17" s="1" t="s">
        <v>77</v>
      </c>
      <c r="E17" s="1" t="s">
        <v>78</v>
      </c>
      <c r="F17" s="1" t="s">
        <v>50</v>
      </c>
      <c r="G17" s="1" t="s">
        <v>53</v>
      </c>
      <c r="H17" s="4" t="str">
        <f>INDEX(字典!B:B,MATCH(D17,字典!A:A,0))</f>
        <v>正常</v>
      </c>
      <c r="I17" s="4" t="str">
        <f>IF(RIGHT(F17,2)="90",INDEX(字典!F:F,MATCH("0x"&amp;MID(F17,5,2),字典!C:C,0)),INDEX(字典!D:D,MATCH("0x"&amp;MID(F17,5,2),字典!C:C,0)))</f>
        <v>松开按键</v>
      </c>
      <c r="J17" s="4" t="str">
        <f>IF(RIGHT(F17,2) ="90",INDEX(字典!J:J,MATCH("0x"&amp;MID(F17,7,2),字典!C:C,0)),INDEX(字典!H:H,MATCH("0x"&amp;MID(F17,7,2),字典!C:C,0)))</f>
        <v>B2键</v>
      </c>
      <c r="K17" s="4" t="str">
        <f>INDEX(字典!M:M,MATCH("0x"&amp;RIGHT(F17,2),字典!L:L,0))</f>
        <v>音符</v>
      </c>
      <c r="L17" s="8">
        <f t="shared" si="0"/>
        <v>49.374000000000002</v>
      </c>
      <c r="M17" s="8">
        <f t="shared" si="1"/>
        <v>0.29299999999999926</v>
      </c>
    </row>
    <row r="18" spans="1:13" ht="18" customHeight="1" x14ac:dyDescent="0.2">
      <c r="A18" s="1">
        <v>17</v>
      </c>
      <c r="B18" s="1">
        <v>0</v>
      </c>
      <c r="C18" s="20"/>
      <c r="D18" s="1" t="s">
        <v>77</v>
      </c>
      <c r="E18" s="1" t="s">
        <v>78</v>
      </c>
      <c r="F18" s="1" t="s">
        <v>55</v>
      </c>
      <c r="G18" s="1" t="s">
        <v>56</v>
      </c>
      <c r="H18" s="4" t="str">
        <f>INDEX(字典!B:B,MATCH(D18,字典!A:A,0))</f>
        <v>正常</v>
      </c>
      <c r="I18" s="4" t="str">
        <f>IF(RIGHT(F18,2)="90",INDEX(字典!F:F,MATCH("0x"&amp;MID(F18,5,2),字典!C:C,0)),INDEX(字典!D:D,MATCH("0x"&amp;MID(F18,5,2),字典!C:C,0)))</f>
        <v>按下(力度78)</v>
      </c>
      <c r="J18" s="4" t="str">
        <f>IF(RIGHT(F18,2) ="90",INDEX(字典!J:J,MATCH("0x"&amp;MID(F18,7,2),字典!C:C,0)),INDEX(字典!H:H,MATCH("0x"&amp;MID(F18,7,2),字典!C:C,0)))</f>
        <v>A2键</v>
      </c>
      <c r="K18" s="4" t="str">
        <f>INDEX(字典!M:M,MATCH("0x"&amp;RIGHT(F18,2),字典!L:L,0))</f>
        <v>音符</v>
      </c>
      <c r="L18" s="8">
        <f t="shared" si="0"/>
        <v>49.506999999999998</v>
      </c>
      <c r="M18" s="8">
        <f t="shared" si="1"/>
        <v>0.13299999999999557</v>
      </c>
    </row>
    <row r="19" spans="1:13" ht="18" customHeight="1" x14ac:dyDescent="0.2">
      <c r="A19" s="1">
        <v>18</v>
      </c>
      <c r="B19" s="1">
        <v>0</v>
      </c>
      <c r="C19" s="20"/>
      <c r="D19" s="1" t="s">
        <v>77</v>
      </c>
      <c r="E19" s="1" t="s">
        <v>78</v>
      </c>
      <c r="F19" s="1" t="s">
        <v>44</v>
      </c>
      <c r="G19" s="1" t="s">
        <v>57</v>
      </c>
      <c r="H19" s="4" t="str">
        <f>INDEX(字典!B:B,MATCH(D19,字典!A:A,0))</f>
        <v>正常</v>
      </c>
      <c r="I19" s="4" t="str">
        <f>IF(RIGHT(F19,2)="90",INDEX(字典!F:F,MATCH("0x"&amp;MID(F19,5,2),字典!C:C,0)),INDEX(字典!D:D,MATCH("0x"&amp;MID(F19,5,2),字典!C:C,0)))</f>
        <v>松开按键</v>
      </c>
      <c r="J19" s="4" t="str">
        <f>IF(RIGHT(F19,2) ="90",INDEX(字典!J:J,MATCH("0x"&amp;MID(F19,7,2),字典!C:C,0)),INDEX(字典!H:H,MATCH("0x"&amp;MID(F19,7,2),字典!C:C,0)))</f>
        <v>A2键</v>
      </c>
      <c r="K19" s="4" t="str">
        <f>INDEX(字典!M:M,MATCH("0x"&amp;RIGHT(F19,2),字典!L:L,0))</f>
        <v>音符</v>
      </c>
      <c r="L19" s="8">
        <f t="shared" si="0"/>
        <v>49.726999999999997</v>
      </c>
      <c r="M19" s="8">
        <f t="shared" si="1"/>
        <v>0.21999999999999886</v>
      </c>
    </row>
    <row r="20" spans="1:13" ht="18" customHeight="1" x14ac:dyDescent="0.2">
      <c r="A20" s="1">
        <v>19</v>
      </c>
      <c r="B20" s="1">
        <v>0</v>
      </c>
      <c r="C20" s="20"/>
      <c r="D20" s="1" t="s">
        <v>77</v>
      </c>
      <c r="E20" s="1" t="s">
        <v>78</v>
      </c>
      <c r="F20" s="1" t="s">
        <v>59</v>
      </c>
      <c r="G20" s="1" t="s">
        <v>60</v>
      </c>
      <c r="H20" s="4" t="str">
        <f>INDEX(字典!B:B,MATCH(D20,字典!A:A,0))</f>
        <v>正常</v>
      </c>
      <c r="I20" s="4" t="str">
        <f>IF(RIGHT(F20,2)="90",INDEX(字典!F:F,MATCH("0x"&amp;MID(F20,5,2),字典!C:C,0)),INDEX(字典!D:D,MATCH("0x"&amp;MID(F20,5,2),字典!C:C,0)))</f>
        <v>按下(力度72)</v>
      </c>
      <c r="J20" s="4" t="str">
        <f>IF(RIGHT(F20,2) ="90",INDEX(字典!J:J,MATCH("0x"&amp;MID(F20,7,2),字典!C:C,0)),INDEX(字典!H:H,MATCH("0x"&amp;MID(F20,7,2),字典!C:C,0)))</f>
        <v>G2键</v>
      </c>
      <c r="K20" s="4" t="str">
        <f>INDEX(字典!M:M,MATCH("0x"&amp;RIGHT(F20,2),字典!L:L,0))</f>
        <v>音符</v>
      </c>
      <c r="L20" s="8">
        <f t="shared" si="0"/>
        <v>49.927</v>
      </c>
      <c r="M20" s="8">
        <f t="shared" si="1"/>
        <v>0.20000000000000284</v>
      </c>
    </row>
    <row r="21" spans="1:13" ht="18" customHeight="1" x14ac:dyDescent="0.2">
      <c r="A21" s="1">
        <v>20</v>
      </c>
      <c r="B21" s="1">
        <v>0</v>
      </c>
      <c r="C21" s="20"/>
      <c r="D21" s="1" t="s">
        <v>77</v>
      </c>
      <c r="E21" s="1" t="s">
        <v>78</v>
      </c>
      <c r="F21" s="1" t="s">
        <v>38</v>
      </c>
      <c r="G21" s="1" t="s">
        <v>61</v>
      </c>
      <c r="H21" s="4" t="str">
        <f>INDEX(字典!B:B,MATCH(D21,字典!A:A,0))</f>
        <v>正常</v>
      </c>
      <c r="I21" s="4" t="str">
        <f>IF(RIGHT(F21,2)="90",INDEX(字典!F:F,MATCH("0x"&amp;MID(F21,5,2),字典!C:C,0)),INDEX(字典!D:D,MATCH("0x"&amp;MID(F21,5,2),字典!C:C,0)))</f>
        <v>松开按键</v>
      </c>
      <c r="J21" s="4" t="str">
        <f>IF(RIGHT(F21,2) ="90",INDEX(字典!J:J,MATCH("0x"&amp;MID(F21,7,2),字典!C:C,0)),INDEX(字典!H:H,MATCH("0x"&amp;MID(F21,7,2),字典!C:C,0)))</f>
        <v>G2键</v>
      </c>
      <c r="K21" s="4" t="str">
        <f>INDEX(字典!M:M,MATCH("0x"&amp;RIGHT(F21,2),字典!L:L,0))</f>
        <v>音符</v>
      </c>
      <c r="L21" s="8">
        <f t="shared" si="0"/>
        <v>50.156999999999996</v>
      </c>
      <c r="M21" s="8">
        <f t="shared" si="1"/>
        <v>0.22999999999999687</v>
      </c>
    </row>
    <row r="22" spans="1:13" ht="18" customHeight="1" x14ac:dyDescent="0.2">
      <c r="A22" s="1">
        <v>21</v>
      </c>
      <c r="B22" s="1">
        <v>0</v>
      </c>
      <c r="C22" s="20"/>
      <c r="D22" s="1" t="s">
        <v>77</v>
      </c>
      <c r="E22" s="1" t="s">
        <v>78</v>
      </c>
      <c r="F22" s="1" t="s">
        <v>62</v>
      </c>
      <c r="G22" s="1" t="s">
        <v>63</v>
      </c>
      <c r="H22" s="4" t="str">
        <f>INDEX(字典!B:B,MATCH(D22,字典!A:A,0))</f>
        <v>正常</v>
      </c>
      <c r="I22" s="4" t="str">
        <f>IF(RIGHT(F22,2)="90",INDEX(字典!F:F,MATCH("0x"&amp;MID(F22,5,2),字典!C:C,0)),INDEX(字典!D:D,MATCH("0x"&amp;MID(F22,5,2),字典!C:C,0)))</f>
        <v>按下(力度77)</v>
      </c>
      <c r="J22" s="4" t="str">
        <f>IF(RIGHT(F22,2) ="90",INDEX(字典!J:J,MATCH("0x"&amp;MID(F22,7,2),字典!C:C,0)),INDEX(字典!H:H,MATCH("0x"&amp;MID(F22,7,2),字典!C:C,0)))</f>
        <v>F2键</v>
      </c>
      <c r="K22" s="4" t="str">
        <f>INDEX(字典!M:M,MATCH("0x"&amp;RIGHT(F22,2),字典!L:L,0))</f>
        <v>音符</v>
      </c>
      <c r="L22" s="8">
        <f t="shared" si="0"/>
        <v>50.337000000000003</v>
      </c>
      <c r="M22" s="8">
        <f t="shared" si="1"/>
        <v>0.18000000000000682</v>
      </c>
    </row>
    <row r="23" spans="1:13" ht="18" customHeight="1" x14ac:dyDescent="0.2">
      <c r="A23" s="1">
        <v>22</v>
      </c>
      <c r="B23" s="1">
        <v>0</v>
      </c>
      <c r="C23" s="20"/>
      <c r="D23" s="1" t="s">
        <v>77</v>
      </c>
      <c r="E23" s="1" t="s">
        <v>78</v>
      </c>
      <c r="F23" s="1" t="s">
        <v>32</v>
      </c>
      <c r="G23" s="1" t="s">
        <v>64</v>
      </c>
      <c r="H23" s="4" t="str">
        <f>INDEX(字典!B:B,MATCH(D23,字典!A:A,0))</f>
        <v>正常</v>
      </c>
      <c r="I23" s="4" t="str">
        <f>IF(RIGHT(F23,2)="90",INDEX(字典!F:F,MATCH("0x"&amp;MID(F23,5,2),字典!C:C,0)),INDEX(字典!D:D,MATCH("0x"&amp;MID(F23,5,2),字典!C:C,0)))</f>
        <v>松开按键</v>
      </c>
      <c r="J23" s="4" t="str">
        <f>IF(RIGHT(F23,2) ="90",INDEX(字典!J:J,MATCH("0x"&amp;MID(F23,7,2),字典!C:C,0)),INDEX(字典!H:H,MATCH("0x"&amp;MID(F23,7,2),字典!C:C,0)))</f>
        <v>F2键</v>
      </c>
      <c r="K23" s="4" t="str">
        <f>INDEX(字典!M:M,MATCH("0x"&amp;RIGHT(F23,2),字典!L:L,0))</f>
        <v>音符</v>
      </c>
      <c r="L23" s="8">
        <f t="shared" si="0"/>
        <v>50.604999999999997</v>
      </c>
      <c r="M23" s="8">
        <f t="shared" si="1"/>
        <v>0.26799999999999358</v>
      </c>
    </row>
    <row r="24" spans="1:13" ht="18" customHeight="1" x14ac:dyDescent="0.2">
      <c r="A24" s="1">
        <v>23</v>
      </c>
      <c r="B24" s="1">
        <v>0</v>
      </c>
      <c r="C24" s="20"/>
      <c r="D24" s="1" t="s">
        <v>77</v>
      </c>
      <c r="E24" s="1" t="s">
        <v>78</v>
      </c>
      <c r="F24" s="1" t="s">
        <v>65</v>
      </c>
      <c r="G24" s="1" t="s">
        <v>66</v>
      </c>
      <c r="H24" s="4" t="str">
        <f>INDEX(字典!B:B,MATCH(D24,字典!A:A,0))</f>
        <v>正常</v>
      </c>
      <c r="I24" s="4" t="str">
        <f>IF(RIGHT(F24,2)="90",INDEX(字典!F:F,MATCH("0x"&amp;MID(F24,5,2),字典!C:C,0)),INDEX(字典!D:D,MATCH("0x"&amp;MID(F24,5,2),字典!C:C,0)))</f>
        <v>按下(力度83)</v>
      </c>
      <c r="J24" s="4" t="str">
        <f>IF(RIGHT(F24,2) ="90",INDEX(字典!J:J,MATCH("0x"&amp;MID(F24,7,2),字典!C:C,0)),INDEX(字典!H:H,MATCH("0x"&amp;MID(F24,7,2),字典!C:C,0)))</f>
        <v>E2键</v>
      </c>
      <c r="K24" s="4" t="str">
        <f>INDEX(字典!M:M,MATCH("0x"&amp;RIGHT(F24,2),字典!L:L,0))</f>
        <v>音符</v>
      </c>
      <c r="L24" s="8">
        <f t="shared" si="0"/>
        <v>50.854999999999997</v>
      </c>
      <c r="M24" s="8">
        <f t="shared" si="1"/>
        <v>0.25</v>
      </c>
    </row>
    <row r="25" spans="1:13" ht="18" customHeight="1" x14ac:dyDescent="0.2">
      <c r="A25" s="1">
        <v>24</v>
      </c>
      <c r="B25" s="1">
        <v>0</v>
      </c>
      <c r="C25" s="20"/>
      <c r="D25" s="1" t="s">
        <v>77</v>
      </c>
      <c r="E25" s="1" t="s">
        <v>78</v>
      </c>
      <c r="F25" s="1" t="s">
        <v>26</v>
      </c>
      <c r="G25" s="1" t="s">
        <v>67</v>
      </c>
      <c r="H25" s="4" t="str">
        <f>INDEX(字典!B:B,MATCH(D25,字典!A:A,0))</f>
        <v>正常</v>
      </c>
      <c r="I25" s="4" t="str">
        <f>IF(RIGHT(F25,2)="90",INDEX(字典!F:F,MATCH("0x"&amp;MID(F25,5,2),字典!C:C,0)),INDEX(字典!D:D,MATCH("0x"&amp;MID(F25,5,2),字典!C:C,0)))</f>
        <v>松开按键</v>
      </c>
      <c r="J25" s="4" t="str">
        <f>IF(RIGHT(F25,2) ="90",INDEX(字典!J:J,MATCH("0x"&amp;MID(F25,7,2),字典!C:C,0)),INDEX(字典!H:H,MATCH("0x"&amp;MID(F25,7,2),字典!C:C,0)))</f>
        <v>E2键</v>
      </c>
      <c r="K25" s="4" t="str">
        <f>INDEX(字典!M:M,MATCH("0x"&amp;RIGHT(F25,2),字典!L:L,0))</f>
        <v>音符</v>
      </c>
      <c r="L25" s="8">
        <f t="shared" si="0"/>
        <v>52.43</v>
      </c>
      <c r="M25" s="8">
        <f t="shared" si="1"/>
        <v>1.5750000000000028</v>
      </c>
    </row>
    <row r="26" spans="1:13" ht="18" customHeight="1" x14ac:dyDescent="0.2">
      <c r="A26" s="1">
        <v>25</v>
      </c>
      <c r="B26" s="1">
        <v>0</v>
      </c>
      <c r="C26" s="20"/>
      <c r="D26" s="1" t="s">
        <v>77</v>
      </c>
      <c r="E26" s="1" t="s">
        <v>78</v>
      </c>
      <c r="F26" s="1" t="s">
        <v>68</v>
      </c>
      <c r="G26" s="1" t="s">
        <v>69</v>
      </c>
      <c r="H26" s="4" t="str">
        <f>INDEX(字典!B:B,MATCH(D26,字典!A:A,0))</f>
        <v>正常</v>
      </c>
      <c r="I26" s="4" t="str">
        <f>IF(RIGHT(F26,2)="90",INDEX(字典!F:F,MATCH("0x"&amp;MID(F26,5,2),字典!C:C,0)),INDEX(字典!D:D,MATCH("0x"&amp;MID(F26,5,2),字典!C:C,0)))</f>
        <v>按下(力度83)</v>
      </c>
      <c r="J26" s="4" t="str">
        <f>IF(RIGHT(F26,2) ="90",INDEX(字典!J:J,MATCH("0x"&amp;MID(F26,7,2),字典!C:C,0)),INDEX(字典!H:H,MATCH("0x"&amp;MID(F26,7,2),字典!C:C,0)))</f>
        <v>D2键</v>
      </c>
      <c r="K26" s="4" t="str">
        <f>INDEX(字典!M:M,MATCH("0x"&amp;RIGHT(F26,2),字典!L:L,0))</f>
        <v>音符</v>
      </c>
      <c r="L26" s="8">
        <f t="shared" si="0"/>
        <v>52.6</v>
      </c>
      <c r="M26" s="8">
        <f t="shared" si="1"/>
        <v>0.17000000000000171</v>
      </c>
    </row>
    <row r="27" spans="1:13" ht="18" customHeight="1" x14ac:dyDescent="0.2">
      <c r="A27" s="1">
        <v>26</v>
      </c>
      <c r="B27" s="1">
        <v>0</v>
      </c>
      <c r="C27" s="20"/>
      <c r="D27" s="1" t="s">
        <v>77</v>
      </c>
      <c r="E27" s="1" t="s">
        <v>78</v>
      </c>
      <c r="F27" s="1" t="s">
        <v>20</v>
      </c>
      <c r="G27" s="1" t="s">
        <v>70</v>
      </c>
      <c r="H27" s="4" t="str">
        <f>INDEX(字典!B:B,MATCH(D27,字典!A:A,0))</f>
        <v>正常</v>
      </c>
      <c r="I27" s="4" t="str">
        <f>IF(RIGHT(F27,2)="90",INDEX(字典!F:F,MATCH("0x"&amp;MID(F27,5,2),字典!C:C,0)),INDEX(字典!D:D,MATCH("0x"&amp;MID(F27,5,2),字典!C:C,0)))</f>
        <v>松开按键</v>
      </c>
      <c r="J27" s="4" t="str">
        <f>IF(RIGHT(F27,2) ="90",INDEX(字典!J:J,MATCH("0x"&amp;MID(F27,7,2),字典!C:C,0)),INDEX(字典!H:H,MATCH("0x"&amp;MID(F27,7,2),字典!C:C,0)))</f>
        <v>D2键</v>
      </c>
      <c r="K27" s="4" t="str">
        <f>INDEX(字典!M:M,MATCH("0x"&amp;RIGHT(F27,2),字典!L:L,0))</f>
        <v>音符</v>
      </c>
      <c r="L27" s="8">
        <f t="shared" si="0"/>
        <v>52.801000000000002</v>
      </c>
      <c r="M27" s="8">
        <f t="shared" si="1"/>
        <v>0.20100000000000051</v>
      </c>
    </row>
    <row r="28" spans="1:13" ht="18" customHeight="1" x14ac:dyDescent="0.2">
      <c r="A28" s="1">
        <v>27</v>
      </c>
      <c r="B28" s="1">
        <v>0</v>
      </c>
      <c r="C28" s="20"/>
      <c r="D28" s="1" t="s">
        <v>77</v>
      </c>
      <c r="E28" s="1" t="s">
        <v>78</v>
      </c>
      <c r="F28" s="1" t="s">
        <v>72</v>
      </c>
      <c r="G28" s="1" t="s">
        <v>73</v>
      </c>
      <c r="H28" s="4" t="str">
        <f>INDEX(字典!B:B,MATCH(D28,字典!A:A,0))</f>
        <v>正常</v>
      </c>
      <c r="I28" s="4" t="str">
        <f>IF(RIGHT(F28,2)="90",INDEX(字典!F:F,MATCH("0x"&amp;MID(F28,5,2),字典!C:C,0)),INDEX(字典!D:D,MATCH("0x"&amp;MID(F28,5,2),字典!C:C,0)))</f>
        <v>按下(力度86)</v>
      </c>
      <c r="J28" s="4" t="str">
        <f>IF(RIGHT(F28,2) ="90",INDEX(字典!J:J,MATCH("0x"&amp;MID(F28,7,2),字典!C:C,0)),INDEX(字典!H:H,MATCH("0x"&amp;MID(F28,7,2),字典!C:C,0)))</f>
        <v>C2键</v>
      </c>
      <c r="K28" s="4" t="str">
        <f>INDEX(字典!M:M,MATCH("0x"&amp;RIGHT(F28,2),字典!L:L,0))</f>
        <v>音符</v>
      </c>
      <c r="L28" s="8">
        <f t="shared" si="0"/>
        <v>53.106999999999999</v>
      </c>
      <c r="M28" s="8">
        <f t="shared" si="1"/>
        <v>0.30599999999999739</v>
      </c>
    </row>
    <row r="29" spans="1:13" ht="18" customHeight="1" x14ac:dyDescent="0.2">
      <c r="A29" s="1">
        <v>28</v>
      </c>
      <c r="B29" s="1">
        <v>0</v>
      </c>
      <c r="C29" s="20"/>
      <c r="D29" s="1" t="s">
        <v>77</v>
      </c>
      <c r="E29" s="1" t="s">
        <v>78</v>
      </c>
      <c r="F29" s="1" t="s">
        <v>14</v>
      </c>
      <c r="G29" s="1" t="s">
        <v>74</v>
      </c>
      <c r="H29" s="4" t="str">
        <f>INDEX(字典!B:B,MATCH(D29,字典!A:A,0))</f>
        <v>正常</v>
      </c>
      <c r="I29" s="4" t="str">
        <f>IF(RIGHT(F29,2)="90",INDEX(字典!F:F,MATCH("0x"&amp;MID(F29,5,2),字典!C:C,0)),INDEX(字典!D:D,MATCH("0x"&amp;MID(F29,5,2),字典!C:C,0)))</f>
        <v>松开按键</v>
      </c>
      <c r="J29" s="4" t="str">
        <f>IF(RIGHT(F29,2) ="90",INDEX(字典!J:J,MATCH("0x"&amp;MID(F29,7,2),字典!C:C,0)),INDEX(字典!H:H,MATCH("0x"&amp;MID(F29,7,2),字典!C:C,0)))</f>
        <v>C2键</v>
      </c>
      <c r="K29" s="4" t="str">
        <f>INDEX(字典!M:M,MATCH("0x"&amp;RIGHT(F29,2),字典!L:L,0))</f>
        <v>音符</v>
      </c>
      <c r="L29" s="8">
        <f t="shared" si="0"/>
        <v>53.646999999999998</v>
      </c>
      <c r="M29" s="8">
        <f t="shared" si="1"/>
        <v>0.53999999999999915</v>
      </c>
    </row>
    <row r="30" spans="1:13" ht="18" customHeight="1" x14ac:dyDescent="0.2">
      <c r="A30" s="1">
        <v>29</v>
      </c>
      <c r="B30" s="1">
        <v>1</v>
      </c>
      <c r="C30" s="20"/>
      <c r="D30" s="1" t="s">
        <v>77</v>
      </c>
      <c r="E30" s="1" t="s">
        <v>78</v>
      </c>
      <c r="F30" s="1" t="s">
        <v>79</v>
      </c>
      <c r="G30" s="1" t="s">
        <v>80</v>
      </c>
      <c r="H30" s="4" t="str">
        <f>INDEX(字典!B:B,MATCH(D30,字典!A:A,0))</f>
        <v>正常</v>
      </c>
      <c r="I30" s="4" t="str">
        <f>IF(RIGHT(F30,2)="90",INDEX(字典!F:F,MATCH("0x"&amp;MID(F30,5,2),字典!C:C,0)),INDEX(字典!D:D,MATCH("0x"&amp;MID(F30,5,2),字典!C:C,0)))</f>
        <v>-</v>
      </c>
      <c r="J30" s="4" t="str">
        <f>IF(RIGHT(F30,2) ="90",INDEX(字典!J:J,MATCH("0x"&amp;MID(F30,7,2),字典!C:C,0)),INDEX(字典!H:H,MATCH("0x"&amp;MID(F30,7,2),字典!C:C,0)))</f>
        <v>-</v>
      </c>
      <c r="K30" s="4" t="str">
        <f>INDEX(字典!M:M,MATCH("0x"&amp;RIGHT(F30,2),字典!L:L,0))</f>
        <v>0xF8(248/120)</v>
      </c>
      <c r="L30" s="8">
        <f>HEX2DEC(RIGHT(G30,6))/1000</f>
        <v>11.433999999999999</v>
      </c>
      <c r="M30" s="8">
        <f t="shared" si="1"/>
        <v>0</v>
      </c>
    </row>
    <row r="31" spans="1:13" ht="18" customHeight="1" x14ac:dyDescent="0.2">
      <c r="A31" s="1">
        <v>30</v>
      </c>
      <c r="B31" s="1">
        <v>1</v>
      </c>
      <c r="C31" s="20"/>
      <c r="D31" s="1" t="s">
        <v>77</v>
      </c>
      <c r="E31" s="1" t="s">
        <v>78</v>
      </c>
      <c r="F31" s="1" t="s">
        <v>79</v>
      </c>
      <c r="G31" s="1" t="s">
        <v>80</v>
      </c>
      <c r="H31" s="4" t="str">
        <f>INDEX(字典!B:B,MATCH(D31,字典!A:A,0))</f>
        <v>正常</v>
      </c>
      <c r="I31" s="4" t="str">
        <f>IF(RIGHT(F31,2)="90",INDEX(字典!F:F,MATCH("0x"&amp;MID(F31,5,2),字典!C:C,0)),INDEX(字典!D:D,MATCH("0x"&amp;MID(F31,5,2),字典!C:C,0)))</f>
        <v>-</v>
      </c>
      <c r="J31" s="4" t="str">
        <f>IF(RIGHT(F31,2) ="90",INDEX(字典!J:J,MATCH("0x"&amp;MID(F31,7,2),字典!C:C,0)),INDEX(字典!H:H,MATCH("0x"&amp;MID(F31,7,2),字典!C:C,0)))</f>
        <v>-</v>
      </c>
      <c r="K31" s="4" t="str">
        <f>INDEX(字典!M:M,MATCH("0x"&amp;RIGHT(F31,2),字典!L:L,0))</f>
        <v>0xF8(248/120)</v>
      </c>
      <c r="L31" s="8">
        <f t="shared" ref="L31:L94" si="2">HEX2DEC(RIGHT(G31,6))/1000</f>
        <v>11.433999999999999</v>
      </c>
      <c r="M31" s="8">
        <f t="shared" si="1"/>
        <v>0</v>
      </c>
    </row>
    <row r="32" spans="1:13" ht="18" customHeight="1" x14ac:dyDescent="0.2">
      <c r="A32" s="1">
        <v>31</v>
      </c>
      <c r="B32" s="1">
        <v>1</v>
      </c>
      <c r="C32" s="20"/>
      <c r="D32" s="1" t="s">
        <v>77</v>
      </c>
      <c r="E32" s="1" t="s">
        <v>78</v>
      </c>
      <c r="F32" s="1" t="s">
        <v>79</v>
      </c>
      <c r="G32" s="1" t="s">
        <v>80</v>
      </c>
      <c r="H32" s="4" t="str">
        <f>INDEX(字典!B:B,MATCH(D32,字典!A:A,0))</f>
        <v>正常</v>
      </c>
      <c r="I32" s="4" t="str">
        <f>IF(RIGHT(F32,2)="90",INDEX(字典!F:F,MATCH("0x"&amp;MID(F32,5,2),字典!C:C,0)),INDEX(字典!D:D,MATCH("0x"&amp;MID(F32,5,2),字典!C:C,0)))</f>
        <v>-</v>
      </c>
      <c r="J32" s="4" t="str">
        <f>IF(RIGHT(F32,2) ="90",INDEX(字典!J:J,MATCH("0x"&amp;MID(F32,7,2),字典!C:C,0)),INDEX(字典!H:H,MATCH("0x"&amp;MID(F32,7,2),字典!C:C,0)))</f>
        <v>-</v>
      </c>
      <c r="K32" s="4" t="str">
        <f>INDEX(字典!M:M,MATCH("0x"&amp;RIGHT(F32,2),字典!L:L,0))</f>
        <v>0xF8(248/120)</v>
      </c>
      <c r="L32" s="8">
        <f t="shared" si="2"/>
        <v>11.433999999999999</v>
      </c>
      <c r="M32" s="8">
        <f t="shared" si="1"/>
        <v>0</v>
      </c>
    </row>
    <row r="33" spans="1:13" ht="18" customHeight="1" x14ac:dyDescent="0.2">
      <c r="A33" s="1">
        <v>32</v>
      </c>
      <c r="B33" s="1">
        <v>1</v>
      </c>
      <c r="C33" s="20"/>
      <c r="D33" s="1" t="s">
        <v>77</v>
      </c>
      <c r="E33" s="1" t="s">
        <v>78</v>
      </c>
      <c r="F33" s="1" t="s">
        <v>79</v>
      </c>
      <c r="G33" s="1" t="s">
        <v>80</v>
      </c>
      <c r="H33" s="4" t="str">
        <f>INDEX(字典!B:B,MATCH(D33,字典!A:A,0))</f>
        <v>正常</v>
      </c>
      <c r="I33" s="4" t="str">
        <f>IF(RIGHT(F33,2)="90",INDEX(字典!F:F,MATCH("0x"&amp;MID(F33,5,2),字典!C:C,0)),INDEX(字典!D:D,MATCH("0x"&amp;MID(F33,5,2),字典!C:C,0)))</f>
        <v>-</v>
      </c>
      <c r="J33" s="4" t="str">
        <f>IF(RIGHT(F33,2) ="90",INDEX(字典!J:J,MATCH("0x"&amp;MID(F33,7,2),字典!C:C,0)),INDEX(字典!H:H,MATCH("0x"&amp;MID(F33,7,2),字典!C:C,0)))</f>
        <v>-</v>
      </c>
      <c r="K33" s="4" t="str">
        <f>INDEX(字典!M:M,MATCH("0x"&amp;RIGHT(F33,2),字典!L:L,0))</f>
        <v>0xF8(248/120)</v>
      </c>
      <c r="L33" s="8">
        <f t="shared" si="2"/>
        <v>11.433999999999999</v>
      </c>
      <c r="M33" s="8">
        <f t="shared" si="1"/>
        <v>0</v>
      </c>
    </row>
    <row r="34" spans="1:13" ht="18" customHeight="1" x14ac:dyDescent="0.2">
      <c r="A34" s="1">
        <v>33</v>
      </c>
      <c r="B34" s="1">
        <v>1</v>
      </c>
      <c r="C34" s="20"/>
      <c r="D34" s="1" t="s">
        <v>77</v>
      </c>
      <c r="E34" s="1" t="s">
        <v>78</v>
      </c>
      <c r="F34" s="1" t="s">
        <v>79</v>
      </c>
      <c r="G34" s="1" t="s">
        <v>80</v>
      </c>
      <c r="H34" s="4" t="str">
        <f>INDEX(字典!B:B,MATCH(D34,字典!A:A,0))</f>
        <v>正常</v>
      </c>
      <c r="I34" s="4" t="str">
        <f>IF(RIGHT(F34,2)="90",INDEX(字典!F:F,MATCH("0x"&amp;MID(F34,5,2),字典!C:C,0)),INDEX(字典!D:D,MATCH("0x"&amp;MID(F34,5,2),字典!C:C,0)))</f>
        <v>-</v>
      </c>
      <c r="J34" s="4" t="str">
        <f>IF(RIGHT(F34,2) ="90",INDEX(字典!J:J,MATCH("0x"&amp;MID(F34,7,2),字典!C:C,0)),INDEX(字典!H:H,MATCH("0x"&amp;MID(F34,7,2),字典!C:C,0)))</f>
        <v>-</v>
      </c>
      <c r="K34" s="4" t="str">
        <f>INDEX(字典!M:M,MATCH("0x"&amp;RIGHT(F34,2),字典!L:L,0))</f>
        <v>0xF8(248/120)</v>
      </c>
      <c r="L34" s="8">
        <f t="shared" si="2"/>
        <v>11.433999999999999</v>
      </c>
      <c r="M34" s="8">
        <f t="shared" si="1"/>
        <v>0</v>
      </c>
    </row>
    <row r="35" spans="1:13" ht="18" customHeight="1" x14ac:dyDescent="0.2">
      <c r="A35" s="1">
        <v>34</v>
      </c>
      <c r="B35" s="1">
        <v>1</v>
      </c>
      <c r="C35" s="20"/>
      <c r="D35" s="1" t="s">
        <v>77</v>
      </c>
      <c r="E35" s="1" t="s">
        <v>78</v>
      </c>
      <c r="F35" s="1" t="s">
        <v>79</v>
      </c>
      <c r="G35" s="1" t="s">
        <v>81</v>
      </c>
      <c r="H35" s="4" t="str">
        <f>INDEX(字典!B:B,MATCH(D35,字典!A:A,0))</f>
        <v>正常</v>
      </c>
      <c r="I35" s="4" t="str">
        <f>IF(RIGHT(F35,2)="90",INDEX(字典!F:F,MATCH("0x"&amp;MID(F35,5,2),字典!C:C,0)),INDEX(字典!D:D,MATCH("0x"&amp;MID(F35,5,2),字典!C:C,0)))</f>
        <v>-</v>
      </c>
      <c r="J35" s="4" t="str">
        <f>IF(RIGHT(F35,2) ="90",INDEX(字典!J:J,MATCH("0x"&amp;MID(F35,7,2),字典!C:C,0)),INDEX(字典!H:H,MATCH("0x"&amp;MID(F35,7,2),字典!C:C,0)))</f>
        <v>-</v>
      </c>
      <c r="K35" s="4" t="str">
        <f>INDEX(字典!M:M,MATCH("0x"&amp;RIGHT(F35,2),字典!L:L,0))</f>
        <v>0xF8(248/120)</v>
      </c>
      <c r="L35" s="8">
        <f t="shared" si="2"/>
        <v>11.444000000000001</v>
      </c>
      <c r="M35" s="8">
        <f t="shared" si="1"/>
        <v>1.0000000000001563E-2</v>
      </c>
    </row>
    <row r="36" spans="1:13" ht="18" customHeight="1" x14ac:dyDescent="0.2">
      <c r="A36" s="1">
        <v>35</v>
      </c>
      <c r="B36" s="1">
        <v>1</v>
      </c>
      <c r="C36" s="20"/>
      <c r="D36" s="1" t="s">
        <v>77</v>
      </c>
      <c r="E36" s="1" t="s">
        <v>78</v>
      </c>
      <c r="F36" s="1" t="s">
        <v>82</v>
      </c>
      <c r="G36" s="1" t="s">
        <v>81</v>
      </c>
      <c r="H36" s="4" t="str">
        <f>INDEX(字典!B:B,MATCH(D36,字典!A:A,0))</f>
        <v>正常</v>
      </c>
      <c r="I36" s="4" t="str">
        <f>IF(RIGHT(F36,2)="90",INDEX(字典!F:F,MATCH("0x"&amp;MID(F36,5,2),字典!C:C,0)),INDEX(字典!D:D,MATCH("0x"&amp;MID(F36,5,2),字典!C:C,0)))</f>
        <v>按下(力度64)</v>
      </c>
      <c r="J36" s="4" t="str">
        <f>IF(RIGHT(F36,2) ="90",INDEX(字典!J:J,MATCH("0x"&amp;MID(F36,7,2),字典!C:C,0)),INDEX(字典!H:H,MATCH("0x"&amp;MID(F36,7,2),字典!C:C,0)))</f>
        <v>C2键</v>
      </c>
      <c r="K36" s="4" t="str">
        <f>INDEX(字典!M:M,MATCH("0x"&amp;RIGHT(F36,2),字典!L:L,0))</f>
        <v>音符</v>
      </c>
      <c r="L36" s="8">
        <f t="shared" si="2"/>
        <v>11.444000000000001</v>
      </c>
      <c r="M36" s="8">
        <f t="shared" si="1"/>
        <v>0</v>
      </c>
    </row>
    <row r="37" spans="1:13" ht="18" customHeight="1" x14ac:dyDescent="0.2">
      <c r="A37" s="1">
        <v>36</v>
      </c>
      <c r="B37" s="1">
        <v>1</v>
      </c>
      <c r="C37" s="20"/>
      <c r="D37" s="1" t="s">
        <v>77</v>
      </c>
      <c r="E37" s="1" t="s">
        <v>78</v>
      </c>
      <c r="F37" s="1" t="s">
        <v>79</v>
      </c>
      <c r="G37" s="1" t="s">
        <v>83</v>
      </c>
      <c r="H37" s="4" t="str">
        <f>INDEX(字典!B:B,MATCH(D37,字典!A:A,0))</f>
        <v>正常</v>
      </c>
      <c r="I37" s="4" t="str">
        <f>IF(RIGHT(F37,2)="90",INDEX(字典!F:F,MATCH("0x"&amp;MID(F37,5,2),字典!C:C,0)),INDEX(字典!D:D,MATCH("0x"&amp;MID(F37,5,2),字典!C:C,0)))</f>
        <v>-</v>
      </c>
      <c r="J37" s="4" t="str">
        <f>IF(RIGHT(F37,2) ="90",INDEX(字典!J:J,MATCH("0x"&amp;MID(F37,7,2),字典!C:C,0)),INDEX(字典!H:H,MATCH("0x"&amp;MID(F37,7,2),字典!C:C,0)))</f>
        <v>-</v>
      </c>
      <c r="K37" s="4" t="str">
        <f>INDEX(字典!M:M,MATCH("0x"&amp;RIGHT(F37,2),字典!L:L,0))</f>
        <v>0xF8(248/120)</v>
      </c>
      <c r="L37" s="8">
        <f t="shared" si="2"/>
        <v>11.454000000000001</v>
      </c>
      <c r="M37" s="8">
        <f t="shared" si="1"/>
        <v>9.9999999999997868E-3</v>
      </c>
    </row>
    <row r="38" spans="1:13" ht="18" customHeight="1" x14ac:dyDescent="0.2">
      <c r="A38" s="1">
        <v>37</v>
      </c>
      <c r="B38" s="1">
        <v>1</v>
      </c>
      <c r="C38" s="20"/>
      <c r="D38" s="1" t="s">
        <v>77</v>
      </c>
      <c r="E38" s="1" t="s">
        <v>78</v>
      </c>
      <c r="F38" s="1" t="s">
        <v>79</v>
      </c>
      <c r="G38" s="1" t="s">
        <v>83</v>
      </c>
      <c r="H38" s="4" t="str">
        <f>INDEX(字典!B:B,MATCH(D38,字典!A:A,0))</f>
        <v>正常</v>
      </c>
      <c r="I38" s="4" t="str">
        <f>IF(RIGHT(F38,2)="90",INDEX(字典!F:F,MATCH("0x"&amp;MID(F38,5,2),字典!C:C,0)),INDEX(字典!D:D,MATCH("0x"&amp;MID(F38,5,2),字典!C:C,0)))</f>
        <v>-</v>
      </c>
      <c r="J38" s="4" t="str">
        <f>IF(RIGHT(F38,2) ="90",INDEX(字典!J:J,MATCH("0x"&amp;MID(F38,7,2),字典!C:C,0)),INDEX(字典!H:H,MATCH("0x"&amp;MID(F38,7,2),字典!C:C,0)))</f>
        <v>-</v>
      </c>
      <c r="K38" s="4" t="str">
        <f>INDEX(字典!M:M,MATCH("0x"&amp;RIGHT(F38,2),字典!L:L,0))</f>
        <v>0xF8(248/120)</v>
      </c>
      <c r="L38" s="8">
        <f t="shared" si="2"/>
        <v>11.454000000000001</v>
      </c>
      <c r="M38" s="8">
        <f t="shared" si="1"/>
        <v>0</v>
      </c>
    </row>
    <row r="39" spans="1:13" ht="18" customHeight="1" x14ac:dyDescent="0.2">
      <c r="A39" s="1">
        <v>38</v>
      </c>
      <c r="B39" s="1">
        <v>1</v>
      </c>
      <c r="C39" s="20"/>
      <c r="D39" s="1" t="s">
        <v>77</v>
      </c>
      <c r="E39" s="1" t="s">
        <v>78</v>
      </c>
      <c r="F39" s="1" t="s">
        <v>79</v>
      </c>
      <c r="G39" s="1" t="s">
        <v>84</v>
      </c>
      <c r="H39" s="4" t="str">
        <f>INDEX(字典!B:B,MATCH(D39,字典!A:A,0))</f>
        <v>正常</v>
      </c>
      <c r="I39" s="4" t="str">
        <f>IF(RIGHT(F39,2)="90",INDEX(字典!F:F,MATCH("0x"&amp;MID(F39,5,2),字典!C:C,0)),INDEX(字典!D:D,MATCH("0x"&amp;MID(F39,5,2),字典!C:C,0)))</f>
        <v>-</v>
      </c>
      <c r="J39" s="4" t="str">
        <f>IF(RIGHT(F39,2) ="90",INDEX(字典!J:J,MATCH("0x"&amp;MID(F39,7,2),字典!C:C,0)),INDEX(字典!H:H,MATCH("0x"&amp;MID(F39,7,2),字典!C:C,0)))</f>
        <v>-</v>
      </c>
      <c r="K39" s="4" t="str">
        <f>INDEX(字典!M:M,MATCH("0x"&amp;RIGHT(F39,2),字典!L:L,0))</f>
        <v>0xF8(248/120)</v>
      </c>
      <c r="L39" s="8">
        <f t="shared" si="2"/>
        <v>11.464</v>
      </c>
      <c r="M39" s="8">
        <f t="shared" si="1"/>
        <v>9.9999999999997868E-3</v>
      </c>
    </row>
    <row r="40" spans="1:13" ht="18" customHeight="1" x14ac:dyDescent="0.2">
      <c r="A40" s="1">
        <v>39</v>
      </c>
      <c r="B40" s="1">
        <v>1</v>
      </c>
      <c r="C40" s="20"/>
      <c r="D40" s="1" t="s">
        <v>77</v>
      </c>
      <c r="E40" s="1" t="s">
        <v>78</v>
      </c>
      <c r="F40" s="1" t="s">
        <v>85</v>
      </c>
      <c r="G40" s="1" t="s">
        <v>84</v>
      </c>
      <c r="H40" s="4" t="str">
        <f>INDEX(字典!B:B,MATCH(D40,字典!A:A,0))</f>
        <v>正常</v>
      </c>
      <c r="I40" s="4" t="str">
        <f>IF(RIGHT(F40,2)="90",INDEX(字典!F:F,MATCH("0x"&amp;MID(F40,5,2),字典!C:C,0)),INDEX(字典!D:D,MATCH("0x"&amp;MID(F40,5,2),字典!C:C,0)))</f>
        <v>松开按键</v>
      </c>
      <c r="J40" s="4" t="str">
        <f>IF(RIGHT(F40,2) ="90",INDEX(字典!J:J,MATCH("0x"&amp;MID(F40,7,2),字典!C:C,0)),INDEX(字典!H:H,MATCH("0x"&amp;MID(F40,7,2),字典!C:C,0)))</f>
        <v>B1键</v>
      </c>
      <c r="K40" s="4" t="str">
        <f>INDEX(字典!M:M,MATCH("0x"&amp;RIGHT(F40,2),字典!L:L,0))</f>
        <v>音符</v>
      </c>
      <c r="L40" s="8">
        <f t="shared" si="2"/>
        <v>11.464</v>
      </c>
      <c r="M40" s="8">
        <f t="shared" si="1"/>
        <v>0</v>
      </c>
    </row>
    <row r="41" spans="1:13" ht="18" customHeight="1" x14ac:dyDescent="0.2">
      <c r="A41" s="1">
        <v>40</v>
      </c>
      <c r="B41" s="1">
        <v>1</v>
      </c>
      <c r="C41" s="20"/>
      <c r="D41" s="1" t="s">
        <v>77</v>
      </c>
      <c r="E41" s="1" t="s">
        <v>78</v>
      </c>
      <c r="F41" s="1" t="s">
        <v>79</v>
      </c>
      <c r="G41" s="1" t="s">
        <v>86</v>
      </c>
      <c r="H41" s="4" t="str">
        <f>INDEX(字典!B:B,MATCH(D41,字典!A:A,0))</f>
        <v>正常</v>
      </c>
      <c r="I41" s="4" t="str">
        <f>IF(RIGHT(F41,2)="90",INDEX(字典!F:F,MATCH("0x"&amp;MID(F41,5,2),字典!C:C,0)),INDEX(字典!D:D,MATCH("0x"&amp;MID(F41,5,2),字典!C:C,0)))</f>
        <v>-</v>
      </c>
      <c r="J41" s="4" t="str">
        <f>IF(RIGHT(F41,2) ="90",INDEX(字典!J:J,MATCH("0x"&amp;MID(F41,7,2),字典!C:C,0)),INDEX(字典!H:H,MATCH("0x"&amp;MID(F41,7,2),字典!C:C,0)))</f>
        <v>-</v>
      </c>
      <c r="K41" s="4" t="str">
        <f>INDEX(字典!M:M,MATCH("0x"&amp;RIGHT(F41,2),字典!L:L,0))</f>
        <v>0xF8(248/120)</v>
      </c>
      <c r="L41" s="8">
        <f t="shared" si="2"/>
        <v>11.474</v>
      </c>
      <c r="M41" s="8">
        <f t="shared" si="1"/>
        <v>9.9999999999997868E-3</v>
      </c>
    </row>
    <row r="42" spans="1:13" ht="18" customHeight="1" x14ac:dyDescent="0.2">
      <c r="A42" s="1">
        <v>41</v>
      </c>
      <c r="B42" s="1">
        <v>1</v>
      </c>
      <c r="C42" s="20"/>
      <c r="D42" s="1" t="s">
        <v>77</v>
      </c>
      <c r="E42" s="1" t="s">
        <v>78</v>
      </c>
      <c r="F42" s="1" t="s">
        <v>87</v>
      </c>
      <c r="G42" s="1" t="s">
        <v>88</v>
      </c>
      <c r="H42" s="4" t="str">
        <f>INDEX(字典!B:B,MATCH(D42,字典!A:A,0))</f>
        <v>正常</v>
      </c>
      <c r="I42" s="4" t="str">
        <f>IF(RIGHT(F42,2)="90",INDEX(字典!F:F,MATCH("0x"&amp;MID(F42,5,2),字典!C:C,0)),INDEX(字典!D:D,MATCH("0x"&amp;MID(F42,5,2),字典!C:C,0)))</f>
        <v>-</v>
      </c>
      <c r="J42" s="4" t="str">
        <f>IF(RIGHT(F42,2) ="90",INDEX(字典!J:J,MATCH("0x"&amp;MID(F42,7,2),字典!C:C,0)),INDEX(字典!H:H,MATCH("0x"&amp;MID(F42,7,2),字典!C:C,0)))</f>
        <v>-</v>
      </c>
      <c r="K42" s="4" t="str">
        <f>INDEX(字典!M:M,MATCH("0x"&amp;RIGHT(F42,2),字典!L:L,0))</f>
        <v>0xFE(254/126)</v>
      </c>
      <c r="L42" s="8">
        <f t="shared" si="2"/>
        <v>11.484</v>
      </c>
      <c r="M42" s="8">
        <f t="shared" si="1"/>
        <v>9.9999999999997868E-3</v>
      </c>
    </row>
    <row r="43" spans="1:13" ht="18" customHeight="1" x14ac:dyDescent="0.2">
      <c r="A43" s="1">
        <v>42</v>
      </c>
      <c r="B43" s="1">
        <v>1</v>
      </c>
      <c r="C43" s="20"/>
      <c r="D43" s="1" t="s">
        <v>77</v>
      </c>
      <c r="E43" s="1" t="s">
        <v>78</v>
      </c>
      <c r="F43" s="1" t="s">
        <v>79</v>
      </c>
      <c r="G43" s="1" t="s">
        <v>89</v>
      </c>
      <c r="H43" s="4" t="str">
        <f>INDEX(字典!B:B,MATCH(D43,字典!A:A,0))</f>
        <v>正常</v>
      </c>
      <c r="I43" s="4" t="str">
        <f>IF(RIGHT(F43,2)="90",INDEX(字典!F:F,MATCH("0x"&amp;MID(F43,5,2),字典!C:C,0)),INDEX(字典!D:D,MATCH("0x"&amp;MID(F43,5,2),字典!C:C,0)))</f>
        <v>-</v>
      </c>
      <c r="J43" s="4" t="str">
        <f>IF(RIGHT(F43,2) ="90",INDEX(字典!J:J,MATCH("0x"&amp;MID(F43,7,2),字典!C:C,0)),INDEX(字典!H:H,MATCH("0x"&amp;MID(F43,7,2),字典!C:C,0)))</f>
        <v>-</v>
      </c>
      <c r="K43" s="4" t="str">
        <f>INDEX(字典!M:M,MATCH("0x"&amp;RIGHT(F43,2),字典!L:L,0))</f>
        <v>0xF8(248/120)</v>
      </c>
      <c r="L43" s="8">
        <f t="shared" si="2"/>
        <v>11.494</v>
      </c>
      <c r="M43" s="8">
        <f t="shared" si="1"/>
        <v>9.9999999999997868E-3</v>
      </c>
    </row>
    <row r="44" spans="1:13" ht="18" customHeight="1" x14ac:dyDescent="0.2">
      <c r="A44" s="1">
        <v>43</v>
      </c>
      <c r="B44" s="1">
        <v>1</v>
      </c>
      <c r="C44" s="20"/>
      <c r="D44" s="1" t="s">
        <v>77</v>
      </c>
      <c r="E44" s="1" t="s">
        <v>78</v>
      </c>
      <c r="F44" s="1" t="s">
        <v>79</v>
      </c>
      <c r="G44" s="1" t="s">
        <v>90</v>
      </c>
      <c r="H44" s="4" t="str">
        <f>INDEX(字典!B:B,MATCH(D44,字典!A:A,0))</f>
        <v>正常</v>
      </c>
      <c r="I44" s="4" t="str">
        <f>IF(RIGHT(F44,2)="90",INDEX(字典!F:F,MATCH("0x"&amp;MID(F44,5,2),字典!C:C,0)),INDEX(字典!D:D,MATCH("0x"&amp;MID(F44,5,2),字典!C:C,0)))</f>
        <v>-</v>
      </c>
      <c r="J44" s="4" t="str">
        <f>IF(RIGHT(F44,2) ="90",INDEX(字典!J:J,MATCH("0x"&amp;MID(F44,7,2),字典!C:C,0)),INDEX(字典!H:H,MATCH("0x"&amp;MID(F44,7,2),字典!C:C,0)))</f>
        <v>-</v>
      </c>
      <c r="K44" s="4" t="str">
        <f>INDEX(字典!M:M,MATCH("0x"&amp;RIGHT(F44,2),字典!L:L,0))</f>
        <v>0xF8(248/120)</v>
      </c>
      <c r="L44" s="8">
        <f t="shared" si="2"/>
        <v>11.504</v>
      </c>
      <c r="M44" s="8">
        <f t="shared" si="1"/>
        <v>9.9999999999997868E-3</v>
      </c>
    </row>
    <row r="45" spans="1:13" ht="18" customHeight="1" x14ac:dyDescent="0.2">
      <c r="A45" s="1">
        <v>44</v>
      </c>
      <c r="B45" s="1">
        <v>1</v>
      </c>
      <c r="C45" s="20"/>
      <c r="D45" s="1" t="s">
        <v>77</v>
      </c>
      <c r="E45" s="1" t="s">
        <v>78</v>
      </c>
      <c r="F45" s="1" t="s">
        <v>79</v>
      </c>
      <c r="G45" s="1" t="s">
        <v>91</v>
      </c>
      <c r="H45" s="4" t="str">
        <f>INDEX(字典!B:B,MATCH(D45,字典!A:A,0))</f>
        <v>正常</v>
      </c>
      <c r="I45" s="4" t="str">
        <f>IF(RIGHT(F45,2)="90",INDEX(字典!F:F,MATCH("0x"&amp;MID(F45,5,2),字典!C:C,0)),INDEX(字典!D:D,MATCH("0x"&amp;MID(F45,5,2),字典!C:C,0)))</f>
        <v>-</v>
      </c>
      <c r="J45" s="4" t="str">
        <f>IF(RIGHT(F45,2) ="90",INDEX(字典!J:J,MATCH("0x"&amp;MID(F45,7,2),字典!C:C,0)),INDEX(字典!H:H,MATCH("0x"&amp;MID(F45,7,2),字典!C:C,0)))</f>
        <v>-</v>
      </c>
      <c r="K45" s="4" t="str">
        <f>INDEX(字典!M:M,MATCH("0x"&amp;RIGHT(F45,2),字典!L:L,0))</f>
        <v>0xF8(248/120)</v>
      </c>
      <c r="L45" s="8">
        <f t="shared" si="2"/>
        <v>11.513999999999999</v>
      </c>
      <c r="M45" s="8">
        <f t="shared" si="1"/>
        <v>9.9999999999997868E-3</v>
      </c>
    </row>
    <row r="46" spans="1:13" ht="18" customHeight="1" x14ac:dyDescent="0.2">
      <c r="A46" s="1">
        <v>45</v>
      </c>
      <c r="B46" s="1">
        <v>1</v>
      </c>
      <c r="C46" s="20"/>
      <c r="D46" s="1" t="s">
        <v>77</v>
      </c>
      <c r="E46" s="1" t="s">
        <v>78</v>
      </c>
      <c r="F46" s="1" t="s">
        <v>79</v>
      </c>
      <c r="G46" s="1" t="s">
        <v>92</v>
      </c>
      <c r="H46" s="4" t="str">
        <f>INDEX(字典!B:B,MATCH(D46,字典!A:A,0))</f>
        <v>正常</v>
      </c>
      <c r="I46" s="4" t="str">
        <f>IF(RIGHT(F46,2)="90",INDEX(字典!F:F,MATCH("0x"&amp;MID(F46,5,2),字典!C:C,0)),INDEX(字典!D:D,MATCH("0x"&amp;MID(F46,5,2),字典!C:C,0)))</f>
        <v>-</v>
      </c>
      <c r="J46" s="4" t="str">
        <f>IF(RIGHT(F46,2) ="90",INDEX(字典!J:J,MATCH("0x"&amp;MID(F46,7,2),字典!C:C,0)),INDEX(字典!H:H,MATCH("0x"&amp;MID(F46,7,2),字典!C:C,0)))</f>
        <v>-</v>
      </c>
      <c r="K46" s="4" t="str">
        <f>INDEX(字典!M:M,MATCH("0x"&amp;RIGHT(F46,2),字典!L:L,0))</f>
        <v>0xF8(248/120)</v>
      </c>
      <c r="L46" s="8">
        <f t="shared" si="2"/>
        <v>11.534000000000001</v>
      </c>
      <c r="M46" s="8">
        <f t="shared" si="1"/>
        <v>2.000000000000135E-2</v>
      </c>
    </row>
    <row r="47" spans="1:13" ht="18" customHeight="1" x14ac:dyDescent="0.2">
      <c r="A47" s="1">
        <v>46</v>
      </c>
      <c r="B47" s="1">
        <v>1</v>
      </c>
      <c r="C47" s="20"/>
      <c r="D47" s="1" t="s">
        <v>77</v>
      </c>
      <c r="E47" s="1" t="s">
        <v>78</v>
      </c>
      <c r="F47" s="1" t="s">
        <v>79</v>
      </c>
      <c r="G47" s="1" t="s">
        <v>93</v>
      </c>
      <c r="H47" s="4" t="str">
        <f>INDEX(字典!B:B,MATCH(D47,字典!A:A,0))</f>
        <v>正常</v>
      </c>
      <c r="I47" s="4" t="str">
        <f>IF(RIGHT(F47,2)="90",INDEX(字典!F:F,MATCH("0x"&amp;MID(F47,5,2),字典!C:C,0)),INDEX(字典!D:D,MATCH("0x"&amp;MID(F47,5,2),字典!C:C,0)))</f>
        <v>-</v>
      </c>
      <c r="J47" s="4" t="str">
        <f>IF(RIGHT(F47,2) ="90",INDEX(字典!J:J,MATCH("0x"&amp;MID(F47,7,2),字典!C:C,0)),INDEX(字典!H:H,MATCH("0x"&amp;MID(F47,7,2),字典!C:C,0)))</f>
        <v>-</v>
      </c>
      <c r="K47" s="4" t="str">
        <f>INDEX(字典!M:M,MATCH("0x"&amp;RIGHT(F47,2),字典!L:L,0))</f>
        <v>0xF8(248/120)</v>
      </c>
      <c r="L47" s="8">
        <f t="shared" si="2"/>
        <v>11.544</v>
      </c>
      <c r="M47" s="8">
        <f t="shared" si="1"/>
        <v>9.9999999999997868E-3</v>
      </c>
    </row>
    <row r="48" spans="1:13" ht="18" customHeight="1" x14ac:dyDescent="0.2">
      <c r="A48" s="1">
        <v>47</v>
      </c>
      <c r="B48" s="1">
        <v>1</v>
      </c>
      <c r="C48" s="20"/>
      <c r="D48" s="1" t="s">
        <v>77</v>
      </c>
      <c r="E48" s="1" t="s">
        <v>78</v>
      </c>
      <c r="F48" s="1" t="s">
        <v>79</v>
      </c>
      <c r="G48" s="1" t="s">
        <v>94</v>
      </c>
      <c r="H48" s="4" t="str">
        <f>INDEX(字典!B:B,MATCH(D48,字典!A:A,0))</f>
        <v>正常</v>
      </c>
      <c r="I48" s="4" t="str">
        <f>IF(RIGHT(F48,2)="90",INDEX(字典!F:F,MATCH("0x"&amp;MID(F48,5,2),字典!C:C,0)),INDEX(字典!D:D,MATCH("0x"&amp;MID(F48,5,2),字典!C:C,0)))</f>
        <v>-</v>
      </c>
      <c r="J48" s="4" t="str">
        <f>IF(RIGHT(F48,2) ="90",INDEX(字典!J:J,MATCH("0x"&amp;MID(F48,7,2),字典!C:C,0)),INDEX(字典!H:H,MATCH("0x"&amp;MID(F48,7,2),字典!C:C,0)))</f>
        <v>-</v>
      </c>
      <c r="K48" s="4" t="str">
        <f>INDEX(字典!M:M,MATCH("0x"&amp;RIGHT(F48,2),字典!L:L,0))</f>
        <v>0xF8(248/120)</v>
      </c>
      <c r="L48" s="8">
        <f t="shared" si="2"/>
        <v>11.554</v>
      </c>
      <c r="M48" s="8">
        <f t="shared" si="1"/>
        <v>9.9999999999997868E-3</v>
      </c>
    </row>
    <row r="49" spans="1:13" ht="18" customHeight="1" x14ac:dyDescent="0.2">
      <c r="A49" s="1">
        <v>48</v>
      </c>
      <c r="B49" s="1">
        <v>1</v>
      </c>
      <c r="C49" s="20"/>
      <c r="D49" s="1" t="s">
        <v>77</v>
      </c>
      <c r="E49" s="1" t="s">
        <v>78</v>
      </c>
      <c r="F49" s="1" t="s">
        <v>79</v>
      </c>
      <c r="G49" s="1" t="s">
        <v>95</v>
      </c>
      <c r="H49" s="4" t="str">
        <f>INDEX(字典!B:B,MATCH(D49,字典!A:A,0))</f>
        <v>正常</v>
      </c>
      <c r="I49" s="4" t="str">
        <f>IF(RIGHT(F49,2)="90",INDEX(字典!F:F,MATCH("0x"&amp;MID(F49,5,2),字典!C:C,0)),INDEX(字典!D:D,MATCH("0x"&amp;MID(F49,5,2),字典!C:C,0)))</f>
        <v>-</v>
      </c>
      <c r="J49" s="4" t="str">
        <f>IF(RIGHT(F49,2) ="90",INDEX(字典!J:J,MATCH("0x"&amp;MID(F49,7,2),字典!C:C,0)),INDEX(字典!H:H,MATCH("0x"&amp;MID(F49,7,2),字典!C:C,0)))</f>
        <v>-</v>
      </c>
      <c r="K49" s="4" t="str">
        <f>INDEX(字典!M:M,MATCH("0x"&amp;RIGHT(F49,2),字典!L:L,0))</f>
        <v>0xF8(248/120)</v>
      </c>
      <c r="L49" s="8">
        <f t="shared" si="2"/>
        <v>11.564</v>
      </c>
      <c r="M49" s="8">
        <f t="shared" si="1"/>
        <v>9.9999999999997868E-3</v>
      </c>
    </row>
    <row r="50" spans="1:13" ht="18" customHeight="1" x14ac:dyDescent="0.2">
      <c r="A50" s="1">
        <v>49</v>
      </c>
      <c r="B50" s="1">
        <v>1</v>
      </c>
      <c r="C50" s="20"/>
      <c r="D50" s="1" t="s">
        <v>77</v>
      </c>
      <c r="E50" s="1" t="s">
        <v>78</v>
      </c>
      <c r="F50" s="1" t="s">
        <v>79</v>
      </c>
      <c r="G50" s="1" t="s">
        <v>96</v>
      </c>
      <c r="H50" s="4" t="str">
        <f>INDEX(字典!B:B,MATCH(D50,字典!A:A,0))</f>
        <v>正常</v>
      </c>
      <c r="I50" s="4" t="str">
        <f>IF(RIGHT(F50,2)="90",INDEX(字典!F:F,MATCH("0x"&amp;MID(F50,5,2),字典!C:C,0)),INDEX(字典!D:D,MATCH("0x"&amp;MID(F50,5,2),字典!C:C,0)))</f>
        <v>-</v>
      </c>
      <c r="J50" s="4" t="str">
        <f>IF(RIGHT(F50,2) ="90",INDEX(字典!J:J,MATCH("0x"&amp;MID(F50,7,2),字典!C:C,0)),INDEX(字典!H:H,MATCH("0x"&amp;MID(F50,7,2),字典!C:C,0)))</f>
        <v>-</v>
      </c>
      <c r="K50" s="4" t="str">
        <f>INDEX(字典!M:M,MATCH("0x"&amp;RIGHT(F50,2),字典!L:L,0))</f>
        <v>0xF8(248/120)</v>
      </c>
      <c r="L50" s="8">
        <f t="shared" si="2"/>
        <v>11.574</v>
      </c>
      <c r="M50" s="8">
        <f t="shared" si="1"/>
        <v>9.9999999999997868E-3</v>
      </c>
    </row>
    <row r="51" spans="1:13" ht="18" customHeight="1" x14ac:dyDescent="0.2">
      <c r="A51" s="1">
        <v>50</v>
      </c>
      <c r="B51" s="1">
        <v>1</v>
      </c>
      <c r="C51" s="20"/>
      <c r="D51" s="1" t="s">
        <v>77</v>
      </c>
      <c r="E51" s="1" t="s">
        <v>78</v>
      </c>
      <c r="F51" s="1" t="s">
        <v>79</v>
      </c>
      <c r="G51" s="1" t="s">
        <v>97</v>
      </c>
      <c r="H51" s="4" t="str">
        <f>INDEX(字典!B:B,MATCH(D51,字典!A:A,0))</f>
        <v>正常</v>
      </c>
      <c r="I51" s="4" t="str">
        <f>IF(RIGHT(F51,2)="90",INDEX(字典!F:F,MATCH("0x"&amp;MID(F51,5,2),字典!C:C,0)),INDEX(字典!D:D,MATCH("0x"&amp;MID(F51,5,2),字典!C:C,0)))</f>
        <v>-</v>
      </c>
      <c r="J51" s="4" t="str">
        <f>IF(RIGHT(F51,2) ="90",INDEX(字典!J:J,MATCH("0x"&amp;MID(F51,7,2),字典!C:C,0)),INDEX(字典!H:H,MATCH("0x"&amp;MID(F51,7,2),字典!C:C,0)))</f>
        <v>-</v>
      </c>
      <c r="K51" s="4" t="str">
        <f>INDEX(字典!M:M,MATCH("0x"&amp;RIGHT(F51,2),字典!L:L,0))</f>
        <v>0xF8(248/120)</v>
      </c>
      <c r="L51" s="8">
        <f t="shared" si="2"/>
        <v>11.584</v>
      </c>
      <c r="M51" s="8">
        <f t="shared" si="1"/>
        <v>9.9999999999997868E-3</v>
      </c>
    </row>
    <row r="52" spans="1:13" ht="18" customHeight="1" x14ac:dyDescent="0.2">
      <c r="A52" s="1">
        <v>51</v>
      </c>
      <c r="B52" s="1">
        <v>1</v>
      </c>
      <c r="C52" s="20"/>
      <c r="D52" s="1" t="s">
        <v>77</v>
      </c>
      <c r="E52" s="1" t="s">
        <v>78</v>
      </c>
      <c r="F52" s="1" t="s">
        <v>87</v>
      </c>
      <c r="G52" s="1" t="s">
        <v>98</v>
      </c>
      <c r="H52" s="4" t="str">
        <f>INDEX(字典!B:B,MATCH(D52,字典!A:A,0))</f>
        <v>正常</v>
      </c>
      <c r="I52" s="4" t="str">
        <f>IF(RIGHT(F52,2)="90",INDEX(字典!F:F,MATCH("0x"&amp;MID(F52,5,2),字典!C:C,0)),INDEX(字典!D:D,MATCH("0x"&amp;MID(F52,5,2),字典!C:C,0)))</f>
        <v>-</v>
      </c>
      <c r="J52" s="4" t="str">
        <f>IF(RIGHT(F52,2) ="90",INDEX(字典!J:J,MATCH("0x"&amp;MID(F52,7,2),字典!C:C,0)),INDEX(字典!H:H,MATCH("0x"&amp;MID(F52,7,2),字典!C:C,0)))</f>
        <v>-</v>
      </c>
      <c r="K52" s="4" t="str">
        <f>INDEX(字典!M:M,MATCH("0x"&amp;RIGHT(F52,2),字典!L:L,0))</f>
        <v>0xFE(254/126)</v>
      </c>
      <c r="L52" s="8">
        <f t="shared" si="2"/>
        <v>11.605</v>
      </c>
      <c r="M52" s="8">
        <f t="shared" si="1"/>
        <v>2.1000000000000796E-2</v>
      </c>
    </row>
    <row r="53" spans="1:13" ht="18" customHeight="1" x14ac:dyDescent="0.2">
      <c r="A53" s="1">
        <v>52</v>
      </c>
      <c r="B53" s="1">
        <v>1</v>
      </c>
      <c r="C53" s="20"/>
      <c r="D53" s="1" t="s">
        <v>77</v>
      </c>
      <c r="E53" s="1" t="s">
        <v>78</v>
      </c>
      <c r="F53" s="1" t="s">
        <v>99</v>
      </c>
      <c r="G53" s="1" t="s">
        <v>100</v>
      </c>
      <c r="H53" s="4" t="str">
        <f>INDEX(字典!B:B,MATCH(D53,字典!A:A,0))</f>
        <v>正常</v>
      </c>
      <c r="I53" s="4" t="str">
        <f>IF(RIGHT(F53,2)="90",INDEX(字典!F:F,MATCH("0x"&amp;MID(F53,5,2),字典!C:C,0)),INDEX(字典!D:D,MATCH("0x"&amp;MID(F53,5,2),字典!C:C,0)))</f>
        <v>按下(力度53)</v>
      </c>
      <c r="J53" s="4" t="str">
        <f>IF(RIGHT(F53,2) ="90",INDEX(字典!J:J,MATCH("0x"&amp;MID(F53,7,2),字典!C:C,0)),INDEX(字典!H:H,MATCH("0x"&amp;MID(F53,7,2),字典!C:C,0)))</f>
        <v>D2键</v>
      </c>
      <c r="K53" s="4" t="str">
        <f>INDEX(字典!M:M,MATCH("0x"&amp;RIGHT(F53,2),字典!L:L,0))</f>
        <v>音符</v>
      </c>
      <c r="L53" s="8">
        <f t="shared" si="2"/>
        <v>11.615</v>
      </c>
      <c r="M53" s="8">
        <f t="shared" si="1"/>
        <v>9.9999999999997868E-3</v>
      </c>
    </row>
    <row r="54" spans="1:13" ht="18" customHeight="1" x14ac:dyDescent="0.2">
      <c r="A54" s="1">
        <v>53</v>
      </c>
      <c r="B54" s="1">
        <v>1</v>
      </c>
      <c r="C54" s="20"/>
      <c r="D54" s="1" t="s">
        <v>77</v>
      </c>
      <c r="E54" s="1" t="s">
        <v>78</v>
      </c>
      <c r="F54" s="1" t="s">
        <v>79</v>
      </c>
      <c r="G54" s="1" t="s">
        <v>101</v>
      </c>
      <c r="H54" s="4" t="str">
        <f>INDEX(字典!B:B,MATCH(D54,字典!A:A,0))</f>
        <v>正常</v>
      </c>
      <c r="I54" s="4" t="str">
        <f>IF(RIGHT(F54,2)="90",INDEX(字典!F:F,MATCH("0x"&amp;MID(F54,5,2),字典!C:C,0)),INDEX(字典!D:D,MATCH("0x"&amp;MID(F54,5,2),字典!C:C,0)))</f>
        <v>-</v>
      </c>
      <c r="J54" s="4" t="str">
        <f>IF(RIGHT(F54,2) ="90",INDEX(字典!J:J,MATCH("0x"&amp;MID(F54,7,2),字典!C:C,0)),INDEX(字典!H:H,MATCH("0x"&amp;MID(F54,7,2),字典!C:C,0)))</f>
        <v>-</v>
      </c>
      <c r="K54" s="4" t="str">
        <f>INDEX(字典!M:M,MATCH("0x"&amp;RIGHT(F54,2),字典!L:L,0))</f>
        <v>0xF8(248/120)</v>
      </c>
      <c r="L54" s="8">
        <f t="shared" si="2"/>
        <v>11.625</v>
      </c>
      <c r="M54" s="8">
        <f t="shared" si="1"/>
        <v>9.9999999999997868E-3</v>
      </c>
    </row>
    <row r="55" spans="1:13" ht="18" customHeight="1" x14ac:dyDescent="0.2">
      <c r="A55" s="1">
        <v>54</v>
      </c>
      <c r="B55" s="1">
        <v>1</v>
      </c>
      <c r="C55" s="20"/>
      <c r="D55" s="1" t="s">
        <v>77</v>
      </c>
      <c r="E55" s="1" t="s">
        <v>78</v>
      </c>
      <c r="F55" s="1" t="s">
        <v>79</v>
      </c>
      <c r="G55" s="1" t="s">
        <v>102</v>
      </c>
      <c r="H55" s="4" t="str">
        <f>INDEX(字典!B:B,MATCH(D55,字典!A:A,0))</f>
        <v>正常</v>
      </c>
      <c r="I55" s="4" t="str">
        <f>IF(RIGHT(F55,2)="90",INDEX(字典!F:F,MATCH("0x"&amp;MID(F55,5,2),字典!C:C,0)),INDEX(字典!D:D,MATCH("0x"&amp;MID(F55,5,2),字典!C:C,0)))</f>
        <v>-</v>
      </c>
      <c r="J55" s="4" t="str">
        <f>IF(RIGHT(F55,2) ="90",INDEX(字典!J:J,MATCH("0x"&amp;MID(F55,7,2),字典!C:C,0)),INDEX(字典!H:H,MATCH("0x"&amp;MID(F55,7,2),字典!C:C,0)))</f>
        <v>-</v>
      </c>
      <c r="K55" s="4" t="str">
        <f>INDEX(字典!M:M,MATCH("0x"&amp;RIGHT(F55,2),字典!L:L,0))</f>
        <v>0xF8(248/120)</v>
      </c>
      <c r="L55" s="8">
        <f t="shared" si="2"/>
        <v>11.645</v>
      </c>
      <c r="M55" s="8">
        <f t="shared" si="1"/>
        <v>1.9999999999999574E-2</v>
      </c>
    </row>
    <row r="56" spans="1:13" ht="18" customHeight="1" x14ac:dyDescent="0.2">
      <c r="A56" s="1">
        <v>55</v>
      </c>
      <c r="B56" s="1">
        <v>1</v>
      </c>
      <c r="C56" s="20"/>
      <c r="D56" s="1" t="s">
        <v>77</v>
      </c>
      <c r="E56" s="1" t="s">
        <v>78</v>
      </c>
      <c r="F56" s="1" t="s">
        <v>14</v>
      </c>
      <c r="G56" s="1" t="s">
        <v>103</v>
      </c>
      <c r="H56" s="4" t="str">
        <f>INDEX(字典!B:B,MATCH(D56,字典!A:A,0))</f>
        <v>正常</v>
      </c>
      <c r="I56" s="4" t="str">
        <f>IF(RIGHT(F56,2)="90",INDEX(字典!F:F,MATCH("0x"&amp;MID(F56,5,2),字典!C:C,0)),INDEX(字典!D:D,MATCH("0x"&amp;MID(F56,5,2),字典!C:C,0)))</f>
        <v>松开按键</v>
      </c>
      <c r="J56" s="4" t="str">
        <f>IF(RIGHT(F56,2) ="90",INDEX(字典!J:J,MATCH("0x"&amp;MID(F56,7,2),字典!C:C,0)),INDEX(字典!H:H,MATCH("0x"&amp;MID(F56,7,2),字典!C:C,0)))</f>
        <v>C2键</v>
      </c>
      <c r="K56" s="4" t="str">
        <f>INDEX(字典!M:M,MATCH("0x"&amp;RIGHT(F56,2),字典!L:L,0))</f>
        <v>音符</v>
      </c>
      <c r="L56" s="8">
        <f t="shared" si="2"/>
        <v>11.654999999999999</v>
      </c>
      <c r="M56" s="8">
        <f t="shared" si="1"/>
        <v>9.9999999999997868E-3</v>
      </c>
    </row>
    <row r="57" spans="1:13" ht="18" customHeight="1" x14ac:dyDescent="0.2">
      <c r="A57" s="1">
        <v>56</v>
      </c>
      <c r="B57" s="1">
        <v>1</v>
      </c>
      <c r="C57" s="20"/>
      <c r="D57" s="1" t="s">
        <v>77</v>
      </c>
      <c r="E57" s="1" t="s">
        <v>78</v>
      </c>
      <c r="F57" s="1" t="s">
        <v>79</v>
      </c>
      <c r="G57" s="1" t="s">
        <v>104</v>
      </c>
      <c r="H57" s="4" t="str">
        <f>INDEX(字典!B:B,MATCH(D57,字典!A:A,0))</f>
        <v>正常</v>
      </c>
      <c r="I57" s="4" t="str">
        <f>IF(RIGHT(F57,2)="90",INDEX(字典!F:F,MATCH("0x"&amp;MID(F57,5,2),字典!C:C,0)),INDEX(字典!D:D,MATCH("0x"&amp;MID(F57,5,2),字典!C:C,0)))</f>
        <v>-</v>
      </c>
      <c r="J57" s="4" t="str">
        <f>IF(RIGHT(F57,2) ="90",INDEX(字典!J:J,MATCH("0x"&amp;MID(F57,7,2),字典!C:C,0)),INDEX(字典!H:H,MATCH("0x"&amp;MID(F57,7,2),字典!C:C,0)))</f>
        <v>-</v>
      </c>
      <c r="K57" s="4" t="str">
        <f>INDEX(字典!M:M,MATCH("0x"&amp;RIGHT(F57,2),字典!L:L,0))</f>
        <v>0xF8(248/120)</v>
      </c>
      <c r="L57" s="8">
        <f t="shared" si="2"/>
        <v>11.664999999999999</v>
      </c>
      <c r="M57" s="8">
        <f t="shared" si="1"/>
        <v>9.9999999999997868E-3</v>
      </c>
    </row>
    <row r="58" spans="1:13" ht="18" customHeight="1" x14ac:dyDescent="0.2">
      <c r="A58" s="1">
        <v>57</v>
      </c>
      <c r="B58" s="1">
        <v>1</v>
      </c>
      <c r="C58" s="20"/>
      <c r="D58" s="1" t="s">
        <v>77</v>
      </c>
      <c r="E58" s="1" t="s">
        <v>78</v>
      </c>
      <c r="F58" s="1" t="s">
        <v>79</v>
      </c>
      <c r="G58" s="1" t="s">
        <v>105</v>
      </c>
      <c r="H58" s="4" t="str">
        <f>INDEX(字典!B:B,MATCH(D58,字典!A:A,0))</f>
        <v>正常</v>
      </c>
      <c r="I58" s="4" t="str">
        <f>IF(RIGHT(F58,2)="90",INDEX(字典!F:F,MATCH("0x"&amp;MID(F58,5,2),字典!C:C,0)),INDEX(字典!D:D,MATCH("0x"&amp;MID(F58,5,2),字典!C:C,0)))</f>
        <v>-</v>
      </c>
      <c r="J58" s="4" t="str">
        <f>IF(RIGHT(F58,2) ="90",INDEX(字典!J:J,MATCH("0x"&amp;MID(F58,7,2),字典!C:C,0)),INDEX(字典!H:H,MATCH("0x"&amp;MID(F58,7,2),字典!C:C,0)))</f>
        <v>-</v>
      </c>
      <c r="K58" s="4" t="str">
        <f>INDEX(字典!M:M,MATCH("0x"&amp;RIGHT(F58,2),字典!L:L,0))</f>
        <v>0xF8(248/120)</v>
      </c>
      <c r="L58" s="8">
        <f t="shared" si="2"/>
        <v>11.685</v>
      </c>
      <c r="M58" s="8">
        <f t="shared" si="1"/>
        <v>2.000000000000135E-2</v>
      </c>
    </row>
    <row r="59" spans="1:13" ht="18" customHeight="1" x14ac:dyDescent="0.2">
      <c r="A59" s="1">
        <v>58</v>
      </c>
      <c r="B59" s="1">
        <v>1</v>
      </c>
      <c r="C59" s="20"/>
      <c r="D59" s="1" t="s">
        <v>77</v>
      </c>
      <c r="E59" s="1" t="s">
        <v>78</v>
      </c>
      <c r="F59" s="1" t="s">
        <v>79</v>
      </c>
      <c r="G59" s="1" t="s">
        <v>106</v>
      </c>
      <c r="H59" s="4" t="str">
        <f>INDEX(字典!B:B,MATCH(D59,字典!A:A,0))</f>
        <v>正常</v>
      </c>
      <c r="I59" s="4" t="str">
        <f>IF(RIGHT(F59,2)="90",INDEX(字典!F:F,MATCH("0x"&amp;MID(F59,5,2),字典!C:C,0)),INDEX(字典!D:D,MATCH("0x"&amp;MID(F59,5,2),字典!C:C,0)))</f>
        <v>-</v>
      </c>
      <c r="J59" s="4" t="str">
        <f>IF(RIGHT(F59,2) ="90",INDEX(字典!J:J,MATCH("0x"&amp;MID(F59,7,2),字典!C:C,0)),INDEX(字典!H:H,MATCH("0x"&amp;MID(F59,7,2),字典!C:C,0)))</f>
        <v>-</v>
      </c>
      <c r="K59" s="4" t="str">
        <f>INDEX(字典!M:M,MATCH("0x"&amp;RIGHT(F59,2),字典!L:L,0))</f>
        <v>0xF8(248/120)</v>
      </c>
      <c r="L59" s="8">
        <f t="shared" si="2"/>
        <v>11.695</v>
      </c>
      <c r="M59" s="8">
        <f t="shared" si="1"/>
        <v>9.9999999999997868E-3</v>
      </c>
    </row>
    <row r="60" spans="1:13" ht="18" customHeight="1" x14ac:dyDescent="0.2">
      <c r="A60" s="1">
        <v>59</v>
      </c>
      <c r="B60" s="1">
        <v>1</v>
      </c>
      <c r="C60" s="20"/>
      <c r="D60" s="1" t="s">
        <v>77</v>
      </c>
      <c r="E60" s="1" t="s">
        <v>78</v>
      </c>
      <c r="F60" s="1" t="s">
        <v>79</v>
      </c>
      <c r="G60" s="1" t="s">
        <v>107</v>
      </c>
      <c r="H60" s="4" t="str">
        <f>INDEX(字典!B:B,MATCH(D60,字典!A:A,0))</f>
        <v>正常</v>
      </c>
      <c r="I60" s="4" t="str">
        <f>IF(RIGHT(F60,2)="90",INDEX(字典!F:F,MATCH("0x"&amp;MID(F60,5,2),字典!C:C,0)),INDEX(字典!D:D,MATCH("0x"&amp;MID(F60,5,2),字典!C:C,0)))</f>
        <v>-</v>
      </c>
      <c r="J60" s="4" t="str">
        <f>IF(RIGHT(F60,2) ="90",INDEX(字典!J:J,MATCH("0x"&amp;MID(F60,7,2),字典!C:C,0)),INDEX(字典!H:H,MATCH("0x"&amp;MID(F60,7,2),字典!C:C,0)))</f>
        <v>-</v>
      </c>
      <c r="K60" s="4" t="str">
        <f>INDEX(字典!M:M,MATCH("0x"&amp;RIGHT(F60,2),字典!L:L,0))</f>
        <v>0xF8(248/120)</v>
      </c>
      <c r="L60" s="8">
        <f t="shared" si="2"/>
        <v>11.705</v>
      </c>
      <c r="M60" s="8">
        <f t="shared" si="1"/>
        <v>9.9999999999997868E-3</v>
      </c>
    </row>
    <row r="61" spans="1:13" ht="18" customHeight="1" x14ac:dyDescent="0.2">
      <c r="A61" s="1">
        <v>60</v>
      </c>
      <c r="B61" s="1">
        <v>1</v>
      </c>
      <c r="C61" s="20"/>
      <c r="D61" s="1" t="s">
        <v>77</v>
      </c>
      <c r="E61" s="1" t="s">
        <v>78</v>
      </c>
      <c r="F61" s="1" t="s">
        <v>79</v>
      </c>
      <c r="G61" s="1" t="s">
        <v>108</v>
      </c>
      <c r="H61" s="4" t="str">
        <f>INDEX(字典!B:B,MATCH(D61,字典!A:A,0))</f>
        <v>正常</v>
      </c>
      <c r="I61" s="4" t="str">
        <f>IF(RIGHT(F61,2)="90",INDEX(字典!F:F,MATCH("0x"&amp;MID(F61,5,2),字典!C:C,0)),INDEX(字典!D:D,MATCH("0x"&amp;MID(F61,5,2),字典!C:C,0)))</f>
        <v>-</v>
      </c>
      <c r="J61" s="4" t="str">
        <f>IF(RIGHT(F61,2) ="90",INDEX(字典!J:J,MATCH("0x"&amp;MID(F61,7,2),字典!C:C,0)),INDEX(字典!H:H,MATCH("0x"&amp;MID(F61,7,2),字典!C:C,0)))</f>
        <v>-</v>
      </c>
      <c r="K61" s="4" t="str">
        <f>INDEX(字典!M:M,MATCH("0x"&amp;RIGHT(F61,2),字典!L:L,0))</f>
        <v>0xF8(248/120)</v>
      </c>
      <c r="L61" s="8">
        <f t="shared" si="2"/>
        <v>11.725</v>
      </c>
      <c r="M61" s="8">
        <f t="shared" si="1"/>
        <v>1.9999999999999574E-2</v>
      </c>
    </row>
    <row r="62" spans="1:13" ht="18" customHeight="1" x14ac:dyDescent="0.2">
      <c r="A62" s="1">
        <v>61</v>
      </c>
      <c r="B62" s="1">
        <v>1</v>
      </c>
      <c r="C62" s="20"/>
      <c r="D62" s="1" t="s">
        <v>77</v>
      </c>
      <c r="E62" s="1" t="s">
        <v>78</v>
      </c>
      <c r="F62" s="1" t="s">
        <v>79</v>
      </c>
      <c r="G62" s="1" t="s">
        <v>109</v>
      </c>
      <c r="H62" s="4" t="str">
        <f>INDEX(字典!B:B,MATCH(D62,字典!A:A,0))</f>
        <v>正常</v>
      </c>
      <c r="I62" s="4" t="str">
        <f>IF(RIGHT(F62,2)="90",INDEX(字典!F:F,MATCH("0x"&amp;MID(F62,5,2),字典!C:C,0)),INDEX(字典!D:D,MATCH("0x"&amp;MID(F62,5,2),字典!C:C,0)))</f>
        <v>-</v>
      </c>
      <c r="J62" s="4" t="str">
        <f>IF(RIGHT(F62,2) ="90",INDEX(字典!J:J,MATCH("0x"&amp;MID(F62,7,2),字典!C:C,0)),INDEX(字典!H:H,MATCH("0x"&amp;MID(F62,7,2),字典!C:C,0)))</f>
        <v>-</v>
      </c>
      <c r="K62" s="4" t="str">
        <f>INDEX(字典!M:M,MATCH("0x"&amp;RIGHT(F62,2),字典!L:L,0))</f>
        <v>0xF8(248/120)</v>
      </c>
      <c r="L62" s="8">
        <f t="shared" si="2"/>
        <v>11.744999999999999</v>
      </c>
      <c r="M62" s="8">
        <f t="shared" si="1"/>
        <v>1.9999999999999574E-2</v>
      </c>
    </row>
    <row r="63" spans="1:13" ht="18" customHeight="1" x14ac:dyDescent="0.2">
      <c r="A63" s="1">
        <v>62</v>
      </c>
      <c r="B63" s="1">
        <v>1</v>
      </c>
      <c r="C63" s="20"/>
      <c r="D63" s="1" t="s">
        <v>77</v>
      </c>
      <c r="E63" s="1" t="s">
        <v>78</v>
      </c>
      <c r="F63" s="1" t="s">
        <v>79</v>
      </c>
      <c r="G63" s="1" t="s">
        <v>110</v>
      </c>
      <c r="H63" s="4" t="str">
        <f>INDEX(字典!B:B,MATCH(D63,字典!A:A,0))</f>
        <v>正常</v>
      </c>
      <c r="I63" s="4" t="str">
        <f>IF(RIGHT(F63,2)="90",INDEX(字典!F:F,MATCH("0x"&amp;MID(F63,5,2),字典!C:C,0)),INDEX(字典!D:D,MATCH("0x"&amp;MID(F63,5,2),字典!C:C,0)))</f>
        <v>-</v>
      </c>
      <c r="J63" s="4" t="str">
        <f>IF(RIGHT(F63,2) ="90",INDEX(字典!J:J,MATCH("0x"&amp;MID(F63,7,2),字典!C:C,0)),INDEX(字典!H:H,MATCH("0x"&amp;MID(F63,7,2),字典!C:C,0)))</f>
        <v>-</v>
      </c>
      <c r="K63" s="4" t="str">
        <f>INDEX(字典!M:M,MATCH("0x"&amp;RIGHT(F63,2),字典!L:L,0))</f>
        <v>0xF8(248/120)</v>
      </c>
      <c r="L63" s="8">
        <f t="shared" si="2"/>
        <v>11.762</v>
      </c>
      <c r="M63" s="8">
        <f t="shared" si="1"/>
        <v>1.7000000000001236E-2</v>
      </c>
    </row>
    <row r="64" spans="1:13" ht="18" customHeight="1" x14ac:dyDescent="0.2">
      <c r="A64" s="1">
        <v>63</v>
      </c>
      <c r="B64" s="1">
        <v>1</v>
      </c>
      <c r="C64" s="20"/>
      <c r="D64" s="1" t="s">
        <v>77</v>
      </c>
      <c r="E64" s="1" t="s">
        <v>78</v>
      </c>
      <c r="F64" s="1" t="s">
        <v>87</v>
      </c>
      <c r="G64" s="1" t="s">
        <v>111</v>
      </c>
      <c r="H64" s="4" t="str">
        <f>INDEX(字典!B:B,MATCH(D64,字典!A:A,0))</f>
        <v>正常</v>
      </c>
      <c r="I64" s="4" t="str">
        <f>IF(RIGHT(F64,2)="90",INDEX(字典!F:F,MATCH("0x"&amp;MID(F64,5,2),字典!C:C,0)),INDEX(字典!D:D,MATCH("0x"&amp;MID(F64,5,2),字典!C:C,0)))</f>
        <v>-</v>
      </c>
      <c r="J64" s="4" t="str">
        <f>IF(RIGHT(F64,2) ="90",INDEX(字典!J:J,MATCH("0x"&amp;MID(F64,7,2),字典!C:C,0)),INDEX(字典!H:H,MATCH("0x"&amp;MID(F64,7,2),字典!C:C,0)))</f>
        <v>-</v>
      </c>
      <c r="K64" s="4" t="str">
        <f>INDEX(字典!M:M,MATCH("0x"&amp;RIGHT(F64,2),字典!L:L,0))</f>
        <v>0xFE(254/126)</v>
      </c>
      <c r="L64" s="8">
        <f t="shared" si="2"/>
        <v>11.768000000000001</v>
      </c>
      <c r="M64" s="8">
        <f t="shared" si="1"/>
        <v>6.0000000000002274E-3</v>
      </c>
    </row>
    <row r="65" spans="1:13" ht="18" customHeight="1" x14ac:dyDescent="0.2">
      <c r="A65" s="1">
        <v>64</v>
      </c>
      <c r="B65" s="1">
        <v>1</v>
      </c>
      <c r="C65" s="20"/>
      <c r="D65" s="1" t="s">
        <v>77</v>
      </c>
      <c r="E65" s="1" t="s">
        <v>78</v>
      </c>
      <c r="F65" s="1" t="s">
        <v>79</v>
      </c>
      <c r="G65" s="1" t="s">
        <v>112</v>
      </c>
      <c r="H65" s="4" t="str">
        <f>INDEX(字典!B:B,MATCH(D65,字典!A:A,0))</f>
        <v>正常</v>
      </c>
      <c r="I65" s="4" t="str">
        <f>IF(RIGHT(F65,2)="90",INDEX(字典!F:F,MATCH("0x"&amp;MID(F65,5,2),字典!C:C,0)),INDEX(字典!D:D,MATCH("0x"&amp;MID(F65,5,2),字典!C:C,0)))</f>
        <v>-</v>
      </c>
      <c r="J65" s="4" t="str">
        <f>IF(RIGHT(F65,2) ="90",INDEX(字典!J:J,MATCH("0x"&amp;MID(F65,7,2),字典!C:C,0)),INDEX(字典!H:H,MATCH("0x"&amp;MID(F65,7,2),字典!C:C,0)))</f>
        <v>-</v>
      </c>
      <c r="K65" s="4" t="str">
        <f>INDEX(字典!M:M,MATCH("0x"&amp;RIGHT(F65,2),字典!L:L,0))</f>
        <v>0xF8(248/120)</v>
      </c>
      <c r="L65" s="8">
        <f t="shared" si="2"/>
        <v>11.782</v>
      </c>
      <c r="M65" s="8">
        <f t="shared" si="1"/>
        <v>1.3999999999999346E-2</v>
      </c>
    </row>
    <row r="66" spans="1:13" ht="18" customHeight="1" x14ac:dyDescent="0.2">
      <c r="A66" s="1">
        <v>65</v>
      </c>
      <c r="B66" s="1">
        <v>1</v>
      </c>
      <c r="C66" s="20"/>
      <c r="D66" s="1" t="s">
        <v>77</v>
      </c>
      <c r="E66" s="1" t="s">
        <v>78</v>
      </c>
      <c r="F66" s="1" t="s">
        <v>79</v>
      </c>
      <c r="G66" s="1" t="s">
        <v>113</v>
      </c>
      <c r="H66" s="4" t="str">
        <f>INDEX(字典!B:B,MATCH(D66,字典!A:A,0))</f>
        <v>正常</v>
      </c>
      <c r="I66" s="4" t="str">
        <f>IF(RIGHT(F66,2)="90",INDEX(字典!F:F,MATCH("0x"&amp;MID(F66,5,2),字典!C:C,0)),INDEX(字典!D:D,MATCH("0x"&amp;MID(F66,5,2),字典!C:C,0)))</f>
        <v>-</v>
      </c>
      <c r="J66" s="4" t="str">
        <f>IF(RIGHT(F66,2) ="90",INDEX(字典!J:J,MATCH("0x"&amp;MID(F66,7,2),字典!C:C,0)),INDEX(字典!H:H,MATCH("0x"&amp;MID(F66,7,2),字典!C:C,0)))</f>
        <v>-</v>
      </c>
      <c r="K66" s="4" t="str">
        <f>INDEX(字典!M:M,MATCH("0x"&amp;RIGHT(F66,2),字典!L:L,0))</f>
        <v>0xF8(248/120)</v>
      </c>
      <c r="L66" s="8">
        <f t="shared" si="2"/>
        <v>11.792</v>
      </c>
      <c r="M66" s="8">
        <f t="shared" ref="M66:M129" si="3">IFERROR(IF(B66=B65,L66-L65,0),"")</f>
        <v>9.9999999999997868E-3</v>
      </c>
    </row>
    <row r="67" spans="1:13" ht="18" customHeight="1" x14ac:dyDescent="0.2">
      <c r="A67" s="1">
        <v>66</v>
      </c>
      <c r="B67" s="1">
        <v>1</v>
      </c>
      <c r="C67" s="20"/>
      <c r="D67" s="1" t="s">
        <v>77</v>
      </c>
      <c r="E67" s="1" t="s">
        <v>78</v>
      </c>
      <c r="F67" s="1" t="s">
        <v>79</v>
      </c>
      <c r="G67" s="1" t="s">
        <v>114</v>
      </c>
      <c r="H67" s="4" t="str">
        <f>INDEX(字典!B:B,MATCH(D67,字典!A:A,0))</f>
        <v>正常</v>
      </c>
      <c r="I67" s="4" t="str">
        <f>IF(RIGHT(F67,2)="90",INDEX(字典!F:F,MATCH("0x"&amp;MID(F67,5,2),字典!C:C,0)),INDEX(字典!D:D,MATCH("0x"&amp;MID(F67,5,2),字典!C:C,0)))</f>
        <v>-</v>
      </c>
      <c r="J67" s="4" t="str">
        <f>IF(RIGHT(F67,2) ="90",INDEX(字典!J:J,MATCH("0x"&amp;MID(F67,7,2),字典!C:C,0)),INDEX(字典!H:H,MATCH("0x"&amp;MID(F67,7,2),字典!C:C,0)))</f>
        <v>-</v>
      </c>
      <c r="K67" s="4" t="str">
        <f>INDEX(字典!M:M,MATCH("0x"&amp;RIGHT(F67,2),字典!L:L,0))</f>
        <v>0xF8(248/120)</v>
      </c>
      <c r="L67" s="8">
        <f t="shared" si="2"/>
        <v>11.811999999999999</v>
      </c>
      <c r="M67" s="8">
        <f t="shared" si="3"/>
        <v>1.9999999999999574E-2</v>
      </c>
    </row>
    <row r="68" spans="1:13" ht="18" customHeight="1" x14ac:dyDescent="0.2">
      <c r="A68" s="1">
        <v>67</v>
      </c>
      <c r="B68" s="1">
        <v>1</v>
      </c>
      <c r="C68" s="20"/>
      <c r="D68" s="1" t="s">
        <v>77</v>
      </c>
      <c r="E68" s="1" t="s">
        <v>78</v>
      </c>
      <c r="F68" s="1" t="s">
        <v>79</v>
      </c>
      <c r="G68" s="1" t="s">
        <v>115</v>
      </c>
      <c r="H68" s="4" t="str">
        <f>INDEX(字典!B:B,MATCH(D68,字典!A:A,0))</f>
        <v>正常</v>
      </c>
      <c r="I68" s="4" t="str">
        <f>IF(RIGHT(F68,2)="90",INDEX(字典!F:F,MATCH("0x"&amp;MID(F68,5,2),字典!C:C,0)),INDEX(字典!D:D,MATCH("0x"&amp;MID(F68,5,2),字典!C:C,0)))</f>
        <v>-</v>
      </c>
      <c r="J68" s="4" t="str">
        <f>IF(RIGHT(F68,2) ="90",INDEX(字典!J:J,MATCH("0x"&amp;MID(F68,7,2),字典!C:C,0)),INDEX(字典!H:H,MATCH("0x"&amp;MID(F68,7,2),字典!C:C,0)))</f>
        <v>-</v>
      </c>
      <c r="K68" s="4" t="str">
        <f>INDEX(字典!M:M,MATCH("0x"&amp;RIGHT(F68,2),字典!L:L,0))</f>
        <v>0xF8(248/120)</v>
      </c>
      <c r="L68" s="8">
        <f t="shared" si="2"/>
        <v>11.821999999999999</v>
      </c>
      <c r="M68" s="8">
        <f t="shared" si="3"/>
        <v>9.9999999999997868E-3</v>
      </c>
    </row>
    <row r="69" spans="1:13" ht="18" customHeight="1" x14ac:dyDescent="0.2">
      <c r="A69" s="1">
        <v>68</v>
      </c>
      <c r="B69" s="1">
        <v>1</v>
      </c>
      <c r="C69" s="20"/>
      <c r="D69" s="1" t="s">
        <v>77</v>
      </c>
      <c r="E69" s="1" t="s">
        <v>78</v>
      </c>
      <c r="F69" s="1" t="s">
        <v>79</v>
      </c>
      <c r="G69" s="1" t="s">
        <v>116</v>
      </c>
      <c r="H69" s="4" t="str">
        <f>INDEX(字典!B:B,MATCH(D69,字典!A:A,0))</f>
        <v>正常</v>
      </c>
      <c r="I69" s="4" t="str">
        <f>IF(RIGHT(F69,2)="90",INDEX(字典!F:F,MATCH("0x"&amp;MID(F69,5,2),字典!C:C,0)),INDEX(字典!D:D,MATCH("0x"&amp;MID(F69,5,2),字典!C:C,0)))</f>
        <v>-</v>
      </c>
      <c r="J69" s="4" t="str">
        <f>IF(RIGHT(F69,2) ="90",INDEX(字典!J:J,MATCH("0x"&amp;MID(F69,7,2),字典!C:C,0)),INDEX(字典!H:H,MATCH("0x"&amp;MID(F69,7,2),字典!C:C,0)))</f>
        <v>-</v>
      </c>
      <c r="K69" s="4" t="str">
        <f>INDEX(字典!M:M,MATCH("0x"&amp;RIGHT(F69,2),字典!L:L,0))</f>
        <v>0xF8(248/120)</v>
      </c>
      <c r="L69" s="8">
        <f t="shared" si="2"/>
        <v>11.842000000000001</v>
      </c>
      <c r="M69" s="8">
        <f t="shared" si="3"/>
        <v>2.000000000000135E-2</v>
      </c>
    </row>
    <row r="70" spans="1:13" ht="18" customHeight="1" x14ac:dyDescent="0.2">
      <c r="A70" s="1">
        <v>69</v>
      </c>
      <c r="B70" s="1">
        <v>1</v>
      </c>
      <c r="C70" s="20"/>
      <c r="D70" s="1" t="s">
        <v>77</v>
      </c>
      <c r="E70" s="1" t="s">
        <v>78</v>
      </c>
      <c r="F70" s="1" t="s">
        <v>117</v>
      </c>
      <c r="G70" s="1" t="s">
        <v>118</v>
      </c>
      <c r="H70" s="4" t="str">
        <f>INDEX(字典!B:B,MATCH(D70,字典!A:A,0))</f>
        <v>正常</v>
      </c>
      <c r="I70" s="4" t="str">
        <f>IF(RIGHT(F70,2)="90",INDEX(字典!F:F,MATCH("0x"&amp;MID(F70,5,2),字典!C:C,0)),INDEX(字典!D:D,MATCH("0x"&amp;MID(F70,5,2),字典!C:C,0)))</f>
        <v>按下(力度49)</v>
      </c>
      <c r="J70" s="4" t="str">
        <f>IF(RIGHT(F70,2) ="90",INDEX(字典!J:J,MATCH("0x"&amp;MID(F70,7,2),字典!C:C,0)),INDEX(字典!H:H,MATCH("0x"&amp;MID(F70,7,2),字典!C:C,0)))</f>
        <v>F2键</v>
      </c>
      <c r="K70" s="4" t="str">
        <f>INDEX(字典!M:M,MATCH("0x"&amp;RIGHT(F70,2),字典!L:L,0))</f>
        <v>音符</v>
      </c>
      <c r="L70" s="8">
        <f t="shared" si="2"/>
        <v>11.852</v>
      </c>
      <c r="M70" s="8">
        <f t="shared" si="3"/>
        <v>9.9999999999997868E-3</v>
      </c>
    </row>
    <row r="71" spans="1:13" ht="18" customHeight="1" x14ac:dyDescent="0.2">
      <c r="A71" s="1">
        <v>70</v>
      </c>
      <c r="B71" s="1">
        <v>1</v>
      </c>
      <c r="C71" s="20"/>
      <c r="D71" s="1" t="s">
        <v>77</v>
      </c>
      <c r="E71" s="1" t="s">
        <v>78</v>
      </c>
      <c r="F71" s="1" t="s">
        <v>79</v>
      </c>
      <c r="G71" s="1" t="s">
        <v>119</v>
      </c>
      <c r="H71" s="4" t="str">
        <f>INDEX(字典!B:B,MATCH(D71,字典!A:A,0))</f>
        <v>正常</v>
      </c>
      <c r="I71" s="4" t="str">
        <f>IF(RIGHT(F71,2)="90",INDEX(字典!F:F,MATCH("0x"&amp;MID(F71,5,2),字典!C:C,0)),INDEX(字典!D:D,MATCH("0x"&amp;MID(F71,5,2),字典!C:C,0)))</f>
        <v>-</v>
      </c>
      <c r="J71" s="4" t="str">
        <f>IF(RIGHT(F71,2) ="90",INDEX(字典!J:J,MATCH("0x"&amp;MID(F71,7,2),字典!C:C,0)),INDEX(字典!H:H,MATCH("0x"&amp;MID(F71,7,2),字典!C:C,0)))</f>
        <v>-</v>
      </c>
      <c r="K71" s="4" t="str">
        <f>INDEX(字典!M:M,MATCH("0x"&amp;RIGHT(F71,2),字典!L:L,0))</f>
        <v>0xF8(248/120)</v>
      </c>
      <c r="L71" s="8">
        <f t="shared" si="2"/>
        <v>11.872</v>
      </c>
      <c r="M71" s="8">
        <f t="shared" si="3"/>
        <v>1.9999999999999574E-2</v>
      </c>
    </row>
    <row r="72" spans="1:13" ht="18" customHeight="1" x14ac:dyDescent="0.2">
      <c r="A72" s="1">
        <v>71</v>
      </c>
      <c r="B72" s="1">
        <v>1</v>
      </c>
      <c r="C72" s="20"/>
      <c r="D72" s="1" t="s">
        <v>77</v>
      </c>
      <c r="E72" s="1" t="s">
        <v>78</v>
      </c>
      <c r="F72" s="1" t="s">
        <v>79</v>
      </c>
      <c r="G72" s="1" t="s">
        <v>120</v>
      </c>
      <c r="H72" s="4" t="str">
        <f>INDEX(字典!B:B,MATCH(D72,字典!A:A,0))</f>
        <v>正常</v>
      </c>
      <c r="I72" s="4" t="str">
        <f>IF(RIGHT(F72,2)="90",INDEX(字典!F:F,MATCH("0x"&amp;MID(F72,5,2),字典!C:C,0)),INDEX(字典!D:D,MATCH("0x"&amp;MID(F72,5,2),字典!C:C,0)))</f>
        <v>-</v>
      </c>
      <c r="J72" s="4" t="str">
        <f>IF(RIGHT(F72,2) ="90",INDEX(字典!J:J,MATCH("0x"&amp;MID(F72,7,2),字典!C:C,0)),INDEX(字典!H:H,MATCH("0x"&amp;MID(F72,7,2),字典!C:C,0)))</f>
        <v>-</v>
      </c>
      <c r="K72" s="4" t="str">
        <f>INDEX(字典!M:M,MATCH("0x"&amp;RIGHT(F72,2),字典!L:L,0))</f>
        <v>0xF8(248/120)</v>
      </c>
      <c r="L72" s="8">
        <f t="shared" si="2"/>
        <v>11.891999999999999</v>
      </c>
      <c r="M72" s="8">
        <f t="shared" si="3"/>
        <v>1.9999999999999574E-2</v>
      </c>
    </row>
    <row r="73" spans="1:13" ht="18" customHeight="1" x14ac:dyDescent="0.2">
      <c r="A73" s="1">
        <v>72</v>
      </c>
      <c r="B73" s="1">
        <v>1</v>
      </c>
      <c r="C73" s="20"/>
      <c r="D73" s="1" t="s">
        <v>77</v>
      </c>
      <c r="E73" s="1" t="s">
        <v>78</v>
      </c>
      <c r="F73" s="1" t="s">
        <v>79</v>
      </c>
      <c r="G73" s="1" t="s">
        <v>121</v>
      </c>
      <c r="H73" s="4" t="str">
        <f>INDEX(字典!B:B,MATCH(D73,字典!A:A,0))</f>
        <v>正常</v>
      </c>
      <c r="I73" s="4" t="str">
        <f>IF(RIGHT(F73,2)="90",INDEX(字典!F:F,MATCH("0x"&amp;MID(F73,5,2),字典!C:C,0)),INDEX(字典!D:D,MATCH("0x"&amp;MID(F73,5,2),字典!C:C,0)))</f>
        <v>-</v>
      </c>
      <c r="J73" s="4" t="str">
        <f>IF(RIGHT(F73,2) ="90",INDEX(字典!J:J,MATCH("0x"&amp;MID(F73,7,2),字典!C:C,0)),INDEX(字典!H:H,MATCH("0x"&amp;MID(F73,7,2),字典!C:C,0)))</f>
        <v>-</v>
      </c>
      <c r="K73" s="4" t="str">
        <f>INDEX(字典!M:M,MATCH("0x"&amp;RIGHT(F73,2),字典!L:L,0))</f>
        <v>0xF8(248/120)</v>
      </c>
      <c r="L73" s="8">
        <f t="shared" si="2"/>
        <v>11.901999999999999</v>
      </c>
      <c r="M73" s="8">
        <f t="shared" si="3"/>
        <v>9.9999999999997868E-3</v>
      </c>
    </row>
    <row r="74" spans="1:13" ht="18" customHeight="1" x14ac:dyDescent="0.2">
      <c r="A74" s="1">
        <v>73</v>
      </c>
      <c r="B74" s="1">
        <v>1</v>
      </c>
      <c r="C74" s="20"/>
      <c r="D74" s="1" t="s">
        <v>77</v>
      </c>
      <c r="E74" s="1" t="s">
        <v>78</v>
      </c>
      <c r="F74" s="1" t="s">
        <v>20</v>
      </c>
      <c r="G74" s="1" t="s">
        <v>122</v>
      </c>
      <c r="H74" s="4" t="str">
        <f>INDEX(字典!B:B,MATCH(D74,字典!A:A,0))</f>
        <v>正常</v>
      </c>
      <c r="I74" s="4" t="str">
        <f>IF(RIGHT(F74,2)="90",INDEX(字典!F:F,MATCH("0x"&amp;MID(F74,5,2),字典!C:C,0)),INDEX(字典!D:D,MATCH("0x"&amp;MID(F74,5,2),字典!C:C,0)))</f>
        <v>松开按键</v>
      </c>
      <c r="J74" s="4" t="str">
        <f>IF(RIGHT(F74,2) ="90",INDEX(字典!J:J,MATCH("0x"&amp;MID(F74,7,2),字典!C:C,0)),INDEX(字典!H:H,MATCH("0x"&amp;MID(F74,7,2),字典!C:C,0)))</f>
        <v>D2键</v>
      </c>
      <c r="K74" s="4" t="str">
        <f>INDEX(字典!M:M,MATCH("0x"&amp;RIGHT(F74,2),字典!L:L,0))</f>
        <v>音符</v>
      </c>
      <c r="L74" s="8">
        <f t="shared" si="2"/>
        <v>11.912000000000001</v>
      </c>
      <c r="M74" s="8">
        <f t="shared" si="3"/>
        <v>1.0000000000001563E-2</v>
      </c>
    </row>
    <row r="75" spans="1:13" ht="18" customHeight="1" x14ac:dyDescent="0.2">
      <c r="A75" s="1">
        <v>74</v>
      </c>
      <c r="B75" s="1">
        <v>1</v>
      </c>
      <c r="C75" s="20"/>
      <c r="D75" s="1" t="s">
        <v>77</v>
      </c>
      <c r="E75" s="1" t="s">
        <v>78</v>
      </c>
      <c r="F75" s="1" t="s">
        <v>79</v>
      </c>
      <c r="G75" s="1" t="s">
        <v>123</v>
      </c>
      <c r="H75" s="4" t="str">
        <f>INDEX(字典!B:B,MATCH(D75,字典!A:A,0))</f>
        <v>正常</v>
      </c>
      <c r="I75" s="4" t="str">
        <f>IF(RIGHT(F75,2)="90",INDEX(字典!F:F,MATCH("0x"&amp;MID(F75,5,2),字典!C:C,0)),INDEX(字典!D:D,MATCH("0x"&amp;MID(F75,5,2),字典!C:C,0)))</f>
        <v>-</v>
      </c>
      <c r="J75" s="4" t="str">
        <f>IF(RIGHT(F75,2) ="90",INDEX(字典!J:J,MATCH("0x"&amp;MID(F75,7,2),字典!C:C,0)),INDEX(字典!H:H,MATCH("0x"&amp;MID(F75,7,2),字典!C:C,0)))</f>
        <v>-</v>
      </c>
      <c r="K75" s="4" t="str">
        <f>INDEX(字典!M:M,MATCH("0x"&amp;RIGHT(F75,2),字典!L:L,0))</f>
        <v>0xF8(248/120)</v>
      </c>
      <c r="L75" s="8">
        <f t="shared" si="2"/>
        <v>11.942</v>
      </c>
      <c r="M75" s="8">
        <f t="shared" si="3"/>
        <v>2.9999999999999361E-2</v>
      </c>
    </row>
    <row r="76" spans="1:13" ht="18" customHeight="1" x14ac:dyDescent="0.2">
      <c r="A76" s="1">
        <v>75</v>
      </c>
      <c r="B76" s="1">
        <v>1</v>
      </c>
      <c r="C76" s="20"/>
      <c r="D76" s="1" t="s">
        <v>77</v>
      </c>
      <c r="E76" s="1" t="s">
        <v>78</v>
      </c>
      <c r="F76" s="1" t="s">
        <v>87</v>
      </c>
      <c r="G76" s="1" t="s">
        <v>124</v>
      </c>
      <c r="H76" s="4" t="str">
        <f>INDEX(字典!B:B,MATCH(D76,字典!A:A,0))</f>
        <v>正常</v>
      </c>
      <c r="I76" s="4" t="str">
        <f>IF(RIGHT(F76,2)="90",INDEX(字典!F:F,MATCH("0x"&amp;MID(F76,5,2),字典!C:C,0)),INDEX(字典!D:D,MATCH("0x"&amp;MID(F76,5,2),字典!C:C,0)))</f>
        <v>-</v>
      </c>
      <c r="J76" s="4" t="str">
        <f>IF(RIGHT(F76,2) ="90",INDEX(字典!J:J,MATCH("0x"&amp;MID(F76,7,2),字典!C:C,0)),INDEX(字典!H:H,MATCH("0x"&amp;MID(F76,7,2),字典!C:C,0)))</f>
        <v>-</v>
      </c>
      <c r="K76" s="4" t="str">
        <f>INDEX(字典!M:M,MATCH("0x"&amp;RIGHT(F76,2),字典!L:L,0))</f>
        <v>0xFE(254/126)</v>
      </c>
      <c r="L76" s="8">
        <f t="shared" si="2"/>
        <v>11.952</v>
      </c>
      <c r="M76" s="8">
        <f t="shared" si="3"/>
        <v>9.9999999999997868E-3</v>
      </c>
    </row>
    <row r="77" spans="1:13" ht="18" customHeight="1" x14ac:dyDescent="0.2">
      <c r="A77" s="1">
        <v>76</v>
      </c>
      <c r="B77" s="1">
        <v>1</v>
      </c>
      <c r="C77" s="20"/>
      <c r="D77" s="1" t="s">
        <v>77</v>
      </c>
      <c r="E77" s="1" t="s">
        <v>78</v>
      </c>
      <c r="F77" s="1" t="s">
        <v>79</v>
      </c>
      <c r="G77" s="1" t="s">
        <v>125</v>
      </c>
      <c r="H77" s="4" t="str">
        <f>INDEX(字典!B:B,MATCH(D77,字典!A:A,0))</f>
        <v>正常</v>
      </c>
      <c r="I77" s="4" t="str">
        <f>IF(RIGHT(F77,2)="90",INDEX(字典!F:F,MATCH("0x"&amp;MID(F77,5,2),字典!C:C,0)),INDEX(字典!D:D,MATCH("0x"&amp;MID(F77,5,2),字典!C:C,0)))</f>
        <v>-</v>
      </c>
      <c r="J77" s="4" t="str">
        <f>IF(RIGHT(F77,2) ="90",INDEX(字典!J:J,MATCH("0x"&amp;MID(F77,7,2),字典!C:C,0)),INDEX(字典!H:H,MATCH("0x"&amp;MID(F77,7,2),字典!C:C,0)))</f>
        <v>-</v>
      </c>
      <c r="K77" s="4" t="str">
        <f>INDEX(字典!M:M,MATCH("0x"&amp;RIGHT(F77,2),字典!L:L,0))</f>
        <v>0xF8(248/120)</v>
      </c>
      <c r="L77" s="8">
        <f t="shared" si="2"/>
        <v>11.972</v>
      </c>
      <c r="M77" s="8">
        <f t="shared" si="3"/>
        <v>1.9999999999999574E-2</v>
      </c>
    </row>
    <row r="78" spans="1:13" ht="18" customHeight="1" x14ac:dyDescent="0.2">
      <c r="A78" s="1">
        <v>77</v>
      </c>
      <c r="B78" s="1">
        <v>1</v>
      </c>
      <c r="C78" s="20"/>
      <c r="D78" s="1" t="s">
        <v>77</v>
      </c>
      <c r="E78" s="1" t="s">
        <v>78</v>
      </c>
      <c r="F78" s="1" t="s">
        <v>79</v>
      </c>
      <c r="G78" s="1" t="s">
        <v>126</v>
      </c>
      <c r="H78" s="4" t="str">
        <f>INDEX(字典!B:B,MATCH(D78,字典!A:A,0))</f>
        <v>正常</v>
      </c>
      <c r="I78" s="4" t="str">
        <f>IF(RIGHT(F78,2)="90",INDEX(字典!F:F,MATCH("0x"&amp;MID(F78,5,2),字典!C:C,0)),INDEX(字典!D:D,MATCH("0x"&amp;MID(F78,5,2),字典!C:C,0)))</f>
        <v>-</v>
      </c>
      <c r="J78" s="4" t="str">
        <f>IF(RIGHT(F78,2) ="90",INDEX(字典!J:J,MATCH("0x"&amp;MID(F78,7,2),字典!C:C,0)),INDEX(字典!H:H,MATCH("0x"&amp;MID(F78,7,2),字典!C:C,0)))</f>
        <v>-</v>
      </c>
      <c r="K78" s="4" t="str">
        <f>INDEX(字典!M:M,MATCH("0x"&amp;RIGHT(F78,2),字典!L:L,0))</f>
        <v>0xF8(248/120)</v>
      </c>
      <c r="L78" s="8">
        <f t="shared" si="2"/>
        <v>11.981999999999999</v>
      </c>
      <c r="M78" s="8">
        <f t="shared" si="3"/>
        <v>9.9999999999997868E-3</v>
      </c>
    </row>
    <row r="79" spans="1:13" ht="18" customHeight="1" x14ac:dyDescent="0.2">
      <c r="A79" s="1">
        <v>78</v>
      </c>
      <c r="B79" s="1">
        <v>1</v>
      </c>
      <c r="C79" s="20"/>
      <c r="D79" s="1" t="s">
        <v>77</v>
      </c>
      <c r="E79" s="1" t="s">
        <v>78</v>
      </c>
      <c r="F79" s="1" t="s">
        <v>79</v>
      </c>
      <c r="G79" s="1" t="s">
        <v>127</v>
      </c>
      <c r="H79" s="4" t="str">
        <f>INDEX(字典!B:B,MATCH(D79,字典!A:A,0))</f>
        <v>正常</v>
      </c>
      <c r="I79" s="4" t="str">
        <f>IF(RIGHT(F79,2)="90",INDEX(字典!F:F,MATCH("0x"&amp;MID(F79,5,2),字典!C:C,0)),INDEX(字典!D:D,MATCH("0x"&amp;MID(F79,5,2),字典!C:C,0)))</f>
        <v>-</v>
      </c>
      <c r="J79" s="4" t="str">
        <f>IF(RIGHT(F79,2) ="90",INDEX(字典!J:J,MATCH("0x"&amp;MID(F79,7,2),字典!C:C,0)),INDEX(字典!H:H,MATCH("0x"&amp;MID(F79,7,2),字典!C:C,0)))</f>
        <v>-</v>
      </c>
      <c r="K79" s="4" t="str">
        <f>INDEX(字典!M:M,MATCH("0x"&amp;RIGHT(F79,2),字典!L:L,0))</f>
        <v>0xF8(248/120)</v>
      </c>
      <c r="L79" s="8">
        <f t="shared" si="2"/>
        <v>12.002000000000001</v>
      </c>
      <c r="M79" s="8">
        <f t="shared" si="3"/>
        <v>2.000000000000135E-2</v>
      </c>
    </row>
    <row r="80" spans="1:13" ht="18" customHeight="1" x14ac:dyDescent="0.2">
      <c r="A80" s="1">
        <v>79</v>
      </c>
      <c r="B80" s="1">
        <v>1</v>
      </c>
      <c r="C80" s="20"/>
      <c r="D80" s="1" t="s">
        <v>77</v>
      </c>
      <c r="E80" s="1" t="s">
        <v>78</v>
      </c>
      <c r="F80" s="1" t="s">
        <v>79</v>
      </c>
      <c r="G80" s="1" t="s">
        <v>128</v>
      </c>
      <c r="H80" s="4" t="str">
        <f>INDEX(字典!B:B,MATCH(D80,字典!A:A,0))</f>
        <v>正常</v>
      </c>
      <c r="I80" s="4" t="str">
        <f>IF(RIGHT(F80,2)="90",INDEX(字典!F:F,MATCH("0x"&amp;MID(F80,5,2),字典!C:C,0)),INDEX(字典!D:D,MATCH("0x"&amp;MID(F80,5,2),字典!C:C,0)))</f>
        <v>-</v>
      </c>
      <c r="J80" s="4" t="str">
        <f>IF(RIGHT(F80,2) ="90",INDEX(字典!J:J,MATCH("0x"&amp;MID(F80,7,2),字典!C:C,0)),INDEX(字典!H:H,MATCH("0x"&amp;MID(F80,7,2),字典!C:C,0)))</f>
        <v>-</v>
      </c>
      <c r="K80" s="4" t="str">
        <f>INDEX(字典!M:M,MATCH("0x"&amp;RIGHT(F80,2),字典!L:L,0))</f>
        <v>0xF8(248/120)</v>
      </c>
      <c r="L80" s="8">
        <f t="shared" si="2"/>
        <v>12.022</v>
      </c>
      <c r="M80" s="8">
        <f t="shared" si="3"/>
        <v>1.9999999999999574E-2</v>
      </c>
    </row>
    <row r="81" spans="1:13" ht="18" customHeight="1" x14ac:dyDescent="0.2">
      <c r="A81" s="1">
        <v>80</v>
      </c>
      <c r="B81" s="1">
        <v>1</v>
      </c>
      <c r="C81" s="20"/>
      <c r="D81" s="1" t="s">
        <v>77</v>
      </c>
      <c r="E81" s="1" t="s">
        <v>78</v>
      </c>
      <c r="F81" s="1" t="s">
        <v>79</v>
      </c>
      <c r="G81" s="1" t="s">
        <v>129</v>
      </c>
      <c r="H81" s="4" t="str">
        <f>INDEX(字典!B:B,MATCH(D81,字典!A:A,0))</f>
        <v>正常</v>
      </c>
      <c r="I81" s="4" t="str">
        <f>IF(RIGHT(F81,2)="90",INDEX(字典!F:F,MATCH("0x"&amp;MID(F81,5,2),字典!C:C,0)),INDEX(字典!D:D,MATCH("0x"&amp;MID(F81,5,2),字典!C:C,0)))</f>
        <v>-</v>
      </c>
      <c r="J81" s="4" t="str">
        <f>IF(RIGHT(F81,2) ="90",INDEX(字典!J:J,MATCH("0x"&amp;MID(F81,7,2),字典!C:C,0)),INDEX(字典!H:H,MATCH("0x"&amp;MID(F81,7,2),字典!C:C,0)))</f>
        <v>-</v>
      </c>
      <c r="K81" s="4" t="str">
        <f>INDEX(字典!M:M,MATCH("0x"&amp;RIGHT(F81,2),字典!L:L,0))</f>
        <v>0xF8(248/120)</v>
      </c>
      <c r="L81" s="8">
        <f t="shared" si="2"/>
        <v>12.042</v>
      </c>
      <c r="M81" s="8">
        <f t="shared" si="3"/>
        <v>1.9999999999999574E-2</v>
      </c>
    </row>
    <row r="82" spans="1:13" ht="18" customHeight="1" x14ac:dyDescent="0.2">
      <c r="A82" s="1">
        <v>81</v>
      </c>
      <c r="B82" s="1">
        <v>1</v>
      </c>
      <c r="C82" s="20"/>
      <c r="D82" s="1" t="s">
        <v>77</v>
      </c>
      <c r="E82" s="1" t="s">
        <v>78</v>
      </c>
      <c r="F82" s="1" t="s">
        <v>79</v>
      </c>
      <c r="G82" s="1" t="s">
        <v>130</v>
      </c>
      <c r="H82" s="4" t="str">
        <f>INDEX(字典!B:B,MATCH(D82,字典!A:A,0))</f>
        <v>正常</v>
      </c>
      <c r="I82" s="4" t="str">
        <f>IF(RIGHT(F82,2)="90",INDEX(字典!F:F,MATCH("0x"&amp;MID(F82,5,2),字典!C:C,0)),INDEX(字典!D:D,MATCH("0x"&amp;MID(F82,5,2),字典!C:C,0)))</f>
        <v>-</v>
      </c>
      <c r="J82" s="4" t="str">
        <f>IF(RIGHT(F82,2) ="90",INDEX(字典!J:J,MATCH("0x"&amp;MID(F82,7,2),字典!C:C,0)),INDEX(字典!H:H,MATCH("0x"&amp;MID(F82,7,2),字典!C:C,0)))</f>
        <v>-</v>
      </c>
      <c r="K82" s="4" t="str">
        <f>INDEX(字典!M:M,MATCH("0x"&amp;RIGHT(F82,2),字典!L:L,0))</f>
        <v>0xF8(248/120)</v>
      </c>
      <c r="L82" s="8">
        <f t="shared" si="2"/>
        <v>12.061999999999999</v>
      </c>
      <c r="M82" s="8">
        <f t="shared" si="3"/>
        <v>1.9999999999999574E-2</v>
      </c>
    </row>
    <row r="83" spans="1:13" ht="18" customHeight="1" x14ac:dyDescent="0.2">
      <c r="A83" s="1">
        <v>82</v>
      </c>
      <c r="B83" s="1">
        <v>1</v>
      </c>
      <c r="C83" s="20"/>
      <c r="D83" s="1" t="s">
        <v>77</v>
      </c>
      <c r="E83" s="1" t="s">
        <v>78</v>
      </c>
      <c r="F83" s="1" t="s">
        <v>79</v>
      </c>
      <c r="G83" s="1" t="s">
        <v>131</v>
      </c>
      <c r="H83" s="4" t="str">
        <f>INDEX(字典!B:B,MATCH(D83,字典!A:A,0))</f>
        <v>正常</v>
      </c>
      <c r="I83" s="4" t="str">
        <f>IF(RIGHT(F83,2)="90",INDEX(字典!F:F,MATCH("0x"&amp;MID(F83,5,2),字典!C:C,0)),INDEX(字典!D:D,MATCH("0x"&amp;MID(F83,5,2),字典!C:C,0)))</f>
        <v>-</v>
      </c>
      <c r="J83" s="4" t="str">
        <f>IF(RIGHT(F83,2) ="90",INDEX(字典!J:J,MATCH("0x"&amp;MID(F83,7,2),字典!C:C,0)),INDEX(字典!H:H,MATCH("0x"&amp;MID(F83,7,2),字典!C:C,0)))</f>
        <v>-</v>
      </c>
      <c r="K83" s="4" t="str">
        <f>INDEX(字典!M:M,MATCH("0x"&amp;RIGHT(F83,2),字典!L:L,0))</f>
        <v>0xF8(248/120)</v>
      </c>
      <c r="L83" s="8">
        <f t="shared" si="2"/>
        <v>12.071999999999999</v>
      </c>
      <c r="M83" s="8">
        <f t="shared" si="3"/>
        <v>9.9999999999997868E-3</v>
      </c>
    </row>
    <row r="84" spans="1:13" ht="18" customHeight="1" x14ac:dyDescent="0.2">
      <c r="A84" s="1">
        <v>83</v>
      </c>
      <c r="B84" s="1">
        <v>1</v>
      </c>
      <c r="C84" s="20"/>
      <c r="D84" s="1" t="s">
        <v>77</v>
      </c>
      <c r="E84" s="1" t="s">
        <v>78</v>
      </c>
      <c r="F84" s="1" t="s">
        <v>79</v>
      </c>
      <c r="G84" s="1" t="s">
        <v>132</v>
      </c>
      <c r="H84" s="4" t="str">
        <f>INDEX(字典!B:B,MATCH(D84,字典!A:A,0))</f>
        <v>正常</v>
      </c>
      <c r="I84" s="4" t="str">
        <f>IF(RIGHT(F84,2)="90",INDEX(字典!F:F,MATCH("0x"&amp;MID(F84,5,2),字典!C:C,0)),INDEX(字典!D:D,MATCH("0x"&amp;MID(F84,5,2),字典!C:C,0)))</f>
        <v>-</v>
      </c>
      <c r="J84" s="4" t="str">
        <f>IF(RIGHT(F84,2) ="90",INDEX(字典!J:J,MATCH("0x"&amp;MID(F84,7,2),字典!C:C,0)),INDEX(字典!H:H,MATCH("0x"&amp;MID(F84,7,2),字典!C:C,0)))</f>
        <v>-</v>
      </c>
      <c r="K84" s="4" t="str">
        <f>INDEX(字典!M:M,MATCH("0x"&amp;RIGHT(F84,2),字典!L:L,0))</f>
        <v>0xF8(248/120)</v>
      </c>
      <c r="L84" s="8">
        <f t="shared" si="2"/>
        <v>12.082000000000001</v>
      </c>
      <c r="M84" s="8">
        <f t="shared" si="3"/>
        <v>1.0000000000001563E-2</v>
      </c>
    </row>
    <row r="85" spans="1:13" ht="18" customHeight="1" x14ac:dyDescent="0.2">
      <c r="A85" s="1">
        <v>84</v>
      </c>
      <c r="B85" s="1">
        <v>1</v>
      </c>
      <c r="C85" s="20"/>
      <c r="D85" s="1" t="s">
        <v>77</v>
      </c>
      <c r="E85" s="1" t="s">
        <v>78</v>
      </c>
      <c r="F85" s="1" t="s">
        <v>133</v>
      </c>
      <c r="G85" s="1" t="s">
        <v>134</v>
      </c>
      <c r="H85" s="4" t="str">
        <f>INDEX(字典!B:B,MATCH(D85,字典!A:A,0))</f>
        <v>正常</v>
      </c>
      <c r="I85" s="4" t="str">
        <f>IF(RIGHT(F85,2)="90",INDEX(字典!F:F,MATCH("0x"&amp;MID(F85,5,2),字典!C:C,0)),INDEX(字典!D:D,MATCH("0x"&amp;MID(F85,5,2),字典!C:C,0)))</f>
        <v>按下(力度53)</v>
      </c>
      <c r="J85" s="4" t="str">
        <f>IF(RIGHT(F85,2) ="90",INDEX(字典!J:J,MATCH("0x"&amp;MID(F85,7,2),字典!C:C,0)),INDEX(字典!H:H,MATCH("0x"&amp;MID(F85,7,2),字典!C:C,0)))</f>
        <v>#G2键</v>
      </c>
      <c r="K85" s="4" t="str">
        <f>INDEX(字典!M:M,MATCH("0x"&amp;RIGHT(F85,2),字典!L:L,0))</f>
        <v>音符</v>
      </c>
      <c r="L85" s="8">
        <f t="shared" si="2"/>
        <v>12.102</v>
      </c>
      <c r="M85" s="8">
        <f t="shared" si="3"/>
        <v>1.9999999999999574E-2</v>
      </c>
    </row>
    <row r="86" spans="1:13" ht="18" customHeight="1" x14ac:dyDescent="0.2">
      <c r="A86" s="1">
        <v>85</v>
      </c>
      <c r="B86" s="1">
        <v>1</v>
      </c>
      <c r="C86" s="20"/>
      <c r="D86" s="1" t="s">
        <v>77</v>
      </c>
      <c r="E86" s="1" t="s">
        <v>78</v>
      </c>
      <c r="F86" s="1" t="s">
        <v>79</v>
      </c>
      <c r="G86" s="1" t="s">
        <v>135</v>
      </c>
      <c r="H86" s="4" t="str">
        <f>INDEX(字典!B:B,MATCH(D86,字典!A:A,0))</f>
        <v>正常</v>
      </c>
      <c r="I86" s="4" t="str">
        <f>IF(RIGHT(F86,2)="90",INDEX(字典!F:F,MATCH("0x"&amp;MID(F86,5,2),字典!C:C,0)),INDEX(字典!D:D,MATCH("0x"&amp;MID(F86,5,2),字典!C:C,0)))</f>
        <v>-</v>
      </c>
      <c r="J86" s="4" t="str">
        <f>IF(RIGHT(F86,2) ="90",INDEX(字典!J:J,MATCH("0x"&amp;MID(F86,7,2),字典!C:C,0)),INDEX(字典!H:H,MATCH("0x"&amp;MID(F86,7,2),字典!C:C,0)))</f>
        <v>-</v>
      </c>
      <c r="K86" s="4" t="str">
        <f>INDEX(字典!M:M,MATCH("0x"&amp;RIGHT(F86,2),字典!L:L,0))</f>
        <v>0xF8(248/120)</v>
      </c>
      <c r="L86" s="8">
        <f t="shared" si="2"/>
        <v>12.122</v>
      </c>
      <c r="M86" s="8">
        <f t="shared" si="3"/>
        <v>1.9999999999999574E-2</v>
      </c>
    </row>
    <row r="87" spans="1:13" ht="18" customHeight="1" x14ac:dyDescent="0.2">
      <c r="A87" s="1">
        <v>86</v>
      </c>
      <c r="B87" s="1">
        <v>1</v>
      </c>
      <c r="C87" s="20"/>
      <c r="D87" s="1" t="s">
        <v>77</v>
      </c>
      <c r="E87" s="1" t="s">
        <v>78</v>
      </c>
      <c r="F87" s="1" t="s">
        <v>79</v>
      </c>
      <c r="G87" s="1" t="s">
        <v>136</v>
      </c>
      <c r="H87" s="4" t="str">
        <f>INDEX(字典!B:B,MATCH(D87,字典!A:A,0))</f>
        <v>正常</v>
      </c>
      <c r="I87" s="4" t="str">
        <f>IF(RIGHT(F87,2)="90",INDEX(字典!F:F,MATCH("0x"&amp;MID(F87,5,2),字典!C:C,0)),INDEX(字典!D:D,MATCH("0x"&amp;MID(F87,5,2),字典!C:C,0)))</f>
        <v>-</v>
      </c>
      <c r="J87" s="4" t="str">
        <f>IF(RIGHT(F87,2) ="90",INDEX(字典!J:J,MATCH("0x"&amp;MID(F87,7,2),字典!C:C,0)),INDEX(字典!H:H,MATCH("0x"&amp;MID(F87,7,2),字典!C:C,0)))</f>
        <v>-</v>
      </c>
      <c r="K87" s="4" t="str">
        <f>INDEX(字典!M:M,MATCH("0x"&amp;RIGHT(F87,2),字典!L:L,0))</f>
        <v>0xF8(248/120)</v>
      </c>
      <c r="L87" s="8">
        <f t="shared" si="2"/>
        <v>12.141999999999999</v>
      </c>
      <c r="M87" s="8">
        <f t="shared" si="3"/>
        <v>1.9999999999999574E-2</v>
      </c>
    </row>
    <row r="88" spans="1:13" ht="18" customHeight="1" x14ac:dyDescent="0.2">
      <c r="A88" s="1">
        <v>87</v>
      </c>
      <c r="B88" s="1">
        <v>1</v>
      </c>
      <c r="C88" s="20"/>
      <c r="D88" s="1" t="s">
        <v>77</v>
      </c>
      <c r="E88" s="1" t="s">
        <v>78</v>
      </c>
      <c r="F88" s="1" t="s">
        <v>87</v>
      </c>
      <c r="G88" s="1" t="s">
        <v>137</v>
      </c>
      <c r="H88" s="4" t="str">
        <f>INDEX(字典!B:B,MATCH(D88,字典!A:A,0))</f>
        <v>正常</v>
      </c>
      <c r="I88" s="4" t="str">
        <f>IF(RIGHT(F88,2)="90",INDEX(字典!F:F,MATCH("0x"&amp;MID(F88,5,2),字典!C:C,0)),INDEX(字典!D:D,MATCH("0x"&amp;MID(F88,5,2),字典!C:C,0)))</f>
        <v>-</v>
      </c>
      <c r="J88" s="4" t="str">
        <f>IF(RIGHT(F88,2) ="90",INDEX(字典!J:J,MATCH("0x"&amp;MID(F88,7,2),字典!C:C,0)),INDEX(字典!H:H,MATCH("0x"&amp;MID(F88,7,2),字典!C:C,0)))</f>
        <v>-</v>
      </c>
      <c r="K88" s="4" t="str">
        <f>INDEX(字典!M:M,MATCH("0x"&amp;RIGHT(F88,2),字典!L:L,0))</f>
        <v>0xFE(254/126)</v>
      </c>
      <c r="L88" s="8">
        <f t="shared" si="2"/>
        <v>12.162000000000001</v>
      </c>
      <c r="M88" s="8">
        <f t="shared" si="3"/>
        <v>2.000000000000135E-2</v>
      </c>
    </row>
    <row r="89" spans="1:13" ht="18" customHeight="1" x14ac:dyDescent="0.2">
      <c r="A89" s="1">
        <v>88</v>
      </c>
      <c r="B89" s="1">
        <v>1</v>
      </c>
      <c r="C89" s="20"/>
      <c r="D89" s="1" t="s">
        <v>77</v>
      </c>
      <c r="E89" s="1" t="s">
        <v>78</v>
      </c>
      <c r="F89" s="1" t="s">
        <v>79</v>
      </c>
      <c r="G89" s="1" t="s">
        <v>138</v>
      </c>
      <c r="H89" s="4" t="str">
        <f>INDEX(字典!B:B,MATCH(D89,字典!A:A,0))</f>
        <v>正常</v>
      </c>
      <c r="I89" s="4" t="str">
        <f>IF(RIGHT(F89,2)="90",INDEX(字典!F:F,MATCH("0x"&amp;MID(F89,5,2),字典!C:C,0)),INDEX(字典!D:D,MATCH("0x"&amp;MID(F89,5,2),字典!C:C,0)))</f>
        <v>-</v>
      </c>
      <c r="J89" s="4" t="str">
        <f>IF(RIGHT(F89,2) ="90",INDEX(字典!J:J,MATCH("0x"&amp;MID(F89,7,2),字典!C:C,0)),INDEX(字典!H:H,MATCH("0x"&amp;MID(F89,7,2),字典!C:C,0)))</f>
        <v>-</v>
      </c>
      <c r="K89" s="4" t="str">
        <f>INDEX(字典!M:M,MATCH("0x"&amp;RIGHT(F89,2),字典!L:L,0))</f>
        <v>0xF8(248/120)</v>
      </c>
      <c r="L89" s="8">
        <f t="shared" si="2"/>
        <v>12.172000000000001</v>
      </c>
      <c r="M89" s="8">
        <f t="shared" si="3"/>
        <v>9.9999999999997868E-3</v>
      </c>
    </row>
    <row r="90" spans="1:13" ht="18" customHeight="1" x14ac:dyDescent="0.2">
      <c r="A90" s="1">
        <v>89</v>
      </c>
      <c r="B90" s="1">
        <v>1</v>
      </c>
      <c r="C90" s="20"/>
      <c r="D90" s="1" t="s">
        <v>77</v>
      </c>
      <c r="E90" s="1" t="s">
        <v>78</v>
      </c>
      <c r="F90" s="1" t="s">
        <v>32</v>
      </c>
      <c r="G90" s="1" t="s">
        <v>139</v>
      </c>
      <c r="H90" s="4" t="str">
        <f>INDEX(字典!B:B,MATCH(D90,字典!A:A,0))</f>
        <v>正常</v>
      </c>
      <c r="I90" s="4" t="str">
        <f>IF(RIGHT(F90,2)="90",INDEX(字典!F:F,MATCH("0x"&amp;MID(F90,5,2),字典!C:C,0)),INDEX(字典!D:D,MATCH("0x"&amp;MID(F90,5,2),字典!C:C,0)))</f>
        <v>松开按键</v>
      </c>
      <c r="J90" s="4" t="str">
        <f>IF(RIGHT(F90,2) ="90",INDEX(字典!J:J,MATCH("0x"&amp;MID(F90,7,2),字典!C:C,0)),INDEX(字典!H:H,MATCH("0x"&amp;MID(F90,7,2),字典!C:C,0)))</f>
        <v>F2键</v>
      </c>
      <c r="K90" s="4" t="str">
        <f>INDEX(字典!M:M,MATCH("0x"&amp;RIGHT(F90,2),字典!L:L,0))</f>
        <v>音符</v>
      </c>
      <c r="L90" s="8">
        <f t="shared" si="2"/>
        <v>12.192</v>
      </c>
      <c r="M90" s="8">
        <f t="shared" si="3"/>
        <v>1.9999999999999574E-2</v>
      </c>
    </row>
    <row r="91" spans="1:13" ht="18" customHeight="1" x14ac:dyDescent="0.2">
      <c r="A91" s="1">
        <v>90</v>
      </c>
      <c r="B91" s="1">
        <v>1</v>
      </c>
      <c r="C91" s="20"/>
      <c r="D91" s="1" t="s">
        <v>77</v>
      </c>
      <c r="E91" s="1" t="s">
        <v>78</v>
      </c>
      <c r="F91" s="1" t="s">
        <v>79</v>
      </c>
      <c r="G91" s="1" t="s">
        <v>140</v>
      </c>
      <c r="H91" s="4" t="str">
        <f>INDEX(字典!B:B,MATCH(D91,字典!A:A,0))</f>
        <v>正常</v>
      </c>
      <c r="I91" s="4" t="str">
        <f>IF(RIGHT(F91,2)="90",INDEX(字典!F:F,MATCH("0x"&amp;MID(F91,5,2),字典!C:C,0)),INDEX(字典!D:D,MATCH("0x"&amp;MID(F91,5,2),字典!C:C,0)))</f>
        <v>-</v>
      </c>
      <c r="J91" s="4" t="str">
        <f>IF(RIGHT(F91,2) ="90",INDEX(字典!J:J,MATCH("0x"&amp;MID(F91,7,2),字典!C:C,0)),INDEX(字典!H:H,MATCH("0x"&amp;MID(F91,7,2),字典!C:C,0)))</f>
        <v>-</v>
      </c>
      <c r="K91" s="4" t="str">
        <f>INDEX(字典!M:M,MATCH("0x"&amp;RIGHT(F91,2),字典!L:L,0))</f>
        <v>0xF8(248/120)</v>
      </c>
      <c r="L91" s="8">
        <f t="shared" si="2"/>
        <v>12.212</v>
      </c>
      <c r="M91" s="8">
        <f t="shared" si="3"/>
        <v>1.9999999999999574E-2</v>
      </c>
    </row>
    <row r="92" spans="1:13" ht="18" customHeight="1" x14ac:dyDescent="0.2">
      <c r="A92" s="1">
        <v>91</v>
      </c>
      <c r="B92" s="1">
        <v>1</v>
      </c>
      <c r="C92" s="20"/>
      <c r="D92" s="1" t="s">
        <v>77</v>
      </c>
      <c r="E92" s="1" t="s">
        <v>78</v>
      </c>
      <c r="F92" s="1" t="s">
        <v>79</v>
      </c>
      <c r="G92" s="1" t="s">
        <v>141</v>
      </c>
      <c r="H92" s="4" t="str">
        <f>INDEX(字典!B:B,MATCH(D92,字典!A:A,0))</f>
        <v>正常</v>
      </c>
      <c r="I92" s="4" t="str">
        <f>IF(RIGHT(F92,2)="90",INDEX(字典!F:F,MATCH("0x"&amp;MID(F92,5,2),字典!C:C,0)),INDEX(字典!D:D,MATCH("0x"&amp;MID(F92,5,2),字典!C:C,0)))</f>
        <v>-</v>
      </c>
      <c r="J92" s="4" t="str">
        <f>IF(RIGHT(F92,2) ="90",INDEX(字典!J:J,MATCH("0x"&amp;MID(F92,7,2),字典!C:C,0)),INDEX(字典!H:H,MATCH("0x"&amp;MID(F92,7,2),字典!C:C,0)))</f>
        <v>-</v>
      </c>
      <c r="K92" s="4" t="str">
        <f>INDEX(字典!M:M,MATCH("0x"&amp;RIGHT(F92,2),字典!L:L,0))</f>
        <v>0xF8(248/120)</v>
      </c>
      <c r="L92" s="8">
        <f t="shared" si="2"/>
        <v>12.231999999999999</v>
      </c>
      <c r="M92" s="8">
        <f t="shared" si="3"/>
        <v>1.9999999999999574E-2</v>
      </c>
    </row>
    <row r="93" spans="1:13" ht="18" customHeight="1" x14ac:dyDescent="0.2">
      <c r="A93" s="1">
        <v>92</v>
      </c>
      <c r="B93" s="1">
        <v>1</v>
      </c>
      <c r="C93" s="20"/>
      <c r="D93" s="1" t="s">
        <v>77</v>
      </c>
      <c r="E93" s="1" t="s">
        <v>78</v>
      </c>
      <c r="F93" s="1" t="s">
        <v>79</v>
      </c>
      <c r="G93" s="1" t="s">
        <v>142</v>
      </c>
      <c r="H93" s="4" t="str">
        <f>INDEX(字典!B:B,MATCH(D93,字典!A:A,0))</f>
        <v>正常</v>
      </c>
      <c r="I93" s="4" t="str">
        <f>IF(RIGHT(F93,2)="90",INDEX(字典!F:F,MATCH("0x"&amp;MID(F93,5,2),字典!C:C,0)),INDEX(字典!D:D,MATCH("0x"&amp;MID(F93,5,2),字典!C:C,0)))</f>
        <v>-</v>
      </c>
      <c r="J93" s="4" t="str">
        <f>IF(RIGHT(F93,2) ="90",INDEX(字典!J:J,MATCH("0x"&amp;MID(F93,7,2),字典!C:C,0)),INDEX(字典!H:H,MATCH("0x"&amp;MID(F93,7,2),字典!C:C,0)))</f>
        <v>-</v>
      </c>
      <c r="K93" s="4" t="str">
        <f>INDEX(字典!M:M,MATCH("0x"&amp;RIGHT(F93,2),字典!L:L,0))</f>
        <v>0xF8(248/120)</v>
      </c>
      <c r="L93" s="8">
        <f t="shared" si="2"/>
        <v>12.252000000000001</v>
      </c>
      <c r="M93" s="8">
        <f t="shared" si="3"/>
        <v>2.000000000000135E-2</v>
      </c>
    </row>
    <row r="94" spans="1:13" ht="18" customHeight="1" x14ac:dyDescent="0.2">
      <c r="A94" s="1">
        <v>93</v>
      </c>
      <c r="B94" s="1">
        <v>1</v>
      </c>
      <c r="C94" s="20"/>
      <c r="D94" s="1" t="s">
        <v>77</v>
      </c>
      <c r="E94" s="1" t="s">
        <v>78</v>
      </c>
      <c r="F94" s="1" t="s">
        <v>79</v>
      </c>
      <c r="G94" s="1" t="s">
        <v>143</v>
      </c>
      <c r="H94" s="4" t="str">
        <f>INDEX(字典!B:B,MATCH(D94,字典!A:A,0))</f>
        <v>正常</v>
      </c>
      <c r="I94" s="4" t="str">
        <f>IF(RIGHT(F94,2)="90",INDEX(字典!F:F,MATCH("0x"&amp;MID(F94,5,2),字典!C:C,0)),INDEX(字典!D:D,MATCH("0x"&amp;MID(F94,5,2),字典!C:C,0)))</f>
        <v>-</v>
      </c>
      <c r="J94" s="4" t="str">
        <f>IF(RIGHT(F94,2) ="90",INDEX(字典!J:J,MATCH("0x"&amp;MID(F94,7,2),字典!C:C,0)),INDEX(字典!H:H,MATCH("0x"&amp;MID(F94,7,2),字典!C:C,0)))</f>
        <v>-</v>
      </c>
      <c r="K94" s="4" t="str">
        <f>INDEX(字典!M:M,MATCH("0x"&amp;RIGHT(F94,2),字典!L:L,0))</f>
        <v>0xF8(248/120)</v>
      </c>
      <c r="L94" s="8">
        <f t="shared" si="2"/>
        <v>12.282</v>
      </c>
      <c r="M94" s="8">
        <f t="shared" si="3"/>
        <v>2.9999999999999361E-2</v>
      </c>
    </row>
    <row r="95" spans="1:13" ht="18" customHeight="1" x14ac:dyDescent="0.2">
      <c r="A95" s="1">
        <v>94</v>
      </c>
      <c r="B95" s="1">
        <v>1</v>
      </c>
      <c r="C95" s="20"/>
      <c r="D95" s="1" t="s">
        <v>77</v>
      </c>
      <c r="E95" s="1" t="s">
        <v>78</v>
      </c>
      <c r="F95" s="1" t="s">
        <v>79</v>
      </c>
      <c r="G95" s="1" t="s">
        <v>144</v>
      </c>
      <c r="H95" s="4" t="str">
        <f>INDEX(字典!B:B,MATCH(D95,字典!A:A,0))</f>
        <v>正常</v>
      </c>
      <c r="I95" s="4" t="str">
        <f>IF(RIGHT(F95,2)="90",INDEX(字典!F:F,MATCH("0x"&amp;MID(F95,5,2),字典!C:C,0)),INDEX(字典!D:D,MATCH("0x"&amp;MID(F95,5,2),字典!C:C,0)))</f>
        <v>-</v>
      </c>
      <c r="J95" s="4" t="str">
        <f>IF(RIGHT(F95,2) ="90",INDEX(字典!J:J,MATCH("0x"&amp;MID(F95,7,2),字典!C:C,0)),INDEX(字典!H:H,MATCH("0x"&amp;MID(F95,7,2),字典!C:C,0)))</f>
        <v>-</v>
      </c>
      <c r="K95" s="4" t="str">
        <f>INDEX(字典!M:M,MATCH("0x"&amp;RIGHT(F95,2),字典!L:L,0))</f>
        <v>0xF8(248/120)</v>
      </c>
      <c r="L95" s="8">
        <f t="shared" ref="L95:L158" si="4">HEX2DEC(RIGHT(G95,6))/1000</f>
        <v>12.302</v>
      </c>
      <c r="M95" s="8">
        <f t="shared" si="3"/>
        <v>1.9999999999999574E-2</v>
      </c>
    </row>
    <row r="96" spans="1:13" ht="18" customHeight="1" x14ac:dyDescent="0.2">
      <c r="A96" s="1">
        <v>95</v>
      </c>
      <c r="B96" s="1">
        <v>1</v>
      </c>
      <c r="C96" s="20"/>
      <c r="D96" s="1" t="s">
        <v>77</v>
      </c>
      <c r="E96" s="1" t="s">
        <v>78</v>
      </c>
      <c r="F96" s="1" t="s">
        <v>145</v>
      </c>
      <c r="G96" s="1" t="s">
        <v>146</v>
      </c>
      <c r="H96" s="4" t="str">
        <f>INDEX(字典!B:B,MATCH(D96,字典!A:A,0))</f>
        <v>正常</v>
      </c>
      <c r="I96" s="4" t="str">
        <f>IF(RIGHT(F96,2)="90",INDEX(字典!F:F,MATCH("0x"&amp;MID(F96,5,2),字典!C:C,0)),INDEX(字典!D:D,MATCH("0x"&amp;MID(F96,5,2),字典!C:C,0)))</f>
        <v>按下(力度25)</v>
      </c>
      <c r="J96" s="4" t="str">
        <f>IF(RIGHT(F96,2) ="90",INDEX(字典!J:J,MATCH("0x"&amp;MID(F96,7,2),字典!C:C,0)),INDEX(字典!H:H,MATCH("0x"&amp;MID(F96,7,2),字典!C:C,0)))</f>
        <v>A2键</v>
      </c>
      <c r="K96" s="4" t="str">
        <f>INDEX(字典!M:M,MATCH("0x"&amp;RIGHT(F96,2),字典!L:L,0))</f>
        <v>音符</v>
      </c>
      <c r="L96" s="8">
        <f t="shared" si="4"/>
        <v>12.321999999999999</v>
      </c>
      <c r="M96" s="8">
        <f t="shared" si="3"/>
        <v>1.9999999999999574E-2</v>
      </c>
    </row>
    <row r="97" spans="1:13" ht="18" customHeight="1" x14ac:dyDescent="0.2">
      <c r="A97" s="1">
        <v>96</v>
      </c>
      <c r="B97" s="1">
        <v>1</v>
      </c>
      <c r="C97" s="20"/>
      <c r="D97" s="1" t="s">
        <v>77</v>
      </c>
      <c r="E97" s="1" t="s">
        <v>78</v>
      </c>
      <c r="F97" s="1" t="s">
        <v>79</v>
      </c>
      <c r="G97" s="1" t="s">
        <v>147</v>
      </c>
      <c r="H97" s="4" t="str">
        <f>INDEX(字典!B:B,MATCH(D97,字典!A:A,0))</f>
        <v>正常</v>
      </c>
      <c r="I97" s="4" t="str">
        <f>IF(RIGHT(F97,2)="90",INDEX(字典!F:F,MATCH("0x"&amp;MID(F97,5,2),字典!C:C,0)),INDEX(字典!D:D,MATCH("0x"&amp;MID(F97,5,2),字典!C:C,0)))</f>
        <v>-</v>
      </c>
      <c r="J97" s="4" t="str">
        <f>IF(RIGHT(F97,2) ="90",INDEX(字典!J:J,MATCH("0x"&amp;MID(F97,7,2),字典!C:C,0)),INDEX(字典!H:H,MATCH("0x"&amp;MID(F97,7,2),字典!C:C,0)))</f>
        <v>-</v>
      </c>
      <c r="K97" s="4" t="str">
        <f>INDEX(字典!M:M,MATCH("0x"&amp;RIGHT(F97,2),字典!L:L,0))</f>
        <v>0xF8(248/120)</v>
      </c>
      <c r="L97" s="8">
        <f t="shared" si="4"/>
        <v>12.342000000000001</v>
      </c>
      <c r="M97" s="8">
        <f t="shared" si="3"/>
        <v>2.000000000000135E-2</v>
      </c>
    </row>
    <row r="98" spans="1:13" ht="18" customHeight="1" x14ac:dyDescent="0.2">
      <c r="A98" s="1">
        <v>97</v>
      </c>
      <c r="B98" s="1">
        <v>1</v>
      </c>
      <c r="C98" s="20"/>
      <c r="D98" s="1" t="s">
        <v>77</v>
      </c>
      <c r="E98" s="1" t="s">
        <v>78</v>
      </c>
      <c r="F98" s="1" t="s">
        <v>79</v>
      </c>
      <c r="G98" s="1" t="s">
        <v>148</v>
      </c>
      <c r="H98" s="4" t="str">
        <f>INDEX(字典!B:B,MATCH(D98,字典!A:A,0))</f>
        <v>正常</v>
      </c>
      <c r="I98" s="4" t="str">
        <f>IF(RIGHT(F98,2)="90",INDEX(字典!F:F,MATCH("0x"&amp;MID(F98,5,2),字典!C:C,0)),INDEX(字典!D:D,MATCH("0x"&amp;MID(F98,5,2),字典!C:C,0)))</f>
        <v>-</v>
      </c>
      <c r="J98" s="4" t="str">
        <f>IF(RIGHT(F98,2) ="90",INDEX(字典!J:J,MATCH("0x"&amp;MID(F98,7,2),字典!C:C,0)),INDEX(字典!H:H,MATCH("0x"&amp;MID(F98,7,2),字典!C:C,0)))</f>
        <v>-</v>
      </c>
      <c r="K98" s="4" t="str">
        <f>INDEX(字典!M:M,MATCH("0x"&amp;RIGHT(F98,2),字典!L:L,0))</f>
        <v>0xF8(248/120)</v>
      </c>
      <c r="L98" s="8">
        <f t="shared" si="4"/>
        <v>12.372</v>
      </c>
      <c r="M98" s="8">
        <f t="shared" si="3"/>
        <v>2.9999999999999361E-2</v>
      </c>
    </row>
    <row r="99" spans="1:13" ht="18" customHeight="1" x14ac:dyDescent="0.2">
      <c r="A99" s="1">
        <v>98</v>
      </c>
      <c r="B99" s="1">
        <v>1</v>
      </c>
      <c r="C99" s="20"/>
      <c r="D99" s="1" t="s">
        <v>77</v>
      </c>
      <c r="E99" s="1" t="s">
        <v>78</v>
      </c>
      <c r="F99" s="1" t="s">
        <v>79</v>
      </c>
      <c r="G99" s="1" t="s">
        <v>149</v>
      </c>
      <c r="H99" s="4" t="str">
        <f>INDEX(字典!B:B,MATCH(D99,字典!A:A,0))</f>
        <v>正常</v>
      </c>
      <c r="I99" s="4" t="str">
        <f>IF(RIGHT(F99,2)="90",INDEX(字典!F:F,MATCH("0x"&amp;MID(F99,5,2),字典!C:C,0)),INDEX(字典!D:D,MATCH("0x"&amp;MID(F99,5,2),字典!C:C,0)))</f>
        <v>-</v>
      </c>
      <c r="J99" s="4" t="str">
        <f>IF(RIGHT(F99,2) ="90",INDEX(字典!J:J,MATCH("0x"&amp;MID(F99,7,2),字典!C:C,0)),INDEX(字典!H:H,MATCH("0x"&amp;MID(F99,7,2),字典!C:C,0)))</f>
        <v>-</v>
      </c>
      <c r="K99" s="4" t="str">
        <f>INDEX(字典!M:M,MATCH("0x"&amp;RIGHT(F99,2),字典!L:L,0))</f>
        <v>0xF8(248/120)</v>
      </c>
      <c r="L99" s="8">
        <f t="shared" si="4"/>
        <v>12.391999999999999</v>
      </c>
      <c r="M99" s="8">
        <f t="shared" si="3"/>
        <v>1.9999999999999574E-2</v>
      </c>
    </row>
    <row r="100" spans="1:13" ht="18" customHeight="1" x14ac:dyDescent="0.2">
      <c r="A100" s="1">
        <v>99</v>
      </c>
      <c r="B100" s="1">
        <v>1</v>
      </c>
      <c r="C100" s="20"/>
      <c r="D100" s="1" t="s">
        <v>77</v>
      </c>
      <c r="E100" s="1" t="s">
        <v>78</v>
      </c>
      <c r="F100" s="1" t="s">
        <v>87</v>
      </c>
      <c r="G100" s="1" t="s">
        <v>150</v>
      </c>
      <c r="H100" s="4" t="str">
        <f>INDEX(字典!B:B,MATCH(D100,字典!A:A,0))</f>
        <v>正常</v>
      </c>
      <c r="I100" s="4" t="str">
        <f>IF(RIGHT(F100,2)="90",INDEX(字典!F:F,MATCH("0x"&amp;MID(F100,5,2),字典!C:C,0)),INDEX(字典!D:D,MATCH("0x"&amp;MID(F100,5,2),字典!C:C,0)))</f>
        <v>-</v>
      </c>
      <c r="J100" s="4" t="str">
        <f>IF(RIGHT(F100,2) ="90",INDEX(字典!J:J,MATCH("0x"&amp;MID(F100,7,2),字典!C:C,0)),INDEX(字典!H:H,MATCH("0x"&amp;MID(F100,7,2),字典!C:C,0)))</f>
        <v>-</v>
      </c>
      <c r="K100" s="4" t="str">
        <f>INDEX(字典!M:M,MATCH("0x"&amp;RIGHT(F100,2),字典!L:L,0))</f>
        <v>0xFE(254/126)</v>
      </c>
      <c r="L100" s="8">
        <f t="shared" si="4"/>
        <v>12.412000000000001</v>
      </c>
      <c r="M100" s="8">
        <f t="shared" si="3"/>
        <v>2.000000000000135E-2</v>
      </c>
    </row>
    <row r="101" spans="1:13" ht="18" customHeight="1" x14ac:dyDescent="0.2">
      <c r="A101" s="1">
        <v>100</v>
      </c>
      <c r="B101" s="1">
        <v>1</v>
      </c>
      <c r="C101" s="20"/>
      <c r="D101" s="1" t="s">
        <v>77</v>
      </c>
      <c r="E101" s="1" t="s">
        <v>78</v>
      </c>
      <c r="F101" s="1" t="s">
        <v>79</v>
      </c>
      <c r="G101" s="1" t="s">
        <v>14</v>
      </c>
      <c r="H101" s="4" t="str">
        <f>INDEX(字典!B:B,MATCH(D101,字典!A:A,0))</f>
        <v>正常</v>
      </c>
      <c r="I101" s="4" t="str">
        <f>IF(RIGHT(F101,2)="90",INDEX(字典!F:F,MATCH("0x"&amp;MID(F101,5,2),字典!C:C,0)),INDEX(字典!D:D,MATCH("0x"&amp;MID(F101,5,2),字典!C:C,0)))</f>
        <v>-</v>
      </c>
      <c r="J101" s="4" t="str">
        <f>IF(RIGHT(F101,2) ="90",INDEX(字典!J:J,MATCH("0x"&amp;MID(F101,7,2),字典!C:C,0)),INDEX(字典!H:H,MATCH("0x"&amp;MID(F101,7,2),字典!C:C,0)))</f>
        <v>-</v>
      </c>
      <c r="K101" s="4" t="str">
        <f>INDEX(字典!M:M,MATCH("0x"&amp;RIGHT(F101,2),字典!L:L,0))</f>
        <v>0xF8(248/120)</v>
      </c>
      <c r="L101" s="8">
        <f t="shared" si="4"/>
        <v>12.432</v>
      </c>
      <c r="M101" s="8">
        <f t="shared" si="3"/>
        <v>1.9999999999999574E-2</v>
      </c>
    </row>
    <row r="102" spans="1:13" ht="18" customHeight="1" x14ac:dyDescent="0.2">
      <c r="A102" s="1">
        <v>101</v>
      </c>
      <c r="B102" s="1">
        <v>1</v>
      </c>
      <c r="C102" s="20"/>
      <c r="D102" s="1" t="s">
        <v>77</v>
      </c>
      <c r="E102" s="1" t="s">
        <v>78</v>
      </c>
      <c r="F102" s="1" t="s">
        <v>79</v>
      </c>
      <c r="G102" s="1" t="s">
        <v>151</v>
      </c>
      <c r="H102" s="4" t="str">
        <f>INDEX(字典!B:B,MATCH(D102,字典!A:A,0))</f>
        <v>正常</v>
      </c>
      <c r="I102" s="4" t="str">
        <f>IF(RIGHT(F102,2)="90",INDEX(字典!F:F,MATCH("0x"&amp;MID(F102,5,2),字典!C:C,0)),INDEX(字典!D:D,MATCH("0x"&amp;MID(F102,5,2),字典!C:C,0)))</f>
        <v>-</v>
      </c>
      <c r="J102" s="4" t="str">
        <f>IF(RIGHT(F102,2) ="90",INDEX(字典!J:J,MATCH("0x"&amp;MID(F102,7,2),字典!C:C,0)),INDEX(字典!H:H,MATCH("0x"&amp;MID(F102,7,2),字典!C:C,0)))</f>
        <v>-</v>
      </c>
      <c r="K102" s="4" t="str">
        <f>INDEX(字典!M:M,MATCH("0x"&amp;RIGHT(F102,2),字典!L:L,0))</f>
        <v>0xF8(248/120)</v>
      </c>
      <c r="L102" s="8">
        <f t="shared" si="4"/>
        <v>12.462</v>
      </c>
      <c r="M102" s="8">
        <f t="shared" si="3"/>
        <v>2.9999999999999361E-2</v>
      </c>
    </row>
    <row r="103" spans="1:13" ht="18" customHeight="1" x14ac:dyDescent="0.2">
      <c r="A103" s="1">
        <v>102</v>
      </c>
      <c r="B103" s="1">
        <v>1</v>
      </c>
      <c r="C103" s="20"/>
      <c r="D103" s="1" t="s">
        <v>77</v>
      </c>
      <c r="E103" s="1" t="s">
        <v>78</v>
      </c>
      <c r="F103" s="1" t="s">
        <v>152</v>
      </c>
      <c r="G103" s="1" t="s">
        <v>153</v>
      </c>
      <c r="H103" s="4" t="str">
        <f>INDEX(字典!B:B,MATCH(D103,字典!A:A,0))</f>
        <v>正常</v>
      </c>
      <c r="I103" s="4" t="str">
        <f>IF(RIGHT(F103,2)="90",INDEX(字典!F:F,MATCH("0x"&amp;MID(F103,5,2),字典!C:C,0)),INDEX(字典!D:D,MATCH("0x"&amp;MID(F103,5,2),字典!C:C,0)))</f>
        <v>松开按键</v>
      </c>
      <c r="J103" s="4" t="str">
        <f>IF(RIGHT(F103,2) ="90",INDEX(字典!J:J,MATCH("0x"&amp;MID(F103,7,2),字典!C:C,0)),INDEX(字典!H:H,MATCH("0x"&amp;MID(F103,7,2),字典!C:C,0)))</f>
        <v>#G2键</v>
      </c>
      <c r="K103" s="4" t="str">
        <f>INDEX(字典!M:M,MATCH("0x"&amp;RIGHT(F103,2),字典!L:L,0))</f>
        <v>音符</v>
      </c>
      <c r="L103" s="8">
        <f t="shared" si="4"/>
        <v>12.481999999999999</v>
      </c>
      <c r="M103" s="8">
        <f t="shared" si="3"/>
        <v>1.9999999999999574E-2</v>
      </c>
    </row>
    <row r="104" spans="1:13" ht="18" customHeight="1" x14ac:dyDescent="0.2">
      <c r="A104" s="1">
        <v>103</v>
      </c>
      <c r="B104" s="1">
        <v>1</v>
      </c>
      <c r="C104" s="20"/>
      <c r="D104" s="1" t="s">
        <v>77</v>
      </c>
      <c r="E104" s="1" t="s">
        <v>78</v>
      </c>
      <c r="F104" s="1" t="s">
        <v>79</v>
      </c>
      <c r="G104" s="1" t="s">
        <v>154</v>
      </c>
      <c r="H104" s="4" t="str">
        <f>INDEX(字典!B:B,MATCH(D104,字典!A:A,0))</f>
        <v>正常</v>
      </c>
      <c r="I104" s="4" t="str">
        <f>IF(RIGHT(F104,2)="90",INDEX(字典!F:F,MATCH("0x"&amp;MID(F104,5,2),字典!C:C,0)),INDEX(字典!D:D,MATCH("0x"&amp;MID(F104,5,2),字典!C:C,0)))</f>
        <v>-</v>
      </c>
      <c r="J104" s="4" t="str">
        <f>IF(RIGHT(F104,2) ="90",INDEX(字典!J:J,MATCH("0x"&amp;MID(F104,7,2),字典!C:C,0)),INDEX(字典!H:H,MATCH("0x"&amp;MID(F104,7,2),字典!C:C,0)))</f>
        <v>-</v>
      </c>
      <c r="K104" s="4" t="str">
        <f>INDEX(字典!M:M,MATCH("0x"&amp;RIGHT(F104,2),字典!L:L,0))</f>
        <v>0xF8(248/120)</v>
      </c>
      <c r="L104" s="8">
        <f t="shared" si="4"/>
        <v>12.512</v>
      </c>
      <c r="M104" s="8">
        <f t="shared" si="3"/>
        <v>3.0000000000001137E-2</v>
      </c>
    </row>
    <row r="105" spans="1:13" ht="18" customHeight="1" x14ac:dyDescent="0.2">
      <c r="A105" s="1">
        <v>104</v>
      </c>
      <c r="B105" s="1">
        <v>1</v>
      </c>
      <c r="C105" s="20"/>
      <c r="D105" s="1" t="s">
        <v>77</v>
      </c>
      <c r="E105" s="1" t="s">
        <v>78</v>
      </c>
      <c r="F105" s="1" t="s">
        <v>155</v>
      </c>
      <c r="G105" s="1" t="s">
        <v>156</v>
      </c>
      <c r="H105" s="4" t="str">
        <f>INDEX(字典!B:B,MATCH(D105,字典!A:A,0))</f>
        <v>正常</v>
      </c>
      <c r="I105" s="4" t="str">
        <f>IF(RIGHT(F105,2)="90",INDEX(字典!F:F,MATCH("0x"&amp;MID(F105,5,2),字典!C:C,0)),INDEX(字典!D:D,MATCH("0x"&amp;MID(F105,5,2),字典!C:C,0)))</f>
        <v>按下(力度62)</v>
      </c>
      <c r="J105" s="4" t="str">
        <f>IF(RIGHT(F105,2) ="90",INDEX(字典!J:J,MATCH("0x"&amp;MID(F105,7,2),字典!C:C,0)),INDEX(字典!H:H,MATCH("0x"&amp;MID(F105,7,2),字典!C:C,0)))</f>
        <v>B2键</v>
      </c>
      <c r="K105" s="4" t="str">
        <f>INDEX(字典!M:M,MATCH("0x"&amp;RIGHT(F105,2),字典!L:L,0))</f>
        <v>音符</v>
      </c>
      <c r="L105" s="8">
        <f t="shared" si="4"/>
        <v>12.532</v>
      </c>
      <c r="M105" s="8">
        <f t="shared" si="3"/>
        <v>1.9999999999999574E-2</v>
      </c>
    </row>
    <row r="106" spans="1:13" ht="18" customHeight="1" x14ac:dyDescent="0.2">
      <c r="A106" s="1">
        <v>105</v>
      </c>
      <c r="B106" s="1">
        <v>1</v>
      </c>
      <c r="C106" s="20"/>
      <c r="D106" s="1" t="s">
        <v>77</v>
      </c>
      <c r="E106" s="1" t="s">
        <v>78</v>
      </c>
      <c r="F106" s="1" t="s">
        <v>79</v>
      </c>
      <c r="G106" s="1" t="s">
        <v>157</v>
      </c>
      <c r="H106" s="4" t="str">
        <f>INDEX(字典!B:B,MATCH(D106,字典!A:A,0))</f>
        <v>正常</v>
      </c>
      <c r="I106" s="4" t="str">
        <f>IF(RIGHT(F106,2)="90",INDEX(字典!F:F,MATCH("0x"&amp;MID(F106,5,2),字典!C:C,0)),INDEX(字典!D:D,MATCH("0x"&amp;MID(F106,5,2),字典!C:C,0)))</f>
        <v>-</v>
      </c>
      <c r="J106" s="4" t="str">
        <f>IF(RIGHT(F106,2) ="90",INDEX(字典!J:J,MATCH("0x"&amp;MID(F106,7,2),字典!C:C,0)),INDEX(字典!H:H,MATCH("0x"&amp;MID(F106,7,2),字典!C:C,0)))</f>
        <v>-</v>
      </c>
      <c r="K106" s="4" t="str">
        <f>INDEX(字典!M:M,MATCH("0x"&amp;RIGHT(F106,2),字典!L:L,0))</f>
        <v>0xF8(248/120)</v>
      </c>
      <c r="L106" s="8">
        <f t="shared" si="4"/>
        <v>12.552</v>
      </c>
      <c r="M106" s="8">
        <f t="shared" si="3"/>
        <v>1.9999999999999574E-2</v>
      </c>
    </row>
    <row r="107" spans="1:13" ht="18" customHeight="1" x14ac:dyDescent="0.2">
      <c r="A107" s="1">
        <v>106</v>
      </c>
      <c r="B107" s="1">
        <v>1</v>
      </c>
      <c r="C107" s="20"/>
      <c r="D107" s="1" t="s">
        <v>77</v>
      </c>
      <c r="E107" s="1" t="s">
        <v>78</v>
      </c>
      <c r="F107" s="1" t="s">
        <v>79</v>
      </c>
      <c r="G107" s="1" t="s">
        <v>158</v>
      </c>
      <c r="H107" s="4" t="str">
        <f>INDEX(字典!B:B,MATCH(D107,字典!A:A,0))</f>
        <v>正常</v>
      </c>
      <c r="I107" s="4" t="str">
        <f>IF(RIGHT(F107,2)="90",INDEX(字典!F:F,MATCH("0x"&amp;MID(F107,5,2),字典!C:C,0)),INDEX(字典!D:D,MATCH("0x"&amp;MID(F107,5,2),字典!C:C,0)))</f>
        <v>-</v>
      </c>
      <c r="J107" s="4" t="str">
        <f>IF(RIGHT(F107,2) ="90",INDEX(字典!J:J,MATCH("0x"&amp;MID(F107,7,2),字典!C:C,0)),INDEX(字典!H:H,MATCH("0x"&amp;MID(F107,7,2),字典!C:C,0)))</f>
        <v>-</v>
      </c>
      <c r="K107" s="4" t="str">
        <f>INDEX(字典!M:M,MATCH("0x"&amp;RIGHT(F107,2),字典!L:L,0))</f>
        <v>0xF8(248/120)</v>
      </c>
      <c r="L107" s="8">
        <f t="shared" si="4"/>
        <v>12.582000000000001</v>
      </c>
      <c r="M107" s="8">
        <f t="shared" si="3"/>
        <v>3.0000000000001137E-2</v>
      </c>
    </row>
    <row r="108" spans="1:13" ht="18" customHeight="1" x14ac:dyDescent="0.2">
      <c r="A108" s="1">
        <v>107</v>
      </c>
      <c r="B108" s="1">
        <v>1</v>
      </c>
      <c r="C108" s="20"/>
      <c r="D108" s="1" t="s">
        <v>77</v>
      </c>
      <c r="E108" s="1" t="s">
        <v>78</v>
      </c>
      <c r="F108" s="1" t="s">
        <v>44</v>
      </c>
      <c r="G108" s="1" t="s">
        <v>159</v>
      </c>
      <c r="H108" s="4" t="str">
        <f>INDEX(字典!B:B,MATCH(D108,字典!A:A,0))</f>
        <v>正常</v>
      </c>
      <c r="I108" s="4" t="str">
        <f>IF(RIGHT(F108,2)="90",INDEX(字典!F:F,MATCH("0x"&amp;MID(F108,5,2),字典!C:C,0)),INDEX(字典!D:D,MATCH("0x"&amp;MID(F108,5,2),字典!C:C,0)))</f>
        <v>松开按键</v>
      </c>
      <c r="J108" s="4" t="str">
        <f>IF(RIGHT(F108,2) ="90",INDEX(字典!J:J,MATCH("0x"&amp;MID(F108,7,2),字典!C:C,0)),INDEX(字典!H:H,MATCH("0x"&amp;MID(F108,7,2),字典!C:C,0)))</f>
        <v>A2键</v>
      </c>
      <c r="K108" s="4" t="str">
        <f>INDEX(字典!M:M,MATCH("0x"&amp;RIGHT(F108,2),字典!L:L,0))</f>
        <v>音符</v>
      </c>
      <c r="L108" s="8">
        <f t="shared" si="4"/>
        <v>12.602</v>
      </c>
      <c r="M108" s="8">
        <f t="shared" si="3"/>
        <v>1.9999999999999574E-2</v>
      </c>
    </row>
    <row r="109" spans="1:13" ht="18" customHeight="1" x14ac:dyDescent="0.2">
      <c r="A109" s="1">
        <v>108</v>
      </c>
      <c r="B109" s="1">
        <v>1</v>
      </c>
      <c r="C109" s="20"/>
      <c r="D109" s="1" t="s">
        <v>77</v>
      </c>
      <c r="E109" s="1" t="s">
        <v>78</v>
      </c>
      <c r="F109" s="1" t="s">
        <v>79</v>
      </c>
      <c r="G109" s="1" t="s">
        <v>160</v>
      </c>
      <c r="H109" s="4" t="str">
        <f>INDEX(字典!B:B,MATCH(D109,字典!A:A,0))</f>
        <v>正常</v>
      </c>
      <c r="I109" s="4" t="str">
        <f>IF(RIGHT(F109,2)="90",INDEX(字典!F:F,MATCH("0x"&amp;MID(F109,5,2),字典!C:C,0)),INDEX(字典!D:D,MATCH("0x"&amp;MID(F109,5,2),字典!C:C,0)))</f>
        <v>-</v>
      </c>
      <c r="J109" s="4" t="str">
        <f>IF(RIGHT(F109,2) ="90",INDEX(字典!J:J,MATCH("0x"&amp;MID(F109,7,2),字典!C:C,0)),INDEX(字典!H:H,MATCH("0x"&amp;MID(F109,7,2),字典!C:C,0)))</f>
        <v>-</v>
      </c>
      <c r="K109" s="4" t="str">
        <f>INDEX(字典!M:M,MATCH("0x"&amp;RIGHT(F109,2),字典!L:L,0))</f>
        <v>0xF8(248/120)</v>
      </c>
      <c r="L109" s="8">
        <f t="shared" si="4"/>
        <v>12.632</v>
      </c>
      <c r="M109" s="8">
        <f t="shared" si="3"/>
        <v>2.9999999999999361E-2</v>
      </c>
    </row>
    <row r="110" spans="1:13" ht="18" customHeight="1" x14ac:dyDescent="0.2">
      <c r="A110" s="1">
        <v>109</v>
      </c>
      <c r="B110" s="1">
        <v>1</v>
      </c>
      <c r="C110" s="20"/>
      <c r="D110" s="1" t="s">
        <v>77</v>
      </c>
      <c r="E110" s="1" t="s">
        <v>78</v>
      </c>
      <c r="F110" s="1" t="s">
        <v>79</v>
      </c>
      <c r="G110" s="1" t="s">
        <v>161</v>
      </c>
      <c r="H110" s="4" t="str">
        <f>INDEX(字典!B:B,MATCH(D110,字典!A:A,0))</f>
        <v>正常</v>
      </c>
      <c r="I110" s="4" t="str">
        <f>IF(RIGHT(F110,2)="90",INDEX(字典!F:F,MATCH("0x"&amp;MID(F110,5,2),字典!C:C,0)),INDEX(字典!D:D,MATCH("0x"&amp;MID(F110,5,2),字典!C:C,0)))</f>
        <v>-</v>
      </c>
      <c r="J110" s="4" t="str">
        <f>IF(RIGHT(F110,2) ="90",INDEX(字典!J:J,MATCH("0x"&amp;MID(F110,7,2),字典!C:C,0)),INDEX(字典!H:H,MATCH("0x"&amp;MID(F110,7,2),字典!C:C,0)))</f>
        <v>-</v>
      </c>
      <c r="K110" s="4" t="str">
        <f>INDEX(字典!M:M,MATCH("0x"&amp;RIGHT(F110,2),字典!L:L,0))</f>
        <v>0xF8(248/120)</v>
      </c>
      <c r="L110" s="8">
        <f t="shared" si="4"/>
        <v>12.651999999999999</v>
      </c>
      <c r="M110" s="8">
        <f t="shared" si="3"/>
        <v>1.9999999999999574E-2</v>
      </c>
    </row>
    <row r="111" spans="1:13" ht="18" customHeight="1" x14ac:dyDescent="0.2">
      <c r="A111" s="1">
        <v>110</v>
      </c>
      <c r="B111" s="1">
        <v>1</v>
      </c>
      <c r="C111" s="20"/>
      <c r="D111" s="1" t="s">
        <v>77</v>
      </c>
      <c r="E111" s="1" t="s">
        <v>78</v>
      </c>
      <c r="F111" s="1" t="s">
        <v>79</v>
      </c>
      <c r="G111" s="1" t="s">
        <v>162</v>
      </c>
      <c r="H111" s="4" t="str">
        <f>INDEX(字典!B:B,MATCH(D111,字典!A:A,0))</f>
        <v>正常</v>
      </c>
      <c r="I111" s="4" t="str">
        <f>IF(RIGHT(F111,2)="90",INDEX(字典!F:F,MATCH("0x"&amp;MID(F111,5,2),字典!C:C,0)),INDEX(字典!D:D,MATCH("0x"&amp;MID(F111,5,2),字典!C:C,0)))</f>
        <v>-</v>
      </c>
      <c r="J111" s="4" t="str">
        <f>IF(RIGHT(F111,2) ="90",INDEX(字典!J:J,MATCH("0x"&amp;MID(F111,7,2),字典!C:C,0)),INDEX(字典!H:H,MATCH("0x"&amp;MID(F111,7,2),字典!C:C,0)))</f>
        <v>-</v>
      </c>
      <c r="K111" s="4" t="str">
        <f>INDEX(字典!M:M,MATCH("0x"&amp;RIGHT(F111,2),字典!L:L,0))</f>
        <v>0xF8(248/120)</v>
      </c>
      <c r="L111" s="8">
        <f t="shared" si="4"/>
        <v>12.682</v>
      </c>
      <c r="M111" s="8">
        <f t="shared" si="3"/>
        <v>3.0000000000001137E-2</v>
      </c>
    </row>
    <row r="112" spans="1:13" ht="18" customHeight="1" x14ac:dyDescent="0.2">
      <c r="A112" s="1">
        <v>111</v>
      </c>
      <c r="B112" s="1">
        <v>1</v>
      </c>
      <c r="C112" s="20"/>
      <c r="D112" s="1" t="s">
        <v>77</v>
      </c>
      <c r="E112" s="1" t="s">
        <v>78</v>
      </c>
      <c r="F112" s="1" t="s">
        <v>79</v>
      </c>
      <c r="G112" s="1" t="s">
        <v>163</v>
      </c>
      <c r="H112" s="4" t="str">
        <f>INDEX(字典!B:B,MATCH(D112,字典!A:A,0))</f>
        <v>正常</v>
      </c>
      <c r="I112" s="4" t="str">
        <f>IF(RIGHT(F112,2)="90",INDEX(字典!F:F,MATCH("0x"&amp;MID(F112,5,2),字典!C:C,0)),INDEX(字典!D:D,MATCH("0x"&amp;MID(F112,5,2),字典!C:C,0)))</f>
        <v>-</v>
      </c>
      <c r="J112" s="4" t="str">
        <f>IF(RIGHT(F112,2) ="90",INDEX(字典!J:J,MATCH("0x"&amp;MID(F112,7,2),字典!C:C,0)),INDEX(字典!H:H,MATCH("0x"&amp;MID(F112,7,2),字典!C:C,0)))</f>
        <v>-</v>
      </c>
      <c r="K112" s="4" t="str">
        <f>INDEX(字典!M:M,MATCH("0x"&amp;RIGHT(F112,2),字典!L:L,0))</f>
        <v>0xF8(248/120)</v>
      </c>
      <c r="L112" s="8">
        <f t="shared" si="4"/>
        <v>12.702</v>
      </c>
      <c r="M112" s="8">
        <f t="shared" si="3"/>
        <v>1.9999999999999574E-2</v>
      </c>
    </row>
    <row r="113" spans="1:13" ht="18" customHeight="1" x14ac:dyDescent="0.2">
      <c r="A113" s="1">
        <v>112</v>
      </c>
      <c r="B113" s="1">
        <v>1</v>
      </c>
      <c r="C113" s="20"/>
      <c r="D113" s="1" t="s">
        <v>77</v>
      </c>
      <c r="E113" s="1" t="s">
        <v>78</v>
      </c>
      <c r="F113" s="1" t="s">
        <v>87</v>
      </c>
      <c r="G113" s="1" t="s">
        <v>164</v>
      </c>
      <c r="H113" s="4" t="str">
        <f>INDEX(字典!B:B,MATCH(D113,字典!A:A,0))</f>
        <v>正常</v>
      </c>
      <c r="I113" s="4" t="str">
        <f>IF(RIGHT(F113,2)="90",INDEX(字典!F:F,MATCH("0x"&amp;MID(F113,5,2),字典!C:C,0)),INDEX(字典!D:D,MATCH("0x"&amp;MID(F113,5,2),字典!C:C,0)))</f>
        <v>-</v>
      </c>
      <c r="J113" s="4" t="str">
        <f>IF(RIGHT(F113,2) ="90",INDEX(字典!J:J,MATCH("0x"&amp;MID(F113,7,2),字典!C:C,0)),INDEX(字典!H:H,MATCH("0x"&amp;MID(F113,7,2),字典!C:C,0)))</f>
        <v>-</v>
      </c>
      <c r="K113" s="4" t="str">
        <f>INDEX(字典!M:M,MATCH("0x"&amp;RIGHT(F113,2),字典!L:L,0))</f>
        <v>0xFE(254/126)</v>
      </c>
      <c r="L113" s="8">
        <f t="shared" si="4"/>
        <v>12.731999999999999</v>
      </c>
      <c r="M113" s="8">
        <f t="shared" si="3"/>
        <v>2.9999999999999361E-2</v>
      </c>
    </row>
    <row r="114" spans="1:13" ht="18" customHeight="1" x14ac:dyDescent="0.2">
      <c r="A114" s="1">
        <v>113</v>
      </c>
      <c r="B114" s="1">
        <v>1</v>
      </c>
      <c r="C114" s="20"/>
      <c r="D114" s="1" t="s">
        <v>77</v>
      </c>
      <c r="E114" s="1" t="s">
        <v>78</v>
      </c>
      <c r="F114" s="1" t="s">
        <v>79</v>
      </c>
      <c r="G114" s="1" t="s">
        <v>165</v>
      </c>
      <c r="H114" s="4" t="str">
        <f>INDEX(字典!B:B,MATCH(D114,字典!A:A,0))</f>
        <v>正常</v>
      </c>
      <c r="I114" s="4" t="str">
        <f>IF(RIGHT(F114,2)="90",INDEX(字典!F:F,MATCH("0x"&amp;MID(F114,5,2),字典!C:C,0)),INDEX(字典!D:D,MATCH("0x"&amp;MID(F114,5,2),字典!C:C,0)))</f>
        <v>-</v>
      </c>
      <c r="J114" s="4" t="str">
        <f>IF(RIGHT(F114,2) ="90",INDEX(字典!J:J,MATCH("0x"&amp;MID(F114,7,2),字典!C:C,0)),INDEX(字典!H:H,MATCH("0x"&amp;MID(F114,7,2),字典!C:C,0)))</f>
        <v>-</v>
      </c>
      <c r="K114" s="4" t="str">
        <f>INDEX(字典!M:M,MATCH("0x"&amp;RIGHT(F114,2),字典!L:L,0))</f>
        <v>0xF8(248/120)</v>
      </c>
      <c r="L114" s="8">
        <f t="shared" si="4"/>
        <v>12.762</v>
      </c>
      <c r="M114" s="8">
        <f t="shared" si="3"/>
        <v>3.0000000000001137E-2</v>
      </c>
    </row>
    <row r="115" spans="1:13" ht="18" customHeight="1" x14ac:dyDescent="0.2">
      <c r="A115" s="1">
        <v>114</v>
      </c>
      <c r="B115" s="1">
        <v>1</v>
      </c>
      <c r="C115" s="20"/>
      <c r="D115" s="1" t="s">
        <v>77</v>
      </c>
      <c r="E115" s="1" t="s">
        <v>78</v>
      </c>
      <c r="F115" s="1" t="s">
        <v>79</v>
      </c>
      <c r="G115" s="1" t="s">
        <v>166</v>
      </c>
      <c r="H115" s="4" t="str">
        <f>INDEX(字典!B:B,MATCH(D115,字典!A:A,0))</f>
        <v>正常</v>
      </c>
      <c r="I115" s="4" t="str">
        <f>IF(RIGHT(F115,2)="90",INDEX(字典!F:F,MATCH("0x"&amp;MID(F115,5,2),字典!C:C,0)),INDEX(字典!D:D,MATCH("0x"&amp;MID(F115,5,2),字典!C:C,0)))</f>
        <v>-</v>
      </c>
      <c r="J115" s="4" t="str">
        <f>IF(RIGHT(F115,2) ="90",INDEX(字典!J:J,MATCH("0x"&amp;MID(F115,7,2),字典!C:C,0)),INDEX(字典!H:H,MATCH("0x"&amp;MID(F115,7,2),字典!C:C,0)))</f>
        <v>-</v>
      </c>
      <c r="K115" s="4" t="str">
        <f>INDEX(字典!M:M,MATCH("0x"&amp;RIGHT(F115,2),字典!L:L,0))</f>
        <v>0xF8(248/120)</v>
      </c>
      <c r="L115" s="8">
        <f t="shared" si="4"/>
        <v>12.792999999999999</v>
      </c>
      <c r="M115" s="8">
        <f t="shared" si="3"/>
        <v>3.0999999999998806E-2</v>
      </c>
    </row>
    <row r="116" spans="1:13" ht="18" customHeight="1" x14ac:dyDescent="0.2">
      <c r="A116" s="1">
        <v>115</v>
      </c>
      <c r="B116" s="1">
        <v>1</v>
      </c>
      <c r="C116" s="20"/>
      <c r="D116" s="1" t="s">
        <v>77</v>
      </c>
      <c r="E116" s="1" t="s">
        <v>78</v>
      </c>
      <c r="F116" s="1" t="s">
        <v>79</v>
      </c>
      <c r="G116" s="1" t="s">
        <v>167</v>
      </c>
      <c r="H116" s="4" t="str">
        <f>INDEX(字典!B:B,MATCH(D116,字典!A:A,0))</f>
        <v>正常</v>
      </c>
      <c r="I116" s="4" t="str">
        <f>IF(RIGHT(F116,2)="90",INDEX(字典!F:F,MATCH("0x"&amp;MID(F116,5,2),字典!C:C,0)),INDEX(字典!D:D,MATCH("0x"&amp;MID(F116,5,2),字典!C:C,0)))</f>
        <v>-</v>
      </c>
      <c r="J116" s="4" t="str">
        <f>IF(RIGHT(F116,2) ="90",INDEX(字典!J:J,MATCH("0x"&amp;MID(F116,7,2),字典!C:C,0)),INDEX(字典!H:H,MATCH("0x"&amp;MID(F116,7,2),字典!C:C,0)))</f>
        <v>-</v>
      </c>
      <c r="K116" s="4" t="str">
        <f>INDEX(字典!M:M,MATCH("0x"&amp;RIGHT(F116,2),字典!L:L,0))</f>
        <v>0xF8(248/120)</v>
      </c>
      <c r="L116" s="8">
        <f t="shared" si="4"/>
        <v>12.808</v>
      </c>
      <c r="M116" s="8">
        <f t="shared" si="3"/>
        <v>1.5000000000000568E-2</v>
      </c>
    </row>
    <row r="117" spans="1:13" ht="18" customHeight="1" x14ac:dyDescent="0.2">
      <c r="A117" s="1">
        <v>116</v>
      </c>
      <c r="B117" s="1">
        <v>1</v>
      </c>
      <c r="C117" s="20"/>
      <c r="D117" s="1" t="s">
        <v>77</v>
      </c>
      <c r="E117" s="1" t="s">
        <v>78</v>
      </c>
      <c r="F117" s="1" t="s">
        <v>79</v>
      </c>
      <c r="G117" s="1" t="s">
        <v>168</v>
      </c>
      <c r="H117" s="4" t="str">
        <f>INDEX(字典!B:B,MATCH(D117,字典!A:A,0))</f>
        <v>正常</v>
      </c>
      <c r="I117" s="4" t="str">
        <f>IF(RIGHT(F117,2)="90",INDEX(字典!F:F,MATCH("0x"&amp;MID(F117,5,2),字典!C:C,0)),INDEX(字典!D:D,MATCH("0x"&amp;MID(F117,5,2),字典!C:C,0)))</f>
        <v>-</v>
      </c>
      <c r="J117" s="4" t="str">
        <f>IF(RIGHT(F117,2) ="90",INDEX(字典!J:J,MATCH("0x"&amp;MID(F117,7,2),字典!C:C,0)),INDEX(字典!H:H,MATCH("0x"&amp;MID(F117,7,2),字典!C:C,0)))</f>
        <v>-</v>
      </c>
      <c r="K117" s="4" t="str">
        <f>INDEX(字典!M:M,MATCH("0x"&amp;RIGHT(F117,2),字典!L:L,0))</f>
        <v>0xF8(248/120)</v>
      </c>
      <c r="L117" s="8">
        <f t="shared" si="4"/>
        <v>12.837999999999999</v>
      </c>
      <c r="M117" s="8">
        <f t="shared" si="3"/>
        <v>2.9999999999999361E-2</v>
      </c>
    </row>
    <row r="118" spans="1:13" ht="18" customHeight="1" x14ac:dyDescent="0.2">
      <c r="A118" s="1">
        <v>117</v>
      </c>
      <c r="B118" s="1">
        <v>1</v>
      </c>
      <c r="C118" s="20"/>
      <c r="D118" s="1" t="s">
        <v>77</v>
      </c>
      <c r="E118" s="1" t="s">
        <v>78</v>
      </c>
      <c r="F118" s="1" t="s">
        <v>79</v>
      </c>
      <c r="G118" s="1" t="s">
        <v>169</v>
      </c>
      <c r="H118" s="4" t="str">
        <f>INDEX(字典!B:B,MATCH(D118,字典!A:A,0))</f>
        <v>正常</v>
      </c>
      <c r="I118" s="4" t="str">
        <f>IF(RIGHT(F118,2)="90",INDEX(字典!F:F,MATCH("0x"&amp;MID(F118,5,2),字典!C:C,0)),INDEX(字典!D:D,MATCH("0x"&amp;MID(F118,5,2),字典!C:C,0)))</f>
        <v>-</v>
      </c>
      <c r="J118" s="4" t="str">
        <f>IF(RIGHT(F118,2) ="90",INDEX(字典!J:J,MATCH("0x"&amp;MID(F118,7,2),字典!C:C,0)),INDEX(字典!H:H,MATCH("0x"&amp;MID(F118,7,2),字典!C:C,0)))</f>
        <v>-</v>
      </c>
      <c r="K118" s="4" t="str">
        <f>INDEX(字典!M:M,MATCH("0x"&amp;RIGHT(F118,2),字典!L:L,0))</f>
        <v>0xF8(248/120)</v>
      </c>
      <c r="L118" s="8">
        <f t="shared" si="4"/>
        <v>12.868</v>
      </c>
      <c r="M118" s="8">
        <f t="shared" si="3"/>
        <v>3.0000000000001137E-2</v>
      </c>
    </row>
    <row r="119" spans="1:13" ht="18" customHeight="1" x14ac:dyDescent="0.2">
      <c r="A119" s="1">
        <v>118</v>
      </c>
      <c r="B119" s="1">
        <v>1</v>
      </c>
      <c r="C119" s="20"/>
      <c r="D119" s="1" t="s">
        <v>77</v>
      </c>
      <c r="E119" s="1" t="s">
        <v>78</v>
      </c>
      <c r="F119" s="1" t="s">
        <v>79</v>
      </c>
      <c r="G119" s="1" t="s">
        <v>170</v>
      </c>
      <c r="H119" s="4" t="str">
        <f>INDEX(字典!B:B,MATCH(D119,字典!A:A,0))</f>
        <v>正常</v>
      </c>
      <c r="I119" s="4" t="str">
        <f>IF(RIGHT(F119,2)="90",INDEX(字典!F:F,MATCH("0x"&amp;MID(F119,5,2),字典!C:C,0)),INDEX(字典!D:D,MATCH("0x"&amp;MID(F119,5,2),字典!C:C,0)))</f>
        <v>-</v>
      </c>
      <c r="J119" s="4" t="str">
        <f>IF(RIGHT(F119,2) ="90",INDEX(字典!J:J,MATCH("0x"&amp;MID(F119,7,2),字典!C:C,0)),INDEX(字典!H:H,MATCH("0x"&amp;MID(F119,7,2),字典!C:C,0)))</f>
        <v>-</v>
      </c>
      <c r="K119" s="4" t="str">
        <f>INDEX(字典!M:M,MATCH("0x"&amp;RIGHT(F119,2),字典!L:L,0))</f>
        <v>0xF8(248/120)</v>
      </c>
      <c r="L119" s="8">
        <f t="shared" si="4"/>
        <v>12.888</v>
      </c>
      <c r="M119" s="8">
        <f t="shared" si="3"/>
        <v>1.9999999999999574E-2</v>
      </c>
    </row>
    <row r="120" spans="1:13" ht="18" customHeight="1" x14ac:dyDescent="0.2">
      <c r="A120" s="1">
        <v>119</v>
      </c>
      <c r="B120" s="1">
        <v>1</v>
      </c>
      <c r="C120" s="20"/>
      <c r="D120" s="1" t="s">
        <v>77</v>
      </c>
      <c r="E120" s="1" t="s">
        <v>78</v>
      </c>
      <c r="F120" s="1" t="s">
        <v>79</v>
      </c>
      <c r="G120" s="1" t="s">
        <v>171</v>
      </c>
      <c r="H120" s="4" t="str">
        <f>INDEX(字典!B:B,MATCH(D120,字典!A:A,0))</f>
        <v>正常</v>
      </c>
      <c r="I120" s="4" t="str">
        <f>IF(RIGHT(F120,2)="90",INDEX(字典!F:F,MATCH("0x"&amp;MID(F120,5,2),字典!C:C,0)),INDEX(字典!D:D,MATCH("0x"&amp;MID(F120,5,2),字典!C:C,0)))</f>
        <v>-</v>
      </c>
      <c r="J120" s="4" t="str">
        <f>IF(RIGHT(F120,2) ="90",INDEX(字典!J:J,MATCH("0x"&amp;MID(F120,7,2),字典!C:C,0)),INDEX(字典!H:H,MATCH("0x"&amp;MID(F120,7,2),字典!C:C,0)))</f>
        <v>-</v>
      </c>
      <c r="K120" s="4" t="str">
        <f>INDEX(字典!M:M,MATCH("0x"&amp;RIGHT(F120,2),字典!L:L,0))</f>
        <v>0xF8(248/120)</v>
      </c>
      <c r="L120" s="8">
        <f t="shared" si="4"/>
        <v>12.917999999999999</v>
      </c>
      <c r="M120" s="8">
        <f t="shared" si="3"/>
        <v>2.9999999999999361E-2</v>
      </c>
    </row>
    <row r="121" spans="1:13" ht="18" customHeight="1" x14ac:dyDescent="0.2">
      <c r="A121" s="1">
        <v>120</v>
      </c>
      <c r="B121" s="1">
        <v>1</v>
      </c>
      <c r="C121" s="20"/>
      <c r="D121" s="1" t="s">
        <v>77</v>
      </c>
      <c r="E121" s="1" t="s">
        <v>78</v>
      </c>
      <c r="F121" s="1" t="s">
        <v>79</v>
      </c>
      <c r="G121" s="1" t="s">
        <v>172</v>
      </c>
      <c r="H121" s="4" t="str">
        <f>INDEX(字典!B:B,MATCH(D121,字典!A:A,0))</f>
        <v>正常</v>
      </c>
      <c r="I121" s="4" t="str">
        <f>IF(RIGHT(F121,2)="90",INDEX(字典!F:F,MATCH("0x"&amp;MID(F121,5,2),字典!C:C,0)),INDEX(字典!D:D,MATCH("0x"&amp;MID(F121,5,2),字典!C:C,0)))</f>
        <v>-</v>
      </c>
      <c r="J121" s="4" t="str">
        <f>IF(RIGHT(F121,2) ="90",INDEX(字典!J:J,MATCH("0x"&amp;MID(F121,7,2),字典!C:C,0)),INDEX(字典!H:H,MATCH("0x"&amp;MID(F121,7,2),字典!C:C,0)))</f>
        <v>-</v>
      </c>
      <c r="K121" s="4" t="str">
        <f>INDEX(字典!M:M,MATCH("0x"&amp;RIGHT(F121,2),字典!L:L,0))</f>
        <v>0xF8(248/120)</v>
      </c>
      <c r="L121" s="8">
        <f t="shared" si="4"/>
        <v>12.948</v>
      </c>
      <c r="M121" s="8">
        <f t="shared" si="3"/>
        <v>3.0000000000001137E-2</v>
      </c>
    </row>
    <row r="122" spans="1:13" ht="18" customHeight="1" x14ac:dyDescent="0.2">
      <c r="A122" s="1">
        <v>121</v>
      </c>
      <c r="B122" s="1">
        <v>1</v>
      </c>
      <c r="C122" s="20"/>
      <c r="D122" s="1" t="s">
        <v>77</v>
      </c>
      <c r="E122" s="1" t="s">
        <v>78</v>
      </c>
      <c r="F122" s="1" t="s">
        <v>79</v>
      </c>
      <c r="G122" s="1" t="s">
        <v>173</v>
      </c>
      <c r="H122" s="4" t="str">
        <f>INDEX(字典!B:B,MATCH(D122,字典!A:A,0))</f>
        <v>正常</v>
      </c>
      <c r="I122" s="4" t="str">
        <f>IF(RIGHT(F122,2)="90",INDEX(字典!F:F,MATCH("0x"&amp;MID(F122,5,2),字典!C:C,0)),INDEX(字典!D:D,MATCH("0x"&amp;MID(F122,5,2),字典!C:C,0)))</f>
        <v>-</v>
      </c>
      <c r="J122" s="4" t="str">
        <f>IF(RIGHT(F122,2) ="90",INDEX(字典!J:J,MATCH("0x"&amp;MID(F122,7,2),字典!C:C,0)),INDEX(字典!H:H,MATCH("0x"&amp;MID(F122,7,2),字典!C:C,0)))</f>
        <v>-</v>
      </c>
      <c r="K122" s="4" t="str">
        <f>INDEX(字典!M:M,MATCH("0x"&amp;RIGHT(F122,2),字典!L:L,0))</f>
        <v>0xF8(248/120)</v>
      </c>
      <c r="L122" s="8">
        <f t="shared" si="4"/>
        <v>12.978</v>
      </c>
      <c r="M122" s="8">
        <f t="shared" si="3"/>
        <v>2.9999999999999361E-2</v>
      </c>
    </row>
    <row r="123" spans="1:13" ht="18" customHeight="1" x14ac:dyDescent="0.2">
      <c r="A123" s="1">
        <v>122</v>
      </c>
      <c r="B123" s="1">
        <v>1</v>
      </c>
      <c r="C123" s="20"/>
      <c r="D123" s="1" t="s">
        <v>77</v>
      </c>
      <c r="E123" s="1" t="s">
        <v>78</v>
      </c>
      <c r="F123" s="1" t="s">
        <v>50</v>
      </c>
      <c r="G123" s="1" t="s">
        <v>174</v>
      </c>
      <c r="H123" s="4" t="str">
        <f>INDEX(字典!B:B,MATCH(D123,字典!A:A,0))</f>
        <v>正常</v>
      </c>
      <c r="I123" s="4" t="str">
        <f>IF(RIGHT(F123,2)="90",INDEX(字典!F:F,MATCH("0x"&amp;MID(F123,5,2),字典!C:C,0)),INDEX(字典!D:D,MATCH("0x"&amp;MID(F123,5,2),字典!C:C,0)))</f>
        <v>松开按键</v>
      </c>
      <c r="J123" s="4" t="str">
        <f>IF(RIGHT(F123,2) ="90",INDEX(字典!J:J,MATCH("0x"&amp;MID(F123,7,2),字典!C:C,0)),INDEX(字典!H:H,MATCH("0x"&amp;MID(F123,7,2),字典!C:C,0)))</f>
        <v>B2键</v>
      </c>
      <c r="K123" s="4" t="str">
        <f>INDEX(字典!M:M,MATCH("0x"&amp;RIGHT(F123,2),字典!L:L,0))</f>
        <v>音符</v>
      </c>
      <c r="L123" s="8">
        <f t="shared" si="4"/>
        <v>12.997999999999999</v>
      </c>
      <c r="M123" s="8">
        <f t="shared" si="3"/>
        <v>1.9999999999999574E-2</v>
      </c>
    </row>
    <row r="124" spans="1:13" ht="18" customHeight="1" x14ac:dyDescent="0.2">
      <c r="A124" s="1">
        <v>123</v>
      </c>
      <c r="B124" s="1">
        <v>1</v>
      </c>
      <c r="C124" s="20"/>
      <c r="D124" s="1" t="s">
        <v>77</v>
      </c>
      <c r="E124" s="1" t="s">
        <v>78</v>
      </c>
      <c r="F124" s="1" t="s">
        <v>175</v>
      </c>
      <c r="G124" s="1" t="s">
        <v>176</v>
      </c>
      <c r="H124" s="4" t="str">
        <f>INDEX(字典!B:B,MATCH(D124,字典!A:A,0))</f>
        <v>正常</v>
      </c>
      <c r="I124" s="4" t="str">
        <f>IF(RIGHT(F124,2)="90",INDEX(字典!F:F,MATCH("0x"&amp;MID(F124,5,2),字典!C:C,0)),INDEX(字典!D:D,MATCH("0x"&amp;MID(F124,5,2),字典!C:C,0)))</f>
        <v>按下(力度28)</v>
      </c>
      <c r="J124" s="4" t="str">
        <f>IF(RIGHT(F124,2) ="90",INDEX(字典!J:J,MATCH("0x"&amp;MID(F124,7,2),字典!C:C,0)),INDEX(字典!H:H,MATCH("0x"&amp;MID(F124,7,2),字典!C:C,0)))</f>
        <v>#C3键</v>
      </c>
      <c r="K124" s="4" t="str">
        <f>INDEX(字典!M:M,MATCH("0x"&amp;RIGHT(F124,2),字典!L:L,0))</f>
        <v>音符</v>
      </c>
      <c r="L124" s="8">
        <f t="shared" si="4"/>
        <v>13.028</v>
      </c>
      <c r="M124" s="8">
        <f t="shared" si="3"/>
        <v>3.0000000000001137E-2</v>
      </c>
    </row>
    <row r="125" spans="1:13" ht="18" customHeight="1" x14ac:dyDescent="0.2">
      <c r="A125" s="1">
        <v>124</v>
      </c>
      <c r="B125" s="1">
        <v>1</v>
      </c>
      <c r="C125" s="20"/>
      <c r="D125" s="1" t="s">
        <v>77</v>
      </c>
      <c r="E125" s="1" t="s">
        <v>78</v>
      </c>
      <c r="F125" s="1" t="s">
        <v>79</v>
      </c>
      <c r="G125" s="1" t="s">
        <v>177</v>
      </c>
      <c r="H125" s="4" t="str">
        <f>INDEX(字典!B:B,MATCH(D125,字典!A:A,0))</f>
        <v>正常</v>
      </c>
      <c r="I125" s="4" t="str">
        <f>IF(RIGHT(F125,2)="90",INDEX(字典!F:F,MATCH("0x"&amp;MID(F125,5,2),字典!C:C,0)),INDEX(字典!D:D,MATCH("0x"&amp;MID(F125,5,2),字典!C:C,0)))</f>
        <v>-</v>
      </c>
      <c r="J125" s="4" t="str">
        <f>IF(RIGHT(F125,2) ="90",INDEX(字典!J:J,MATCH("0x"&amp;MID(F125,7,2),字典!C:C,0)),INDEX(字典!H:H,MATCH("0x"&amp;MID(F125,7,2),字典!C:C,0)))</f>
        <v>-</v>
      </c>
      <c r="K125" s="4" t="str">
        <f>INDEX(字典!M:M,MATCH("0x"&amp;RIGHT(F125,2),字典!L:L,0))</f>
        <v>0xF8(248/120)</v>
      </c>
      <c r="L125" s="8">
        <f t="shared" si="4"/>
        <v>13.058</v>
      </c>
      <c r="M125" s="8">
        <f t="shared" si="3"/>
        <v>2.9999999999999361E-2</v>
      </c>
    </row>
    <row r="126" spans="1:13" ht="18" customHeight="1" x14ac:dyDescent="0.2">
      <c r="A126" s="1">
        <v>125</v>
      </c>
      <c r="B126" s="1">
        <v>1</v>
      </c>
      <c r="C126" s="20"/>
      <c r="D126" s="1" t="s">
        <v>77</v>
      </c>
      <c r="E126" s="1" t="s">
        <v>78</v>
      </c>
      <c r="F126" s="1" t="s">
        <v>87</v>
      </c>
      <c r="G126" s="1" t="s">
        <v>178</v>
      </c>
      <c r="H126" s="4" t="str">
        <f>INDEX(字典!B:B,MATCH(D126,字典!A:A,0))</f>
        <v>正常</v>
      </c>
      <c r="I126" s="4" t="str">
        <f>IF(RIGHT(F126,2)="90",INDEX(字典!F:F,MATCH("0x"&amp;MID(F126,5,2),字典!C:C,0)),INDEX(字典!D:D,MATCH("0x"&amp;MID(F126,5,2),字典!C:C,0)))</f>
        <v>-</v>
      </c>
      <c r="J126" s="4" t="str">
        <f>IF(RIGHT(F126,2) ="90",INDEX(字典!J:J,MATCH("0x"&amp;MID(F126,7,2),字典!C:C,0)),INDEX(字典!H:H,MATCH("0x"&amp;MID(F126,7,2),字典!C:C,0)))</f>
        <v>-</v>
      </c>
      <c r="K126" s="4" t="str">
        <f>INDEX(字典!M:M,MATCH("0x"&amp;RIGHT(F126,2),字典!L:L,0))</f>
        <v>0xFE(254/126)</v>
      </c>
      <c r="L126" s="8">
        <f t="shared" si="4"/>
        <v>13.087999999999999</v>
      </c>
      <c r="M126" s="8">
        <f t="shared" si="3"/>
        <v>2.9999999999999361E-2</v>
      </c>
    </row>
    <row r="127" spans="1:13" ht="18" customHeight="1" x14ac:dyDescent="0.2">
      <c r="A127" s="1">
        <v>126</v>
      </c>
      <c r="B127" s="1">
        <v>1</v>
      </c>
      <c r="C127" s="20"/>
      <c r="D127" s="1" t="s">
        <v>77</v>
      </c>
      <c r="E127" s="1" t="s">
        <v>78</v>
      </c>
      <c r="F127" s="1" t="s">
        <v>179</v>
      </c>
      <c r="G127" s="1" t="s">
        <v>180</v>
      </c>
      <c r="H127" s="4" t="str">
        <f>INDEX(字典!B:B,MATCH(D127,字典!A:A,0))</f>
        <v>正常</v>
      </c>
      <c r="I127" s="4" t="str">
        <f>IF(RIGHT(F127,2)="90",INDEX(字典!F:F,MATCH("0x"&amp;MID(F127,5,2),字典!C:C,0)),INDEX(字典!D:D,MATCH("0x"&amp;MID(F127,5,2),字典!C:C,0)))</f>
        <v>按下(力度35)</v>
      </c>
      <c r="J127" s="4" t="str">
        <f>IF(RIGHT(F127,2) ="90",INDEX(字典!J:J,MATCH("0x"&amp;MID(F127,7,2),字典!C:C,0)),INDEX(字典!H:H,MATCH("0x"&amp;MID(F127,7,2),字典!C:C,0)))</f>
        <v>D3键</v>
      </c>
      <c r="K127" s="4" t="str">
        <f>INDEX(字典!M:M,MATCH("0x"&amp;RIGHT(F127,2),字典!L:L,0))</f>
        <v>音符</v>
      </c>
      <c r="L127" s="8">
        <f t="shared" si="4"/>
        <v>13.118</v>
      </c>
      <c r="M127" s="8">
        <f t="shared" si="3"/>
        <v>3.0000000000001137E-2</v>
      </c>
    </row>
    <row r="128" spans="1:13" ht="18" customHeight="1" x14ac:dyDescent="0.2">
      <c r="A128" s="1">
        <v>127</v>
      </c>
      <c r="B128" s="1">
        <v>1</v>
      </c>
      <c r="C128" s="20"/>
      <c r="D128" s="1" t="s">
        <v>77</v>
      </c>
      <c r="E128" s="1" t="s">
        <v>78</v>
      </c>
      <c r="F128" s="1" t="s">
        <v>181</v>
      </c>
      <c r="G128" s="1" t="s">
        <v>182</v>
      </c>
      <c r="H128" s="4" t="str">
        <f>INDEX(字典!B:B,MATCH(D128,字典!A:A,0))</f>
        <v>正常</v>
      </c>
      <c r="I128" s="4" t="str">
        <f>IF(RIGHT(F128,2)="90",INDEX(字典!F:F,MATCH("0x"&amp;MID(F128,5,2),字典!C:C,0)),INDEX(字典!D:D,MATCH("0x"&amp;MID(F128,5,2),字典!C:C,0)))</f>
        <v>按下(力度30)</v>
      </c>
      <c r="J128" s="4" t="str">
        <f>IF(RIGHT(F128,2) ="90",INDEX(字典!J:J,MATCH("0x"&amp;MID(F128,7,2),字典!C:C,0)),INDEX(字典!H:H,MATCH("0x"&amp;MID(F128,7,2),字典!C:C,0)))</f>
        <v>C3键</v>
      </c>
      <c r="K128" s="4" t="str">
        <f>INDEX(字典!M:M,MATCH("0x"&amp;RIGHT(F128,2),字典!L:L,0))</f>
        <v>音符</v>
      </c>
      <c r="L128" s="8">
        <f t="shared" si="4"/>
        <v>13.138</v>
      </c>
      <c r="M128" s="8">
        <f t="shared" si="3"/>
        <v>1.9999999999999574E-2</v>
      </c>
    </row>
    <row r="129" spans="1:13" ht="18" customHeight="1" x14ac:dyDescent="0.2">
      <c r="A129" s="1">
        <v>128</v>
      </c>
      <c r="B129" s="1">
        <v>1</v>
      </c>
      <c r="C129" s="20"/>
      <c r="D129" s="1" t="s">
        <v>77</v>
      </c>
      <c r="E129" s="1" t="s">
        <v>78</v>
      </c>
      <c r="F129" s="1" t="s">
        <v>79</v>
      </c>
      <c r="G129" s="1" t="s">
        <v>183</v>
      </c>
      <c r="H129" s="4" t="str">
        <f>INDEX(字典!B:B,MATCH(D129,字典!A:A,0))</f>
        <v>正常</v>
      </c>
      <c r="I129" s="4" t="str">
        <f>IF(RIGHT(F129,2)="90",INDEX(字典!F:F,MATCH("0x"&amp;MID(F129,5,2),字典!C:C,0)),INDEX(字典!D:D,MATCH("0x"&amp;MID(F129,5,2),字典!C:C,0)))</f>
        <v>-</v>
      </c>
      <c r="J129" s="4" t="str">
        <f>IF(RIGHT(F129,2) ="90",INDEX(字典!J:J,MATCH("0x"&amp;MID(F129,7,2),字典!C:C,0)),INDEX(字典!H:H,MATCH("0x"&amp;MID(F129,7,2),字典!C:C,0)))</f>
        <v>-</v>
      </c>
      <c r="K129" s="4" t="str">
        <f>INDEX(字典!M:M,MATCH("0x"&amp;RIGHT(F129,2),字典!L:L,0))</f>
        <v>0xF8(248/120)</v>
      </c>
      <c r="L129" s="8">
        <f t="shared" si="4"/>
        <v>13.167999999999999</v>
      </c>
      <c r="M129" s="8">
        <f t="shared" si="3"/>
        <v>2.9999999999999361E-2</v>
      </c>
    </row>
    <row r="130" spans="1:13" ht="18" customHeight="1" x14ac:dyDescent="0.2">
      <c r="A130" s="1">
        <v>129</v>
      </c>
      <c r="B130" s="1">
        <v>1</v>
      </c>
      <c r="C130" s="20"/>
      <c r="D130" s="1" t="s">
        <v>77</v>
      </c>
      <c r="E130" s="1" t="s">
        <v>78</v>
      </c>
      <c r="F130" s="1" t="s">
        <v>79</v>
      </c>
      <c r="G130" s="1" t="s">
        <v>184</v>
      </c>
      <c r="H130" s="4" t="str">
        <f>INDEX(字典!B:B,MATCH(D130,字典!A:A,0))</f>
        <v>正常</v>
      </c>
      <c r="I130" s="4" t="str">
        <f>IF(RIGHT(F130,2)="90",INDEX(字典!F:F,MATCH("0x"&amp;MID(F130,5,2),字典!C:C,0)),INDEX(字典!D:D,MATCH("0x"&amp;MID(F130,5,2),字典!C:C,0)))</f>
        <v>-</v>
      </c>
      <c r="J130" s="4" t="str">
        <f>IF(RIGHT(F130,2) ="90",INDEX(字典!J:J,MATCH("0x"&amp;MID(F130,7,2),字典!C:C,0)),INDEX(字典!H:H,MATCH("0x"&amp;MID(F130,7,2),字典!C:C,0)))</f>
        <v>-</v>
      </c>
      <c r="K130" s="4" t="str">
        <f>INDEX(字典!M:M,MATCH("0x"&amp;RIGHT(F130,2),字典!L:L,0))</f>
        <v>0xF8(248/120)</v>
      </c>
      <c r="L130" s="8">
        <f t="shared" si="4"/>
        <v>13.198</v>
      </c>
      <c r="M130" s="8">
        <f t="shared" ref="M130:M193" si="5">IFERROR(IF(B130=B129,L130-L129,0),"")</f>
        <v>3.0000000000001137E-2</v>
      </c>
    </row>
    <row r="131" spans="1:13" ht="18" customHeight="1" x14ac:dyDescent="0.2">
      <c r="A131" s="1">
        <v>130</v>
      </c>
      <c r="B131" s="1">
        <v>1</v>
      </c>
      <c r="C131" s="20"/>
      <c r="D131" s="1" t="s">
        <v>77</v>
      </c>
      <c r="E131" s="1" t="s">
        <v>78</v>
      </c>
      <c r="F131" s="1" t="s">
        <v>79</v>
      </c>
      <c r="G131" s="1" t="s">
        <v>185</v>
      </c>
      <c r="H131" s="4" t="str">
        <f>INDEX(字典!B:B,MATCH(D131,字典!A:A,0))</f>
        <v>正常</v>
      </c>
      <c r="I131" s="4" t="str">
        <f>IF(RIGHT(F131,2)="90",INDEX(字典!F:F,MATCH("0x"&amp;MID(F131,5,2),字典!C:C,0)),INDEX(字典!D:D,MATCH("0x"&amp;MID(F131,5,2),字典!C:C,0)))</f>
        <v>-</v>
      </c>
      <c r="J131" s="4" t="str">
        <f>IF(RIGHT(F131,2) ="90",INDEX(字典!J:J,MATCH("0x"&amp;MID(F131,7,2),字典!C:C,0)),INDEX(字典!H:H,MATCH("0x"&amp;MID(F131,7,2),字典!C:C,0)))</f>
        <v>-</v>
      </c>
      <c r="K131" s="4" t="str">
        <f>INDEX(字典!M:M,MATCH("0x"&amp;RIGHT(F131,2),字典!L:L,0))</f>
        <v>0xF8(248/120)</v>
      </c>
      <c r="L131" s="8">
        <f t="shared" si="4"/>
        <v>13.228</v>
      </c>
      <c r="M131" s="8">
        <f t="shared" si="5"/>
        <v>2.9999999999999361E-2</v>
      </c>
    </row>
    <row r="132" spans="1:13" ht="18" customHeight="1" x14ac:dyDescent="0.2">
      <c r="A132" s="1">
        <v>131</v>
      </c>
      <c r="B132" s="1">
        <v>1</v>
      </c>
      <c r="C132" s="20"/>
      <c r="D132" s="1" t="s">
        <v>77</v>
      </c>
      <c r="E132" s="1" t="s">
        <v>78</v>
      </c>
      <c r="F132" s="1" t="s">
        <v>186</v>
      </c>
      <c r="G132" s="1" t="s">
        <v>187</v>
      </c>
      <c r="H132" s="4" t="str">
        <f>INDEX(字典!B:B,MATCH(D132,字典!A:A,0))</f>
        <v>正常</v>
      </c>
      <c r="I132" s="4" t="str">
        <f>IF(RIGHT(F132,2)="90",INDEX(字典!F:F,MATCH("0x"&amp;MID(F132,5,2),字典!C:C,0)),INDEX(字典!D:D,MATCH("0x"&amp;MID(F132,5,2),字典!C:C,0)))</f>
        <v>松开按键</v>
      </c>
      <c r="J132" s="4" t="str">
        <f>IF(RIGHT(F132,2) ="90",INDEX(字典!J:J,MATCH("0x"&amp;MID(F132,7,2),字典!C:C,0)),INDEX(字典!H:H,MATCH("0x"&amp;MID(F132,7,2),字典!C:C,0)))</f>
        <v>#C3键</v>
      </c>
      <c r="K132" s="4" t="str">
        <f>INDEX(字典!M:M,MATCH("0x"&amp;RIGHT(F132,2),字典!L:L,0))</f>
        <v>音符</v>
      </c>
      <c r="L132" s="8">
        <f t="shared" si="4"/>
        <v>13.257999999999999</v>
      </c>
      <c r="M132" s="8">
        <f t="shared" si="5"/>
        <v>2.9999999999999361E-2</v>
      </c>
    </row>
    <row r="133" spans="1:13" ht="18" customHeight="1" x14ac:dyDescent="0.2">
      <c r="A133" s="1">
        <v>132</v>
      </c>
      <c r="B133" s="1">
        <v>1</v>
      </c>
      <c r="C133" s="20"/>
      <c r="D133" s="1" t="s">
        <v>77</v>
      </c>
      <c r="E133" s="1" t="s">
        <v>78</v>
      </c>
      <c r="F133" s="1" t="s">
        <v>79</v>
      </c>
      <c r="G133" s="1" t="s">
        <v>188</v>
      </c>
      <c r="H133" s="4" t="str">
        <f>INDEX(字典!B:B,MATCH(D133,字典!A:A,0))</f>
        <v>正常</v>
      </c>
      <c r="I133" s="4" t="str">
        <f>IF(RIGHT(F133,2)="90",INDEX(字典!F:F,MATCH("0x"&amp;MID(F133,5,2),字典!C:C,0)),INDEX(字典!D:D,MATCH("0x"&amp;MID(F133,5,2),字典!C:C,0)))</f>
        <v>-</v>
      </c>
      <c r="J133" s="4" t="str">
        <f>IF(RIGHT(F133,2) ="90",INDEX(字典!J:J,MATCH("0x"&amp;MID(F133,7,2),字典!C:C,0)),INDEX(字典!H:H,MATCH("0x"&amp;MID(F133,7,2),字典!C:C,0)))</f>
        <v>-</v>
      </c>
      <c r="K133" s="4" t="str">
        <f>INDEX(字典!M:M,MATCH("0x"&amp;RIGHT(F133,2),字典!L:L,0))</f>
        <v>0xF8(248/120)</v>
      </c>
      <c r="L133" s="8">
        <f t="shared" si="4"/>
        <v>13.292999999999999</v>
      </c>
      <c r="M133" s="8">
        <f t="shared" si="5"/>
        <v>3.5000000000000142E-2</v>
      </c>
    </row>
    <row r="134" spans="1:13" ht="18" customHeight="1" x14ac:dyDescent="0.2">
      <c r="A134" s="1">
        <v>133</v>
      </c>
      <c r="B134" s="1">
        <v>1</v>
      </c>
      <c r="C134" s="20"/>
      <c r="D134" s="1" t="s">
        <v>77</v>
      </c>
      <c r="E134" s="1" t="s">
        <v>78</v>
      </c>
      <c r="F134" s="1" t="s">
        <v>79</v>
      </c>
      <c r="G134" s="1" t="s">
        <v>189</v>
      </c>
      <c r="H134" s="4" t="str">
        <f>INDEX(字典!B:B,MATCH(D134,字典!A:A,0))</f>
        <v>正常</v>
      </c>
      <c r="I134" s="4" t="str">
        <f>IF(RIGHT(F134,2)="90",INDEX(字典!F:F,MATCH("0x"&amp;MID(F134,5,2),字典!C:C,0)),INDEX(字典!D:D,MATCH("0x"&amp;MID(F134,5,2),字典!C:C,0)))</f>
        <v>-</v>
      </c>
      <c r="J134" s="4" t="str">
        <f>IF(RIGHT(F134,2) ="90",INDEX(字典!J:J,MATCH("0x"&amp;MID(F134,7,2),字典!C:C,0)),INDEX(字典!H:H,MATCH("0x"&amp;MID(F134,7,2),字典!C:C,0)))</f>
        <v>-</v>
      </c>
      <c r="K134" s="4" t="str">
        <f>INDEX(字典!M:M,MATCH("0x"&amp;RIGHT(F134,2),字典!L:L,0))</f>
        <v>0xF8(248/120)</v>
      </c>
      <c r="L134" s="8">
        <f t="shared" si="4"/>
        <v>13.318</v>
      </c>
      <c r="M134" s="8">
        <f t="shared" si="5"/>
        <v>2.5000000000000355E-2</v>
      </c>
    </row>
    <row r="135" spans="1:13" ht="18" customHeight="1" x14ac:dyDescent="0.2">
      <c r="A135" s="1">
        <v>134</v>
      </c>
      <c r="B135" s="1">
        <v>1</v>
      </c>
      <c r="C135" s="20"/>
      <c r="D135" s="1" t="s">
        <v>77</v>
      </c>
      <c r="E135" s="1" t="s">
        <v>78</v>
      </c>
      <c r="F135" s="1" t="s">
        <v>79</v>
      </c>
      <c r="G135" s="1" t="s">
        <v>190</v>
      </c>
      <c r="H135" s="4" t="str">
        <f>INDEX(字典!B:B,MATCH(D135,字典!A:A,0))</f>
        <v>正常</v>
      </c>
      <c r="I135" s="4" t="str">
        <f>IF(RIGHT(F135,2)="90",INDEX(字典!F:F,MATCH("0x"&amp;MID(F135,5,2),字典!C:C,0)),INDEX(字典!D:D,MATCH("0x"&amp;MID(F135,5,2),字典!C:C,0)))</f>
        <v>-</v>
      </c>
      <c r="J135" s="4" t="str">
        <f>IF(RIGHT(F135,2) ="90",INDEX(字典!J:J,MATCH("0x"&amp;MID(F135,7,2),字典!C:C,0)),INDEX(字典!H:H,MATCH("0x"&amp;MID(F135,7,2),字典!C:C,0)))</f>
        <v>-</v>
      </c>
      <c r="K135" s="4" t="str">
        <f>INDEX(字典!M:M,MATCH("0x"&amp;RIGHT(F135,2),字典!L:L,0))</f>
        <v>0xF8(248/120)</v>
      </c>
      <c r="L135" s="8">
        <f t="shared" si="4"/>
        <v>13.348000000000001</v>
      </c>
      <c r="M135" s="8">
        <f t="shared" si="5"/>
        <v>3.0000000000001137E-2</v>
      </c>
    </row>
    <row r="136" spans="1:13" ht="18" customHeight="1" x14ac:dyDescent="0.2">
      <c r="A136" s="1">
        <v>135</v>
      </c>
      <c r="B136" s="1">
        <v>1</v>
      </c>
      <c r="C136" s="20"/>
      <c r="D136" s="1" t="s">
        <v>77</v>
      </c>
      <c r="E136" s="1" t="s">
        <v>78</v>
      </c>
      <c r="F136" s="1" t="s">
        <v>191</v>
      </c>
      <c r="G136" s="1" t="s">
        <v>192</v>
      </c>
      <c r="H136" s="4" t="str">
        <f>INDEX(字典!B:B,MATCH(D136,字典!A:A,0))</f>
        <v>正常</v>
      </c>
      <c r="I136" s="4" t="str">
        <f>IF(RIGHT(F136,2)="90",INDEX(字典!F:F,MATCH("0x"&amp;MID(F136,5,2),字典!C:C,0)),INDEX(字典!D:D,MATCH("0x"&amp;MID(F136,5,2),字典!C:C,0)))</f>
        <v>按下(力度59)</v>
      </c>
      <c r="J136" s="4" t="str">
        <f>IF(RIGHT(F136,2) ="90",INDEX(字典!J:J,MATCH("0x"&amp;MID(F136,7,2),字典!C:C,0)),INDEX(字典!H:H,MATCH("0x"&amp;MID(F136,7,2),字典!C:C,0)))</f>
        <v>E3键</v>
      </c>
      <c r="K136" s="4" t="str">
        <f>INDEX(字典!M:M,MATCH("0x"&amp;RIGHT(F136,2),字典!L:L,0))</f>
        <v>音符</v>
      </c>
      <c r="L136" s="8">
        <f t="shared" si="4"/>
        <v>13.378</v>
      </c>
      <c r="M136" s="8">
        <f t="shared" si="5"/>
        <v>2.9999999999999361E-2</v>
      </c>
    </row>
    <row r="137" spans="1:13" ht="18" customHeight="1" x14ac:dyDescent="0.2">
      <c r="A137" s="1">
        <v>136</v>
      </c>
      <c r="B137" s="1">
        <v>1</v>
      </c>
      <c r="C137" s="20"/>
      <c r="D137" s="1" t="s">
        <v>77</v>
      </c>
      <c r="E137" s="1" t="s">
        <v>78</v>
      </c>
      <c r="F137" s="1" t="s">
        <v>79</v>
      </c>
      <c r="G137" s="1" t="s">
        <v>193</v>
      </c>
      <c r="H137" s="4" t="str">
        <f>INDEX(字典!B:B,MATCH(D137,字典!A:A,0))</f>
        <v>正常</v>
      </c>
      <c r="I137" s="4" t="str">
        <f>IF(RIGHT(F137,2)="90",INDEX(字典!F:F,MATCH("0x"&amp;MID(F137,5,2),字典!C:C,0)),INDEX(字典!D:D,MATCH("0x"&amp;MID(F137,5,2),字典!C:C,0)))</f>
        <v>-</v>
      </c>
      <c r="J137" s="4" t="str">
        <f>IF(RIGHT(F137,2) ="90",INDEX(字典!J:J,MATCH("0x"&amp;MID(F137,7,2),字典!C:C,0)),INDEX(字典!H:H,MATCH("0x"&amp;MID(F137,7,2),字典!C:C,0)))</f>
        <v>-</v>
      </c>
      <c r="K137" s="4" t="str">
        <f>INDEX(字典!M:M,MATCH("0x"&amp;RIGHT(F137,2),字典!L:L,0))</f>
        <v>0xF8(248/120)</v>
      </c>
      <c r="L137" s="8">
        <f t="shared" si="4"/>
        <v>13.407999999999999</v>
      </c>
      <c r="M137" s="8">
        <f t="shared" si="5"/>
        <v>2.9999999999999361E-2</v>
      </c>
    </row>
    <row r="138" spans="1:13" ht="18" customHeight="1" x14ac:dyDescent="0.2">
      <c r="A138" s="1">
        <v>137</v>
      </c>
      <c r="B138" s="1">
        <v>1</v>
      </c>
      <c r="C138" s="20"/>
      <c r="D138" s="1" t="s">
        <v>77</v>
      </c>
      <c r="E138" s="1" t="s">
        <v>78</v>
      </c>
      <c r="F138" s="1" t="s">
        <v>194</v>
      </c>
      <c r="G138" s="1" t="s">
        <v>195</v>
      </c>
      <c r="H138" s="4" t="str">
        <f>INDEX(字典!B:B,MATCH(D138,字典!A:A,0))</f>
        <v>正常</v>
      </c>
      <c r="I138" s="4" t="str">
        <f>IF(RIGHT(F138,2)="90",INDEX(字典!F:F,MATCH("0x"&amp;MID(F138,5,2),字典!C:C,0)),INDEX(字典!D:D,MATCH("0x"&amp;MID(F138,5,2),字典!C:C,0)))</f>
        <v>松开按键</v>
      </c>
      <c r="J138" s="4" t="str">
        <f>IF(RIGHT(F138,2) ="90",INDEX(字典!J:J,MATCH("0x"&amp;MID(F138,7,2),字典!C:C,0)),INDEX(字典!H:H,MATCH("0x"&amp;MID(F138,7,2),字典!C:C,0)))</f>
        <v>C3键</v>
      </c>
      <c r="K138" s="4" t="str">
        <f>INDEX(字典!M:M,MATCH("0x"&amp;RIGHT(F138,2),字典!L:L,0))</f>
        <v>音符</v>
      </c>
      <c r="L138" s="8">
        <f t="shared" si="4"/>
        <v>13.438000000000001</v>
      </c>
      <c r="M138" s="8">
        <f t="shared" si="5"/>
        <v>3.0000000000001137E-2</v>
      </c>
    </row>
    <row r="139" spans="1:13" ht="18" customHeight="1" x14ac:dyDescent="0.2">
      <c r="A139" s="1">
        <v>138</v>
      </c>
      <c r="B139" s="1">
        <v>1</v>
      </c>
      <c r="C139" s="20"/>
      <c r="D139" s="1" t="s">
        <v>77</v>
      </c>
      <c r="E139" s="1" t="s">
        <v>78</v>
      </c>
      <c r="F139" s="1" t="s">
        <v>79</v>
      </c>
      <c r="G139" s="1" t="s">
        <v>196</v>
      </c>
      <c r="H139" s="4" t="str">
        <f>INDEX(字典!B:B,MATCH(D139,字典!A:A,0))</f>
        <v>正常</v>
      </c>
      <c r="I139" s="4" t="str">
        <f>IF(RIGHT(F139,2)="90",INDEX(字典!F:F,MATCH("0x"&amp;MID(F139,5,2),字典!C:C,0)),INDEX(字典!D:D,MATCH("0x"&amp;MID(F139,5,2),字典!C:C,0)))</f>
        <v>-</v>
      </c>
      <c r="J139" s="4" t="str">
        <f>IF(RIGHT(F139,2) ="90",INDEX(字典!J:J,MATCH("0x"&amp;MID(F139,7,2),字典!C:C,0)),INDEX(字典!H:H,MATCH("0x"&amp;MID(F139,7,2),字典!C:C,0)))</f>
        <v>-</v>
      </c>
      <c r="K139" s="4" t="str">
        <f>INDEX(字典!M:M,MATCH("0x"&amp;RIGHT(F139,2),字典!L:L,0))</f>
        <v>0xF8(248/120)</v>
      </c>
      <c r="L139" s="8">
        <f t="shared" si="4"/>
        <v>13.468</v>
      </c>
      <c r="M139" s="8">
        <f t="shared" si="5"/>
        <v>2.9999999999999361E-2</v>
      </c>
    </row>
    <row r="140" spans="1:13" ht="18" customHeight="1" x14ac:dyDescent="0.2">
      <c r="A140" s="1">
        <v>139</v>
      </c>
      <c r="B140" s="1">
        <v>1</v>
      </c>
      <c r="C140" s="20"/>
      <c r="D140" s="1" t="s">
        <v>77</v>
      </c>
      <c r="E140" s="1" t="s">
        <v>78</v>
      </c>
      <c r="F140" s="1" t="s">
        <v>79</v>
      </c>
      <c r="G140" s="1" t="s">
        <v>197</v>
      </c>
      <c r="H140" s="4" t="str">
        <f>INDEX(字典!B:B,MATCH(D140,字典!A:A,0))</f>
        <v>正常</v>
      </c>
      <c r="I140" s="4" t="str">
        <f>IF(RIGHT(F140,2)="90",INDEX(字典!F:F,MATCH("0x"&amp;MID(F140,5,2),字典!C:C,0)),INDEX(字典!D:D,MATCH("0x"&amp;MID(F140,5,2),字典!C:C,0)))</f>
        <v>-</v>
      </c>
      <c r="J140" s="4" t="str">
        <f>IF(RIGHT(F140,2) ="90",INDEX(字典!J:J,MATCH("0x"&amp;MID(F140,7,2),字典!C:C,0)),INDEX(字典!H:H,MATCH("0x"&amp;MID(F140,7,2),字典!C:C,0)))</f>
        <v>-</v>
      </c>
      <c r="K140" s="4" t="str">
        <f>INDEX(字典!M:M,MATCH("0x"&amp;RIGHT(F140,2),字典!L:L,0))</f>
        <v>0xF8(248/120)</v>
      </c>
      <c r="L140" s="8">
        <f t="shared" si="4"/>
        <v>13.497999999999999</v>
      </c>
      <c r="M140" s="8">
        <f t="shared" si="5"/>
        <v>2.9999999999999361E-2</v>
      </c>
    </row>
    <row r="141" spans="1:13" ht="18" customHeight="1" x14ac:dyDescent="0.2">
      <c r="A141" s="1">
        <v>140</v>
      </c>
      <c r="B141" s="1">
        <v>1</v>
      </c>
      <c r="C141" s="20"/>
      <c r="D141" s="1" t="s">
        <v>77</v>
      </c>
      <c r="E141" s="1" t="s">
        <v>78</v>
      </c>
      <c r="F141" s="1" t="s">
        <v>87</v>
      </c>
      <c r="G141" s="1" t="s">
        <v>198</v>
      </c>
      <c r="H141" s="4" t="str">
        <f>INDEX(字典!B:B,MATCH(D141,字典!A:A,0))</f>
        <v>正常</v>
      </c>
      <c r="I141" s="4" t="str">
        <f>IF(RIGHT(F141,2)="90",INDEX(字典!F:F,MATCH("0x"&amp;MID(F141,5,2),字典!C:C,0)),INDEX(字典!D:D,MATCH("0x"&amp;MID(F141,5,2),字典!C:C,0)))</f>
        <v>-</v>
      </c>
      <c r="J141" s="4" t="str">
        <f>IF(RIGHT(F141,2) ="90",INDEX(字典!J:J,MATCH("0x"&amp;MID(F141,7,2),字典!C:C,0)),INDEX(字典!H:H,MATCH("0x"&amp;MID(F141,7,2),字典!C:C,0)))</f>
        <v>-</v>
      </c>
      <c r="K141" s="4" t="str">
        <f>INDEX(字典!M:M,MATCH("0x"&amp;RIGHT(F141,2),字典!L:L,0))</f>
        <v>0xFE(254/126)</v>
      </c>
      <c r="L141" s="8">
        <f t="shared" si="4"/>
        <v>13.528</v>
      </c>
      <c r="M141" s="8">
        <f t="shared" si="5"/>
        <v>3.0000000000001137E-2</v>
      </c>
    </row>
    <row r="142" spans="1:13" ht="18" customHeight="1" x14ac:dyDescent="0.2">
      <c r="A142" s="1">
        <v>141</v>
      </c>
      <c r="B142" s="1">
        <v>1</v>
      </c>
      <c r="C142" s="20"/>
      <c r="D142" s="1" t="s">
        <v>77</v>
      </c>
      <c r="E142" s="1" t="s">
        <v>78</v>
      </c>
      <c r="F142" s="1" t="s">
        <v>79</v>
      </c>
      <c r="G142" s="1" t="s">
        <v>199</v>
      </c>
      <c r="H142" s="4" t="str">
        <f>INDEX(字典!B:B,MATCH(D142,字典!A:A,0))</f>
        <v>正常</v>
      </c>
      <c r="I142" s="4" t="str">
        <f>IF(RIGHT(F142,2)="90",INDEX(字典!F:F,MATCH("0x"&amp;MID(F142,5,2),字典!C:C,0)),INDEX(字典!D:D,MATCH("0x"&amp;MID(F142,5,2),字典!C:C,0)))</f>
        <v>-</v>
      </c>
      <c r="J142" s="4" t="str">
        <f>IF(RIGHT(F142,2) ="90",INDEX(字典!J:J,MATCH("0x"&amp;MID(F142,7,2),字典!C:C,0)),INDEX(字典!H:H,MATCH("0x"&amp;MID(F142,7,2),字典!C:C,0)))</f>
        <v>-</v>
      </c>
      <c r="K142" s="4" t="str">
        <f>INDEX(字典!M:M,MATCH("0x"&amp;RIGHT(F142,2),字典!L:L,0))</f>
        <v>0xF8(248/120)</v>
      </c>
      <c r="L142" s="8">
        <f t="shared" si="4"/>
        <v>13.558</v>
      </c>
      <c r="M142" s="8">
        <f t="shared" si="5"/>
        <v>2.9999999999999361E-2</v>
      </c>
    </row>
    <row r="143" spans="1:13" ht="18" customHeight="1" x14ac:dyDescent="0.2">
      <c r="A143" s="1">
        <v>142</v>
      </c>
      <c r="B143" s="1">
        <v>1</v>
      </c>
      <c r="C143" s="20"/>
      <c r="D143" s="1" t="s">
        <v>77</v>
      </c>
      <c r="E143" s="1" t="s">
        <v>78</v>
      </c>
      <c r="F143" s="1" t="s">
        <v>79</v>
      </c>
      <c r="G143" s="1" t="s">
        <v>200</v>
      </c>
      <c r="H143" s="4" t="str">
        <f>INDEX(字典!B:B,MATCH(D143,字典!A:A,0))</f>
        <v>正常</v>
      </c>
      <c r="I143" s="4" t="str">
        <f>IF(RIGHT(F143,2)="90",INDEX(字典!F:F,MATCH("0x"&amp;MID(F143,5,2),字典!C:C,0)),INDEX(字典!D:D,MATCH("0x"&amp;MID(F143,5,2),字典!C:C,0)))</f>
        <v>-</v>
      </c>
      <c r="J143" s="4" t="str">
        <f>IF(RIGHT(F143,2) ="90",INDEX(字典!J:J,MATCH("0x"&amp;MID(F143,7,2),字典!C:C,0)),INDEX(字典!H:H,MATCH("0x"&amp;MID(F143,7,2),字典!C:C,0)))</f>
        <v>-</v>
      </c>
      <c r="K143" s="4" t="str">
        <f>INDEX(字典!M:M,MATCH("0x"&amp;RIGHT(F143,2),字典!L:L,0))</f>
        <v>0xF8(248/120)</v>
      </c>
      <c r="L143" s="8">
        <f t="shared" si="4"/>
        <v>13.587999999999999</v>
      </c>
      <c r="M143" s="8">
        <f t="shared" si="5"/>
        <v>2.9999999999999361E-2</v>
      </c>
    </row>
    <row r="144" spans="1:13" ht="18" customHeight="1" x14ac:dyDescent="0.2">
      <c r="A144" s="1">
        <v>143</v>
      </c>
      <c r="B144" s="1">
        <v>1</v>
      </c>
      <c r="C144" s="20"/>
      <c r="D144" s="1" t="s">
        <v>77</v>
      </c>
      <c r="E144" s="1" t="s">
        <v>78</v>
      </c>
      <c r="F144" s="1" t="s">
        <v>79</v>
      </c>
      <c r="G144" s="1" t="s">
        <v>201</v>
      </c>
      <c r="H144" s="4" t="str">
        <f>INDEX(字典!B:B,MATCH(D144,字典!A:A,0))</f>
        <v>正常</v>
      </c>
      <c r="I144" s="4" t="str">
        <f>IF(RIGHT(F144,2)="90",INDEX(字典!F:F,MATCH("0x"&amp;MID(F144,5,2),字典!C:C,0)),INDEX(字典!D:D,MATCH("0x"&amp;MID(F144,5,2),字典!C:C,0)))</f>
        <v>-</v>
      </c>
      <c r="J144" s="4" t="str">
        <f>IF(RIGHT(F144,2) ="90",INDEX(字典!J:J,MATCH("0x"&amp;MID(F144,7,2),字典!C:C,0)),INDEX(字典!H:H,MATCH("0x"&amp;MID(F144,7,2),字典!C:C,0)))</f>
        <v>-</v>
      </c>
      <c r="K144" s="4" t="str">
        <f>INDEX(字典!M:M,MATCH("0x"&amp;RIGHT(F144,2),字典!L:L,0))</f>
        <v>0xF8(248/120)</v>
      </c>
      <c r="L144" s="8">
        <f t="shared" si="4"/>
        <v>13.628</v>
      </c>
      <c r="M144" s="8">
        <f t="shared" si="5"/>
        <v>4.0000000000000924E-2</v>
      </c>
    </row>
    <row r="145" spans="1:13" ht="18" customHeight="1" x14ac:dyDescent="0.2">
      <c r="A145" s="1">
        <v>144</v>
      </c>
      <c r="B145" s="1">
        <v>1</v>
      </c>
      <c r="C145" s="20"/>
      <c r="D145" s="1" t="s">
        <v>77</v>
      </c>
      <c r="E145" s="1" t="s">
        <v>78</v>
      </c>
      <c r="F145" s="1" t="s">
        <v>202</v>
      </c>
      <c r="G145" s="1" t="s">
        <v>203</v>
      </c>
      <c r="H145" s="4" t="str">
        <f>INDEX(字典!B:B,MATCH(D145,字典!A:A,0))</f>
        <v>正常</v>
      </c>
      <c r="I145" s="4" t="str">
        <f>IF(RIGHT(F145,2)="90",INDEX(字典!F:F,MATCH("0x"&amp;MID(F145,5,2),字典!C:C,0)),INDEX(字典!D:D,MATCH("0x"&amp;MID(F145,5,2),字典!C:C,0)))</f>
        <v>松开按键</v>
      </c>
      <c r="J145" s="4" t="str">
        <f>IF(RIGHT(F145,2) ="90",INDEX(字典!J:J,MATCH("0x"&amp;MID(F145,7,2),字典!C:C,0)),INDEX(字典!H:H,MATCH("0x"&amp;MID(F145,7,2),字典!C:C,0)))</f>
        <v>D3键</v>
      </c>
      <c r="K145" s="4" t="str">
        <f>INDEX(字典!M:M,MATCH("0x"&amp;RIGHT(F145,2),字典!L:L,0))</f>
        <v>音符</v>
      </c>
      <c r="L145" s="8">
        <f t="shared" si="4"/>
        <v>13.657999999999999</v>
      </c>
      <c r="M145" s="8">
        <f t="shared" si="5"/>
        <v>2.9999999999999361E-2</v>
      </c>
    </row>
    <row r="146" spans="1:13" ht="18" customHeight="1" x14ac:dyDescent="0.2">
      <c r="A146" s="1">
        <v>145</v>
      </c>
      <c r="B146" s="1">
        <v>1</v>
      </c>
      <c r="C146" s="20"/>
      <c r="D146" s="1" t="s">
        <v>77</v>
      </c>
      <c r="E146" s="1" t="s">
        <v>78</v>
      </c>
      <c r="F146" s="1" t="s">
        <v>79</v>
      </c>
      <c r="G146" s="1" t="s">
        <v>204</v>
      </c>
      <c r="H146" s="4" t="str">
        <f>INDEX(字典!B:B,MATCH(D146,字典!A:A,0))</f>
        <v>正常</v>
      </c>
      <c r="I146" s="4" t="str">
        <f>IF(RIGHT(F146,2)="90",INDEX(字典!F:F,MATCH("0x"&amp;MID(F146,5,2),字典!C:C,0)),INDEX(字典!D:D,MATCH("0x"&amp;MID(F146,5,2),字典!C:C,0)))</f>
        <v>-</v>
      </c>
      <c r="J146" s="4" t="str">
        <f>IF(RIGHT(F146,2) ="90",INDEX(字典!J:J,MATCH("0x"&amp;MID(F146,7,2),字典!C:C,0)),INDEX(字典!H:H,MATCH("0x"&amp;MID(F146,7,2),字典!C:C,0)))</f>
        <v>-</v>
      </c>
      <c r="K146" s="4" t="str">
        <f>INDEX(字典!M:M,MATCH("0x"&amp;RIGHT(F146,2),字典!L:L,0))</f>
        <v>0xF8(248/120)</v>
      </c>
      <c r="L146" s="8">
        <f t="shared" si="4"/>
        <v>13.688000000000001</v>
      </c>
      <c r="M146" s="8">
        <f t="shared" si="5"/>
        <v>3.0000000000001137E-2</v>
      </c>
    </row>
    <row r="147" spans="1:13" ht="18" customHeight="1" x14ac:dyDescent="0.2">
      <c r="A147" s="1">
        <v>146</v>
      </c>
      <c r="B147" s="1">
        <v>1</v>
      </c>
      <c r="C147" s="20"/>
      <c r="D147" s="1" t="s">
        <v>77</v>
      </c>
      <c r="E147" s="1" t="s">
        <v>78</v>
      </c>
      <c r="F147" s="1" t="s">
        <v>79</v>
      </c>
      <c r="G147" s="1" t="s">
        <v>205</v>
      </c>
      <c r="H147" s="4" t="str">
        <f>INDEX(字典!B:B,MATCH(D147,字典!A:A,0))</f>
        <v>正常</v>
      </c>
      <c r="I147" s="4" t="str">
        <f>IF(RIGHT(F147,2)="90",INDEX(字典!F:F,MATCH("0x"&amp;MID(F147,5,2),字典!C:C,0)),INDEX(字典!D:D,MATCH("0x"&amp;MID(F147,5,2),字典!C:C,0)))</f>
        <v>-</v>
      </c>
      <c r="J147" s="4" t="str">
        <f>IF(RIGHT(F147,2) ="90",INDEX(字典!J:J,MATCH("0x"&amp;MID(F147,7,2),字典!C:C,0)),INDEX(字典!H:H,MATCH("0x"&amp;MID(F147,7,2),字典!C:C,0)))</f>
        <v>-</v>
      </c>
      <c r="K147" s="4" t="str">
        <f>INDEX(字典!M:M,MATCH("0x"&amp;RIGHT(F147,2),字典!L:L,0))</f>
        <v>0xF8(248/120)</v>
      </c>
      <c r="L147" s="8">
        <f t="shared" si="4"/>
        <v>13.718</v>
      </c>
      <c r="M147" s="8">
        <f t="shared" si="5"/>
        <v>2.9999999999999361E-2</v>
      </c>
    </row>
    <row r="148" spans="1:13" ht="18" customHeight="1" x14ac:dyDescent="0.2">
      <c r="A148" s="1">
        <v>147</v>
      </c>
      <c r="B148" s="1">
        <v>1</v>
      </c>
      <c r="C148" s="20"/>
      <c r="D148" s="1" t="s">
        <v>77</v>
      </c>
      <c r="E148" s="1" t="s">
        <v>78</v>
      </c>
      <c r="F148" s="1" t="s">
        <v>79</v>
      </c>
      <c r="G148" s="1" t="s">
        <v>206</v>
      </c>
      <c r="H148" s="4" t="str">
        <f>INDEX(字典!B:B,MATCH(D148,字典!A:A,0))</f>
        <v>正常</v>
      </c>
      <c r="I148" s="4" t="str">
        <f>IF(RIGHT(F148,2)="90",INDEX(字典!F:F,MATCH("0x"&amp;MID(F148,5,2),字典!C:C,0)),INDEX(字典!D:D,MATCH("0x"&amp;MID(F148,5,2),字典!C:C,0)))</f>
        <v>-</v>
      </c>
      <c r="J148" s="4" t="str">
        <f>IF(RIGHT(F148,2) ="90",INDEX(字典!J:J,MATCH("0x"&amp;MID(F148,7,2),字典!C:C,0)),INDEX(字典!H:H,MATCH("0x"&amp;MID(F148,7,2),字典!C:C,0)))</f>
        <v>-</v>
      </c>
      <c r="K148" s="4" t="str">
        <f>INDEX(字典!M:M,MATCH("0x"&amp;RIGHT(F148,2),字典!L:L,0))</f>
        <v>0xF8(248/120)</v>
      </c>
      <c r="L148" s="8">
        <f t="shared" si="4"/>
        <v>13.747999999999999</v>
      </c>
      <c r="M148" s="8">
        <f t="shared" si="5"/>
        <v>2.9999999999999361E-2</v>
      </c>
    </row>
    <row r="149" spans="1:13" ht="18" customHeight="1" x14ac:dyDescent="0.2">
      <c r="A149" s="1">
        <v>148</v>
      </c>
      <c r="B149" s="1">
        <v>1</v>
      </c>
      <c r="C149" s="20"/>
      <c r="D149" s="1" t="s">
        <v>77</v>
      </c>
      <c r="E149" s="1" t="s">
        <v>78</v>
      </c>
      <c r="F149" s="1" t="s">
        <v>79</v>
      </c>
      <c r="G149" s="1" t="s">
        <v>207</v>
      </c>
      <c r="H149" s="4" t="str">
        <f>INDEX(字典!B:B,MATCH(D149,字典!A:A,0))</f>
        <v>正常</v>
      </c>
      <c r="I149" s="4" t="str">
        <f>IF(RIGHT(F149,2)="90",INDEX(字典!F:F,MATCH("0x"&amp;MID(F149,5,2),字典!C:C,0)),INDEX(字典!D:D,MATCH("0x"&amp;MID(F149,5,2),字典!C:C,0)))</f>
        <v>-</v>
      </c>
      <c r="J149" s="4" t="str">
        <f>IF(RIGHT(F149,2) ="90",INDEX(字典!J:J,MATCH("0x"&amp;MID(F149,7,2),字典!C:C,0)),INDEX(字典!H:H,MATCH("0x"&amp;MID(F149,7,2),字典!C:C,0)))</f>
        <v>-</v>
      </c>
      <c r="K149" s="4" t="str">
        <f>INDEX(字典!M:M,MATCH("0x"&amp;RIGHT(F149,2),字典!L:L,0))</f>
        <v>0xF8(248/120)</v>
      </c>
      <c r="L149" s="8">
        <f t="shared" si="4"/>
        <v>13.789</v>
      </c>
      <c r="M149" s="8">
        <f t="shared" si="5"/>
        <v>4.1000000000000369E-2</v>
      </c>
    </row>
    <row r="150" spans="1:13" ht="18" customHeight="1" x14ac:dyDescent="0.2">
      <c r="A150" s="1">
        <v>149</v>
      </c>
      <c r="B150" s="1">
        <v>1</v>
      </c>
      <c r="C150" s="20"/>
      <c r="D150" s="1" t="s">
        <v>77</v>
      </c>
      <c r="E150" s="1" t="s">
        <v>78</v>
      </c>
      <c r="F150" s="1" t="s">
        <v>79</v>
      </c>
      <c r="G150" s="1" t="s">
        <v>208</v>
      </c>
      <c r="H150" s="4" t="str">
        <f>INDEX(字典!B:B,MATCH(D150,字典!A:A,0))</f>
        <v>正常</v>
      </c>
      <c r="I150" s="4" t="str">
        <f>IF(RIGHT(F150,2)="90",INDEX(字典!F:F,MATCH("0x"&amp;MID(F150,5,2),字典!C:C,0)),INDEX(字典!D:D,MATCH("0x"&amp;MID(F150,5,2),字典!C:C,0)))</f>
        <v>-</v>
      </c>
      <c r="J150" s="4" t="str">
        <f>IF(RIGHT(F150,2) ="90",INDEX(字典!J:J,MATCH("0x"&amp;MID(F150,7,2),字典!C:C,0)),INDEX(字典!H:H,MATCH("0x"&amp;MID(F150,7,2),字典!C:C,0)))</f>
        <v>-</v>
      </c>
      <c r="K150" s="4" t="str">
        <f>INDEX(字典!M:M,MATCH("0x"&amp;RIGHT(F150,2),字典!L:L,0))</f>
        <v>0xF8(248/120)</v>
      </c>
      <c r="L150" s="8">
        <f t="shared" si="4"/>
        <v>13.818</v>
      </c>
      <c r="M150" s="8">
        <f t="shared" si="5"/>
        <v>2.8999999999999915E-2</v>
      </c>
    </row>
    <row r="151" spans="1:13" ht="18" customHeight="1" x14ac:dyDescent="0.2">
      <c r="A151" s="1">
        <v>150</v>
      </c>
      <c r="B151" s="1">
        <v>1</v>
      </c>
      <c r="C151" s="20"/>
      <c r="D151" s="1" t="s">
        <v>77</v>
      </c>
      <c r="E151" s="1" t="s">
        <v>78</v>
      </c>
      <c r="F151" s="1" t="s">
        <v>209</v>
      </c>
      <c r="G151" s="1" t="s">
        <v>210</v>
      </c>
      <c r="H151" s="4" t="str">
        <f>INDEX(字典!B:B,MATCH(D151,字典!A:A,0))</f>
        <v>正常</v>
      </c>
      <c r="I151" s="4" t="str">
        <f>IF(RIGHT(F151,2)="90",INDEX(字典!F:F,MATCH("0x"&amp;MID(F151,5,2),字典!C:C,0)),INDEX(字典!D:D,MATCH("0x"&amp;MID(F151,5,2),字典!C:C,0)))</f>
        <v>松开按键</v>
      </c>
      <c r="J151" s="4" t="str">
        <f>IF(RIGHT(F151,2) ="90",INDEX(字典!J:J,MATCH("0x"&amp;MID(F151,7,2),字典!C:C,0)),INDEX(字典!H:H,MATCH("0x"&amp;MID(F151,7,2),字典!C:C,0)))</f>
        <v>E3键</v>
      </c>
      <c r="K151" s="4" t="str">
        <f>INDEX(字典!M:M,MATCH("0x"&amp;RIGHT(F151,2),字典!L:L,0))</f>
        <v>音符</v>
      </c>
      <c r="L151" s="8">
        <f t="shared" si="4"/>
        <v>13.848000000000001</v>
      </c>
      <c r="M151" s="8">
        <f t="shared" si="5"/>
        <v>3.0000000000001137E-2</v>
      </c>
    </row>
    <row r="152" spans="1:13" ht="18" customHeight="1" x14ac:dyDescent="0.2">
      <c r="A152" s="1">
        <v>151</v>
      </c>
      <c r="B152" s="1">
        <v>1</v>
      </c>
      <c r="C152" s="20"/>
      <c r="D152" s="1" t="s">
        <v>77</v>
      </c>
      <c r="E152" s="1" t="s">
        <v>78</v>
      </c>
      <c r="F152" s="1" t="s">
        <v>79</v>
      </c>
      <c r="G152" s="1" t="s">
        <v>211</v>
      </c>
      <c r="H152" s="4" t="str">
        <f>INDEX(字典!B:B,MATCH(D152,字典!A:A,0))</f>
        <v>正常</v>
      </c>
      <c r="I152" s="4" t="str">
        <f>IF(RIGHT(F152,2)="90",INDEX(字典!F:F,MATCH("0x"&amp;MID(F152,5,2),字典!C:C,0)),INDEX(字典!D:D,MATCH("0x"&amp;MID(F152,5,2),字典!C:C,0)))</f>
        <v>-</v>
      </c>
      <c r="J152" s="4" t="str">
        <f>IF(RIGHT(F152,2) ="90",INDEX(字典!J:J,MATCH("0x"&amp;MID(F152,7,2),字典!C:C,0)),INDEX(字典!H:H,MATCH("0x"&amp;MID(F152,7,2),字典!C:C,0)))</f>
        <v>-</v>
      </c>
      <c r="K152" s="4" t="str">
        <f>INDEX(字典!M:M,MATCH("0x"&amp;RIGHT(F152,2),字典!L:L,0))</f>
        <v>0xF8(248/120)</v>
      </c>
      <c r="L152" s="8">
        <f t="shared" si="4"/>
        <v>13.888</v>
      </c>
      <c r="M152" s="8">
        <f t="shared" si="5"/>
        <v>3.9999999999999147E-2</v>
      </c>
    </row>
    <row r="153" spans="1:13" ht="18" customHeight="1" x14ac:dyDescent="0.2">
      <c r="A153" s="1">
        <v>152</v>
      </c>
      <c r="B153" s="1">
        <v>1</v>
      </c>
      <c r="C153" s="20"/>
      <c r="D153" s="1" t="s">
        <v>77</v>
      </c>
      <c r="E153" s="1" t="s">
        <v>78</v>
      </c>
      <c r="F153" s="1" t="s">
        <v>87</v>
      </c>
      <c r="G153" s="1" t="s">
        <v>212</v>
      </c>
      <c r="H153" s="4" t="str">
        <f>INDEX(字典!B:B,MATCH(D153,字典!A:A,0))</f>
        <v>正常</v>
      </c>
      <c r="I153" s="4" t="str">
        <f>IF(RIGHT(F153,2)="90",INDEX(字典!F:F,MATCH("0x"&amp;MID(F153,5,2),字典!C:C,0)),INDEX(字典!D:D,MATCH("0x"&amp;MID(F153,5,2),字典!C:C,0)))</f>
        <v>-</v>
      </c>
      <c r="J153" s="4" t="str">
        <f>IF(RIGHT(F153,2) ="90",INDEX(字典!J:J,MATCH("0x"&amp;MID(F153,7,2),字典!C:C,0)),INDEX(字典!H:H,MATCH("0x"&amp;MID(F153,7,2),字典!C:C,0)))</f>
        <v>-</v>
      </c>
      <c r="K153" s="4" t="str">
        <f>INDEX(字典!M:M,MATCH("0x"&amp;RIGHT(F153,2),字典!L:L,0))</f>
        <v>0xFE(254/126)</v>
      </c>
      <c r="L153" s="8">
        <f t="shared" si="4"/>
        <v>13.917999999999999</v>
      </c>
      <c r="M153" s="8">
        <f t="shared" si="5"/>
        <v>2.9999999999999361E-2</v>
      </c>
    </row>
    <row r="154" spans="1:13" ht="18" customHeight="1" x14ac:dyDescent="0.2">
      <c r="A154" s="1">
        <v>153</v>
      </c>
      <c r="B154" s="1">
        <v>1</v>
      </c>
      <c r="C154" s="20"/>
      <c r="D154" s="1" t="s">
        <v>77</v>
      </c>
      <c r="E154" s="1" t="s">
        <v>78</v>
      </c>
      <c r="F154" s="1" t="s">
        <v>79</v>
      </c>
      <c r="G154" s="1" t="s">
        <v>213</v>
      </c>
      <c r="H154" s="4" t="str">
        <f>INDEX(字典!B:B,MATCH(D154,字典!A:A,0))</f>
        <v>正常</v>
      </c>
      <c r="I154" s="4" t="str">
        <f>IF(RIGHT(F154,2)="90",INDEX(字典!F:F,MATCH("0x"&amp;MID(F154,5,2),字典!C:C,0)),INDEX(字典!D:D,MATCH("0x"&amp;MID(F154,5,2),字典!C:C,0)))</f>
        <v>-</v>
      </c>
      <c r="J154" s="4" t="str">
        <f>IF(RIGHT(F154,2) ="90",INDEX(字典!J:J,MATCH("0x"&amp;MID(F154,7,2),字典!C:C,0)),INDEX(字典!H:H,MATCH("0x"&amp;MID(F154,7,2),字典!C:C,0)))</f>
        <v>-</v>
      </c>
      <c r="K154" s="4" t="str">
        <f>INDEX(字典!M:M,MATCH("0x"&amp;RIGHT(F154,2),字典!L:L,0))</f>
        <v>0xF8(248/120)</v>
      </c>
      <c r="L154" s="8">
        <f t="shared" si="4"/>
        <v>13.948</v>
      </c>
      <c r="M154" s="8">
        <f t="shared" si="5"/>
        <v>3.0000000000001137E-2</v>
      </c>
    </row>
    <row r="155" spans="1:13" ht="18" customHeight="1" x14ac:dyDescent="0.2">
      <c r="A155" s="1">
        <v>154</v>
      </c>
      <c r="B155" s="1">
        <v>1</v>
      </c>
      <c r="C155" s="20"/>
      <c r="D155" s="1" t="s">
        <v>77</v>
      </c>
      <c r="E155" s="1" t="s">
        <v>78</v>
      </c>
      <c r="F155" s="1" t="s">
        <v>79</v>
      </c>
      <c r="G155" s="1" t="s">
        <v>214</v>
      </c>
      <c r="H155" s="4" t="str">
        <f>INDEX(字典!B:B,MATCH(D155,字典!A:A,0))</f>
        <v>正常</v>
      </c>
      <c r="I155" s="4" t="str">
        <f>IF(RIGHT(F155,2)="90",INDEX(字典!F:F,MATCH("0x"&amp;MID(F155,5,2),字典!C:C,0)),INDEX(字典!D:D,MATCH("0x"&amp;MID(F155,5,2),字典!C:C,0)))</f>
        <v>-</v>
      </c>
      <c r="J155" s="4" t="str">
        <f>IF(RIGHT(F155,2) ="90",INDEX(字典!J:J,MATCH("0x"&amp;MID(F155,7,2),字典!C:C,0)),INDEX(字典!H:H,MATCH("0x"&amp;MID(F155,7,2),字典!C:C,0)))</f>
        <v>-</v>
      </c>
      <c r="K155" s="4" t="str">
        <f>INDEX(字典!M:M,MATCH("0x"&amp;RIGHT(F155,2),字典!L:L,0))</f>
        <v>0xF8(248/120)</v>
      </c>
      <c r="L155" s="8">
        <f t="shared" si="4"/>
        <v>13.988</v>
      </c>
      <c r="M155" s="8">
        <f t="shared" si="5"/>
        <v>3.9999999999999147E-2</v>
      </c>
    </row>
    <row r="156" spans="1:13" ht="18" customHeight="1" x14ac:dyDescent="0.2">
      <c r="A156" s="1">
        <v>155</v>
      </c>
      <c r="B156" s="1">
        <v>1</v>
      </c>
      <c r="C156" s="20"/>
      <c r="D156" s="1" t="s">
        <v>77</v>
      </c>
      <c r="E156" s="1" t="s">
        <v>78</v>
      </c>
      <c r="F156" s="1" t="s">
        <v>79</v>
      </c>
      <c r="G156" s="1" t="s">
        <v>215</v>
      </c>
      <c r="H156" s="4" t="str">
        <f>INDEX(字典!B:B,MATCH(D156,字典!A:A,0))</f>
        <v>正常</v>
      </c>
      <c r="I156" s="4" t="str">
        <f>IF(RIGHT(F156,2)="90",INDEX(字典!F:F,MATCH("0x"&amp;MID(F156,5,2),字典!C:C,0)),INDEX(字典!D:D,MATCH("0x"&amp;MID(F156,5,2),字典!C:C,0)))</f>
        <v>-</v>
      </c>
      <c r="J156" s="4" t="str">
        <f>IF(RIGHT(F156,2) ="90",INDEX(字典!J:J,MATCH("0x"&amp;MID(F156,7,2),字典!C:C,0)),INDEX(字典!H:H,MATCH("0x"&amp;MID(F156,7,2),字典!C:C,0)))</f>
        <v>-</v>
      </c>
      <c r="K156" s="4" t="str">
        <f>INDEX(字典!M:M,MATCH("0x"&amp;RIGHT(F156,2),字典!L:L,0))</f>
        <v>0xF8(248/120)</v>
      </c>
      <c r="L156" s="8">
        <f t="shared" si="4"/>
        <v>14.028</v>
      </c>
      <c r="M156" s="8">
        <f t="shared" si="5"/>
        <v>4.0000000000000924E-2</v>
      </c>
    </row>
    <row r="157" spans="1:13" ht="18" customHeight="1" x14ac:dyDescent="0.2">
      <c r="A157" s="1">
        <v>156</v>
      </c>
      <c r="B157" s="1">
        <v>1</v>
      </c>
      <c r="C157" s="20"/>
      <c r="D157" s="1" t="s">
        <v>77</v>
      </c>
      <c r="E157" s="1" t="s">
        <v>78</v>
      </c>
      <c r="F157" s="1" t="s">
        <v>79</v>
      </c>
      <c r="G157" s="1" t="s">
        <v>216</v>
      </c>
      <c r="H157" s="4" t="str">
        <f>INDEX(字典!B:B,MATCH(D157,字典!A:A,0))</f>
        <v>正常</v>
      </c>
      <c r="I157" s="4" t="str">
        <f>IF(RIGHT(F157,2)="90",INDEX(字典!F:F,MATCH("0x"&amp;MID(F157,5,2),字典!C:C,0)),INDEX(字典!D:D,MATCH("0x"&amp;MID(F157,5,2),字典!C:C,0)))</f>
        <v>-</v>
      </c>
      <c r="J157" s="4" t="str">
        <f>IF(RIGHT(F157,2) ="90",INDEX(字典!J:J,MATCH("0x"&amp;MID(F157,7,2),字典!C:C,0)),INDEX(字典!H:H,MATCH("0x"&amp;MID(F157,7,2),字典!C:C,0)))</f>
        <v>-</v>
      </c>
      <c r="K157" s="4" t="str">
        <f>INDEX(字典!M:M,MATCH("0x"&amp;RIGHT(F157,2),字典!L:L,0))</f>
        <v>0xF8(248/120)</v>
      </c>
      <c r="L157" s="8">
        <f t="shared" si="4"/>
        <v>14.058</v>
      </c>
      <c r="M157" s="8">
        <f t="shared" si="5"/>
        <v>2.9999999999999361E-2</v>
      </c>
    </row>
    <row r="158" spans="1:13" ht="18" customHeight="1" x14ac:dyDescent="0.2">
      <c r="A158" s="1">
        <v>157</v>
      </c>
      <c r="B158" s="1">
        <v>1</v>
      </c>
      <c r="C158" s="20"/>
      <c r="D158" s="1" t="s">
        <v>77</v>
      </c>
      <c r="E158" s="1" t="s">
        <v>78</v>
      </c>
      <c r="F158" s="1" t="s">
        <v>79</v>
      </c>
      <c r="G158" s="1" t="s">
        <v>217</v>
      </c>
      <c r="H158" s="4" t="str">
        <f>INDEX(字典!B:B,MATCH(D158,字典!A:A,0))</f>
        <v>正常</v>
      </c>
      <c r="I158" s="4" t="str">
        <f>IF(RIGHT(F158,2)="90",INDEX(字典!F:F,MATCH("0x"&amp;MID(F158,5,2),字典!C:C,0)),INDEX(字典!D:D,MATCH("0x"&amp;MID(F158,5,2),字典!C:C,0)))</f>
        <v>-</v>
      </c>
      <c r="J158" s="4" t="str">
        <f>IF(RIGHT(F158,2) ="90",INDEX(字典!J:J,MATCH("0x"&amp;MID(F158,7,2),字典!C:C,0)),INDEX(字典!H:H,MATCH("0x"&amp;MID(F158,7,2),字典!C:C,0)))</f>
        <v>-</v>
      </c>
      <c r="K158" s="4" t="str">
        <f>INDEX(字典!M:M,MATCH("0x"&amp;RIGHT(F158,2),字典!L:L,0))</f>
        <v>0xF8(248/120)</v>
      </c>
      <c r="L158" s="8">
        <f t="shared" si="4"/>
        <v>14.087999999999999</v>
      </c>
      <c r="M158" s="8">
        <f t="shared" si="5"/>
        <v>2.9999999999999361E-2</v>
      </c>
    </row>
    <row r="159" spans="1:13" ht="18" customHeight="1" x14ac:dyDescent="0.2">
      <c r="A159" s="1">
        <v>158</v>
      </c>
      <c r="B159" s="1">
        <v>1</v>
      </c>
      <c r="C159" s="20"/>
      <c r="D159" s="1" t="s">
        <v>77</v>
      </c>
      <c r="E159" s="1" t="s">
        <v>78</v>
      </c>
      <c r="F159" s="1" t="s">
        <v>79</v>
      </c>
      <c r="G159" s="1" t="s">
        <v>218</v>
      </c>
      <c r="H159" s="4" t="str">
        <f>INDEX(字典!B:B,MATCH(D159,字典!A:A,0))</f>
        <v>正常</v>
      </c>
      <c r="I159" s="4" t="str">
        <f>IF(RIGHT(F159,2)="90",INDEX(字典!F:F,MATCH("0x"&amp;MID(F159,5,2),字典!C:C,0)),INDEX(字典!D:D,MATCH("0x"&amp;MID(F159,5,2),字典!C:C,0)))</f>
        <v>-</v>
      </c>
      <c r="J159" s="4" t="str">
        <f>IF(RIGHT(F159,2) ="90",INDEX(字典!J:J,MATCH("0x"&amp;MID(F159,7,2),字典!C:C,0)),INDEX(字典!H:H,MATCH("0x"&amp;MID(F159,7,2),字典!C:C,0)))</f>
        <v>-</v>
      </c>
      <c r="K159" s="4" t="str">
        <f>INDEX(字典!M:M,MATCH("0x"&amp;RIGHT(F159,2),字典!L:L,0))</f>
        <v>0xF8(248/120)</v>
      </c>
      <c r="L159" s="8">
        <f t="shared" ref="L159:L222" si="6">HEX2DEC(RIGHT(G159,6))/1000</f>
        <v>14.128</v>
      </c>
      <c r="M159" s="8">
        <f t="shared" si="5"/>
        <v>4.0000000000000924E-2</v>
      </c>
    </row>
    <row r="160" spans="1:13" ht="18" customHeight="1" x14ac:dyDescent="0.2">
      <c r="A160" s="1">
        <v>159</v>
      </c>
      <c r="B160" s="1">
        <v>1</v>
      </c>
      <c r="C160" s="20"/>
      <c r="D160" s="1" t="s">
        <v>77</v>
      </c>
      <c r="E160" s="1" t="s">
        <v>78</v>
      </c>
      <c r="F160" s="1" t="s">
        <v>79</v>
      </c>
      <c r="G160" s="1" t="s">
        <v>219</v>
      </c>
      <c r="H160" s="4" t="str">
        <f>INDEX(字典!B:B,MATCH(D160,字典!A:A,0))</f>
        <v>正常</v>
      </c>
      <c r="I160" s="4" t="str">
        <f>IF(RIGHT(F160,2)="90",INDEX(字典!F:F,MATCH("0x"&amp;MID(F160,5,2),字典!C:C,0)),INDEX(字典!D:D,MATCH("0x"&amp;MID(F160,5,2),字典!C:C,0)))</f>
        <v>-</v>
      </c>
      <c r="J160" s="4" t="str">
        <f>IF(RIGHT(F160,2) ="90",INDEX(字典!J:J,MATCH("0x"&amp;MID(F160,7,2),字典!C:C,0)),INDEX(字典!H:H,MATCH("0x"&amp;MID(F160,7,2),字典!C:C,0)))</f>
        <v>-</v>
      </c>
      <c r="K160" s="4" t="str">
        <f>INDEX(字典!M:M,MATCH("0x"&amp;RIGHT(F160,2),字典!L:L,0))</f>
        <v>0xF8(248/120)</v>
      </c>
      <c r="L160" s="8">
        <f t="shared" si="6"/>
        <v>14.157999999999999</v>
      </c>
      <c r="M160" s="8">
        <f t="shared" si="5"/>
        <v>2.9999999999999361E-2</v>
      </c>
    </row>
    <row r="161" spans="1:13" ht="18" customHeight="1" x14ac:dyDescent="0.2">
      <c r="A161" s="1">
        <v>160</v>
      </c>
      <c r="B161" s="1">
        <v>1</v>
      </c>
      <c r="C161" s="20"/>
      <c r="D161" s="1" t="s">
        <v>77</v>
      </c>
      <c r="E161" s="1" t="s">
        <v>78</v>
      </c>
      <c r="F161" s="1" t="s">
        <v>220</v>
      </c>
      <c r="G161" s="1" t="s">
        <v>221</v>
      </c>
      <c r="H161" s="4" t="str">
        <f>INDEX(字典!B:B,MATCH(D161,字典!A:A,0))</f>
        <v>正常</v>
      </c>
      <c r="I161" s="4" t="str">
        <f>IF(RIGHT(F161,2)="90",INDEX(字典!F:F,MATCH("0x"&amp;MID(F161,5,2),字典!C:C,0)),INDEX(字典!D:D,MATCH("0x"&amp;MID(F161,5,2),字典!C:C,0)))</f>
        <v>按下(力度47)</v>
      </c>
      <c r="J161" s="4" t="str">
        <f>IF(RIGHT(F161,2) ="90",INDEX(字典!J:J,MATCH("0x"&amp;MID(F161,7,2),字典!C:C,0)),INDEX(字典!H:H,MATCH("0x"&amp;MID(F161,7,2),字典!C:C,0)))</f>
        <v>F3键</v>
      </c>
      <c r="K161" s="4" t="str">
        <f>INDEX(字典!M:M,MATCH("0x"&amp;RIGHT(F161,2),字典!L:L,0))</f>
        <v>音符</v>
      </c>
      <c r="L161" s="8">
        <f t="shared" si="6"/>
        <v>14.198</v>
      </c>
      <c r="M161" s="8">
        <f t="shared" si="5"/>
        <v>4.0000000000000924E-2</v>
      </c>
    </row>
    <row r="162" spans="1:13" ht="18" customHeight="1" x14ac:dyDescent="0.2">
      <c r="A162" s="1">
        <v>161</v>
      </c>
      <c r="B162" s="1">
        <v>1</v>
      </c>
      <c r="C162" s="20"/>
      <c r="D162" s="1" t="s">
        <v>77</v>
      </c>
      <c r="E162" s="1" t="s">
        <v>78</v>
      </c>
      <c r="F162" s="1" t="s">
        <v>79</v>
      </c>
      <c r="G162" s="1" t="s">
        <v>222</v>
      </c>
      <c r="H162" s="4" t="str">
        <f>INDEX(字典!B:B,MATCH(D162,字典!A:A,0))</f>
        <v>正常</v>
      </c>
      <c r="I162" s="4" t="str">
        <f>IF(RIGHT(F162,2)="90",INDEX(字典!F:F,MATCH("0x"&amp;MID(F162,5,2),字典!C:C,0)),INDEX(字典!D:D,MATCH("0x"&amp;MID(F162,5,2),字典!C:C,0)))</f>
        <v>-</v>
      </c>
      <c r="J162" s="4" t="str">
        <f>IF(RIGHT(F162,2) ="90",INDEX(字典!J:J,MATCH("0x"&amp;MID(F162,7,2),字典!C:C,0)),INDEX(字典!H:H,MATCH("0x"&amp;MID(F162,7,2),字典!C:C,0)))</f>
        <v>-</v>
      </c>
      <c r="K162" s="4" t="str">
        <f>INDEX(字典!M:M,MATCH("0x"&amp;RIGHT(F162,2),字典!L:L,0))</f>
        <v>0xF8(248/120)</v>
      </c>
      <c r="L162" s="8">
        <f t="shared" si="6"/>
        <v>14.228</v>
      </c>
      <c r="M162" s="8">
        <f t="shared" si="5"/>
        <v>2.9999999999999361E-2</v>
      </c>
    </row>
    <row r="163" spans="1:13" ht="18" customHeight="1" x14ac:dyDescent="0.2">
      <c r="A163" s="1">
        <v>162</v>
      </c>
      <c r="B163" s="1">
        <v>1</v>
      </c>
      <c r="C163" s="20"/>
      <c r="D163" s="1" t="s">
        <v>77</v>
      </c>
      <c r="E163" s="1" t="s">
        <v>78</v>
      </c>
      <c r="F163" s="1" t="s">
        <v>223</v>
      </c>
      <c r="G163" s="1" t="s">
        <v>224</v>
      </c>
      <c r="H163" s="4" t="str">
        <f>INDEX(字典!B:B,MATCH(D163,字典!A:A,0))</f>
        <v>正常</v>
      </c>
      <c r="I163" s="4" t="str">
        <f>IF(RIGHT(F163,2)="90",INDEX(字典!F:F,MATCH("0x"&amp;MID(F163,5,2),字典!C:C,0)),INDEX(字典!D:D,MATCH("0x"&amp;MID(F163,5,2),字典!C:C,0)))</f>
        <v>按下(力度58)</v>
      </c>
      <c r="J163" s="4" t="str">
        <f>IF(RIGHT(F163,2) ="90",INDEX(字典!J:J,MATCH("0x"&amp;MID(F163,7,2),字典!C:C,0)),INDEX(字典!H:H,MATCH("0x"&amp;MID(F163,7,2),字典!C:C,0)))</f>
        <v>G3键</v>
      </c>
      <c r="K163" s="4" t="str">
        <f>INDEX(字典!M:M,MATCH("0x"&amp;RIGHT(F163,2),字典!L:L,0))</f>
        <v>音符</v>
      </c>
      <c r="L163" s="8">
        <f t="shared" si="6"/>
        <v>14.268000000000001</v>
      </c>
      <c r="M163" s="8">
        <f t="shared" si="5"/>
        <v>4.0000000000000924E-2</v>
      </c>
    </row>
    <row r="164" spans="1:13" ht="18" customHeight="1" x14ac:dyDescent="0.2">
      <c r="A164" s="1">
        <v>163</v>
      </c>
      <c r="B164" s="1">
        <v>1</v>
      </c>
      <c r="C164" s="20"/>
      <c r="D164" s="1" t="s">
        <v>77</v>
      </c>
      <c r="E164" s="1" t="s">
        <v>78</v>
      </c>
      <c r="F164" s="1" t="s">
        <v>79</v>
      </c>
      <c r="G164" s="1" t="s">
        <v>225</v>
      </c>
      <c r="H164" s="4" t="str">
        <f>INDEX(字典!B:B,MATCH(D164,字典!A:A,0))</f>
        <v>正常</v>
      </c>
      <c r="I164" s="4" t="str">
        <f>IF(RIGHT(F164,2)="90",INDEX(字典!F:F,MATCH("0x"&amp;MID(F164,5,2),字典!C:C,0)),INDEX(字典!D:D,MATCH("0x"&amp;MID(F164,5,2),字典!C:C,0)))</f>
        <v>-</v>
      </c>
      <c r="J164" s="4" t="str">
        <f>IF(RIGHT(F164,2) ="90",INDEX(字典!J:J,MATCH("0x"&amp;MID(F164,7,2),字典!C:C,0)),INDEX(字典!H:H,MATCH("0x"&amp;MID(F164,7,2),字典!C:C,0)))</f>
        <v>-</v>
      </c>
      <c r="K164" s="4" t="str">
        <f>INDEX(字典!M:M,MATCH("0x"&amp;RIGHT(F164,2),字典!L:L,0))</f>
        <v>0xF8(248/120)</v>
      </c>
      <c r="L164" s="8">
        <f t="shared" si="6"/>
        <v>14.305</v>
      </c>
      <c r="M164" s="8">
        <f t="shared" si="5"/>
        <v>3.6999999999999034E-2</v>
      </c>
    </row>
    <row r="165" spans="1:13" ht="18" customHeight="1" x14ac:dyDescent="0.2">
      <c r="A165" s="1">
        <v>164</v>
      </c>
      <c r="B165" s="1">
        <v>1</v>
      </c>
      <c r="C165" s="20"/>
      <c r="D165" s="1" t="s">
        <v>77</v>
      </c>
      <c r="E165" s="1" t="s">
        <v>78</v>
      </c>
      <c r="F165" s="1" t="s">
        <v>87</v>
      </c>
      <c r="G165" s="1" t="s">
        <v>226</v>
      </c>
      <c r="H165" s="4" t="str">
        <f>INDEX(字典!B:B,MATCH(D165,字典!A:A,0))</f>
        <v>正常</v>
      </c>
      <c r="I165" s="4" t="str">
        <f>IF(RIGHT(F165,2)="90",INDEX(字典!F:F,MATCH("0x"&amp;MID(F165,5,2),字典!C:C,0)),INDEX(字典!D:D,MATCH("0x"&amp;MID(F165,5,2),字典!C:C,0)))</f>
        <v>-</v>
      </c>
      <c r="J165" s="4" t="str">
        <f>IF(RIGHT(F165,2) ="90",INDEX(字典!J:J,MATCH("0x"&amp;MID(F165,7,2),字典!C:C,0)),INDEX(字典!H:H,MATCH("0x"&amp;MID(F165,7,2),字典!C:C,0)))</f>
        <v>-</v>
      </c>
      <c r="K165" s="4" t="str">
        <f>INDEX(字典!M:M,MATCH("0x"&amp;RIGHT(F165,2),字典!L:L,0))</f>
        <v>0xFE(254/126)</v>
      </c>
      <c r="L165" s="8">
        <f t="shared" si="6"/>
        <v>14.335000000000001</v>
      </c>
      <c r="M165" s="8">
        <f t="shared" si="5"/>
        <v>3.0000000000001137E-2</v>
      </c>
    </row>
    <row r="166" spans="1:13" ht="18" customHeight="1" x14ac:dyDescent="0.2">
      <c r="A166" s="1">
        <v>165</v>
      </c>
      <c r="B166" s="1">
        <v>1</v>
      </c>
      <c r="C166" s="20"/>
      <c r="D166" s="1" t="s">
        <v>77</v>
      </c>
      <c r="E166" s="1" t="s">
        <v>78</v>
      </c>
      <c r="F166" s="1" t="s">
        <v>79</v>
      </c>
      <c r="G166" s="1" t="s">
        <v>227</v>
      </c>
      <c r="H166" s="4" t="str">
        <f>INDEX(字典!B:B,MATCH(D166,字典!A:A,0))</f>
        <v>正常</v>
      </c>
      <c r="I166" s="4" t="str">
        <f>IF(RIGHT(F166,2)="90",INDEX(字典!F:F,MATCH("0x"&amp;MID(F166,5,2),字典!C:C,0)),INDEX(字典!D:D,MATCH("0x"&amp;MID(F166,5,2),字典!C:C,0)))</f>
        <v>-</v>
      </c>
      <c r="J166" s="4" t="str">
        <f>IF(RIGHT(F166,2) ="90",INDEX(字典!J:J,MATCH("0x"&amp;MID(F166,7,2),字典!C:C,0)),INDEX(字典!H:H,MATCH("0x"&amp;MID(F166,7,2),字典!C:C,0)))</f>
        <v>-</v>
      </c>
      <c r="K166" s="4" t="str">
        <f>INDEX(字典!M:M,MATCH("0x"&amp;RIGHT(F166,2),字典!L:L,0))</f>
        <v>0xF8(248/120)</v>
      </c>
      <c r="L166" s="8">
        <f t="shared" si="6"/>
        <v>14.375</v>
      </c>
      <c r="M166" s="8">
        <f t="shared" si="5"/>
        <v>3.9999999999999147E-2</v>
      </c>
    </row>
    <row r="167" spans="1:13" ht="18" customHeight="1" x14ac:dyDescent="0.2">
      <c r="A167" s="1">
        <v>166</v>
      </c>
      <c r="B167" s="1">
        <v>1</v>
      </c>
      <c r="C167" s="20"/>
      <c r="D167" s="1" t="s">
        <v>77</v>
      </c>
      <c r="E167" s="1" t="s">
        <v>78</v>
      </c>
      <c r="F167" s="1" t="s">
        <v>79</v>
      </c>
      <c r="G167" s="1" t="s">
        <v>228</v>
      </c>
      <c r="H167" s="4" t="str">
        <f>INDEX(字典!B:B,MATCH(D167,字典!A:A,0))</f>
        <v>正常</v>
      </c>
      <c r="I167" s="4" t="str">
        <f>IF(RIGHT(F167,2)="90",INDEX(字典!F:F,MATCH("0x"&amp;MID(F167,5,2),字典!C:C,0)),INDEX(字典!D:D,MATCH("0x"&amp;MID(F167,5,2),字典!C:C,0)))</f>
        <v>-</v>
      </c>
      <c r="J167" s="4" t="str">
        <f>IF(RIGHT(F167,2) ="90",INDEX(字典!J:J,MATCH("0x"&amp;MID(F167,7,2),字典!C:C,0)),INDEX(字典!H:H,MATCH("0x"&amp;MID(F167,7,2),字典!C:C,0)))</f>
        <v>-</v>
      </c>
      <c r="K167" s="4" t="str">
        <f>INDEX(字典!M:M,MATCH("0x"&amp;RIGHT(F167,2),字典!L:L,0))</f>
        <v>0xF8(248/120)</v>
      </c>
      <c r="L167" s="8">
        <f t="shared" si="6"/>
        <v>14.404999999999999</v>
      </c>
      <c r="M167" s="8">
        <f t="shared" si="5"/>
        <v>2.9999999999999361E-2</v>
      </c>
    </row>
    <row r="168" spans="1:13" ht="18" customHeight="1" x14ac:dyDescent="0.2">
      <c r="A168" s="1">
        <v>167</v>
      </c>
      <c r="B168" s="1">
        <v>1</v>
      </c>
      <c r="C168" s="20"/>
      <c r="D168" s="1" t="s">
        <v>77</v>
      </c>
      <c r="E168" s="1" t="s">
        <v>78</v>
      </c>
      <c r="F168" s="1" t="s">
        <v>79</v>
      </c>
      <c r="G168" s="1" t="s">
        <v>229</v>
      </c>
      <c r="H168" s="4" t="str">
        <f>INDEX(字典!B:B,MATCH(D168,字典!A:A,0))</f>
        <v>正常</v>
      </c>
      <c r="I168" s="4" t="str">
        <f>IF(RIGHT(F168,2)="90",INDEX(字典!F:F,MATCH("0x"&amp;MID(F168,5,2),字典!C:C,0)),INDEX(字典!D:D,MATCH("0x"&amp;MID(F168,5,2),字典!C:C,0)))</f>
        <v>-</v>
      </c>
      <c r="J168" s="4" t="str">
        <f>IF(RIGHT(F168,2) ="90",INDEX(字典!J:J,MATCH("0x"&amp;MID(F168,7,2),字典!C:C,0)),INDEX(字典!H:H,MATCH("0x"&amp;MID(F168,7,2),字典!C:C,0)))</f>
        <v>-</v>
      </c>
      <c r="K168" s="4" t="str">
        <f>INDEX(字典!M:M,MATCH("0x"&amp;RIGHT(F168,2),字典!L:L,0))</f>
        <v>0xF8(248/120)</v>
      </c>
      <c r="L168" s="8">
        <f t="shared" si="6"/>
        <v>14.445</v>
      </c>
      <c r="M168" s="8">
        <f t="shared" si="5"/>
        <v>4.0000000000000924E-2</v>
      </c>
    </row>
    <row r="169" spans="1:13" ht="18" customHeight="1" x14ac:dyDescent="0.2">
      <c r="A169" s="1">
        <v>168</v>
      </c>
      <c r="B169" s="1">
        <v>1</v>
      </c>
      <c r="C169" s="20"/>
      <c r="D169" s="1" t="s">
        <v>77</v>
      </c>
      <c r="E169" s="1" t="s">
        <v>78</v>
      </c>
      <c r="F169" s="1" t="s">
        <v>79</v>
      </c>
      <c r="G169" s="1" t="s">
        <v>230</v>
      </c>
      <c r="H169" s="4" t="str">
        <f>INDEX(字典!B:B,MATCH(D169,字典!A:A,0))</f>
        <v>正常</v>
      </c>
      <c r="I169" s="4" t="str">
        <f>IF(RIGHT(F169,2)="90",INDEX(字典!F:F,MATCH("0x"&amp;MID(F169,5,2),字典!C:C,0)),INDEX(字典!D:D,MATCH("0x"&amp;MID(F169,5,2),字典!C:C,0)))</f>
        <v>-</v>
      </c>
      <c r="J169" s="4" t="str">
        <f>IF(RIGHT(F169,2) ="90",INDEX(字典!J:J,MATCH("0x"&amp;MID(F169,7,2),字典!C:C,0)),INDEX(字典!H:H,MATCH("0x"&amp;MID(F169,7,2),字典!C:C,0)))</f>
        <v>-</v>
      </c>
      <c r="K169" s="4" t="str">
        <f>INDEX(字典!M:M,MATCH("0x"&amp;RIGHT(F169,2),字典!L:L,0))</f>
        <v>0xF8(248/120)</v>
      </c>
      <c r="L169" s="8">
        <f t="shared" si="6"/>
        <v>14.484999999999999</v>
      </c>
      <c r="M169" s="8">
        <f t="shared" si="5"/>
        <v>3.9999999999999147E-2</v>
      </c>
    </row>
    <row r="170" spans="1:13" ht="18" customHeight="1" x14ac:dyDescent="0.2">
      <c r="A170" s="1">
        <v>169</v>
      </c>
      <c r="B170" s="1">
        <v>1</v>
      </c>
      <c r="C170" s="20"/>
      <c r="D170" s="1" t="s">
        <v>77</v>
      </c>
      <c r="E170" s="1" t="s">
        <v>78</v>
      </c>
      <c r="F170" s="1" t="s">
        <v>79</v>
      </c>
      <c r="G170" s="1" t="s">
        <v>231</v>
      </c>
      <c r="H170" s="4" t="str">
        <f>INDEX(字典!B:B,MATCH(D170,字典!A:A,0))</f>
        <v>正常</v>
      </c>
      <c r="I170" s="4" t="str">
        <f>IF(RIGHT(F170,2)="90",INDEX(字典!F:F,MATCH("0x"&amp;MID(F170,5,2),字典!C:C,0)),INDEX(字典!D:D,MATCH("0x"&amp;MID(F170,5,2),字典!C:C,0)))</f>
        <v>-</v>
      </c>
      <c r="J170" s="4" t="str">
        <f>IF(RIGHT(F170,2) ="90",INDEX(字典!J:J,MATCH("0x"&amp;MID(F170,7,2),字典!C:C,0)),INDEX(字典!H:H,MATCH("0x"&amp;MID(F170,7,2),字典!C:C,0)))</f>
        <v>-</v>
      </c>
      <c r="K170" s="4" t="str">
        <f>INDEX(字典!M:M,MATCH("0x"&amp;RIGHT(F170,2),字典!L:L,0))</f>
        <v>0xF8(248/120)</v>
      </c>
      <c r="L170" s="8">
        <f t="shared" si="6"/>
        <v>14.515000000000001</v>
      </c>
      <c r="M170" s="8">
        <f t="shared" si="5"/>
        <v>3.0000000000001137E-2</v>
      </c>
    </row>
    <row r="171" spans="1:13" ht="18" customHeight="1" x14ac:dyDescent="0.2">
      <c r="A171" s="1">
        <v>170</v>
      </c>
      <c r="B171" s="1">
        <v>1</v>
      </c>
      <c r="C171" s="20"/>
      <c r="D171" s="1" t="s">
        <v>77</v>
      </c>
      <c r="E171" s="1" t="s">
        <v>78</v>
      </c>
      <c r="F171" s="1" t="s">
        <v>79</v>
      </c>
      <c r="G171" s="1" t="s">
        <v>232</v>
      </c>
      <c r="H171" s="4" t="str">
        <f>INDEX(字典!B:B,MATCH(D171,字典!A:A,0))</f>
        <v>正常</v>
      </c>
      <c r="I171" s="4" t="str">
        <f>IF(RIGHT(F171,2)="90",INDEX(字典!F:F,MATCH("0x"&amp;MID(F171,5,2),字典!C:C,0)),INDEX(字典!D:D,MATCH("0x"&amp;MID(F171,5,2),字典!C:C,0)))</f>
        <v>-</v>
      </c>
      <c r="J171" s="4" t="str">
        <f>IF(RIGHT(F171,2) ="90",INDEX(字典!J:J,MATCH("0x"&amp;MID(F171,7,2),字典!C:C,0)),INDEX(字典!H:H,MATCH("0x"&amp;MID(F171,7,2),字典!C:C,0)))</f>
        <v>-</v>
      </c>
      <c r="K171" s="4" t="str">
        <f>INDEX(字典!M:M,MATCH("0x"&amp;RIGHT(F171,2),字典!L:L,0))</f>
        <v>0xF8(248/120)</v>
      </c>
      <c r="L171" s="8">
        <f t="shared" si="6"/>
        <v>14.555</v>
      </c>
      <c r="M171" s="8">
        <f t="shared" si="5"/>
        <v>3.9999999999999147E-2</v>
      </c>
    </row>
    <row r="172" spans="1:13" ht="18" customHeight="1" x14ac:dyDescent="0.2">
      <c r="A172" s="1">
        <v>171</v>
      </c>
      <c r="B172" s="1">
        <v>1</v>
      </c>
      <c r="C172" s="20"/>
      <c r="D172" s="1" t="s">
        <v>77</v>
      </c>
      <c r="E172" s="1" t="s">
        <v>78</v>
      </c>
      <c r="F172" s="1" t="s">
        <v>79</v>
      </c>
      <c r="G172" s="1" t="s">
        <v>233</v>
      </c>
      <c r="H172" s="4" t="str">
        <f>INDEX(字典!B:B,MATCH(D172,字典!A:A,0))</f>
        <v>正常</v>
      </c>
      <c r="I172" s="4" t="str">
        <f>IF(RIGHT(F172,2)="90",INDEX(字典!F:F,MATCH("0x"&amp;MID(F172,5,2),字典!C:C,0)),INDEX(字典!D:D,MATCH("0x"&amp;MID(F172,5,2),字典!C:C,0)))</f>
        <v>-</v>
      </c>
      <c r="J172" s="4" t="str">
        <f>IF(RIGHT(F172,2) ="90",INDEX(字典!J:J,MATCH("0x"&amp;MID(F172,7,2),字典!C:C,0)),INDEX(字典!H:H,MATCH("0x"&amp;MID(F172,7,2),字典!C:C,0)))</f>
        <v>-</v>
      </c>
      <c r="K172" s="4" t="str">
        <f>INDEX(字典!M:M,MATCH("0x"&amp;RIGHT(F172,2),字典!L:L,0))</f>
        <v>0xF8(248/120)</v>
      </c>
      <c r="L172" s="8">
        <f t="shared" si="6"/>
        <v>14.585000000000001</v>
      </c>
      <c r="M172" s="8">
        <f t="shared" si="5"/>
        <v>3.0000000000001137E-2</v>
      </c>
    </row>
    <row r="173" spans="1:13" ht="18" customHeight="1" x14ac:dyDescent="0.2">
      <c r="A173" s="1">
        <v>172</v>
      </c>
      <c r="B173" s="1">
        <v>1</v>
      </c>
      <c r="C173" s="20"/>
      <c r="D173" s="1" t="s">
        <v>77</v>
      </c>
      <c r="E173" s="1" t="s">
        <v>78</v>
      </c>
      <c r="F173" s="1" t="s">
        <v>79</v>
      </c>
      <c r="G173" s="1" t="s">
        <v>234</v>
      </c>
      <c r="H173" s="4" t="str">
        <f>INDEX(字典!B:B,MATCH(D173,字典!A:A,0))</f>
        <v>正常</v>
      </c>
      <c r="I173" s="4" t="str">
        <f>IF(RIGHT(F173,2)="90",INDEX(字典!F:F,MATCH("0x"&amp;MID(F173,5,2),字典!C:C,0)),INDEX(字典!D:D,MATCH("0x"&amp;MID(F173,5,2),字典!C:C,0)))</f>
        <v>-</v>
      </c>
      <c r="J173" s="4" t="str">
        <f>IF(RIGHT(F173,2) ="90",INDEX(字典!J:J,MATCH("0x"&amp;MID(F173,7,2),字典!C:C,0)),INDEX(字典!H:H,MATCH("0x"&amp;MID(F173,7,2),字典!C:C,0)))</f>
        <v>-</v>
      </c>
      <c r="K173" s="4" t="str">
        <f>INDEX(字典!M:M,MATCH("0x"&amp;RIGHT(F173,2),字典!L:L,0))</f>
        <v>0xF8(248/120)</v>
      </c>
      <c r="L173" s="8">
        <f t="shared" si="6"/>
        <v>14.625</v>
      </c>
      <c r="M173" s="8">
        <f t="shared" si="5"/>
        <v>3.9999999999999147E-2</v>
      </c>
    </row>
    <row r="174" spans="1:13" ht="18" customHeight="1" x14ac:dyDescent="0.2">
      <c r="A174" s="1">
        <v>173</v>
      </c>
      <c r="B174" s="1">
        <v>1</v>
      </c>
      <c r="C174" s="20"/>
      <c r="D174" s="1" t="s">
        <v>77</v>
      </c>
      <c r="E174" s="1" t="s">
        <v>78</v>
      </c>
      <c r="F174" s="1" t="s">
        <v>235</v>
      </c>
      <c r="G174" s="1" t="s">
        <v>236</v>
      </c>
      <c r="H174" s="4" t="str">
        <f>INDEX(字典!B:B,MATCH(D174,字典!A:A,0))</f>
        <v>正常</v>
      </c>
      <c r="I174" s="4" t="str">
        <f>IF(RIGHT(F174,2)="90",INDEX(字典!F:F,MATCH("0x"&amp;MID(F174,5,2),字典!C:C,0)),INDEX(字典!D:D,MATCH("0x"&amp;MID(F174,5,2),字典!C:C,0)))</f>
        <v>松开按键</v>
      </c>
      <c r="J174" s="4" t="str">
        <f>IF(RIGHT(F174,2) ="90",INDEX(字典!J:J,MATCH("0x"&amp;MID(F174,7,2),字典!C:C,0)),INDEX(字典!H:H,MATCH("0x"&amp;MID(F174,7,2),字典!C:C,0)))</f>
        <v>F3键</v>
      </c>
      <c r="K174" s="4" t="str">
        <f>INDEX(字典!M:M,MATCH("0x"&amp;RIGHT(F174,2),字典!L:L,0))</f>
        <v>音符</v>
      </c>
      <c r="L174" s="8">
        <f t="shared" si="6"/>
        <v>14.664999999999999</v>
      </c>
      <c r="M174" s="8">
        <f t="shared" si="5"/>
        <v>3.9999999999999147E-2</v>
      </c>
    </row>
    <row r="175" spans="1:13" ht="18" customHeight="1" x14ac:dyDescent="0.2">
      <c r="A175" s="1">
        <v>174</v>
      </c>
      <c r="B175" s="1">
        <v>1</v>
      </c>
      <c r="C175" s="20"/>
      <c r="D175" s="1" t="s">
        <v>77</v>
      </c>
      <c r="E175" s="1" t="s">
        <v>78</v>
      </c>
      <c r="F175" s="1" t="s">
        <v>237</v>
      </c>
      <c r="G175" s="1" t="s">
        <v>238</v>
      </c>
      <c r="H175" s="4" t="str">
        <f>INDEX(字典!B:B,MATCH(D175,字典!A:A,0))</f>
        <v>正常</v>
      </c>
      <c r="I175" s="4" t="str">
        <f>IF(RIGHT(F175,2)="90",INDEX(字典!F:F,MATCH("0x"&amp;MID(F175,5,2),字典!C:C,0)),INDEX(字典!D:D,MATCH("0x"&amp;MID(F175,5,2),字典!C:C,0)))</f>
        <v>松开按键</v>
      </c>
      <c r="J175" s="4" t="str">
        <f>IF(RIGHT(F175,2) ="90",INDEX(字典!J:J,MATCH("0x"&amp;MID(F175,7,2),字典!C:C,0)),INDEX(字典!H:H,MATCH("0x"&amp;MID(F175,7,2),字典!C:C,0)))</f>
        <v>G3键</v>
      </c>
      <c r="K175" s="4" t="str">
        <f>INDEX(字典!M:M,MATCH("0x"&amp;RIGHT(F175,2),字典!L:L,0))</f>
        <v>音符</v>
      </c>
      <c r="L175" s="8">
        <f t="shared" si="6"/>
        <v>14.705</v>
      </c>
      <c r="M175" s="8">
        <f t="shared" si="5"/>
        <v>4.0000000000000924E-2</v>
      </c>
    </row>
    <row r="176" spans="1:13" ht="18" customHeight="1" x14ac:dyDescent="0.2">
      <c r="A176" s="1">
        <v>175</v>
      </c>
      <c r="B176" s="1">
        <v>1</v>
      </c>
      <c r="C176" s="20"/>
      <c r="D176" s="1" t="s">
        <v>77</v>
      </c>
      <c r="E176" s="1" t="s">
        <v>78</v>
      </c>
      <c r="F176" s="1" t="s">
        <v>79</v>
      </c>
      <c r="G176" s="1" t="s">
        <v>239</v>
      </c>
      <c r="H176" s="4" t="str">
        <f>INDEX(字典!B:B,MATCH(D176,字典!A:A,0))</f>
        <v>正常</v>
      </c>
      <c r="I176" s="4" t="str">
        <f>IF(RIGHT(F176,2)="90",INDEX(字典!F:F,MATCH("0x"&amp;MID(F176,5,2),字典!C:C,0)),INDEX(字典!D:D,MATCH("0x"&amp;MID(F176,5,2),字典!C:C,0)))</f>
        <v>-</v>
      </c>
      <c r="J176" s="4" t="str">
        <f>IF(RIGHT(F176,2) ="90",INDEX(字典!J:J,MATCH("0x"&amp;MID(F176,7,2),字典!C:C,0)),INDEX(字典!H:H,MATCH("0x"&amp;MID(F176,7,2),字典!C:C,0)))</f>
        <v>-</v>
      </c>
      <c r="K176" s="4" t="str">
        <f>INDEX(字典!M:M,MATCH("0x"&amp;RIGHT(F176,2),字典!L:L,0))</f>
        <v>0xF8(248/120)</v>
      </c>
      <c r="L176" s="8">
        <f t="shared" si="6"/>
        <v>14.744999999999999</v>
      </c>
      <c r="M176" s="8">
        <f t="shared" si="5"/>
        <v>3.9999999999999147E-2</v>
      </c>
    </row>
    <row r="177" spans="1:13" ht="18" customHeight="1" x14ac:dyDescent="0.2">
      <c r="A177" s="1">
        <v>176</v>
      </c>
      <c r="B177" s="1">
        <v>1</v>
      </c>
      <c r="C177" s="20"/>
      <c r="D177" s="1" t="s">
        <v>77</v>
      </c>
      <c r="E177" s="1" t="s">
        <v>78</v>
      </c>
      <c r="F177" s="1" t="s">
        <v>87</v>
      </c>
      <c r="G177" s="1" t="s">
        <v>240</v>
      </c>
      <c r="H177" s="4" t="str">
        <f>INDEX(字典!B:B,MATCH(D177,字典!A:A,0))</f>
        <v>正常</v>
      </c>
      <c r="I177" s="4" t="str">
        <f>IF(RIGHT(F177,2)="90",INDEX(字典!F:F,MATCH("0x"&amp;MID(F177,5,2),字典!C:C,0)),INDEX(字典!D:D,MATCH("0x"&amp;MID(F177,5,2),字典!C:C,0)))</f>
        <v>-</v>
      </c>
      <c r="J177" s="4" t="str">
        <f>IF(RIGHT(F177,2) ="90",INDEX(字典!J:J,MATCH("0x"&amp;MID(F177,7,2),字典!C:C,0)),INDEX(字典!H:H,MATCH("0x"&amp;MID(F177,7,2),字典!C:C,0)))</f>
        <v>-</v>
      </c>
      <c r="K177" s="4" t="str">
        <f>INDEX(字典!M:M,MATCH("0x"&amp;RIGHT(F177,2),字典!L:L,0))</f>
        <v>0xFE(254/126)</v>
      </c>
      <c r="L177" s="8">
        <f t="shared" si="6"/>
        <v>14.785</v>
      </c>
      <c r="M177" s="8">
        <f t="shared" si="5"/>
        <v>4.0000000000000924E-2</v>
      </c>
    </row>
    <row r="178" spans="1:13" ht="18" customHeight="1" x14ac:dyDescent="0.2">
      <c r="A178" s="1">
        <v>177</v>
      </c>
      <c r="B178" s="1">
        <v>1</v>
      </c>
      <c r="C178" s="20"/>
      <c r="D178" s="1" t="s">
        <v>77</v>
      </c>
      <c r="E178" s="1" t="s">
        <v>78</v>
      </c>
      <c r="F178" s="1" t="s">
        <v>79</v>
      </c>
      <c r="G178" s="1" t="s">
        <v>241</v>
      </c>
      <c r="H178" s="4" t="str">
        <f>INDEX(字典!B:B,MATCH(D178,字典!A:A,0))</f>
        <v>正常</v>
      </c>
      <c r="I178" s="4" t="str">
        <f>IF(RIGHT(F178,2)="90",INDEX(字典!F:F,MATCH("0x"&amp;MID(F178,5,2),字典!C:C,0)),INDEX(字典!D:D,MATCH("0x"&amp;MID(F178,5,2),字典!C:C,0)))</f>
        <v>-</v>
      </c>
      <c r="J178" s="4" t="str">
        <f>IF(RIGHT(F178,2) ="90",INDEX(字典!J:J,MATCH("0x"&amp;MID(F178,7,2),字典!C:C,0)),INDEX(字典!H:H,MATCH("0x"&amp;MID(F178,7,2),字典!C:C,0)))</f>
        <v>-</v>
      </c>
      <c r="K178" s="4" t="str">
        <f>INDEX(字典!M:M,MATCH("0x"&amp;RIGHT(F178,2),字典!L:L,0))</f>
        <v>0xF8(248/120)</v>
      </c>
      <c r="L178" s="8">
        <f t="shared" si="6"/>
        <v>14.824</v>
      </c>
      <c r="M178" s="8">
        <f t="shared" si="5"/>
        <v>3.8999999999999702E-2</v>
      </c>
    </row>
    <row r="179" spans="1:13" ht="18" customHeight="1" x14ac:dyDescent="0.2">
      <c r="A179" s="1">
        <v>178</v>
      </c>
      <c r="B179" s="1">
        <v>1</v>
      </c>
      <c r="C179" s="20"/>
      <c r="D179" s="1" t="s">
        <v>77</v>
      </c>
      <c r="E179" s="1" t="s">
        <v>78</v>
      </c>
      <c r="F179" s="1" t="s">
        <v>79</v>
      </c>
      <c r="G179" s="1" t="s">
        <v>242</v>
      </c>
      <c r="H179" s="4" t="str">
        <f>INDEX(字典!B:B,MATCH(D179,字典!A:A,0))</f>
        <v>正常</v>
      </c>
      <c r="I179" s="4" t="str">
        <f>IF(RIGHT(F179,2)="90",INDEX(字典!F:F,MATCH("0x"&amp;MID(F179,5,2),字典!C:C,0)),INDEX(字典!D:D,MATCH("0x"&amp;MID(F179,5,2),字典!C:C,0)))</f>
        <v>-</v>
      </c>
      <c r="J179" s="4" t="str">
        <f>IF(RIGHT(F179,2) ="90",INDEX(字典!J:J,MATCH("0x"&amp;MID(F179,7,2),字典!C:C,0)),INDEX(字典!H:H,MATCH("0x"&amp;MID(F179,7,2),字典!C:C,0)))</f>
        <v>-</v>
      </c>
      <c r="K179" s="4" t="str">
        <f>INDEX(字典!M:M,MATCH("0x"&amp;RIGHT(F179,2),字典!L:L,0))</f>
        <v>0xF8(248/120)</v>
      </c>
      <c r="L179" s="8">
        <f t="shared" si="6"/>
        <v>14.864000000000001</v>
      </c>
      <c r="M179" s="8">
        <f t="shared" si="5"/>
        <v>4.0000000000000924E-2</v>
      </c>
    </row>
    <row r="180" spans="1:13" ht="18" customHeight="1" x14ac:dyDescent="0.2">
      <c r="A180" s="1">
        <v>179</v>
      </c>
      <c r="B180" s="1">
        <v>1</v>
      </c>
      <c r="C180" s="20"/>
      <c r="D180" s="1" t="s">
        <v>77</v>
      </c>
      <c r="E180" s="1" t="s">
        <v>78</v>
      </c>
      <c r="F180" s="1" t="s">
        <v>79</v>
      </c>
      <c r="G180" s="1" t="s">
        <v>243</v>
      </c>
      <c r="H180" s="4" t="str">
        <f>INDEX(字典!B:B,MATCH(D180,字典!A:A,0))</f>
        <v>正常</v>
      </c>
      <c r="I180" s="4" t="str">
        <f>IF(RIGHT(F180,2)="90",INDEX(字典!F:F,MATCH("0x"&amp;MID(F180,5,2),字典!C:C,0)),INDEX(字典!D:D,MATCH("0x"&amp;MID(F180,5,2),字典!C:C,0)))</f>
        <v>-</v>
      </c>
      <c r="J180" s="4" t="str">
        <f>IF(RIGHT(F180,2) ="90",INDEX(字典!J:J,MATCH("0x"&amp;MID(F180,7,2),字典!C:C,0)),INDEX(字典!H:H,MATCH("0x"&amp;MID(F180,7,2),字典!C:C,0)))</f>
        <v>-</v>
      </c>
      <c r="K180" s="4" t="str">
        <f>INDEX(字典!M:M,MATCH("0x"&amp;RIGHT(F180,2),字典!L:L,0))</f>
        <v>0xF8(248/120)</v>
      </c>
      <c r="L180" s="8">
        <f t="shared" si="6"/>
        <v>14.894</v>
      </c>
      <c r="M180" s="8">
        <f t="shared" si="5"/>
        <v>2.9999999999999361E-2</v>
      </c>
    </row>
    <row r="181" spans="1:13" ht="18" customHeight="1" x14ac:dyDescent="0.2">
      <c r="A181" s="1">
        <v>180</v>
      </c>
      <c r="B181" s="1">
        <v>1</v>
      </c>
      <c r="C181" s="20"/>
      <c r="D181" s="1" t="s">
        <v>77</v>
      </c>
      <c r="E181" s="1" t="s">
        <v>78</v>
      </c>
      <c r="F181" s="1" t="s">
        <v>79</v>
      </c>
      <c r="G181" s="1" t="s">
        <v>244</v>
      </c>
      <c r="H181" s="4" t="str">
        <f>INDEX(字典!B:B,MATCH(D181,字典!A:A,0))</f>
        <v>正常</v>
      </c>
      <c r="I181" s="4" t="str">
        <f>IF(RIGHT(F181,2)="90",INDEX(字典!F:F,MATCH("0x"&amp;MID(F181,5,2),字典!C:C,0)),INDEX(字典!D:D,MATCH("0x"&amp;MID(F181,5,2),字典!C:C,0)))</f>
        <v>-</v>
      </c>
      <c r="J181" s="4" t="str">
        <f>IF(RIGHT(F181,2) ="90",INDEX(字典!J:J,MATCH("0x"&amp;MID(F181,7,2),字典!C:C,0)),INDEX(字典!H:H,MATCH("0x"&amp;MID(F181,7,2),字典!C:C,0)))</f>
        <v>-</v>
      </c>
      <c r="K181" s="4" t="str">
        <f>INDEX(字典!M:M,MATCH("0x"&amp;RIGHT(F181,2),字典!L:L,0))</f>
        <v>0xF8(248/120)</v>
      </c>
      <c r="L181" s="8">
        <f t="shared" si="6"/>
        <v>14.933999999999999</v>
      </c>
      <c r="M181" s="8">
        <f t="shared" si="5"/>
        <v>3.9999999999999147E-2</v>
      </c>
    </row>
    <row r="182" spans="1:13" ht="18" customHeight="1" x14ac:dyDescent="0.2">
      <c r="A182" s="1">
        <v>181</v>
      </c>
      <c r="B182" s="1">
        <v>1</v>
      </c>
      <c r="C182" s="20"/>
      <c r="D182" s="1" t="s">
        <v>77</v>
      </c>
      <c r="E182" s="1" t="s">
        <v>78</v>
      </c>
      <c r="F182" s="1" t="s">
        <v>79</v>
      </c>
      <c r="G182" s="1" t="s">
        <v>245</v>
      </c>
      <c r="H182" s="4" t="str">
        <f>INDEX(字典!B:B,MATCH(D182,字典!A:A,0))</f>
        <v>正常</v>
      </c>
      <c r="I182" s="4" t="str">
        <f>IF(RIGHT(F182,2)="90",INDEX(字典!F:F,MATCH("0x"&amp;MID(F182,5,2),字典!C:C,0)),INDEX(字典!D:D,MATCH("0x"&amp;MID(F182,5,2),字典!C:C,0)))</f>
        <v>-</v>
      </c>
      <c r="J182" s="4" t="str">
        <f>IF(RIGHT(F182,2) ="90",INDEX(字典!J:J,MATCH("0x"&amp;MID(F182,7,2),字典!C:C,0)),INDEX(字典!H:H,MATCH("0x"&amp;MID(F182,7,2),字典!C:C,0)))</f>
        <v>-</v>
      </c>
      <c r="K182" s="4" t="str">
        <f>INDEX(字典!M:M,MATCH("0x"&amp;RIGHT(F182,2),字典!L:L,0))</f>
        <v>0xF8(248/120)</v>
      </c>
      <c r="L182" s="8">
        <f t="shared" si="6"/>
        <v>14.974</v>
      </c>
      <c r="M182" s="8">
        <f t="shared" si="5"/>
        <v>4.0000000000000924E-2</v>
      </c>
    </row>
    <row r="183" spans="1:13" ht="18" customHeight="1" x14ac:dyDescent="0.2">
      <c r="A183" s="1">
        <v>182</v>
      </c>
      <c r="B183" s="1">
        <v>1</v>
      </c>
      <c r="C183" s="20"/>
      <c r="D183" s="1" t="s">
        <v>77</v>
      </c>
      <c r="E183" s="1" t="s">
        <v>78</v>
      </c>
      <c r="F183" s="1" t="s">
        <v>246</v>
      </c>
      <c r="G183" s="1" t="s">
        <v>247</v>
      </c>
      <c r="H183" s="4" t="str">
        <f>INDEX(字典!B:B,MATCH(D183,字典!A:A,0))</f>
        <v>正常</v>
      </c>
      <c r="I183" s="4" t="str">
        <f>IF(RIGHT(F183,2)="90",INDEX(字典!F:F,MATCH("0x"&amp;MID(F183,5,2),字典!C:C,0)),INDEX(字典!D:D,MATCH("0x"&amp;MID(F183,5,2),字典!C:C,0)))</f>
        <v>按下(力度49)</v>
      </c>
      <c r="J183" s="4" t="str">
        <f>IF(RIGHT(F183,2) ="90",INDEX(字典!J:J,MATCH("0x"&amp;MID(F183,7,2),字典!C:C,0)),INDEX(字典!H:H,MATCH("0x"&amp;MID(F183,7,2),字典!C:C,0)))</f>
        <v>G3键</v>
      </c>
      <c r="K183" s="4" t="str">
        <f>INDEX(字典!M:M,MATCH("0x"&amp;RIGHT(F183,2),字典!L:L,0))</f>
        <v>音符</v>
      </c>
      <c r="L183" s="8">
        <f t="shared" si="6"/>
        <v>15.013999999999999</v>
      </c>
      <c r="M183" s="8">
        <f t="shared" si="5"/>
        <v>3.9999999999999147E-2</v>
      </c>
    </row>
    <row r="184" spans="1:13" ht="18" customHeight="1" x14ac:dyDescent="0.2">
      <c r="A184" s="1">
        <v>183</v>
      </c>
      <c r="B184" s="1">
        <v>1</v>
      </c>
      <c r="C184" s="20"/>
      <c r="D184" s="1" t="s">
        <v>77</v>
      </c>
      <c r="E184" s="1" t="s">
        <v>78</v>
      </c>
      <c r="F184" s="1" t="s">
        <v>79</v>
      </c>
      <c r="G184" s="1" t="s">
        <v>248</v>
      </c>
      <c r="H184" s="4" t="str">
        <f>INDEX(字典!B:B,MATCH(D184,字典!A:A,0))</f>
        <v>正常</v>
      </c>
      <c r="I184" s="4" t="str">
        <f>IF(RIGHT(F184,2)="90",INDEX(字典!F:F,MATCH("0x"&amp;MID(F184,5,2),字典!C:C,0)),INDEX(字典!D:D,MATCH("0x"&amp;MID(F184,5,2),字典!C:C,0)))</f>
        <v>-</v>
      </c>
      <c r="J184" s="4" t="str">
        <f>IF(RIGHT(F184,2) ="90",INDEX(字典!J:J,MATCH("0x"&amp;MID(F184,7,2),字典!C:C,0)),INDEX(字典!H:H,MATCH("0x"&amp;MID(F184,7,2),字典!C:C,0)))</f>
        <v>-</v>
      </c>
      <c r="K184" s="4" t="str">
        <f>INDEX(字典!M:M,MATCH("0x"&amp;RIGHT(F184,2),字典!L:L,0))</f>
        <v>0xF8(248/120)</v>
      </c>
      <c r="L184" s="8">
        <f t="shared" si="6"/>
        <v>15.054</v>
      </c>
      <c r="M184" s="8">
        <f t="shared" si="5"/>
        <v>4.0000000000000924E-2</v>
      </c>
    </row>
    <row r="185" spans="1:13" ht="18" customHeight="1" x14ac:dyDescent="0.2">
      <c r="A185" s="1">
        <v>184</v>
      </c>
      <c r="B185" s="1">
        <v>1</v>
      </c>
      <c r="C185" s="20"/>
      <c r="D185" s="1" t="s">
        <v>77</v>
      </c>
      <c r="E185" s="1" t="s">
        <v>78</v>
      </c>
      <c r="F185" s="1" t="s">
        <v>249</v>
      </c>
      <c r="G185" s="1" t="s">
        <v>250</v>
      </c>
      <c r="H185" s="4" t="str">
        <f>INDEX(字典!B:B,MATCH(D185,字典!A:A,0))</f>
        <v>正常</v>
      </c>
      <c r="I185" s="4" t="str">
        <f>IF(RIGHT(F185,2)="90",INDEX(字典!F:F,MATCH("0x"&amp;MID(F185,5,2),字典!C:C,0)),INDEX(字典!D:D,MATCH("0x"&amp;MID(F185,5,2),字典!C:C,0)))</f>
        <v>按下(力度49)</v>
      </c>
      <c r="J185" s="4" t="str">
        <f>IF(RIGHT(F185,2) ="90",INDEX(字典!J:J,MATCH("0x"&amp;MID(F185,7,2),字典!C:C,0)),INDEX(字典!H:H,MATCH("0x"&amp;MID(F185,7,2),字典!C:C,0)))</f>
        <v>F3键</v>
      </c>
      <c r="K185" s="4" t="str">
        <f>INDEX(字典!M:M,MATCH("0x"&amp;RIGHT(F185,2),字典!L:L,0))</f>
        <v>音符</v>
      </c>
      <c r="L185" s="8">
        <f t="shared" si="6"/>
        <v>15.093999999999999</v>
      </c>
      <c r="M185" s="8">
        <f t="shared" si="5"/>
        <v>3.9999999999999147E-2</v>
      </c>
    </row>
    <row r="186" spans="1:13" ht="18" customHeight="1" x14ac:dyDescent="0.2">
      <c r="A186" s="1">
        <v>185</v>
      </c>
      <c r="B186" s="1">
        <v>1</v>
      </c>
      <c r="C186" s="20"/>
      <c r="D186" s="1" t="s">
        <v>77</v>
      </c>
      <c r="E186" s="1" t="s">
        <v>78</v>
      </c>
      <c r="F186" s="1" t="s">
        <v>251</v>
      </c>
      <c r="G186" s="1" t="s">
        <v>252</v>
      </c>
      <c r="H186" s="4" t="str">
        <f>INDEX(字典!B:B,MATCH(D186,字典!A:A,0))</f>
        <v>正常</v>
      </c>
      <c r="I186" s="4" t="str">
        <f>IF(RIGHT(F186,2)="90",INDEX(字典!F:F,MATCH("0x"&amp;MID(F186,5,2),字典!C:C,0)),INDEX(字典!D:D,MATCH("0x"&amp;MID(F186,5,2),字典!C:C,0)))</f>
        <v>按下(力度44)</v>
      </c>
      <c r="J186" s="4" t="str">
        <f>IF(RIGHT(F186,2) ="90",INDEX(字典!J:J,MATCH("0x"&amp;MID(F186,7,2),字典!C:C,0)),INDEX(字典!H:H,MATCH("0x"&amp;MID(F186,7,2),字典!C:C,0)))</f>
        <v>E3键</v>
      </c>
      <c r="K186" s="4" t="str">
        <f>INDEX(字典!M:M,MATCH("0x"&amp;RIGHT(F186,2),字典!L:L,0))</f>
        <v>音符</v>
      </c>
      <c r="L186" s="8">
        <f t="shared" si="6"/>
        <v>15.134</v>
      </c>
      <c r="M186" s="8">
        <f t="shared" si="5"/>
        <v>4.0000000000000924E-2</v>
      </c>
    </row>
    <row r="187" spans="1:13" ht="18" customHeight="1" x14ac:dyDescent="0.2">
      <c r="A187" s="1">
        <v>186</v>
      </c>
      <c r="B187" s="1">
        <v>1</v>
      </c>
      <c r="C187" s="20"/>
      <c r="D187" s="1" t="s">
        <v>77</v>
      </c>
      <c r="E187" s="1" t="s">
        <v>78</v>
      </c>
      <c r="F187" s="1" t="s">
        <v>79</v>
      </c>
      <c r="G187" s="1" t="s">
        <v>253</v>
      </c>
      <c r="H187" s="4" t="str">
        <f>INDEX(字典!B:B,MATCH(D187,字典!A:A,0))</f>
        <v>正常</v>
      </c>
      <c r="I187" s="4" t="str">
        <f>IF(RIGHT(F187,2)="90",INDEX(字典!F:F,MATCH("0x"&amp;MID(F187,5,2),字典!C:C,0)),INDEX(字典!D:D,MATCH("0x"&amp;MID(F187,5,2),字典!C:C,0)))</f>
        <v>-</v>
      </c>
      <c r="J187" s="4" t="str">
        <f>IF(RIGHT(F187,2) ="90",INDEX(字典!J:J,MATCH("0x"&amp;MID(F187,7,2),字典!C:C,0)),INDEX(字典!H:H,MATCH("0x"&amp;MID(F187,7,2),字典!C:C,0)))</f>
        <v>-</v>
      </c>
      <c r="K187" s="4" t="str">
        <f>INDEX(字典!M:M,MATCH("0x"&amp;RIGHT(F187,2),字典!L:L,0))</f>
        <v>0xF8(248/120)</v>
      </c>
      <c r="L187" s="8">
        <f t="shared" si="6"/>
        <v>15.173999999999999</v>
      </c>
      <c r="M187" s="8">
        <f t="shared" si="5"/>
        <v>3.9999999999999147E-2</v>
      </c>
    </row>
    <row r="188" spans="1:13" ht="18" customHeight="1" x14ac:dyDescent="0.2">
      <c r="A188" s="1">
        <v>187</v>
      </c>
      <c r="B188" s="1">
        <v>1</v>
      </c>
      <c r="C188" s="20"/>
      <c r="D188" s="1" t="s">
        <v>77</v>
      </c>
      <c r="E188" s="1" t="s">
        <v>78</v>
      </c>
      <c r="F188" s="1" t="s">
        <v>254</v>
      </c>
      <c r="G188" s="1" t="s">
        <v>255</v>
      </c>
      <c r="H188" s="4" t="str">
        <f>INDEX(字典!B:B,MATCH(D188,字典!A:A,0))</f>
        <v>正常</v>
      </c>
      <c r="I188" s="4" t="str">
        <f>IF(RIGHT(F188,2)="90",INDEX(字典!F:F,MATCH("0x"&amp;MID(F188,5,2),字典!C:C,0)),INDEX(字典!D:D,MATCH("0x"&amp;MID(F188,5,2),字典!C:C,0)))</f>
        <v>按下(力度38)</v>
      </c>
      <c r="J188" s="4" t="str">
        <f>IF(RIGHT(F188,2) ="90",INDEX(字典!J:J,MATCH("0x"&amp;MID(F188,7,2),字典!C:C,0)),INDEX(字典!H:H,MATCH("0x"&amp;MID(F188,7,2),字典!C:C,0)))</f>
        <v>D3键</v>
      </c>
      <c r="K188" s="4" t="str">
        <f>INDEX(字典!M:M,MATCH("0x"&amp;RIGHT(F188,2),字典!L:L,0))</f>
        <v>音符</v>
      </c>
      <c r="L188" s="8">
        <f t="shared" si="6"/>
        <v>15.214</v>
      </c>
      <c r="M188" s="8">
        <f t="shared" si="5"/>
        <v>4.0000000000000924E-2</v>
      </c>
    </row>
    <row r="189" spans="1:13" ht="18" customHeight="1" x14ac:dyDescent="0.2">
      <c r="A189" s="1">
        <v>188</v>
      </c>
      <c r="B189" s="1">
        <v>1</v>
      </c>
      <c r="C189" s="20"/>
      <c r="D189" s="1" t="s">
        <v>77</v>
      </c>
      <c r="E189" s="1" t="s">
        <v>78</v>
      </c>
      <c r="F189" s="1" t="s">
        <v>256</v>
      </c>
      <c r="G189" s="1" t="s">
        <v>257</v>
      </c>
      <c r="H189" s="4" t="str">
        <f>INDEX(字典!B:B,MATCH(D189,字典!A:A,0))</f>
        <v>正常</v>
      </c>
      <c r="I189" s="4" t="str">
        <f>IF(RIGHT(F189,2)="90",INDEX(字典!F:F,MATCH("0x"&amp;MID(F189,5,2),字典!C:C,0)),INDEX(字典!D:D,MATCH("0x"&amp;MID(F189,5,2),字典!C:C,0)))</f>
        <v>按下(力度34)</v>
      </c>
      <c r="J189" s="4" t="str">
        <f>IF(RIGHT(F189,2) ="90",INDEX(字典!J:J,MATCH("0x"&amp;MID(F189,7,2),字典!C:C,0)),INDEX(字典!H:H,MATCH("0x"&amp;MID(F189,7,2),字典!C:C,0)))</f>
        <v>C3键</v>
      </c>
      <c r="K189" s="4" t="str">
        <f>INDEX(字典!M:M,MATCH("0x"&amp;RIGHT(F189,2),字典!L:L,0))</f>
        <v>音符</v>
      </c>
      <c r="L189" s="8">
        <f t="shared" si="6"/>
        <v>15.244</v>
      </c>
      <c r="M189" s="8">
        <f t="shared" si="5"/>
        <v>2.9999999999999361E-2</v>
      </c>
    </row>
    <row r="190" spans="1:13" ht="18" customHeight="1" x14ac:dyDescent="0.2">
      <c r="A190" s="1">
        <v>189</v>
      </c>
      <c r="B190" s="1">
        <v>1</v>
      </c>
      <c r="C190" s="20"/>
      <c r="D190" s="1" t="s">
        <v>77</v>
      </c>
      <c r="E190" s="1" t="s">
        <v>78</v>
      </c>
      <c r="F190" s="1" t="s">
        <v>79</v>
      </c>
      <c r="G190" s="1" t="s">
        <v>258</v>
      </c>
      <c r="H190" s="4" t="str">
        <f>INDEX(字典!B:B,MATCH(D190,字典!A:A,0))</f>
        <v>正常</v>
      </c>
      <c r="I190" s="4" t="str">
        <f>IF(RIGHT(F190,2)="90",INDEX(字典!F:F,MATCH("0x"&amp;MID(F190,5,2),字典!C:C,0)),INDEX(字典!D:D,MATCH("0x"&amp;MID(F190,5,2),字典!C:C,0)))</f>
        <v>-</v>
      </c>
      <c r="J190" s="4" t="str">
        <f>IF(RIGHT(F190,2) ="90",INDEX(字典!J:J,MATCH("0x"&amp;MID(F190,7,2),字典!C:C,0)),INDEX(字典!H:H,MATCH("0x"&amp;MID(F190,7,2),字典!C:C,0)))</f>
        <v>-</v>
      </c>
      <c r="K190" s="4" t="str">
        <f>INDEX(字典!M:M,MATCH("0x"&amp;RIGHT(F190,2),字典!L:L,0))</f>
        <v>0xF8(248/120)</v>
      </c>
      <c r="L190" s="8">
        <f t="shared" si="6"/>
        <v>15.294</v>
      </c>
      <c r="M190" s="8">
        <f t="shared" si="5"/>
        <v>5.0000000000000711E-2</v>
      </c>
    </row>
    <row r="191" spans="1:13" ht="18" customHeight="1" x14ac:dyDescent="0.2">
      <c r="A191" s="1">
        <v>190</v>
      </c>
      <c r="B191" s="1">
        <v>1</v>
      </c>
      <c r="C191" s="20"/>
      <c r="D191" s="1" t="s">
        <v>77</v>
      </c>
      <c r="E191" s="1" t="s">
        <v>78</v>
      </c>
      <c r="F191" s="1" t="s">
        <v>79</v>
      </c>
      <c r="G191" s="1" t="s">
        <v>259</v>
      </c>
      <c r="H191" s="4" t="str">
        <f>INDEX(字典!B:B,MATCH(D191,字典!A:A,0))</f>
        <v>正常</v>
      </c>
      <c r="I191" s="4" t="str">
        <f>IF(RIGHT(F191,2)="90",INDEX(字典!F:F,MATCH("0x"&amp;MID(F191,5,2),字典!C:C,0)),INDEX(字典!D:D,MATCH("0x"&amp;MID(F191,5,2),字典!C:C,0)))</f>
        <v>-</v>
      </c>
      <c r="J191" s="4" t="str">
        <f>IF(RIGHT(F191,2) ="90",INDEX(字典!J:J,MATCH("0x"&amp;MID(F191,7,2),字典!C:C,0)),INDEX(字典!H:H,MATCH("0x"&amp;MID(F191,7,2),字典!C:C,0)))</f>
        <v>-</v>
      </c>
      <c r="K191" s="4" t="str">
        <f>INDEX(字典!M:M,MATCH("0x"&amp;RIGHT(F191,2),字典!L:L,0))</f>
        <v>0xF8(248/120)</v>
      </c>
      <c r="L191" s="8">
        <f t="shared" si="6"/>
        <v>15.331</v>
      </c>
      <c r="M191" s="8">
        <f t="shared" si="5"/>
        <v>3.6999999999999034E-2</v>
      </c>
    </row>
    <row r="192" spans="1:13" ht="18" customHeight="1" x14ac:dyDescent="0.2">
      <c r="A192" s="1">
        <v>191</v>
      </c>
      <c r="B192" s="1">
        <v>1</v>
      </c>
      <c r="C192" s="20"/>
      <c r="D192" s="1" t="s">
        <v>77</v>
      </c>
      <c r="E192" s="1" t="s">
        <v>78</v>
      </c>
      <c r="F192" s="1" t="s">
        <v>79</v>
      </c>
      <c r="G192" s="1" t="s">
        <v>260</v>
      </c>
      <c r="H192" s="4" t="str">
        <f>INDEX(字典!B:B,MATCH(D192,字典!A:A,0))</f>
        <v>正常</v>
      </c>
      <c r="I192" s="4" t="str">
        <f>IF(RIGHT(F192,2)="90",INDEX(字典!F:F,MATCH("0x"&amp;MID(F192,5,2),字典!C:C,0)),INDEX(字典!D:D,MATCH("0x"&amp;MID(F192,5,2),字典!C:C,0)))</f>
        <v>-</v>
      </c>
      <c r="J192" s="4" t="str">
        <f>IF(RIGHT(F192,2) ="90",INDEX(字典!J:J,MATCH("0x"&amp;MID(F192,7,2),字典!C:C,0)),INDEX(字典!H:H,MATCH("0x"&amp;MID(F192,7,2),字典!C:C,0)))</f>
        <v>-</v>
      </c>
      <c r="K192" s="4" t="str">
        <f>INDEX(字典!M:M,MATCH("0x"&amp;RIGHT(F192,2),字典!L:L,0))</f>
        <v>0xF8(248/120)</v>
      </c>
      <c r="L192" s="8">
        <f t="shared" si="6"/>
        <v>15.371</v>
      </c>
      <c r="M192" s="8">
        <f t="shared" si="5"/>
        <v>4.0000000000000924E-2</v>
      </c>
    </row>
    <row r="193" spans="1:13" ht="18" customHeight="1" x14ac:dyDescent="0.2">
      <c r="A193" s="1">
        <v>192</v>
      </c>
      <c r="B193" s="1">
        <v>1</v>
      </c>
      <c r="C193" s="20"/>
      <c r="D193" s="1" t="s">
        <v>77</v>
      </c>
      <c r="E193" s="1" t="s">
        <v>78</v>
      </c>
      <c r="F193" s="1" t="s">
        <v>87</v>
      </c>
      <c r="G193" s="1" t="s">
        <v>261</v>
      </c>
      <c r="H193" s="4" t="str">
        <f>INDEX(字典!B:B,MATCH(D193,字典!A:A,0))</f>
        <v>正常</v>
      </c>
      <c r="I193" s="4" t="str">
        <f>IF(RIGHT(F193,2)="90",INDEX(字典!F:F,MATCH("0x"&amp;MID(F193,5,2),字典!C:C,0)),INDEX(字典!D:D,MATCH("0x"&amp;MID(F193,5,2),字典!C:C,0)))</f>
        <v>-</v>
      </c>
      <c r="J193" s="4" t="str">
        <f>IF(RIGHT(F193,2) ="90",INDEX(字典!J:J,MATCH("0x"&amp;MID(F193,7,2),字典!C:C,0)),INDEX(字典!H:H,MATCH("0x"&amp;MID(F193,7,2),字典!C:C,0)))</f>
        <v>-</v>
      </c>
      <c r="K193" s="4" t="str">
        <f>INDEX(字典!M:M,MATCH("0x"&amp;RIGHT(F193,2),字典!L:L,0))</f>
        <v>0xFE(254/126)</v>
      </c>
      <c r="L193" s="8">
        <f t="shared" si="6"/>
        <v>15.420999999999999</v>
      </c>
      <c r="M193" s="8">
        <f t="shared" si="5"/>
        <v>4.9999999999998934E-2</v>
      </c>
    </row>
    <row r="194" spans="1:13" ht="18" customHeight="1" x14ac:dyDescent="0.2">
      <c r="A194" s="1">
        <v>193</v>
      </c>
      <c r="B194" s="1">
        <v>1</v>
      </c>
      <c r="C194" s="20"/>
      <c r="D194" s="1" t="s">
        <v>77</v>
      </c>
      <c r="E194" s="1" t="s">
        <v>78</v>
      </c>
      <c r="F194" s="1" t="s">
        <v>79</v>
      </c>
      <c r="G194" s="1" t="s">
        <v>262</v>
      </c>
      <c r="H194" s="4" t="str">
        <f>INDEX(字典!B:B,MATCH(D194,字典!A:A,0))</f>
        <v>正常</v>
      </c>
      <c r="I194" s="4" t="str">
        <f>IF(RIGHT(F194,2)="90",INDEX(字典!F:F,MATCH("0x"&amp;MID(F194,5,2),字典!C:C,0)),INDEX(字典!D:D,MATCH("0x"&amp;MID(F194,5,2),字典!C:C,0)))</f>
        <v>-</v>
      </c>
      <c r="J194" s="4" t="str">
        <f>IF(RIGHT(F194,2) ="90",INDEX(字典!J:J,MATCH("0x"&amp;MID(F194,7,2),字典!C:C,0)),INDEX(字典!H:H,MATCH("0x"&amp;MID(F194,7,2),字典!C:C,0)))</f>
        <v>-</v>
      </c>
      <c r="K194" s="4" t="str">
        <f>INDEX(字典!M:M,MATCH("0x"&amp;RIGHT(F194,2),字典!L:L,0))</f>
        <v>0xF8(248/120)</v>
      </c>
      <c r="L194" s="8">
        <f t="shared" si="6"/>
        <v>15.461</v>
      </c>
      <c r="M194" s="8">
        <f t="shared" ref="M194:M257" si="7">IFERROR(IF(B194=B193,L194-L193,0),"")</f>
        <v>4.0000000000000924E-2</v>
      </c>
    </row>
    <row r="195" spans="1:13" ht="18" customHeight="1" x14ac:dyDescent="0.2">
      <c r="A195" s="1">
        <v>194</v>
      </c>
      <c r="B195" s="1">
        <v>1</v>
      </c>
      <c r="C195" s="20"/>
      <c r="D195" s="1" t="s">
        <v>77</v>
      </c>
      <c r="E195" s="1" t="s">
        <v>78</v>
      </c>
      <c r="F195" s="1" t="s">
        <v>79</v>
      </c>
      <c r="G195" s="1" t="s">
        <v>263</v>
      </c>
      <c r="H195" s="4" t="str">
        <f>INDEX(字典!B:B,MATCH(D195,字典!A:A,0))</f>
        <v>正常</v>
      </c>
      <c r="I195" s="4" t="str">
        <f>IF(RIGHT(F195,2)="90",INDEX(字典!F:F,MATCH("0x"&amp;MID(F195,5,2),字典!C:C,0)),INDEX(字典!D:D,MATCH("0x"&amp;MID(F195,5,2),字典!C:C,0)))</f>
        <v>-</v>
      </c>
      <c r="J195" s="4" t="str">
        <f>IF(RIGHT(F195,2) ="90",INDEX(字典!J:J,MATCH("0x"&amp;MID(F195,7,2),字典!C:C,0)),INDEX(字典!H:H,MATCH("0x"&amp;MID(F195,7,2),字典!C:C,0)))</f>
        <v>-</v>
      </c>
      <c r="K195" s="4" t="str">
        <f>INDEX(字典!M:M,MATCH("0x"&amp;RIGHT(F195,2),字典!L:L,0))</f>
        <v>0xF8(248/120)</v>
      </c>
      <c r="L195" s="8">
        <f t="shared" si="6"/>
        <v>15.500999999999999</v>
      </c>
      <c r="M195" s="8">
        <f t="shared" si="7"/>
        <v>3.9999999999999147E-2</v>
      </c>
    </row>
    <row r="196" spans="1:13" ht="18" customHeight="1" x14ac:dyDescent="0.2">
      <c r="A196" s="1">
        <v>195</v>
      </c>
      <c r="B196" s="1">
        <v>1</v>
      </c>
      <c r="C196" s="20"/>
      <c r="D196" s="1" t="s">
        <v>77</v>
      </c>
      <c r="E196" s="1" t="s">
        <v>78</v>
      </c>
      <c r="F196" s="1" t="s">
        <v>79</v>
      </c>
      <c r="G196" s="1" t="s">
        <v>264</v>
      </c>
      <c r="H196" s="4" t="str">
        <f>INDEX(字典!B:B,MATCH(D196,字典!A:A,0))</f>
        <v>正常</v>
      </c>
      <c r="I196" s="4" t="str">
        <f>IF(RIGHT(F196,2)="90",INDEX(字典!F:F,MATCH("0x"&amp;MID(F196,5,2),字典!C:C,0)),INDEX(字典!D:D,MATCH("0x"&amp;MID(F196,5,2),字典!C:C,0)))</f>
        <v>-</v>
      </c>
      <c r="J196" s="4" t="str">
        <f>IF(RIGHT(F196,2) ="90",INDEX(字典!J:J,MATCH("0x"&amp;MID(F196,7,2),字典!C:C,0)),INDEX(字典!H:H,MATCH("0x"&amp;MID(F196,7,2),字典!C:C,0)))</f>
        <v>-</v>
      </c>
      <c r="K196" s="4" t="str">
        <f>INDEX(字典!M:M,MATCH("0x"&amp;RIGHT(F196,2),字典!L:L,0))</f>
        <v>0xF8(248/120)</v>
      </c>
      <c r="L196" s="8">
        <f t="shared" si="6"/>
        <v>15.541</v>
      </c>
      <c r="M196" s="8">
        <f t="shared" si="7"/>
        <v>4.0000000000000924E-2</v>
      </c>
    </row>
    <row r="197" spans="1:13" ht="18" customHeight="1" x14ac:dyDescent="0.2">
      <c r="A197" s="1">
        <v>196</v>
      </c>
      <c r="B197" s="1">
        <v>1</v>
      </c>
      <c r="C197" s="20"/>
      <c r="D197" s="1" t="s">
        <v>77</v>
      </c>
      <c r="E197" s="1" t="s">
        <v>78</v>
      </c>
      <c r="F197" s="1" t="s">
        <v>235</v>
      </c>
      <c r="G197" s="1" t="s">
        <v>265</v>
      </c>
      <c r="H197" s="4" t="str">
        <f>INDEX(字典!B:B,MATCH(D197,字典!A:A,0))</f>
        <v>正常</v>
      </c>
      <c r="I197" s="4" t="str">
        <f>IF(RIGHT(F197,2)="90",INDEX(字典!F:F,MATCH("0x"&amp;MID(F197,5,2),字典!C:C,0)),INDEX(字典!D:D,MATCH("0x"&amp;MID(F197,5,2),字典!C:C,0)))</f>
        <v>松开按键</v>
      </c>
      <c r="J197" s="4" t="str">
        <f>IF(RIGHT(F197,2) ="90",INDEX(字典!J:J,MATCH("0x"&amp;MID(F197,7,2),字典!C:C,0)),INDEX(字典!H:H,MATCH("0x"&amp;MID(F197,7,2),字典!C:C,0)))</f>
        <v>F3键</v>
      </c>
      <c r="K197" s="4" t="str">
        <f>INDEX(字典!M:M,MATCH("0x"&amp;RIGHT(F197,2),字典!L:L,0))</f>
        <v>音符</v>
      </c>
      <c r="L197" s="8">
        <f t="shared" si="6"/>
        <v>15.590999999999999</v>
      </c>
      <c r="M197" s="8">
        <f t="shared" si="7"/>
        <v>4.9999999999998934E-2</v>
      </c>
    </row>
    <row r="198" spans="1:13" ht="18" customHeight="1" x14ac:dyDescent="0.2">
      <c r="A198" s="1">
        <v>197</v>
      </c>
      <c r="B198" s="1">
        <v>1</v>
      </c>
      <c r="C198" s="20"/>
      <c r="D198" s="1" t="s">
        <v>77</v>
      </c>
      <c r="E198" s="1" t="s">
        <v>78</v>
      </c>
      <c r="F198" s="1" t="s">
        <v>194</v>
      </c>
      <c r="G198" s="1" t="s">
        <v>266</v>
      </c>
      <c r="H198" s="4" t="str">
        <f>INDEX(字典!B:B,MATCH(D198,字典!A:A,0))</f>
        <v>正常</v>
      </c>
      <c r="I198" s="4" t="str">
        <f>IF(RIGHT(F198,2)="90",INDEX(字典!F:F,MATCH("0x"&amp;MID(F198,5,2),字典!C:C,0)),INDEX(字典!D:D,MATCH("0x"&amp;MID(F198,5,2),字典!C:C,0)))</f>
        <v>松开按键</v>
      </c>
      <c r="J198" s="4" t="str">
        <f>IF(RIGHT(F198,2) ="90",INDEX(字典!J:J,MATCH("0x"&amp;MID(F198,7,2),字典!C:C,0)),INDEX(字典!H:H,MATCH("0x"&amp;MID(F198,7,2),字典!C:C,0)))</f>
        <v>C3键</v>
      </c>
      <c r="K198" s="4" t="str">
        <f>INDEX(字典!M:M,MATCH("0x"&amp;RIGHT(F198,2),字典!L:L,0))</f>
        <v>音符</v>
      </c>
      <c r="L198" s="8">
        <f t="shared" si="6"/>
        <v>15.631</v>
      </c>
      <c r="M198" s="8">
        <f t="shared" si="7"/>
        <v>4.0000000000000924E-2</v>
      </c>
    </row>
    <row r="199" spans="1:13" ht="18" customHeight="1" x14ac:dyDescent="0.2">
      <c r="A199" s="1">
        <v>198</v>
      </c>
      <c r="B199" s="1">
        <v>1</v>
      </c>
      <c r="C199" s="20"/>
      <c r="D199" s="1" t="s">
        <v>77</v>
      </c>
      <c r="E199" s="1" t="s">
        <v>78</v>
      </c>
      <c r="F199" s="1" t="s">
        <v>209</v>
      </c>
      <c r="G199" s="1" t="s">
        <v>267</v>
      </c>
      <c r="H199" s="4" t="str">
        <f>INDEX(字典!B:B,MATCH(D199,字典!A:A,0))</f>
        <v>正常</v>
      </c>
      <c r="I199" s="4" t="str">
        <f>IF(RIGHT(F199,2)="90",INDEX(字典!F:F,MATCH("0x"&amp;MID(F199,5,2),字典!C:C,0)),INDEX(字典!D:D,MATCH("0x"&amp;MID(F199,5,2),字典!C:C,0)))</f>
        <v>松开按键</v>
      </c>
      <c r="J199" s="4" t="str">
        <f>IF(RIGHT(F199,2) ="90",INDEX(字典!J:J,MATCH("0x"&amp;MID(F199,7,2),字典!C:C,0)),INDEX(字典!H:H,MATCH("0x"&amp;MID(F199,7,2),字典!C:C,0)))</f>
        <v>E3键</v>
      </c>
      <c r="K199" s="4" t="str">
        <f>INDEX(字典!M:M,MATCH("0x"&amp;RIGHT(F199,2),字典!L:L,0))</f>
        <v>音符</v>
      </c>
      <c r="L199" s="8">
        <f t="shared" si="6"/>
        <v>15.670999999999999</v>
      </c>
      <c r="M199" s="8">
        <f t="shared" si="7"/>
        <v>3.9999999999999147E-2</v>
      </c>
    </row>
    <row r="200" spans="1:13" ht="18" customHeight="1" x14ac:dyDescent="0.2">
      <c r="A200" s="1">
        <v>199</v>
      </c>
      <c r="B200" s="1">
        <v>1</v>
      </c>
      <c r="C200" s="20"/>
      <c r="D200" s="1" t="s">
        <v>77</v>
      </c>
      <c r="E200" s="1" t="s">
        <v>78</v>
      </c>
      <c r="F200" s="1" t="s">
        <v>237</v>
      </c>
      <c r="G200" s="1" t="s">
        <v>268</v>
      </c>
      <c r="H200" s="4" t="str">
        <f>INDEX(字典!B:B,MATCH(D200,字典!A:A,0))</f>
        <v>正常</v>
      </c>
      <c r="I200" s="4" t="str">
        <f>IF(RIGHT(F200,2)="90",INDEX(字典!F:F,MATCH("0x"&amp;MID(F200,5,2),字典!C:C,0)),INDEX(字典!D:D,MATCH("0x"&amp;MID(F200,5,2),字典!C:C,0)))</f>
        <v>松开按键</v>
      </c>
      <c r="J200" s="4" t="str">
        <f>IF(RIGHT(F200,2) ="90",INDEX(字典!J:J,MATCH("0x"&amp;MID(F200,7,2),字典!C:C,0)),INDEX(字典!H:H,MATCH("0x"&amp;MID(F200,7,2),字典!C:C,0)))</f>
        <v>G3键</v>
      </c>
      <c r="K200" s="4" t="str">
        <f>INDEX(字典!M:M,MATCH("0x"&amp;RIGHT(F200,2),字典!L:L,0))</f>
        <v>音符</v>
      </c>
      <c r="L200" s="8">
        <f t="shared" si="6"/>
        <v>15.721</v>
      </c>
      <c r="M200" s="8">
        <f t="shared" si="7"/>
        <v>5.0000000000000711E-2</v>
      </c>
    </row>
    <row r="201" spans="1:13" ht="18" customHeight="1" x14ac:dyDescent="0.2">
      <c r="A201" s="1">
        <v>200</v>
      </c>
      <c r="B201" s="1">
        <v>1</v>
      </c>
      <c r="C201" s="20"/>
      <c r="D201" s="1" t="s">
        <v>77</v>
      </c>
      <c r="E201" s="1" t="s">
        <v>78</v>
      </c>
      <c r="F201" s="1" t="s">
        <v>202</v>
      </c>
      <c r="G201" s="1" t="s">
        <v>269</v>
      </c>
      <c r="H201" s="4" t="str">
        <f>INDEX(字典!B:B,MATCH(D201,字典!A:A,0))</f>
        <v>正常</v>
      </c>
      <c r="I201" s="4" t="str">
        <f>IF(RIGHT(F201,2)="90",INDEX(字典!F:F,MATCH("0x"&amp;MID(F201,5,2),字典!C:C,0)),INDEX(字典!D:D,MATCH("0x"&amp;MID(F201,5,2),字典!C:C,0)))</f>
        <v>松开按键</v>
      </c>
      <c r="J201" s="4" t="str">
        <f>IF(RIGHT(F201,2) ="90",INDEX(字典!J:J,MATCH("0x"&amp;MID(F201,7,2),字典!C:C,0)),INDEX(字典!H:H,MATCH("0x"&amp;MID(F201,7,2),字典!C:C,0)))</f>
        <v>D3键</v>
      </c>
      <c r="K201" s="4" t="str">
        <f>INDEX(字典!M:M,MATCH("0x"&amp;RIGHT(F201,2),字典!L:L,0))</f>
        <v>音符</v>
      </c>
      <c r="L201" s="8">
        <f t="shared" si="6"/>
        <v>15.760999999999999</v>
      </c>
      <c r="M201" s="8">
        <f t="shared" si="7"/>
        <v>3.9999999999999147E-2</v>
      </c>
    </row>
    <row r="202" spans="1:13" ht="18" customHeight="1" x14ac:dyDescent="0.2">
      <c r="A202" s="1">
        <v>201</v>
      </c>
      <c r="B202" s="1">
        <v>1</v>
      </c>
      <c r="C202" s="20"/>
      <c r="D202" s="1" t="s">
        <v>77</v>
      </c>
      <c r="E202" s="1" t="s">
        <v>78</v>
      </c>
      <c r="F202" s="1" t="s">
        <v>79</v>
      </c>
      <c r="G202" s="1" t="s">
        <v>270</v>
      </c>
      <c r="H202" s="4" t="str">
        <f>INDEX(字典!B:B,MATCH(D202,字典!A:A,0))</f>
        <v>正常</v>
      </c>
      <c r="I202" s="4" t="str">
        <f>IF(RIGHT(F202,2)="90",INDEX(字典!F:F,MATCH("0x"&amp;MID(F202,5,2),字典!C:C,0)),INDEX(字典!D:D,MATCH("0x"&amp;MID(F202,5,2),字典!C:C,0)))</f>
        <v>-</v>
      </c>
      <c r="J202" s="4" t="str">
        <f>IF(RIGHT(F202,2) ="90",INDEX(字典!J:J,MATCH("0x"&amp;MID(F202,7,2),字典!C:C,0)),INDEX(字典!H:H,MATCH("0x"&amp;MID(F202,7,2),字典!C:C,0)))</f>
        <v>-</v>
      </c>
      <c r="K202" s="4" t="str">
        <f>INDEX(字典!M:M,MATCH("0x"&amp;RIGHT(F202,2),字典!L:L,0))</f>
        <v>0xF8(248/120)</v>
      </c>
      <c r="L202" s="8">
        <f t="shared" si="6"/>
        <v>15.801</v>
      </c>
      <c r="M202" s="8">
        <f t="shared" si="7"/>
        <v>4.0000000000000924E-2</v>
      </c>
    </row>
    <row r="203" spans="1:13" ht="18" customHeight="1" x14ac:dyDescent="0.2">
      <c r="A203" s="1">
        <v>202</v>
      </c>
      <c r="B203" s="1">
        <v>1</v>
      </c>
      <c r="C203" s="20"/>
      <c r="D203" s="1" t="s">
        <v>77</v>
      </c>
      <c r="E203" s="1" t="s">
        <v>78</v>
      </c>
      <c r="F203" s="1" t="s">
        <v>79</v>
      </c>
      <c r="G203" s="1" t="s">
        <v>271</v>
      </c>
      <c r="H203" s="4" t="str">
        <f>INDEX(字典!B:B,MATCH(D203,字典!A:A,0))</f>
        <v>正常</v>
      </c>
      <c r="I203" s="4" t="str">
        <f>IF(RIGHT(F203,2)="90",INDEX(字典!F:F,MATCH("0x"&amp;MID(F203,5,2),字典!C:C,0)),INDEX(字典!D:D,MATCH("0x"&amp;MID(F203,5,2),字典!C:C,0)))</f>
        <v>-</v>
      </c>
      <c r="J203" s="4" t="str">
        <f>IF(RIGHT(F203,2) ="90",INDEX(字典!J:J,MATCH("0x"&amp;MID(F203,7,2),字典!C:C,0)),INDEX(字典!H:H,MATCH("0x"&amp;MID(F203,7,2),字典!C:C,0)))</f>
        <v>-</v>
      </c>
      <c r="K203" s="4" t="str">
        <f>INDEX(字典!M:M,MATCH("0x"&amp;RIGHT(F203,2),字典!L:L,0))</f>
        <v>0xF8(248/120)</v>
      </c>
      <c r="L203" s="8">
        <f t="shared" si="6"/>
        <v>15.851000000000001</v>
      </c>
      <c r="M203" s="8">
        <f t="shared" si="7"/>
        <v>5.0000000000000711E-2</v>
      </c>
    </row>
    <row r="204" spans="1:13" ht="18" customHeight="1" x14ac:dyDescent="0.2">
      <c r="A204" s="1">
        <v>203</v>
      </c>
      <c r="B204" s="1">
        <v>1</v>
      </c>
      <c r="C204" s="20"/>
      <c r="D204" s="1" t="s">
        <v>77</v>
      </c>
      <c r="E204" s="1" t="s">
        <v>78</v>
      </c>
      <c r="F204" s="1" t="s">
        <v>79</v>
      </c>
      <c r="G204" s="1" t="s">
        <v>272</v>
      </c>
      <c r="H204" s="4" t="str">
        <f>INDEX(字典!B:B,MATCH(D204,字典!A:A,0))</f>
        <v>正常</v>
      </c>
      <c r="I204" s="4" t="str">
        <f>IF(RIGHT(F204,2)="90",INDEX(字典!F:F,MATCH("0x"&amp;MID(F204,5,2),字典!C:C,0)),INDEX(字典!D:D,MATCH("0x"&amp;MID(F204,5,2),字典!C:C,0)))</f>
        <v>-</v>
      </c>
      <c r="J204" s="4" t="str">
        <f>IF(RIGHT(F204,2) ="90",INDEX(字典!J:J,MATCH("0x"&amp;MID(F204,7,2),字典!C:C,0)),INDEX(字典!H:H,MATCH("0x"&amp;MID(F204,7,2),字典!C:C,0)))</f>
        <v>-</v>
      </c>
      <c r="K204" s="4" t="str">
        <f>INDEX(字典!M:M,MATCH("0x"&amp;RIGHT(F204,2),字典!L:L,0))</f>
        <v>0xF8(248/120)</v>
      </c>
      <c r="L204" s="8">
        <f t="shared" si="6"/>
        <v>15.891</v>
      </c>
      <c r="M204" s="8">
        <f t="shared" si="7"/>
        <v>3.9999999999999147E-2</v>
      </c>
    </row>
    <row r="205" spans="1:13" ht="18" customHeight="1" x14ac:dyDescent="0.2">
      <c r="A205" s="1">
        <v>204</v>
      </c>
      <c r="B205" s="1">
        <v>1</v>
      </c>
      <c r="C205" s="20"/>
      <c r="D205" s="1" t="s">
        <v>77</v>
      </c>
      <c r="E205" s="1" t="s">
        <v>78</v>
      </c>
      <c r="F205" s="1" t="s">
        <v>79</v>
      </c>
      <c r="G205" s="1" t="s">
        <v>273</v>
      </c>
      <c r="H205" s="4" t="str">
        <f>INDEX(字典!B:B,MATCH(D205,字典!A:A,0))</f>
        <v>正常</v>
      </c>
      <c r="I205" s="4" t="str">
        <f>IF(RIGHT(F205,2)="90",INDEX(字典!F:F,MATCH("0x"&amp;MID(F205,5,2),字典!C:C,0)),INDEX(字典!D:D,MATCH("0x"&amp;MID(F205,5,2),字典!C:C,0)))</f>
        <v>-</v>
      </c>
      <c r="J205" s="4" t="str">
        <f>IF(RIGHT(F205,2) ="90",INDEX(字典!J:J,MATCH("0x"&amp;MID(F205,7,2),字典!C:C,0)),INDEX(字典!H:H,MATCH("0x"&amp;MID(F205,7,2),字典!C:C,0)))</f>
        <v>-</v>
      </c>
      <c r="K205" s="4" t="str">
        <f>INDEX(字典!M:M,MATCH("0x"&amp;RIGHT(F205,2),字典!L:L,0))</f>
        <v>0xF8(248/120)</v>
      </c>
      <c r="L205" s="8">
        <f t="shared" si="6"/>
        <v>15.930999999999999</v>
      </c>
      <c r="M205" s="8">
        <f t="shared" si="7"/>
        <v>3.9999999999999147E-2</v>
      </c>
    </row>
    <row r="206" spans="1:13" ht="18" customHeight="1" x14ac:dyDescent="0.2">
      <c r="A206" s="1">
        <v>205</v>
      </c>
      <c r="B206" s="1">
        <v>1</v>
      </c>
      <c r="C206" s="20"/>
      <c r="D206" s="1" t="s">
        <v>77</v>
      </c>
      <c r="E206" s="1" t="s">
        <v>78</v>
      </c>
      <c r="F206" s="1" t="s">
        <v>79</v>
      </c>
      <c r="G206" s="1" t="s">
        <v>274</v>
      </c>
      <c r="H206" s="4" t="str">
        <f>INDEX(字典!B:B,MATCH(D206,字典!A:A,0))</f>
        <v>正常</v>
      </c>
      <c r="I206" s="4" t="str">
        <f>IF(RIGHT(F206,2)="90",INDEX(字典!F:F,MATCH("0x"&amp;MID(F206,5,2),字典!C:C,0)),INDEX(字典!D:D,MATCH("0x"&amp;MID(F206,5,2),字典!C:C,0)))</f>
        <v>-</v>
      </c>
      <c r="J206" s="4" t="str">
        <f>IF(RIGHT(F206,2) ="90",INDEX(字典!J:J,MATCH("0x"&amp;MID(F206,7,2),字典!C:C,0)),INDEX(字典!H:H,MATCH("0x"&amp;MID(F206,7,2),字典!C:C,0)))</f>
        <v>-</v>
      </c>
      <c r="K206" s="4" t="str">
        <f>INDEX(字典!M:M,MATCH("0x"&amp;RIGHT(F206,2),字典!L:L,0))</f>
        <v>0xF8(248/120)</v>
      </c>
      <c r="L206" s="8">
        <f t="shared" si="6"/>
        <v>15.981</v>
      </c>
      <c r="M206" s="8">
        <f t="shared" si="7"/>
        <v>5.0000000000000711E-2</v>
      </c>
    </row>
    <row r="207" spans="1:13" ht="18" customHeight="1" x14ac:dyDescent="0.2">
      <c r="A207" s="1">
        <v>206</v>
      </c>
      <c r="B207" s="1">
        <v>1</v>
      </c>
      <c r="C207" s="20"/>
      <c r="D207" s="1" t="s">
        <v>77</v>
      </c>
      <c r="E207" s="1" t="s">
        <v>78</v>
      </c>
      <c r="F207" s="1" t="s">
        <v>79</v>
      </c>
      <c r="G207" s="1" t="s">
        <v>275</v>
      </c>
      <c r="H207" s="4" t="str">
        <f>INDEX(字典!B:B,MATCH(D207,字典!A:A,0))</f>
        <v>正常</v>
      </c>
      <c r="I207" s="4" t="str">
        <f>IF(RIGHT(F207,2)="90",INDEX(字典!F:F,MATCH("0x"&amp;MID(F207,5,2),字典!C:C,0)),INDEX(字典!D:D,MATCH("0x"&amp;MID(F207,5,2),字典!C:C,0)))</f>
        <v>-</v>
      </c>
      <c r="J207" s="4" t="str">
        <f>IF(RIGHT(F207,2) ="90",INDEX(字典!J:J,MATCH("0x"&amp;MID(F207,7,2),字典!C:C,0)),INDEX(字典!H:H,MATCH("0x"&amp;MID(F207,7,2),字典!C:C,0)))</f>
        <v>-</v>
      </c>
      <c r="K207" s="4" t="str">
        <f>INDEX(字典!M:M,MATCH("0x"&amp;RIGHT(F207,2),字典!L:L,0))</f>
        <v>0xF8(248/120)</v>
      </c>
      <c r="L207" s="8">
        <f t="shared" si="6"/>
        <v>16.021000000000001</v>
      </c>
      <c r="M207" s="8">
        <f t="shared" si="7"/>
        <v>4.0000000000000924E-2</v>
      </c>
    </row>
    <row r="208" spans="1:13" ht="18" customHeight="1" x14ac:dyDescent="0.2">
      <c r="A208" s="1">
        <v>207</v>
      </c>
      <c r="B208" s="1">
        <v>1</v>
      </c>
      <c r="C208" s="20"/>
      <c r="D208" s="1" t="s">
        <v>77</v>
      </c>
      <c r="E208" s="1" t="s">
        <v>78</v>
      </c>
      <c r="F208" s="1" t="s">
        <v>87</v>
      </c>
      <c r="G208" s="1" t="s">
        <v>276</v>
      </c>
      <c r="H208" s="4" t="str">
        <f>INDEX(字典!B:B,MATCH(D208,字典!A:A,0))</f>
        <v>正常</v>
      </c>
      <c r="I208" s="4" t="str">
        <f>IF(RIGHT(F208,2)="90",INDEX(字典!F:F,MATCH("0x"&amp;MID(F208,5,2),字典!C:C,0)),INDEX(字典!D:D,MATCH("0x"&amp;MID(F208,5,2),字典!C:C,0)))</f>
        <v>-</v>
      </c>
      <c r="J208" s="4" t="str">
        <f>IF(RIGHT(F208,2) ="90",INDEX(字典!J:J,MATCH("0x"&amp;MID(F208,7,2),字典!C:C,0)),INDEX(字典!H:H,MATCH("0x"&amp;MID(F208,7,2),字典!C:C,0)))</f>
        <v>-</v>
      </c>
      <c r="K208" s="4" t="str">
        <f>INDEX(字典!M:M,MATCH("0x"&amp;RIGHT(F208,2),字典!L:L,0))</f>
        <v>0xFE(254/126)</v>
      </c>
      <c r="L208" s="8">
        <f t="shared" si="6"/>
        <v>16.071000000000002</v>
      </c>
      <c r="M208" s="8">
        <f t="shared" si="7"/>
        <v>5.0000000000000711E-2</v>
      </c>
    </row>
    <row r="209" spans="1:13" ht="18" customHeight="1" x14ac:dyDescent="0.2">
      <c r="A209" s="1">
        <v>208</v>
      </c>
      <c r="B209" s="1">
        <v>1</v>
      </c>
      <c r="C209" s="20"/>
      <c r="D209" s="1" t="s">
        <v>77</v>
      </c>
      <c r="E209" s="1" t="s">
        <v>78</v>
      </c>
      <c r="F209" s="1" t="s">
        <v>79</v>
      </c>
      <c r="G209" s="1" t="s">
        <v>277</v>
      </c>
      <c r="H209" s="4" t="str">
        <f>INDEX(字典!B:B,MATCH(D209,字典!A:A,0))</f>
        <v>正常</v>
      </c>
      <c r="I209" s="4" t="str">
        <f>IF(RIGHT(F209,2)="90",INDEX(字典!F:F,MATCH("0x"&amp;MID(F209,5,2),字典!C:C,0)),INDEX(字典!D:D,MATCH("0x"&amp;MID(F209,5,2),字典!C:C,0)))</f>
        <v>-</v>
      </c>
      <c r="J209" s="4" t="str">
        <f>IF(RIGHT(F209,2) ="90",INDEX(字典!J:J,MATCH("0x"&amp;MID(F209,7,2),字典!C:C,0)),INDEX(字典!H:H,MATCH("0x"&amp;MID(F209,7,2),字典!C:C,0)))</f>
        <v>-</v>
      </c>
      <c r="K209" s="4" t="str">
        <f>INDEX(字典!M:M,MATCH("0x"&amp;RIGHT(F209,2),字典!L:L,0))</f>
        <v>0xF8(248/120)</v>
      </c>
      <c r="L209" s="8">
        <f t="shared" si="6"/>
        <v>16.111000000000001</v>
      </c>
      <c r="M209" s="8">
        <f t="shared" si="7"/>
        <v>3.9999999999999147E-2</v>
      </c>
    </row>
    <row r="210" spans="1:13" ht="18" customHeight="1" x14ac:dyDescent="0.2">
      <c r="A210" s="1">
        <v>209</v>
      </c>
      <c r="B210" s="1">
        <v>1</v>
      </c>
      <c r="C210" s="20"/>
      <c r="D210" s="1" t="s">
        <v>77</v>
      </c>
      <c r="E210" s="1" t="s">
        <v>78</v>
      </c>
      <c r="F210" s="1" t="s">
        <v>79</v>
      </c>
      <c r="G210" s="1" t="s">
        <v>278</v>
      </c>
      <c r="H210" s="4" t="str">
        <f>INDEX(字典!B:B,MATCH(D210,字典!A:A,0))</f>
        <v>正常</v>
      </c>
      <c r="I210" s="4" t="str">
        <f>IF(RIGHT(F210,2)="90",INDEX(字典!F:F,MATCH("0x"&amp;MID(F210,5,2),字典!C:C,0)),INDEX(字典!D:D,MATCH("0x"&amp;MID(F210,5,2),字典!C:C,0)))</f>
        <v>-</v>
      </c>
      <c r="J210" s="4" t="str">
        <f>IF(RIGHT(F210,2) ="90",INDEX(字典!J:J,MATCH("0x"&amp;MID(F210,7,2),字典!C:C,0)),INDEX(字典!H:H,MATCH("0x"&amp;MID(F210,7,2),字典!C:C,0)))</f>
        <v>-</v>
      </c>
      <c r="K210" s="4" t="str">
        <f>INDEX(字典!M:M,MATCH("0x"&amp;RIGHT(F210,2),字典!L:L,0))</f>
        <v>0xF8(248/120)</v>
      </c>
      <c r="L210" s="8">
        <f t="shared" si="6"/>
        <v>16.161000000000001</v>
      </c>
      <c r="M210" s="8">
        <f t="shared" si="7"/>
        <v>5.0000000000000711E-2</v>
      </c>
    </row>
    <row r="211" spans="1:13" ht="18" customHeight="1" x14ac:dyDescent="0.2">
      <c r="A211" s="1">
        <v>210</v>
      </c>
      <c r="B211" s="1">
        <v>1</v>
      </c>
      <c r="C211" s="20"/>
      <c r="D211" s="1" t="s">
        <v>77</v>
      </c>
      <c r="E211" s="1" t="s">
        <v>78</v>
      </c>
      <c r="F211" s="1" t="s">
        <v>79</v>
      </c>
      <c r="G211" s="1" t="s">
        <v>279</v>
      </c>
      <c r="H211" s="4" t="str">
        <f>INDEX(字典!B:B,MATCH(D211,字典!A:A,0))</f>
        <v>正常</v>
      </c>
      <c r="I211" s="4" t="str">
        <f>IF(RIGHT(F211,2)="90",INDEX(字典!F:F,MATCH("0x"&amp;MID(F211,5,2),字典!C:C,0)),INDEX(字典!D:D,MATCH("0x"&amp;MID(F211,5,2),字典!C:C,0)))</f>
        <v>-</v>
      </c>
      <c r="J211" s="4" t="str">
        <f>IF(RIGHT(F211,2) ="90",INDEX(字典!J:J,MATCH("0x"&amp;MID(F211,7,2),字典!C:C,0)),INDEX(字典!H:H,MATCH("0x"&amp;MID(F211,7,2),字典!C:C,0)))</f>
        <v>-</v>
      </c>
      <c r="K211" s="4" t="str">
        <f>INDEX(字典!M:M,MATCH("0x"&amp;RIGHT(F211,2),字典!L:L,0))</f>
        <v>0xF8(248/120)</v>
      </c>
      <c r="L211" s="8">
        <f t="shared" si="6"/>
        <v>16.201000000000001</v>
      </c>
      <c r="M211" s="8">
        <f t="shared" si="7"/>
        <v>3.9999999999999147E-2</v>
      </c>
    </row>
    <row r="212" spans="1:13" ht="18" customHeight="1" x14ac:dyDescent="0.2">
      <c r="A212" s="1">
        <v>211</v>
      </c>
      <c r="B212" s="1">
        <v>1</v>
      </c>
      <c r="C212" s="20"/>
      <c r="D212" s="1" t="s">
        <v>77</v>
      </c>
      <c r="E212" s="1" t="s">
        <v>78</v>
      </c>
      <c r="F212" s="1" t="s">
        <v>79</v>
      </c>
      <c r="G212" s="1" t="s">
        <v>280</v>
      </c>
      <c r="H212" s="4" t="str">
        <f>INDEX(字典!B:B,MATCH(D212,字典!A:A,0))</f>
        <v>正常</v>
      </c>
      <c r="I212" s="4" t="str">
        <f>IF(RIGHT(F212,2)="90",INDEX(字典!F:F,MATCH("0x"&amp;MID(F212,5,2),字典!C:C,0)),INDEX(字典!D:D,MATCH("0x"&amp;MID(F212,5,2),字典!C:C,0)))</f>
        <v>-</v>
      </c>
      <c r="J212" s="4" t="str">
        <f>IF(RIGHT(F212,2) ="90",INDEX(字典!J:J,MATCH("0x"&amp;MID(F212,7,2),字典!C:C,0)),INDEX(字典!H:H,MATCH("0x"&amp;MID(F212,7,2),字典!C:C,0)))</f>
        <v>-</v>
      </c>
      <c r="K212" s="4" t="str">
        <f>INDEX(字典!M:M,MATCH("0x"&amp;RIGHT(F212,2),字典!L:L,0))</f>
        <v>0xF8(248/120)</v>
      </c>
      <c r="L212" s="8">
        <f t="shared" si="6"/>
        <v>16.251000000000001</v>
      </c>
      <c r="M212" s="8">
        <f t="shared" si="7"/>
        <v>5.0000000000000711E-2</v>
      </c>
    </row>
    <row r="213" spans="1:13" ht="18" customHeight="1" x14ac:dyDescent="0.2">
      <c r="A213" s="1">
        <v>212</v>
      </c>
      <c r="B213" s="1">
        <v>1</v>
      </c>
      <c r="C213" s="20"/>
      <c r="D213" s="1" t="s">
        <v>77</v>
      </c>
      <c r="E213" s="1" t="s">
        <v>78</v>
      </c>
      <c r="F213" s="1" t="s">
        <v>79</v>
      </c>
      <c r="G213" s="1" t="s">
        <v>281</v>
      </c>
      <c r="H213" s="4" t="str">
        <f>INDEX(字典!B:B,MATCH(D213,字典!A:A,0))</f>
        <v>正常</v>
      </c>
      <c r="I213" s="4" t="str">
        <f>IF(RIGHT(F213,2)="90",INDEX(字典!F:F,MATCH("0x"&amp;MID(F213,5,2),字典!C:C,0)),INDEX(字典!D:D,MATCH("0x"&amp;MID(F213,5,2),字典!C:C,0)))</f>
        <v>-</v>
      </c>
      <c r="J213" s="4" t="str">
        <f>IF(RIGHT(F213,2) ="90",INDEX(字典!J:J,MATCH("0x"&amp;MID(F213,7,2),字典!C:C,0)),INDEX(字典!H:H,MATCH("0x"&amp;MID(F213,7,2),字典!C:C,0)))</f>
        <v>-</v>
      </c>
      <c r="K213" s="4" t="str">
        <f>INDEX(字典!M:M,MATCH("0x"&amp;RIGHT(F213,2),字典!L:L,0))</f>
        <v>0xF8(248/120)</v>
      </c>
      <c r="L213" s="8">
        <f t="shared" si="6"/>
        <v>16.291</v>
      </c>
      <c r="M213" s="8">
        <f t="shared" si="7"/>
        <v>3.9999999999999147E-2</v>
      </c>
    </row>
    <row r="214" spans="1:13" ht="18" customHeight="1" x14ac:dyDescent="0.2">
      <c r="A214" s="1">
        <v>213</v>
      </c>
      <c r="B214" s="1">
        <v>1</v>
      </c>
      <c r="C214" s="20"/>
      <c r="D214" s="1" t="s">
        <v>77</v>
      </c>
      <c r="E214" s="1" t="s">
        <v>78</v>
      </c>
      <c r="F214" s="1" t="s">
        <v>79</v>
      </c>
      <c r="G214" s="1" t="s">
        <v>282</v>
      </c>
      <c r="H214" s="4" t="str">
        <f>INDEX(字典!B:B,MATCH(D214,字典!A:A,0))</f>
        <v>正常</v>
      </c>
      <c r="I214" s="4" t="str">
        <f>IF(RIGHT(F214,2)="90",INDEX(字典!F:F,MATCH("0x"&amp;MID(F214,5,2),字典!C:C,0)),INDEX(字典!D:D,MATCH("0x"&amp;MID(F214,5,2),字典!C:C,0)))</f>
        <v>-</v>
      </c>
      <c r="J214" s="4" t="str">
        <f>IF(RIGHT(F214,2) ="90",INDEX(字典!J:J,MATCH("0x"&amp;MID(F214,7,2),字典!C:C,0)),INDEX(字典!H:H,MATCH("0x"&amp;MID(F214,7,2),字典!C:C,0)))</f>
        <v>-</v>
      </c>
      <c r="K214" s="4" t="str">
        <f>INDEX(字典!M:M,MATCH("0x"&amp;RIGHT(F214,2),字典!L:L,0))</f>
        <v>0xF8(248/120)</v>
      </c>
      <c r="L214" s="8">
        <f t="shared" si="6"/>
        <v>16.347999999999999</v>
      </c>
      <c r="M214" s="8">
        <f t="shared" si="7"/>
        <v>5.6999999999998607E-2</v>
      </c>
    </row>
    <row r="215" spans="1:13" ht="18" customHeight="1" x14ac:dyDescent="0.2">
      <c r="A215" s="1">
        <v>214</v>
      </c>
      <c r="B215" s="1">
        <v>1</v>
      </c>
      <c r="C215" s="20"/>
      <c r="D215" s="1" t="s">
        <v>77</v>
      </c>
      <c r="E215" s="1" t="s">
        <v>78</v>
      </c>
      <c r="F215" s="1" t="s">
        <v>191</v>
      </c>
      <c r="G215" s="1" t="s">
        <v>283</v>
      </c>
      <c r="H215" s="4" t="str">
        <f>INDEX(字典!B:B,MATCH(D215,字典!A:A,0))</f>
        <v>正常</v>
      </c>
      <c r="I215" s="4" t="str">
        <f>IF(RIGHT(F215,2)="90",INDEX(字典!F:F,MATCH("0x"&amp;MID(F215,5,2),字典!C:C,0)),INDEX(字典!D:D,MATCH("0x"&amp;MID(F215,5,2),字典!C:C,0)))</f>
        <v>按下(力度59)</v>
      </c>
      <c r="J215" s="4" t="str">
        <f>IF(RIGHT(F215,2) ="90",INDEX(字典!J:J,MATCH("0x"&amp;MID(F215,7,2),字典!C:C,0)),INDEX(字典!H:H,MATCH("0x"&amp;MID(F215,7,2),字典!C:C,0)))</f>
        <v>E3键</v>
      </c>
      <c r="K215" s="4" t="str">
        <f>INDEX(字典!M:M,MATCH("0x"&amp;RIGHT(F215,2),字典!L:L,0))</f>
        <v>音符</v>
      </c>
      <c r="L215" s="8">
        <f t="shared" si="6"/>
        <v>16.388000000000002</v>
      </c>
      <c r="M215" s="8">
        <f t="shared" si="7"/>
        <v>4.00000000000027E-2</v>
      </c>
    </row>
    <row r="216" spans="1:13" ht="18" customHeight="1" x14ac:dyDescent="0.2">
      <c r="A216" s="1">
        <v>215</v>
      </c>
      <c r="B216" s="1">
        <v>1</v>
      </c>
      <c r="C216" s="20"/>
      <c r="D216" s="1" t="s">
        <v>77</v>
      </c>
      <c r="E216" s="1" t="s">
        <v>78</v>
      </c>
      <c r="F216" s="1" t="s">
        <v>284</v>
      </c>
      <c r="G216" s="1" t="s">
        <v>285</v>
      </c>
      <c r="H216" s="4" t="str">
        <f>INDEX(字典!B:B,MATCH(D216,字典!A:A,0))</f>
        <v>正常</v>
      </c>
      <c r="I216" s="4" t="str">
        <f>IF(RIGHT(F216,2)="90",INDEX(字典!F:F,MATCH("0x"&amp;MID(F216,5,2),字典!C:C,0)),INDEX(字典!D:D,MATCH("0x"&amp;MID(F216,5,2),字典!C:C,0)))</f>
        <v>按下(力度59)</v>
      </c>
      <c r="J216" s="4" t="str">
        <f>IF(RIGHT(F216,2) ="90",INDEX(字典!J:J,MATCH("0x"&amp;MID(F216,7,2),字典!C:C,0)),INDEX(字典!H:H,MATCH("0x"&amp;MID(F216,7,2),字典!C:C,0)))</f>
        <v>F3键</v>
      </c>
      <c r="K216" s="4" t="str">
        <f>INDEX(字典!M:M,MATCH("0x"&amp;RIGHT(F216,2),字典!L:L,0))</f>
        <v>音符</v>
      </c>
      <c r="L216" s="8">
        <f t="shared" si="6"/>
        <v>16.437999999999999</v>
      </c>
      <c r="M216" s="8">
        <f t="shared" si="7"/>
        <v>4.9999999999997158E-2</v>
      </c>
    </row>
    <row r="217" spans="1:13" ht="18" customHeight="1" x14ac:dyDescent="0.2">
      <c r="A217" s="1">
        <v>216</v>
      </c>
      <c r="B217" s="1">
        <v>1</v>
      </c>
      <c r="C217" s="20"/>
      <c r="D217" s="1" t="s">
        <v>77</v>
      </c>
      <c r="E217" s="1" t="s">
        <v>78</v>
      </c>
      <c r="F217" s="1" t="s">
        <v>286</v>
      </c>
      <c r="G217" s="1" t="s">
        <v>287</v>
      </c>
      <c r="H217" s="4" t="str">
        <f>INDEX(字典!B:B,MATCH(D217,字典!A:A,0))</f>
        <v>正常</v>
      </c>
      <c r="I217" s="4" t="str">
        <f>IF(RIGHT(F217,2)="90",INDEX(字典!F:F,MATCH("0x"&amp;MID(F217,5,2),字典!C:C,0)),INDEX(字典!D:D,MATCH("0x"&amp;MID(F217,5,2),字典!C:C,0)))</f>
        <v>按下(力度67)</v>
      </c>
      <c r="J217" s="4" t="str">
        <f>IF(RIGHT(F217,2) ="90",INDEX(字典!J:J,MATCH("0x"&amp;MID(F217,7,2),字典!C:C,0)),INDEX(字典!H:H,MATCH("0x"&amp;MID(F217,7,2),字典!C:C,0)))</f>
        <v>D3键</v>
      </c>
      <c r="K217" s="4" t="str">
        <f>INDEX(字典!M:M,MATCH("0x"&amp;RIGHT(F217,2),字典!L:L,0))</f>
        <v>音符</v>
      </c>
      <c r="L217" s="8">
        <f t="shared" si="6"/>
        <v>16.478000000000002</v>
      </c>
      <c r="M217" s="8">
        <f t="shared" si="7"/>
        <v>4.00000000000027E-2</v>
      </c>
    </row>
    <row r="218" spans="1:13" ht="18" customHeight="1" x14ac:dyDescent="0.2">
      <c r="A218" s="1">
        <v>217</v>
      </c>
      <c r="B218" s="1">
        <v>1</v>
      </c>
      <c r="C218" s="20"/>
      <c r="D218" s="1" t="s">
        <v>77</v>
      </c>
      <c r="E218" s="1" t="s">
        <v>78</v>
      </c>
      <c r="F218" s="1" t="s">
        <v>79</v>
      </c>
      <c r="G218" s="1" t="s">
        <v>209</v>
      </c>
      <c r="H218" s="4" t="str">
        <f>INDEX(字典!B:B,MATCH(D218,字典!A:A,0))</f>
        <v>正常</v>
      </c>
      <c r="I218" s="4" t="str">
        <f>IF(RIGHT(F218,2)="90",INDEX(字典!F:F,MATCH("0x"&amp;MID(F218,5,2),字典!C:C,0)),INDEX(字典!D:D,MATCH("0x"&amp;MID(F218,5,2),字典!C:C,0)))</f>
        <v>-</v>
      </c>
      <c r="J218" s="4" t="str">
        <f>IF(RIGHT(F218,2) ="90",INDEX(字典!J:J,MATCH("0x"&amp;MID(F218,7,2),字典!C:C,0)),INDEX(字典!H:H,MATCH("0x"&amp;MID(F218,7,2),字典!C:C,0)))</f>
        <v>-</v>
      </c>
      <c r="K218" s="4" t="str">
        <f>INDEX(字典!M:M,MATCH("0x"&amp;RIGHT(F218,2),字典!L:L,0))</f>
        <v>0xF8(248/120)</v>
      </c>
      <c r="L218" s="8">
        <f t="shared" si="6"/>
        <v>16.527999999999999</v>
      </c>
      <c r="M218" s="8">
        <f t="shared" si="7"/>
        <v>4.9999999999997158E-2</v>
      </c>
    </row>
    <row r="219" spans="1:13" ht="18" customHeight="1" x14ac:dyDescent="0.2">
      <c r="A219" s="1">
        <v>218</v>
      </c>
      <c r="B219" s="1">
        <v>1</v>
      </c>
      <c r="C219" s="20"/>
      <c r="D219" s="1" t="s">
        <v>77</v>
      </c>
      <c r="E219" s="1" t="s">
        <v>78</v>
      </c>
      <c r="F219" s="1" t="s">
        <v>79</v>
      </c>
      <c r="G219" s="1" t="s">
        <v>288</v>
      </c>
      <c r="H219" s="4" t="str">
        <f>INDEX(字典!B:B,MATCH(D219,字典!A:A,0))</f>
        <v>正常</v>
      </c>
      <c r="I219" s="4" t="str">
        <f>IF(RIGHT(F219,2)="90",INDEX(字典!F:F,MATCH("0x"&amp;MID(F219,5,2),字典!C:C,0)),INDEX(字典!D:D,MATCH("0x"&amp;MID(F219,5,2),字典!C:C,0)))</f>
        <v>-</v>
      </c>
      <c r="J219" s="4" t="str">
        <f>IF(RIGHT(F219,2) ="90",INDEX(字典!J:J,MATCH("0x"&amp;MID(F219,7,2),字典!C:C,0)),INDEX(字典!H:H,MATCH("0x"&amp;MID(F219,7,2),字典!C:C,0)))</f>
        <v>-</v>
      </c>
      <c r="K219" s="4" t="str">
        <f>INDEX(字典!M:M,MATCH("0x"&amp;RIGHT(F219,2),字典!L:L,0))</f>
        <v>0xF8(248/120)</v>
      </c>
      <c r="L219" s="8">
        <f t="shared" si="6"/>
        <v>16.577999999999999</v>
      </c>
      <c r="M219" s="8">
        <f t="shared" si="7"/>
        <v>5.0000000000000711E-2</v>
      </c>
    </row>
    <row r="220" spans="1:13" ht="18" customHeight="1" x14ac:dyDescent="0.2">
      <c r="A220" s="1">
        <v>219</v>
      </c>
      <c r="B220" s="1">
        <v>1</v>
      </c>
      <c r="C220" s="20"/>
      <c r="D220" s="1" t="s">
        <v>77</v>
      </c>
      <c r="E220" s="1" t="s">
        <v>78</v>
      </c>
      <c r="F220" s="1" t="s">
        <v>289</v>
      </c>
      <c r="G220" s="1" t="s">
        <v>290</v>
      </c>
      <c r="H220" s="4" t="str">
        <f>INDEX(字典!B:B,MATCH(D220,字典!A:A,0))</f>
        <v>正常</v>
      </c>
      <c r="I220" s="4" t="str">
        <f>IF(RIGHT(F220,2)="90",INDEX(字典!F:F,MATCH("0x"&amp;MID(F220,5,2),字典!C:C,0)),INDEX(字典!D:D,MATCH("0x"&amp;MID(F220,5,2),字典!C:C,0)))</f>
        <v>按下(力度42)</v>
      </c>
      <c r="J220" s="4" t="str">
        <f>IF(RIGHT(F220,2) ="90",INDEX(字典!J:J,MATCH("0x"&amp;MID(F220,7,2),字典!C:C,0)),INDEX(字典!H:H,MATCH("0x"&amp;MID(F220,7,2),字典!C:C,0)))</f>
        <v>C3键</v>
      </c>
      <c r="K220" s="4" t="str">
        <f>INDEX(字典!M:M,MATCH("0x"&amp;RIGHT(F220,2),字典!L:L,0))</f>
        <v>音符</v>
      </c>
      <c r="L220" s="8">
        <f t="shared" si="6"/>
        <v>16.617999999999999</v>
      </c>
      <c r="M220" s="8">
        <f t="shared" si="7"/>
        <v>3.9999999999999147E-2</v>
      </c>
    </row>
    <row r="221" spans="1:13" ht="18" customHeight="1" x14ac:dyDescent="0.2">
      <c r="A221" s="1">
        <v>220</v>
      </c>
      <c r="B221" s="1">
        <v>1</v>
      </c>
      <c r="C221" s="20"/>
      <c r="D221" s="1" t="s">
        <v>77</v>
      </c>
      <c r="E221" s="1" t="s">
        <v>78</v>
      </c>
      <c r="F221" s="1" t="s">
        <v>79</v>
      </c>
      <c r="G221" s="1" t="s">
        <v>291</v>
      </c>
      <c r="H221" s="4" t="str">
        <f>INDEX(字典!B:B,MATCH(D221,字典!A:A,0))</f>
        <v>正常</v>
      </c>
      <c r="I221" s="4" t="str">
        <f>IF(RIGHT(F221,2)="90",INDEX(字典!F:F,MATCH("0x"&amp;MID(F221,5,2),字典!C:C,0)),INDEX(字典!D:D,MATCH("0x"&amp;MID(F221,5,2),字典!C:C,0)))</f>
        <v>-</v>
      </c>
      <c r="J221" s="4" t="str">
        <f>IF(RIGHT(F221,2) ="90",INDEX(字典!J:J,MATCH("0x"&amp;MID(F221,7,2),字典!C:C,0)),INDEX(字典!H:H,MATCH("0x"&amp;MID(F221,7,2),字典!C:C,0)))</f>
        <v>-</v>
      </c>
      <c r="K221" s="4" t="str">
        <f>INDEX(字典!M:M,MATCH("0x"&amp;RIGHT(F221,2),字典!L:L,0))</f>
        <v>0xF8(248/120)</v>
      </c>
      <c r="L221" s="8">
        <f t="shared" si="6"/>
        <v>16.667999999999999</v>
      </c>
      <c r="M221" s="8">
        <f t="shared" si="7"/>
        <v>5.0000000000000711E-2</v>
      </c>
    </row>
    <row r="222" spans="1:13" ht="18" customHeight="1" x14ac:dyDescent="0.2">
      <c r="A222" s="1">
        <v>221</v>
      </c>
      <c r="B222" s="1">
        <v>1</v>
      </c>
      <c r="C222" s="20"/>
      <c r="D222" s="1" t="s">
        <v>77</v>
      </c>
      <c r="E222" s="1" t="s">
        <v>78</v>
      </c>
      <c r="F222" s="1" t="s">
        <v>292</v>
      </c>
      <c r="G222" s="1" t="s">
        <v>293</v>
      </c>
      <c r="H222" s="4" t="str">
        <f>INDEX(字典!B:B,MATCH(D222,字典!A:A,0))</f>
        <v>正常</v>
      </c>
      <c r="I222" s="4" t="str">
        <f>IF(RIGHT(F222,2)="90",INDEX(字典!F:F,MATCH("0x"&amp;MID(F222,5,2),字典!C:C,0)),INDEX(字典!D:D,MATCH("0x"&amp;MID(F222,5,2),字典!C:C,0)))</f>
        <v>按下(力度31)</v>
      </c>
      <c r="J222" s="4" t="str">
        <f>IF(RIGHT(F222,2) ="90",INDEX(字典!J:J,MATCH("0x"&amp;MID(F222,7,2),字典!C:C,0)),INDEX(字典!H:H,MATCH("0x"&amp;MID(F222,7,2),字典!C:C,0)))</f>
        <v>A2键</v>
      </c>
      <c r="K222" s="4" t="str">
        <f>INDEX(字典!M:M,MATCH("0x"&amp;RIGHT(F222,2),字典!L:L,0))</f>
        <v>音符</v>
      </c>
      <c r="L222" s="8">
        <f t="shared" si="6"/>
        <v>16.718</v>
      </c>
      <c r="M222" s="8">
        <f t="shared" si="7"/>
        <v>5.0000000000000711E-2</v>
      </c>
    </row>
    <row r="223" spans="1:13" ht="18" customHeight="1" x14ac:dyDescent="0.2">
      <c r="A223" s="1">
        <v>222</v>
      </c>
      <c r="B223" s="1">
        <v>1</v>
      </c>
      <c r="C223" s="20"/>
      <c r="D223" s="1" t="s">
        <v>77</v>
      </c>
      <c r="E223" s="1" t="s">
        <v>78</v>
      </c>
      <c r="F223" s="1" t="s">
        <v>294</v>
      </c>
      <c r="G223" s="1" t="s">
        <v>295</v>
      </c>
      <c r="H223" s="4" t="str">
        <f>INDEX(字典!B:B,MATCH(D223,字典!A:A,0))</f>
        <v>正常</v>
      </c>
      <c r="I223" s="4" t="str">
        <f>IF(RIGHT(F223,2)="90",INDEX(字典!F:F,MATCH("0x"&amp;MID(F223,5,2),字典!C:C,0)),INDEX(字典!D:D,MATCH("0x"&amp;MID(F223,5,2),字典!C:C,0)))</f>
        <v>按下(力度30)</v>
      </c>
      <c r="J223" s="4" t="str">
        <f>IF(RIGHT(F223,2) ="90",INDEX(字典!J:J,MATCH("0x"&amp;MID(F223,7,2),字典!C:C,0)),INDEX(字典!H:H,MATCH("0x"&amp;MID(F223,7,2),字典!C:C,0)))</f>
        <v>B2键</v>
      </c>
      <c r="K223" s="4" t="str">
        <f>INDEX(字典!M:M,MATCH("0x"&amp;RIGHT(F223,2),字典!L:L,0))</f>
        <v>音符</v>
      </c>
      <c r="L223" s="8">
        <f t="shared" ref="L223:L286" si="8">HEX2DEC(RIGHT(G223,6))/1000</f>
        <v>16.768000000000001</v>
      </c>
      <c r="M223" s="8">
        <f t="shared" si="7"/>
        <v>5.0000000000000711E-2</v>
      </c>
    </row>
    <row r="224" spans="1:13" ht="18" customHeight="1" x14ac:dyDescent="0.2">
      <c r="A224" s="1">
        <v>223</v>
      </c>
      <c r="B224" s="1">
        <v>1</v>
      </c>
      <c r="C224" s="20"/>
      <c r="D224" s="1" t="s">
        <v>77</v>
      </c>
      <c r="E224" s="1" t="s">
        <v>78</v>
      </c>
      <c r="F224" s="1" t="s">
        <v>79</v>
      </c>
      <c r="G224" s="1" t="s">
        <v>296</v>
      </c>
      <c r="H224" s="4" t="str">
        <f>INDEX(字典!B:B,MATCH(D224,字典!A:A,0))</f>
        <v>正常</v>
      </c>
      <c r="I224" s="4" t="str">
        <f>IF(RIGHT(F224,2)="90",INDEX(字典!F:F,MATCH("0x"&amp;MID(F224,5,2),字典!C:C,0)),INDEX(字典!D:D,MATCH("0x"&amp;MID(F224,5,2),字典!C:C,0)))</f>
        <v>-</v>
      </c>
      <c r="J224" s="4" t="str">
        <f>IF(RIGHT(F224,2) ="90",INDEX(字典!J:J,MATCH("0x"&amp;MID(F224,7,2),字典!C:C,0)),INDEX(字典!H:H,MATCH("0x"&amp;MID(F224,7,2),字典!C:C,0)))</f>
        <v>-</v>
      </c>
      <c r="K224" s="4" t="str">
        <f>INDEX(字典!M:M,MATCH("0x"&amp;RIGHT(F224,2),字典!L:L,0))</f>
        <v>0xF8(248/120)</v>
      </c>
      <c r="L224" s="8">
        <f t="shared" si="8"/>
        <v>16.818000000000001</v>
      </c>
      <c r="M224" s="8">
        <f t="shared" si="7"/>
        <v>5.0000000000000711E-2</v>
      </c>
    </row>
    <row r="225" spans="1:13" ht="18" customHeight="1" x14ac:dyDescent="0.2">
      <c r="A225" s="1">
        <v>224</v>
      </c>
      <c r="B225" s="1">
        <v>1</v>
      </c>
      <c r="C225" s="20"/>
      <c r="D225" s="1" t="s">
        <v>77</v>
      </c>
      <c r="E225" s="1" t="s">
        <v>78</v>
      </c>
      <c r="F225" s="1" t="s">
        <v>87</v>
      </c>
      <c r="G225" s="1" t="s">
        <v>297</v>
      </c>
      <c r="H225" s="4" t="str">
        <f>INDEX(字典!B:B,MATCH(D225,字典!A:A,0))</f>
        <v>正常</v>
      </c>
      <c r="I225" s="4" t="str">
        <f>IF(RIGHT(F225,2)="90",INDEX(字典!F:F,MATCH("0x"&amp;MID(F225,5,2),字典!C:C,0)),INDEX(字典!D:D,MATCH("0x"&amp;MID(F225,5,2),字典!C:C,0)))</f>
        <v>-</v>
      </c>
      <c r="J225" s="4" t="str">
        <f>IF(RIGHT(F225,2) ="90",INDEX(字典!J:J,MATCH("0x"&amp;MID(F225,7,2),字典!C:C,0)),INDEX(字典!H:H,MATCH("0x"&amp;MID(F225,7,2),字典!C:C,0)))</f>
        <v>-</v>
      </c>
      <c r="K225" s="4" t="str">
        <f>INDEX(字典!M:M,MATCH("0x"&amp;RIGHT(F225,2),字典!L:L,0))</f>
        <v>0xFE(254/126)</v>
      </c>
      <c r="L225" s="8">
        <f t="shared" si="8"/>
        <v>16.856999999999999</v>
      </c>
      <c r="M225" s="8">
        <f t="shared" si="7"/>
        <v>3.8999999999997925E-2</v>
      </c>
    </row>
    <row r="226" spans="1:13" ht="18" customHeight="1" x14ac:dyDescent="0.2">
      <c r="A226" s="1">
        <v>225</v>
      </c>
      <c r="B226" s="1">
        <v>1</v>
      </c>
      <c r="C226" s="20"/>
      <c r="D226" s="1" t="s">
        <v>77</v>
      </c>
      <c r="E226" s="1" t="s">
        <v>78</v>
      </c>
      <c r="F226" s="1" t="s">
        <v>79</v>
      </c>
      <c r="G226" s="1" t="s">
        <v>298</v>
      </c>
      <c r="H226" s="4" t="str">
        <f>INDEX(字典!B:B,MATCH(D226,字典!A:A,0))</f>
        <v>正常</v>
      </c>
      <c r="I226" s="4" t="str">
        <f>IF(RIGHT(F226,2)="90",INDEX(字典!F:F,MATCH("0x"&amp;MID(F226,5,2),字典!C:C,0)),INDEX(字典!D:D,MATCH("0x"&amp;MID(F226,5,2),字典!C:C,0)))</f>
        <v>-</v>
      </c>
      <c r="J226" s="4" t="str">
        <f>IF(RIGHT(F226,2) ="90",INDEX(字典!J:J,MATCH("0x"&amp;MID(F226,7,2),字典!C:C,0)),INDEX(字典!H:H,MATCH("0x"&amp;MID(F226,7,2),字典!C:C,0)))</f>
        <v>-</v>
      </c>
      <c r="K226" s="4" t="str">
        <f>INDEX(字典!M:M,MATCH("0x"&amp;RIGHT(F226,2),字典!L:L,0))</f>
        <v>0xF8(248/120)</v>
      </c>
      <c r="L226" s="8">
        <f t="shared" si="8"/>
        <v>16.907</v>
      </c>
      <c r="M226" s="8">
        <f t="shared" si="7"/>
        <v>5.0000000000000711E-2</v>
      </c>
    </row>
    <row r="227" spans="1:13" ht="18" customHeight="1" x14ac:dyDescent="0.2">
      <c r="A227" s="1">
        <v>226</v>
      </c>
      <c r="B227" s="1">
        <v>1</v>
      </c>
      <c r="C227" s="20"/>
      <c r="D227" s="1" t="s">
        <v>77</v>
      </c>
      <c r="E227" s="1" t="s">
        <v>78</v>
      </c>
      <c r="F227" s="1" t="s">
        <v>79</v>
      </c>
      <c r="G227" s="1" t="s">
        <v>299</v>
      </c>
      <c r="H227" s="4" t="str">
        <f>INDEX(字典!B:B,MATCH(D227,字典!A:A,0))</f>
        <v>正常</v>
      </c>
      <c r="I227" s="4" t="str">
        <f>IF(RIGHT(F227,2)="90",INDEX(字典!F:F,MATCH("0x"&amp;MID(F227,5,2),字典!C:C,0)),INDEX(字典!D:D,MATCH("0x"&amp;MID(F227,5,2),字典!C:C,0)))</f>
        <v>-</v>
      </c>
      <c r="J227" s="4" t="str">
        <f>IF(RIGHT(F227,2) ="90",INDEX(字典!J:J,MATCH("0x"&amp;MID(F227,7,2),字典!C:C,0)),INDEX(字典!H:H,MATCH("0x"&amp;MID(F227,7,2),字典!C:C,0)))</f>
        <v>-</v>
      </c>
      <c r="K227" s="4" t="str">
        <f>INDEX(字典!M:M,MATCH("0x"&amp;RIGHT(F227,2),字典!L:L,0))</f>
        <v>0xF8(248/120)</v>
      </c>
      <c r="L227" s="8">
        <f t="shared" si="8"/>
        <v>16.957000000000001</v>
      </c>
      <c r="M227" s="8">
        <f t="shared" si="7"/>
        <v>5.0000000000000711E-2</v>
      </c>
    </row>
    <row r="228" spans="1:13" ht="18" customHeight="1" x14ac:dyDescent="0.2">
      <c r="A228" s="1">
        <v>227</v>
      </c>
      <c r="B228" s="1">
        <v>1</v>
      </c>
      <c r="C228" s="20"/>
      <c r="D228" s="1" t="s">
        <v>77</v>
      </c>
      <c r="E228" s="1" t="s">
        <v>78</v>
      </c>
      <c r="F228" s="1" t="s">
        <v>79</v>
      </c>
      <c r="G228" s="1" t="s">
        <v>300</v>
      </c>
      <c r="H228" s="4" t="str">
        <f>INDEX(字典!B:B,MATCH(D228,字典!A:A,0))</f>
        <v>正常</v>
      </c>
      <c r="I228" s="4" t="str">
        <f>IF(RIGHT(F228,2)="90",INDEX(字典!F:F,MATCH("0x"&amp;MID(F228,5,2),字典!C:C,0)),INDEX(字典!D:D,MATCH("0x"&amp;MID(F228,5,2),字典!C:C,0)))</f>
        <v>-</v>
      </c>
      <c r="J228" s="4" t="str">
        <f>IF(RIGHT(F228,2) ="90",INDEX(字典!J:J,MATCH("0x"&amp;MID(F228,7,2),字典!C:C,0)),INDEX(字典!H:H,MATCH("0x"&amp;MID(F228,7,2),字典!C:C,0)))</f>
        <v>-</v>
      </c>
      <c r="K228" s="4" t="str">
        <f>INDEX(字典!M:M,MATCH("0x"&amp;RIGHT(F228,2),字典!L:L,0))</f>
        <v>0xF8(248/120)</v>
      </c>
      <c r="L228" s="8">
        <f t="shared" si="8"/>
        <v>17.007000000000001</v>
      </c>
      <c r="M228" s="8">
        <f t="shared" si="7"/>
        <v>5.0000000000000711E-2</v>
      </c>
    </row>
    <row r="229" spans="1:13" ht="18" customHeight="1" x14ac:dyDescent="0.2">
      <c r="A229" s="1">
        <v>228</v>
      </c>
      <c r="B229" s="1">
        <v>1</v>
      </c>
      <c r="C229" s="20"/>
      <c r="D229" s="1" t="s">
        <v>77</v>
      </c>
      <c r="E229" s="1" t="s">
        <v>78</v>
      </c>
      <c r="F229" s="1" t="s">
        <v>79</v>
      </c>
      <c r="G229" s="1" t="s">
        <v>301</v>
      </c>
      <c r="H229" s="4" t="str">
        <f>INDEX(字典!B:B,MATCH(D229,字典!A:A,0))</f>
        <v>正常</v>
      </c>
      <c r="I229" s="4" t="str">
        <f>IF(RIGHT(F229,2)="90",INDEX(字典!F:F,MATCH("0x"&amp;MID(F229,5,2),字典!C:C,0)),INDEX(字典!D:D,MATCH("0x"&amp;MID(F229,5,2),字典!C:C,0)))</f>
        <v>-</v>
      </c>
      <c r="J229" s="4" t="str">
        <f>IF(RIGHT(F229,2) ="90",INDEX(字典!J:J,MATCH("0x"&amp;MID(F229,7,2),字典!C:C,0)),INDEX(字典!H:H,MATCH("0x"&amp;MID(F229,7,2),字典!C:C,0)))</f>
        <v>-</v>
      </c>
      <c r="K229" s="4" t="str">
        <f>INDEX(字典!M:M,MATCH("0x"&amp;RIGHT(F229,2),字典!L:L,0))</f>
        <v>0xF8(248/120)</v>
      </c>
      <c r="L229" s="8">
        <f t="shared" si="8"/>
        <v>17.056999999999999</v>
      </c>
      <c r="M229" s="8">
        <f t="shared" si="7"/>
        <v>4.9999999999997158E-2</v>
      </c>
    </row>
    <row r="230" spans="1:13" ht="18" customHeight="1" x14ac:dyDescent="0.2">
      <c r="A230" s="1">
        <v>229</v>
      </c>
      <c r="B230" s="1">
        <v>1</v>
      </c>
      <c r="C230" s="20"/>
      <c r="D230" s="1" t="s">
        <v>77</v>
      </c>
      <c r="E230" s="1" t="s">
        <v>78</v>
      </c>
      <c r="F230" s="1" t="s">
        <v>79</v>
      </c>
      <c r="G230" s="1" t="s">
        <v>302</v>
      </c>
      <c r="H230" s="4" t="str">
        <f>INDEX(字典!B:B,MATCH(D230,字典!A:A,0))</f>
        <v>正常</v>
      </c>
      <c r="I230" s="4" t="str">
        <f>IF(RIGHT(F230,2)="90",INDEX(字典!F:F,MATCH("0x"&amp;MID(F230,5,2),字典!C:C,0)),INDEX(字典!D:D,MATCH("0x"&amp;MID(F230,5,2),字典!C:C,0)))</f>
        <v>-</v>
      </c>
      <c r="J230" s="4" t="str">
        <f>IF(RIGHT(F230,2) ="90",INDEX(字典!J:J,MATCH("0x"&amp;MID(F230,7,2),字典!C:C,0)),INDEX(字典!H:H,MATCH("0x"&amp;MID(F230,7,2),字典!C:C,0)))</f>
        <v>-</v>
      </c>
      <c r="K230" s="4" t="str">
        <f>INDEX(字典!M:M,MATCH("0x"&amp;RIGHT(F230,2),字典!L:L,0))</f>
        <v>0xF8(248/120)</v>
      </c>
      <c r="L230" s="8">
        <f t="shared" si="8"/>
        <v>17.097000000000001</v>
      </c>
      <c r="M230" s="8">
        <f t="shared" si="7"/>
        <v>4.00000000000027E-2</v>
      </c>
    </row>
    <row r="231" spans="1:13" ht="18" customHeight="1" x14ac:dyDescent="0.2">
      <c r="A231" s="1">
        <v>230</v>
      </c>
      <c r="B231" s="1">
        <v>1</v>
      </c>
      <c r="C231" s="20"/>
      <c r="D231" s="1" t="s">
        <v>77</v>
      </c>
      <c r="E231" s="1" t="s">
        <v>78</v>
      </c>
      <c r="F231" s="1" t="s">
        <v>235</v>
      </c>
      <c r="G231" s="1" t="s">
        <v>303</v>
      </c>
      <c r="H231" s="4" t="str">
        <f>INDEX(字典!B:B,MATCH(D231,字典!A:A,0))</f>
        <v>正常</v>
      </c>
      <c r="I231" s="4" t="str">
        <f>IF(RIGHT(F231,2)="90",INDEX(字典!F:F,MATCH("0x"&amp;MID(F231,5,2),字典!C:C,0)),INDEX(字典!D:D,MATCH("0x"&amp;MID(F231,5,2),字典!C:C,0)))</f>
        <v>松开按键</v>
      </c>
      <c r="J231" s="4" t="str">
        <f>IF(RIGHT(F231,2) ="90",INDEX(字典!J:J,MATCH("0x"&amp;MID(F231,7,2),字典!C:C,0)),INDEX(字典!H:H,MATCH("0x"&amp;MID(F231,7,2),字典!C:C,0)))</f>
        <v>F3键</v>
      </c>
      <c r="K231" s="4" t="str">
        <f>INDEX(字典!M:M,MATCH("0x"&amp;RIGHT(F231,2),字典!L:L,0))</f>
        <v>音符</v>
      </c>
      <c r="L231" s="8">
        <f t="shared" si="8"/>
        <v>17.146999999999998</v>
      </c>
      <c r="M231" s="8">
        <f t="shared" si="7"/>
        <v>4.9999999999997158E-2</v>
      </c>
    </row>
    <row r="232" spans="1:13" ht="18" customHeight="1" x14ac:dyDescent="0.2">
      <c r="A232" s="1">
        <v>231</v>
      </c>
      <c r="B232" s="1">
        <v>1</v>
      </c>
      <c r="C232" s="20"/>
      <c r="D232" s="1" t="s">
        <v>77</v>
      </c>
      <c r="E232" s="1" t="s">
        <v>78</v>
      </c>
      <c r="F232" s="1" t="s">
        <v>194</v>
      </c>
      <c r="G232" s="1" t="s">
        <v>304</v>
      </c>
      <c r="H232" s="4" t="str">
        <f>INDEX(字典!B:B,MATCH(D232,字典!A:A,0))</f>
        <v>正常</v>
      </c>
      <c r="I232" s="4" t="str">
        <f>IF(RIGHT(F232,2)="90",INDEX(字典!F:F,MATCH("0x"&amp;MID(F232,5,2),字典!C:C,0)),INDEX(字典!D:D,MATCH("0x"&amp;MID(F232,5,2),字典!C:C,0)))</f>
        <v>松开按键</v>
      </c>
      <c r="J232" s="4" t="str">
        <f>IF(RIGHT(F232,2) ="90",INDEX(字典!J:J,MATCH("0x"&amp;MID(F232,7,2),字典!C:C,0)),INDEX(字典!H:H,MATCH("0x"&amp;MID(F232,7,2),字典!C:C,0)))</f>
        <v>C3键</v>
      </c>
      <c r="K232" s="4" t="str">
        <f>INDEX(字典!M:M,MATCH("0x"&amp;RIGHT(F232,2),字典!L:L,0))</f>
        <v>音符</v>
      </c>
      <c r="L232" s="8">
        <f t="shared" si="8"/>
        <v>17.196999999999999</v>
      </c>
      <c r="M232" s="8">
        <f t="shared" si="7"/>
        <v>5.0000000000000711E-2</v>
      </c>
    </row>
    <row r="233" spans="1:13" ht="18" customHeight="1" x14ac:dyDescent="0.2">
      <c r="A233" s="1">
        <v>232</v>
      </c>
      <c r="B233" s="1">
        <v>1</v>
      </c>
      <c r="C233" s="20"/>
      <c r="D233" s="1" t="s">
        <v>77</v>
      </c>
      <c r="E233" s="1" t="s">
        <v>78</v>
      </c>
      <c r="F233" s="1" t="s">
        <v>209</v>
      </c>
      <c r="G233" s="1" t="s">
        <v>305</v>
      </c>
      <c r="H233" s="4" t="str">
        <f>INDEX(字典!B:B,MATCH(D233,字典!A:A,0))</f>
        <v>正常</v>
      </c>
      <c r="I233" s="4" t="str">
        <f>IF(RIGHT(F233,2)="90",INDEX(字典!F:F,MATCH("0x"&amp;MID(F233,5,2),字典!C:C,0)),INDEX(字典!D:D,MATCH("0x"&amp;MID(F233,5,2),字典!C:C,0)))</f>
        <v>松开按键</v>
      </c>
      <c r="J233" s="4" t="str">
        <f>IF(RIGHT(F233,2) ="90",INDEX(字典!J:J,MATCH("0x"&amp;MID(F233,7,2),字典!C:C,0)),INDEX(字典!H:H,MATCH("0x"&amp;MID(F233,7,2),字典!C:C,0)))</f>
        <v>E3键</v>
      </c>
      <c r="K233" s="4" t="str">
        <f>INDEX(字典!M:M,MATCH("0x"&amp;RIGHT(F233,2),字典!L:L,0))</f>
        <v>音符</v>
      </c>
      <c r="L233" s="8">
        <f t="shared" si="8"/>
        <v>17.247</v>
      </c>
      <c r="M233" s="8">
        <f t="shared" si="7"/>
        <v>5.0000000000000711E-2</v>
      </c>
    </row>
    <row r="234" spans="1:13" ht="18" customHeight="1" x14ac:dyDescent="0.2">
      <c r="A234" s="1">
        <v>233</v>
      </c>
      <c r="B234" s="1">
        <v>1</v>
      </c>
      <c r="C234" s="20"/>
      <c r="D234" s="1" t="s">
        <v>77</v>
      </c>
      <c r="E234" s="1" t="s">
        <v>78</v>
      </c>
      <c r="F234" s="1" t="s">
        <v>79</v>
      </c>
      <c r="G234" s="1" t="s">
        <v>306</v>
      </c>
      <c r="H234" s="4" t="str">
        <f>INDEX(字典!B:B,MATCH(D234,字典!A:A,0))</f>
        <v>正常</v>
      </c>
      <c r="I234" s="4" t="str">
        <f>IF(RIGHT(F234,2)="90",INDEX(字典!F:F,MATCH("0x"&amp;MID(F234,5,2),字典!C:C,0)),INDEX(字典!D:D,MATCH("0x"&amp;MID(F234,5,2),字典!C:C,0)))</f>
        <v>-</v>
      </c>
      <c r="J234" s="4" t="str">
        <f>IF(RIGHT(F234,2) ="90",INDEX(字典!J:J,MATCH("0x"&amp;MID(F234,7,2),字典!C:C,0)),INDEX(字典!H:H,MATCH("0x"&amp;MID(F234,7,2),字典!C:C,0)))</f>
        <v>-</v>
      </c>
      <c r="K234" s="4" t="str">
        <f>INDEX(字典!M:M,MATCH("0x"&amp;RIGHT(F234,2),字典!L:L,0))</f>
        <v>0xF8(248/120)</v>
      </c>
      <c r="L234" s="8">
        <f t="shared" si="8"/>
        <v>17.286999999999999</v>
      </c>
      <c r="M234" s="8">
        <f t="shared" si="7"/>
        <v>3.9999999999999147E-2</v>
      </c>
    </row>
    <row r="235" spans="1:13" ht="18" customHeight="1" x14ac:dyDescent="0.2">
      <c r="A235" s="1">
        <v>234</v>
      </c>
      <c r="B235" s="1">
        <v>1</v>
      </c>
      <c r="C235" s="20"/>
      <c r="D235" s="1" t="s">
        <v>77</v>
      </c>
      <c r="E235" s="1" t="s">
        <v>78</v>
      </c>
      <c r="F235" s="1" t="s">
        <v>202</v>
      </c>
      <c r="G235" s="1" t="s">
        <v>307</v>
      </c>
      <c r="H235" s="4" t="str">
        <f>INDEX(字典!B:B,MATCH(D235,字典!A:A,0))</f>
        <v>正常</v>
      </c>
      <c r="I235" s="4" t="str">
        <f>IF(RIGHT(F235,2)="90",INDEX(字典!F:F,MATCH("0x"&amp;MID(F235,5,2),字典!C:C,0)),INDEX(字典!D:D,MATCH("0x"&amp;MID(F235,5,2),字典!C:C,0)))</f>
        <v>松开按键</v>
      </c>
      <c r="J235" s="4" t="str">
        <f>IF(RIGHT(F235,2) ="90",INDEX(字典!J:J,MATCH("0x"&amp;MID(F235,7,2),字典!C:C,0)),INDEX(字典!H:H,MATCH("0x"&amp;MID(F235,7,2),字典!C:C,0)))</f>
        <v>D3键</v>
      </c>
      <c r="K235" s="4" t="str">
        <f>INDEX(字典!M:M,MATCH("0x"&amp;RIGHT(F235,2),字典!L:L,0))</f>
        <v>音符</v>
      </c>
      <c r="L235" s="8">
        <f t="shared" si="8"/>
        <v>17.346</v>
      </c>
      <c r="M235" s="8">
        <f t="shared" si="7"/>
        <v>5.9000000000001052E-2</v>
      </c>
    </row>
    <row r="236" spans="1:13" ht="18" customHeight="1" x14ac:dyDescent="0.2">
      <c r="A236" s="1">
        <v>235</v>
      </c>
      <c r="B236" s="1">
        <v>1</v>
      </c>
      <c r="C236" s="20"/>
      <c r="D236" s="1" t="s">
        <v>77</v>
      </c>
      <c r="E236" s="1" t="s">
        <v>78</v>
      </c>
      <c r="F236" s="1" t="s">
        <v>50</v>
      </c>
      <c r="G236" s="1" t="s">
        <v>308</v>
      </c>
      <c r="H236" s="4" t="str">
        <f>INDEX(字典!B:B,MATCH(D236,字典!A:A,0))</f>
        <v>正常</v>
      </c>
      <c r="I236" s="4" t="str">
        <f>IF(RIGHT(F236,2)="90",INDEX(字典!F:F,MATCH("0x"&amp;MID(F236,5,2),字典!C:C,0)),INDEX(字典!D:D,MATCH("0x"&amp;MID(F236,5,2),字典!C:C,0)))</f>
        <v>松开按键</v>
      </c>
      <c r="J236" s="4" t="str">
        <f>IF(RIGHT(F236,2) ="90",INDEX(字典!J:J,MATCH("0x"&amp;MID(F236,7,2),字典!C:C,0)),INDEX(字典!H:H,MATCH("0x"&amp;MID(F236,7,2),字典!C:C,0)))</f>
        <v>B2键</v>
      </c>
      <c r="K236" s="4" t="str">
        <f>INDEX(字典!M:M,MATCH("0x"&amp;RIGHT(F236,2),字典!L:L,0))</f>
        <v>音符</v>
      </c>
      <c r="L236" s="8">
        <f t="shared" si="8"/>
        <v>17.395</v>
      </c>
      <c r="M236" s="8">
        <f t="shared" si="7"/>
        <v>4.8999999999999488E-2</v>
      </c>
    </row>
    <row r="237" spans="1:13" ht="18" customHeight="1" x14ac:dyDescent="0.2">
      <c r="A237" s="1">
        <v>236</v>
      </c>
      <c r="B237" s="1">
        <v>1</v>
      </c>
      <c r="C237" s="20"/>
      <c r="D237" s="1" t="s">
        <v>77</v>
      </c>
      <c r="E237" s="1" t="s">
        <v>78</v>
      </c>
      <c r="F237" s="1" t="s">
        <v>44</v>
      </c>
      <c r="G237" s="1" t="s">
        <v>309</v>
      </c>
      <c r="H237" s="4" t="str">
        <f>INDEX(字典!B:B,MATCH(D237,字典!A:A,0))</f>
        <v>正常</v>
      </c>
      <c r="I237" s="4" t="str">
        <f>IF(RIGHT(F237,2)="90",INDEX(字典!F:F,MATCH("0x"&amp;MID(F237,5,2),字典!C:C,0)),INDEX(字典!D:D,MATCH("0x"&amp;MID(F237,5,2),字典!C:C,0)))</f>
        <v>松开按键</v>
      </c>
      <c r="J237" s="4" t="str">
        <f>IF(RIGHT(F237,2) ="90",INDEX(字典!J:J,MATCH("0x"&amp;MID(F237,7,2),字典!C:C,0)),INDEX(字典!H:H,MATCH("0x"&amp;MID(F237,7,2),字典!C:C,0)))</f>
        <v>A2键</v>
      </c>
      <c r="K237" s="4" t="str">
        <f>INDEX(字典!M:M,MATCH("0x"&amp;RIGHT(F237,2),字典!L:L,0))</f>
        <v>音符</v>
      </c>
      <c r="L237" s="8">
        <f t="shared" si="8"/>
        <v>17.445</v>
      </c>
      <c r="M237" s="8">
        <f t="shared" si="7"/>
        <v>5.0000000000000711E-2</v>
      </c>
    </row>
    <row r="238" spans="1:13" ht="18" customHeight="1" x14ac:dyDescent="0.2">
      <c r="A238" s="1">
        <v>237</v>
      </c>
      <c r="B238" s="1">
        <v>1</v>
      </c>
      <c r="C238" s="20"/>
      <c r="D238" s="1" t="s">
        <v>77</v>
      </c>
      <c r="E238" s="1" t="s">
        <v>78</v>
      </c>
      <c r="F238" s="1" t="s">
        <v>79</v>
      </c>
      <c r="G238" s="1" t="s">
        <v>310</v>
      </c>
      <c r="H238" s="4" t="str">
        <f>INDEX(字典!B:B,MATCH(D238,字典!A:A,0))</f>
        <v>正常</v>
      </c>
      <c r="I238" s="4" t="str">
        <f>IF(RIGHT(F238,2)="90",INDEX(字典!F:F,MATCH("0x"&amp;MID(F238,5,2),字典!C:C,0)),INDEX(字典!D:D,MATCH("0x"&amp;MID(F238,5,2),字典!C:C,0)))</f>
        <v>-</v>
      </c>
      <c r="J238" s="4" t="str">
        <f>IF(RIGHT(F238,2) ="90",INDEX(字典!J:J,MATCH("0x"&amp;MID(F238,7,2),字典!C:C,0)),INDEX(字典!H:H,MATCH("0x"&amp;MID(F238,7,2),字典!C:C,0)))</f>
        <v>-</v>
      </c>
      <c r="K238" s="4" t="str">
        <f>INDEX(字典!M:M,MATCH("0x"&amp;RIGHT(F238,2),字典!L:L,0))</f>
        <v>0xF8(248/120)</v>
      </c>
      <c r="L238" s="8">
        <f t="shared" si="8"/>
        <v>17.495000000000001</v>
      </c>
      <c r="M238" s="8">
        <f t="shared" si="7"/>
        <v>5.0000000000000711E-2</v>
      </c>
    </row>
    <row r="239" spans="1:13" ht="18" customHeight="1" x14ac:dyDescent="0.2">
      <c r="A239" s="1">
        <v>238</v>
      </c>
      <c r="B239" s="1">
        <v>1</v>
      </c>
      <c r="C239" s="20"/>
      <c r="D239" s="1" t="s">
        <v>77</v>
      </c>
      <c r="E239" s="1" t="s">
        <v>78</v>
      </c>
      <c r="F239" s="1" t="s">
        <v>79</v>
      </c>
      <c r="G239" s="1" t="s">
        <v>311</v>
      </c>
      <c r="H239" s="4" t="str">
        <f>INDEX(字典!B:B,MATCH(D239,字典!A:A,0))</f>
        <v>正常</v>
      </c>
      <c r="I239" s="4" t="str">
        <f>IF(RIGHT(F239,2)="90",INDEX(字典!F:F,MATCH("0x"&amp;MID(F239,5,2),字典!C:C,0)),INDEX(字典!D:D,MATCH("0x"&amp;MID(F239,5,2),字典!C:C,0)))</f>
        <v>-</v>
      </c>
      <c r="J239" s="4" t="str">
        <f>IF(RIGHT(F239,2) ="90",INDEX(字典!J:J,MATCH("0x"&amp;MID(F239,7,2),字典!C:C,0)),INDEX(字典!H:H,MATCH("0x"&amp;MID(F239,7,2),字典!C:C,0)))</f>
        <v>-</v>
      </c>
      <c r="K239" s="4" t="str">
        <f>INDEX(字典!M:M,MATCH("0x"&amp;RIGHT(F239,2),字典!L:L,0))</f>
        <v>0xF8(248/120)</v>
      </c>
      <c r="L239" s="8">
        <f t="shared" si="8"/>
        <v>17.545000000000002</v>
      </c>
      <c r="M239" s="8">
        <f t="shared" si="7"/>
        <v>5.0000000000000711E-2</v>
      </c>
    </row>
    <row r="240" spans="1:13" ht="18" customHeight="1" x14ac:dyDescent="0.2">
      <c r="A240" s="1">
        <v>239</v>
      </c>
      <c r="B240" s="1">
        <v>1</v>
      </c>
      <c r="C240" s="20"/>
      <c r="D240" s="1" t="s">
        <v>77</v>
      </c>
      <c r="E240" s="1" t="s">
        <v>78</v>
      </c>
      <c r="F240" s="1" t="s">
        <v>79</v>
      </c>
      <c r="G240" s="1" t="s">
        <v>312</v>
      </c>
      <c r="H240" s="4" t="str">
        <f>INDEX(字典!B:B,MATCH(D240,字典!A:A,0))</f>
        <v>正常</v>
      </c>
      <c r="I240" s="4" t="str">
        <f>IF(RIGHT(F240,2)="90",INDEX(字典!F:F,MATCH("0x"&amp;MID(F240,5,2),字典!C:C,0)),INDEX(字典!D:D,MATCH("0x"&amp;MID(F240,5,2),字典!C:C,0)))</f>
        <v>-</v>
      </c>
      <c r="J240" s="4" t="str">
        <f>IF(RIGHT(F240,2) ="90",INDEX(字典!J:J,MATCH("0x"&amp;MID(F240,7,2),字典!C:C,0)),INDEX(字典!H:H,MATCH("0x"&amp;MID(F240,7,2),字典!C:C,0)))</f>
        <v>-</v>
      </c>
      <c r="K240" s="4" t="str">
        <f>INDEX(字典!M:M,MATCH("0x"&amp;RIGHT(F240,2),字典!L:L,0))</f>
        <v>0xF8(248/120)</v>
      </c>
      <c r="L240" s="8">
        <f t="shared" si="8"/>
        <v>17.594999999999999</v>
      </c>
      <c r="M240" s="8">
        <f t="shared" si="7"/>
        <v>4.9999999999997158E-2</v>
      </c>
    </row>
    <row r="241" spans="1:13" ht="18" customHeight="1" x14ac:dyDescent="0.2">
      <c r="A241" s="1">
        <v>240</v>
      </c>
      <c r="B241" s="1">
        <v>1</v>
      </c>
      <c r="C241" s="20"/>
      <c r="D241" s="1" t="s">
        <v>77</v>
      </c>
      <c r="E241" s="1" t="s">
        <v>78</v>
      </c>
      <c r="F241" s="1" t="s">
        <v>87</v>
      </c>
      <c r="G241" s="1" t="s">
        <v>313</v>
      </c>
      <c r="H241" s="4" t="str">
        <f>INDEX(字典!B:B,MATCH(D241,字典!A:A,0))</f>
        <v>正常</v>
      </c>
      <c r="I241" s="4" t="str">
        <f>IF(RIGHT(F241,2)="90",INDEX(字典!F:F,MATCH("0x"&amp;MID(F241,5,2),字典!C:C,0)),INDEX(字典!D:D,MATCH("0x"&amp;MID(F241,5,2),字典!C:C,0)))</f>
        <v>-</v>
      </c>
      <c r="J241" s="4" t="str">
        <f>IF(RIGHT(F241,2) ="90",INDEX(字典!J:J,MATCH("0x"&amp;MID(F241,7,2),字典!C:C,0)),INDEX(字典!H:H,MATCH("0x"&amp;MID(F241,7,2),字典!C:C,0)))</f>
        <v>-</v>
      </c>
      <c r="K241" s="4" t="str">
        <f>INDEX(字典!M:M,MATCH("0x"&amp;RIGHT(F241,2),字典!L:L,0))</f>
        <v>0xFE(254/126)</v>
      </c>
      <c r="L241" s="8">
        <f t="shared" si="8"/>
        <v>17.645</v>
      </c>
      <c r="M241" s="8">
        <f t="shared" si="7"/>
        <v>5.0000000000000711E-2</v>
      </c>
    </row>
    <row r="242" spans="1:13" ht="18" customHeight="1" x14ac:dyDescent="0.2">
      <c r="A242" s="1">
        <v>241</v>
      </c>
      <c r="B242" s="1">
        <v>1</v>
      </c>
      <c r="C242" s="20"/>
      <c r="D242" s="1" t="s">
        <v>77</v>
      </c>
      <c r="E242" s="1" t="s">
        <v>78</v>
      </c>
      <c r="F242" s="1" t="s">
        <v>79</v>
      </c>
      <c r="G242" s="1" t="s">
        <v>314</v>
      </c>
      <c r="H242" s="4" t="str">
        <f>INDEX(字典!B:B,MATCH(D242,字典!A:A,0))</f>
        <v>正常</v>
      </c>
      <c r="I242" s="4" t="str">
        <f>IF(RIGHT(F242,2)="90",INDEX(字典!F:F,MATCH("0x"&amp;MID(F242,5,2),字典!C:C,0)),INDEX(字典!D:D,MATCH("0x"&amp;MID(F242,5,2),字典!C:C,0)))</f>
        <v>-</v>
      </c>
      <c r="J242" s="4" t="str">
        <f>IF(RIGHT(F242,2) ="90",INDEX(字典!J:J,MATCH("0x"&amp;MID(F242,7,2),字典!C:C,0)),INDEX(字典!H:H,MATCH("0x"&amp;MID(F242,7,2),字典!C:C,0)))</f>
        <v>-</v>
      </c>
      <c r="K242" s="4" t="str">
        <f>INDEX(字典!M:M,MATCH("0x"&amp;RIGHT(F242,2),字典!L:L,0))</f>
        <v>0xF8(248/120)</v>
      </c>
      <c r="L242" s="8">
        <f t="shared" si="8"/>
        <v>17.695</v>
      </c>
      <c r="M242" s="8">
        <f t="shared" si="7"/>
        <v>5.0000000000000711E-2</v>
      </c>
    </row>
    <row r="243" spans="1:13" ht="18" customHeight="1" x14ac:dyDescent="0.2">
      <c r="A243" s="1">
        <v>242</v>
      </c>
      <c r="B243" s="1">
        <v>1</v>
      </c>
      <c r="C243" s="20"/>
      <c r="D243" s="1" t="s">
        <v>77</v>
      </c>
      <c r="E243" s="1" t="s">
        <v>78</v>
      </c>
      <c r="F243" s="1" t="s">
        <v>79</v>
      </c>
      <c r="G243" s="1" t="s">
        <v>315</v>
      </c>
      <c r="H243" s="4" t="str">
        <f>INDEX(字典!B:B,MATCH(D243,字典!A:A,0))</f>
        <v>正常</v>
      </c>
      <c r="I243" s="4" t="str">
        <f>IF(RIGHT(F243,2)="90",INDEX(字典!F:F,MATCH("0x"&amp;MID(F243,5,2),字典!C:C,0)),INDEX(字典!D:D,MATCH("0x"&amp;MID(F243,5,2),字典!C:C,0)))</f>
        <v>-</v>
      </c>
      <c r="J243" s="4" t="str">
        <f>IF(RIGHT(F243,2) ="90",INDEX(字典!J:J,MATCH("0x"&amp;MID(F243,7,2),字典!C:C,0)),INDEX(字典!H:H,MATCH("0x"&amp;MID(F243,7,2),字典!C:C,0)))</f>
        <v>-</v>
      </c>
      <c r="K243" s="4" t="str">
        <f>INDEX(字典!M:M,MATCH("0x"&amp;RIGHT(F243,2),字典!L:L,0))</f>
        <v>0xF8(248/120)</v>
      </c>
      <c r="L243" s="8">
        <f t="shared" si="8"/>
        <v>17.745000000000001</v>
      </c>
      <c r="M243" s="8">
        <f t="shared" si="7"/>
        <v>5.0000000000000711E-2</v>
      </c>
    </row>
    <row r="244" spans="1:13" ht="18" customHeight="1" x14ac:dyDescent="0.2">
      <c r="A244" s="1">
        <v>243</v>
      </c>
      <c r="B244" s="1">
        <v>1</v>
      </c>
      <c r="C244" s="20"/>
      <c r="D244" s="1" t="s">
        <v>77</v>
      </c>
      <c r="E244" s="1" t="s">
        <v>78</v>
      </c>
      <c r="F244" s="1" t="s">
        <v>79</v>
      </c>
      <c r="G244" s="1" t="s">
        <v>316</v>
      </c>
      <c r="H244" s="4" t="str">
        <f>INDEX(字典!B:B,MATCH(D244,字典!A:A,0))</f>
        <v>正常</v>
      </c>
      <c r="I244" s="4" t="str">
        <f>IF(RIGHT(F244,2)="90",INDEX(字典!F:F,MATCH("0x"&amp;MID(F244,5,2),字典!C:C,0)),INDEX(字典!D:D,MATCH("0x"&amp;MID(F244,5,2),字典!C:C,0)))</f>
        <v>-</v>
      </c>
      <c r="J244" s="4" t="str">
        <f>IF(RIGHT(F244,2) ="90",INDEX(字典!J:J,MATCH("0x"&amp;MID(F244,7,2),字典!C:C,0)),INDEX(字典!H:H,MATCH("0x"&amp;MID(F244,7,2),字典!C:C,0)))</f>
        <v>-</v>
      </c>
      <c r="K244" s="4" t="str">
        <f>INDEX(字典!M:M,MATCH("0x"&amp;RIGHT(F244,2),字典!L:L,0))</f>
        <v>0xF8(248/120)</v>
      </c>
      <c r="L244" s="8">
        <f t="shared" si="8"/>
        <v>17.795000000000002</v>
      </c>
      <c r="M244" s="8">
        <f t="shared" si="7"/>
        <v>5.0000000000000711E-2</v>
      </c>
    </row>
    <row r="245" spans="1:13" ht="18" customHeight="1" x14ac:dyDescent="0.2">
      <c r="A245" s="1">
        <v>244</v>
      </c>
      <c r="B245" s="1">
        <v>1</v>
      </c>
      <c r="C245" s="20"/>
      <c r="D245" s="1" t="s">
        <v>77</v>
      </c>
      <c r="E245" s="1" t="s">
        <v>78</v>
      </c>
      <c r="F245" s="1" t="s">
        <v>79</v>
      </c>
      <c r="G245" s="1" t="s">
        <v>317</v>
      </c>
      <c r="H245" s="4" t="str">
        <f>INDEX(字典!B:B,MATCH(D245,字典!A:A,0))</f>
        <v>正常</v>
      </c>
      <c r="I245" s="4" t="str">
        <f>IF(RIGHT(F245,2)="90",INDEX(字典!F:F,MATCH("0x"&amp;MID(F245,5,2),字典!C:C,0)),INDEX(字典!D:D,MATCH("0x"&amp;MID(F245,5,2),字典!C:C,0)))</f>
        <v>-</v>
      </c>
      <c r="J245" s="4" t="str">
        <f>IF(RIGHT(F245,2) ="90",INDEX(字典!J:J,MATCH("0x"&amp;MID(F245,7,2),字典!C:C,0)),INDEX(字典!H:H,MATCH("0x"&amp;MID(F245,7,2),字典!C:C,0)))</f>
        <v>-</v>
      </c>
      <c r="K245" s="4" t="str">
        <f>INDEX(字典!M:M,MATCH("0x"&amp;RIGHT(F245,2),字典!L:L,0))</f>
        <v>0xF8(248/120)</v>
      </c>
      <c r="L245" s="8">
        <f t="shared" si="8"/>
        <v>17.850999999999999</v>
      </c>
      <c r="M245" s="8">
        <f t="shared" si="7"/>
        <v>5.5999999999997385E-2</v>
      </c>
    </row>
    <row r="246" spans="1:13" ht="18" customHeight="1" x14ac:dyDescent="0.2">
      <c r="A246" s="1">
        <v>245</v>
      </c>
      <c r="B246" s="1">
        <v>1</v>
      </c>
      <c r="C246" s="20"/>
      <c r="D246" s="1" t="s">
        <v>77</v>
      </c>
      <c r="E246" s="1" t="s">
        <v>78</v>
      </c>
      <c r="F246" s="1" t="s">
        <v>79</v>
      </c>
      <c r="G246" s="1" t="s">
        <v>318</v>
      </c>
      <c r="H246" s="4" t="str">
        <f>INDEX(字典!B:B,MATCH(D246,字典!A:A,0))</f>
        <v>正常</v>
      </c>
      <c r="I246" s="4" t="str">
        <f>IF(RIGHT(F246,2)="90",INDEX(字典!F:F,MATCH("0x"&amp;MID(F246,5,2),字典!C:C,0)),INDEX(字典!D:D,MATCH("0x"&amp;MID(F246,5,2),字典!C:C,0)))</f>
        <v>-</v>
      </c>
      <c r="J246" s="4" t="str">
        <f>IF(RIGHT(F246,2) ="90",INDEX(字典!J:J,MATCH("0x"&amp;MID(F246,7,2),字典!C:C,0)),INDEX(字典!H:H,MATCH("0x"&amp;MID(F246,7,2),字典!C:C,0)))</f>
        <v>-</v>
      </c>
      <c r="K246" s="4" t="str">
        <f>INDEX(字典!M:M,MATCH("0x"&amp;RIGHT(F246,2),字典!L:L,0))</f>
        <v>0xF8(248/120)</v>
      </c>
      <c r="L246" s="8">
        <f t="shared" si="8"/>
        <v>17.904</v>
      </c>
      <c r="M246" s="8">
        <f t="shared" si="7"/>
        <v>5.3000000000000824E-2</v>
      </c>
    </row>
    <row r="247" spans="1:13" ht="18" customHeight="1" x14ac:dyDescent="0.2">
      <c r="A247" s="1">
        <v>246</v>
      </c>
      <c r="B247" s="1">
        <v>1</v>
      </c>
      <c r="C247" s="20"/>
      <c r="D247" s="1" t="s">
        <v>77</v>
      </c>
      <c r="E247" s="1" t="s">
        <v>78</v>
      </c>
      <c r="F247" s="1" t="s">
        <v>79</v>
      </c>
      <c r="G247" s="1" t="s">
        <v>319</v>
      </c>
      <c r="H247" s="4" t="str">
        <f>INDEX(字典!B:B,MATCH(D247,字典!A:A,0))</f>
        <v>正常</v>
      </c>
      <c r="I247" s="4" t="str">
        <f>IF(RIGHT(F247,2)="90",INDEX(字典!F:F,MATCH("0x"&amp;MID(F247,5,2),字典!C:C,0)),INDEX(字典!D:D,MATCH("0x"&amp;MID(F247,5,2),字典!C:C,0)))</f>
        <v>-</v>
      </c>
      <c r="J247" s="4" t="str">
        <f>IF(RIGHT(F247,2) ="90",INDEX(字典!J:J,MATCH("0x"&amp;MID(F247,7,2),字典!C:C,0)),INDEX(字典!H:H,MATCH("0x"&amp;MID(F247,7,2),字典!C:C,0)))</f>
        <v>-</v>
      </c>
      <c r="K247" s="4" t="str">
        <f>INDEX(字典!M:M,MATCH("0x"&amp;RIGHT(F247,2),字典!L:L,0))</f>
        <v>0xF8(248/120)</v>
      </c>
      <c r="L247" s="8">
        <f t="shared" si="8"/>
        <v>17.954000000000001</v>
      </c>
      <c r="M247" s="8">
        <f t="shared" si="7"/>
        <v>5.0000000000000711E-2</v>
      </c>
    </row>
    <row r="248" spans="1:13" ht="18" customHeight="1" x14ac:dyDescent="0.2">
      <c r="A248" s="1">
        <v>247</v>
      </c>
      <c r="B248" s="1">
        <v>1</v>
      </c>
      <c r="C248" s="20"/>
      <c r="D248" s="1" t="s">
        <v>77</v>
      </c>
      <c r="E248" s="1" t="s">
        <v>78</v>
      </c>
      <c r="F248" s="1" t="s">
        <v>79</v>
      </c>
      <c r="G248" s="1" t="s">
        <v>320</v>
      </c>
      <c r="H248" s="4" t="str">
        <f>INDEX(字典!B:B,MATCH(D248,字典!A:A,0))</f>
        <v>正常</v>
      </c>
      <c r="I248" s="4" t="str">
        <f>IF(RIGHT(F248,2)="90",INDEX(字典!F:F,MATCH("0x"&amp;MID(F248,5,2),字典!C:C,0)),INDEX(字典!D:D,MATCH("0x"&amp;MID(F248,5,2),字典!C:C,0)))</f>
        <v>-</v>
      </c>
      <c r="J248" s="4" t="str">
        <f>IF(RIGHT(F248,2) ="90",INDEX(字典!J:J,MATCH("0x"&amp;MID(F248,7,2),字典!C:C,0)),INDEX(字典!H:H,MATCH("0x"&amp;MID(F248,7,2),字典!C:C,0)))</f>
        <v>-</v>
      </c>
      <c r="K248" s="4" t="str">
        <f>INDEX(字典!M:M,MATCH("0x"&amp;RIGHT(F248,2),字典!L:L,0))</f>
        <v>0xF8(248/120)</v>
      </c>
      <c r="L248" s="8">
        <f t="shared" si="8"/>
        <v>18.004000000000001</v>
      </c>
      <c r="M248" s="8">
        <f t="shared" si="7"/>
        <v>5.0000000000000711E-2</v>
      </c>
    </row>
    <row r="249" spans="1:13" ht="18" customHeight="1" x14ac:dyDescent="0.2">
      <c r="A249" s="1">
        <v>248</v>
      </c>
      <c r="B249" s="1">
        <v>1</v>
      </c>
      <c r="C249" s="20"/>
      <c r="D249" s="1" t="s">
        <v>77</v>
      </c>
      <c r="E249" s="1" t="s">
        <v>78</v>
      </c>
      <c r="F249" s="1" t="s">
        <v>79</v>
      </c>
      <c r="G249" s="1" t="s">
        <v>321</v>
      </c>
      <c r="H249" s="4" t="str">
        <f>INDEX(字典!B:B,MATCH(D249,字典!A:A,0))</f>
        <v>正常</v>
      </c>
      <c r="I249" s="4" t="str">
        <f>IF(RIGHT(F249,2)="90",INDEX(字典!F:F,MATCH("0x"&amp;MID(F249,5,2),字典!C:C,0)),INDEX(字典!D:D,MATCH("0x"&amp;MID(F249,5,2),字典!C:C,0)))</f>
        <v>-</v>
      </c>
      <c r="J249" s="4" t="str">
        <f>IF(RIGHT(F249,2) ="90",INDEX(字典!J:J,MATCH("0x"&amp;MID(F249,7,2),字典!C:C,0)),INDEX(字典!H:H,MATCH("0x"&amp;MID(F249,7,2),字典!C:C,0)))</f>
        <v>-</v>
      </c>
      <c r="K249" s="4" t="str">
        <f>INDEX(字典!M:M,MATCH("0x"&amp;RIGHT(F249,2),字典!L:L,0))</f>
        <v>0xF8(248/120)</v>
      </c>
      <c r="L249" s="8">
        <f t="shared" si="8"/>
        <v>18.064</v>
      </c>
      <c r="M249" s="8">
        <f t="shared" si="7"/>
        <v>5.9999999999998721E-2</v>
      </c>
    </row>
    <row r="250" spans="1:13" ht="18" customHeight="1" x14ac:dyDescent="0.2">
      <c r="A250" s="1">
        <v>249</v>
      </c>
      <c r="B250" s="1">
        <v>1</v>
      </c>
      <c r="C250" s="20"/>
      <c r="D250" s="1" t="s">
        <v>77</v>
      </c>
      <c r="E250" s="1" t="s">
        <v>78</v>
      </c>
      <c r="F250" s="1" t="s">
        <v>79</v>
      </c>
      <c r="G250" s="1" t="s">
        <v>322</v>
      </c>
      <c r="H250" s="4" t="str">
        <f>INDEX(字典!B:B,MATCH(D250,字典!A:A,0))</f>
        <v>正常</v>
      </c>
      <c r="I250" s="4" t="str">
        <f>IF(RIGHT(F250,2)="90",INDEX(字典!F:F,MATCH("0x"&amp;MID(F250,5,2),字典!C:C,0)),INDEX(字典!D:D,MATCH("0x"&amp;MID(F250,5,2),字典!C:C,0)))</f>
        <v>-</v>
      </c>
      <c r="J250" s="4" t="str">
        <f>IF(RIGHT(F250,2) ="90",INDEX(字典!J:J,MATCH("0x"&amp;MID(F250,7,2),字典!C:C,0)),INDEX(字典!H:H,MATCH("0x"&amp;MID(F250,7,2),字典!C:C,0)))</f>
        <v>-</v>
      </c>
      <c r="K250" s="4" t="str">
        <f>INDEX(字典!M:M,MATCH("0x"&amp;RIGHT(F250,2),字典!L:L,0))</f>
        <v>0xF8(248/120)</v>
      </c>
      <c r="L250" s="8">
        <f t="shared" si="8"/>
        <v>18.114000000000001</v>
      </c>
      <c r="M250" s="8">
        <f t="shared" si="7"/>
        <v>5.0000000000000711E-2</v>
      </c>
    </row>
    <row r="251" spans="1:13" ht="18" customHeight="1" x14ac:dyDescent="0.2">
      <c r="A251" s="1">
        <v>250</v>
      </c>
      <c r="B251" s="1">
        <v>1</v>
      </c>
      <c r="C251" s="20"/>
      <c r="D251" s="1" t="s">
        <v>77</v>
      </c>
      <c r="E251" s="1" t="s">
        <v>78</v>
      </c>
      <c r="F251" s="1" t="s">
        <v>323</v>
      </c>
      <c r="G251" s="1" t="s">
        <v>324</v>
      </c>
      <c r="H251" s="4" t="str">
        <f>INDEX(字典!B:B,MATCH(D251,字典!A:A,0))</f>
        <v>正常</v>
      </c>
      <c r="I251" s="4" t="str">
        <f>IF(RIGHT(F251,2)="90",INDEX(字典!F:F,MATCH("0x"&amp;MID(F251,5,2),字典!C:C,0)),INDEX(字典!D:D,MATCH("0x"&amp;MID(F251,5,2),字典!C:C,0)))</f>
        <v>按下(力度73)</v>
      </c>
      <c r="J251" s="4" t="str">
        <f>IF(RIGHT(F251,2) ="90",INDEX(字典!J:J,MATCH("0x"&amp;MID(F251,7,2),字典!C:C,0)),INDEX(字典!H:H,MATCH("0x"&amp;MID(F251,7,2),字典!C:C,0)))</f>
        <v>A2键</v>
      </c>
      <c r="K251" s="4" t="str">
        <f>INDEX(字典!M:M,MATCH("0x"&amp;RIGHT(F251,2),字典!L:L,0))</f>
        <v>音符</v>
      </c>
      <c r="L251" s="8">
        <f t="shared" si="8"/>
        <v>18.164000000000001</v>
      </c>
      <c r="M251" s="8">
        <f t="shared" si="7"/>
        <v>5.0000000000000711E-2</v>
      </c>
    </row>
    <row r="252" spans="1:13" ht="18" customHeight="1" x14ac:dyDescent="0.2">
      <c r="A252" s="1">
        <v>251</v>
      </c>
      <c r="B252" s="1">
        <v>1</v>
      </c>
      <c r="C252" s="20"/>
      <c r="D252" s="1" t="s">
        <v>77</v>
      </c>
      <c r="E252" s="1" t="s">
        <v>78</v>
      </c>
      <c r="F252" s="1" t="s">
        <v>87</v>
      </c>
      <c r="G252" s="1" t="s">
        <v>325</v>
      </c>
      <c r="H252" s="4" t="str">
        <f>INDEX(字典!B:B,MATCH(D252,字典!A:A,0))</f>
        <v>正常</v>
      </c>
      <c r="I252" s="4" t="str">
        <f>IF(RIGHT(F252,2)="90",INDEX(字典!F:F,MATCH("0x"&amp;MID(F252,5,2),字典!C:C,0)),INDEX(字典!D:D,MATCH("0x"&amp;MID(F252,5,2),字典!C:C,0)))</f>
        <v>-</v>
      </c>
      <c r="J252" s="4" t="str">
        <f>IF(RIGHT(F252,2) ="90",INDEX(字典!J:J,MATCH("0x"&amp;MID(F252,7,2),字典!C:C,0)),INDEX(字典!H:H,MATCH("0x"&amp;MID(F252,7,2),字典!C:C,0)))</f>
        <v>-</v>
      </c>
      <c r="K252" s="4" t="str">
        <f>INDEX(字典!M:M,MATCH("0x"&amp;RIGHT(F252,2),字典!L:L,0))</f>
        <v>0xFE(254/126)</v>
      </c>
      <c r="L252" s="8">
        <f t="shared" si="8"/>
        <v>18.213999999999999</v>
      </c>
      <c r="M252" s="8">
        <f t="shared" si="7"/>
        <v>4.9999999999997158E-2</v>
      </c>
    </row>
    <row r="253" spans="1:13" ht="18" customHeight="1" x14ac:dyDescent="0.2">
      <c r="A253" s="1">
        <v>252</v>
      </c>
      <c r="B253" s="1">
        <v>1</v>
      </c>
      <c r="C253" s="20"/>
      <c r="D253" s="1" t="s">
        <v>77</v>
      </c>
      <c r="E253" s="1" t="s">
        <v>78</v>
      </c>
      <c r="F253" s="1" t="s">
        <v>79</v>
      </c>
      <c r="G253" s="1" t="s">
        <v>326</v>
      </c>
      <c r="H253" s="4" t="str">
        <f>INDEX(字典!B:B,MATCH(D253,字典!A:A,0))</f>
        <v>正常</v>
      </c>
      <c r="I253" s="4" t="str">
        <f>IF(RIGHT(F253,2)="90",INDEX(字典!F:F,MATCH("0x"&amp;MID(F253,5,2),字典!C:C,0)),INDEX(字典!D:D,MATCH("0x"&amp;MID(F253,5,2),字典!C:C,0)))</f>
        <v>-</v>
      </c>
      <c r="J253" s="4" t="str">
        <f>IF(RIGHT(F253,2) ="90",INDEX(字典!J:J,MATCH("0x"&amp;MID(F253,7,2),字典!C:C,0)),INDEX(字典!H:H,MATCH("0x"&amp;MID(F253,7,2),字典!C:C,0)))</f>
        <v>-</v>
      </c>
      <c r="K253" s="4" t="str">
        <f>INDEX(字典!M:M,MATCH("0x"&amp;RIGHT(F253,2),字典!L:L,0))</f>
        <v>0xF8(248/120)</v>
      </c>
      <c r="L253" s="8">
        <f t="shared" si="8"/>
        <v>18.274000000000001</v>
      </c>
      <c r="M253" s="8">
        <f t="shared" si="7"/>
        <v>6.0000000000002274E-2</v>
      </c>
    </row>
    <row r="254" spans="1:13" ht="18" customHeight="1" x14ac:dyDescent="0.2">
      <c r="A254" s="1">
        <v>253</v>
      </c>
      <c r="B254" s="1">
        <v>1</v>
      </c>
      <c r="C254" s="20"/>
      <c r="D254" s="1" t="s">
        <v>77</v>
      </c>
      <c r="E254" s="1" t="s">
        <v>78</v>
      </c>
      <c r="F254" s="1" t="s">
        <v>79</v>
      </c>
      <c r="G254" s="1" t="s">
        <v>327</v>
      </c>
      <c r="H254" s="4" t="str">
        <f>INDEX(字典!B:B,MATCH(D254,字典!A:A,0))</f>
        <v>正常</v>
      </c>
      <c r="I254" s="4" t="str">
        <f>IF(RIGHT(F254,2)="90",INDEX(字典!F:F,MATCH("0x"&amp;MID(F254,5,2),字典!C:C,0)),INDEX(字典!D:D,MATCH("0x"&amp;MID(F254,5,2),字典!C:C,0)))</f>
        <v>-</v>
      </c>
      <c r="J254" s="4" t="str">
        <f>IF(RIGHT(F254,2) ="90",INDEX(字典!J:J,MATCH("0x"&amp;MID(F254,7,2),字典!C:C,0)),INDEX(字典!H:H,MATCH("0x"&amp;MID(F254,7,2),字典!C:C,0)))</f>
        <v>-</v>
      </c>
      <c r="K254" s="4" t="str">
        <f>INDEX(字典!M:M,MATCH("0x"&amp;RIGHT(F254,2),字典!L:L,0))</f>
        <v>0xF8(248/120)</v>
      </c>
      <c r="L254" s="8">
        <f t="shared" si="8"/>
        <v>18.324000000000002</v>
      </c>
      <c r="M254" s="8">
        <f t="shared" si="7"/>
        <v>5.0000000000000711E-2</v>
      </c>
    </row>
    <row r="255" spans="1:13" ht="18" customHeight="1" x14ac:dyDescent="0.2">
      <c r="A255" s="1">
        <v>254</v>
      </c>
      <c r="B255" s="1">
        <v>1</v>
      </c>
      <c r="C255" s="20"/>
      <c r="D255" s="1" t="s">
        <v>77</v>
      </c>
      <c r="E255" s="1" t="s">
        <v>78</v>
      </c>
      <c r="F255" s="1" t="s">
        <v>79</v>
      </c>
      <c r="G255" s="1" t="s">
        <v>328</v>
      </c>
      <c r="H255" s="4" t="str">
        <f>INDEX(字典!B:B,MATCH(D255,字典!A:A,0))</f>
        <v>正常</v>
      </c>
      <c r="I255" s="4" t="str">
        <f>IF(RIGHT(F255,2)="90",INDEX(字典!F:F,MATCH("0x"&amp;MID(F255,5,2),字典!C:C,0)),INDEX(字典!D:D,MATCH("0x"&amp;MID(F255,5,2),字典!C:C,0)))</f>
        <v>-</v>
      </c>
      <c r="J255" s="4" t="str">
        <f>IF(RIGHT(F255,2) ="90",INDEX(字典!J:J,MATCH("0x"&amp;MID(F255,7,2),字典!C:C,0)),INDEX(字典!H:H,MATCH("0x"&amp;MID(F255,7,2),字典!C:C,0)))</f>
        <v>-</v>
      </c>
      <c r="K255" s="4" t="str">
        <f>INDEX(字典!M:M,MATCH("0x"&amp;RIGHT(F255,2),字典!L:L,0))</f>
        <v>0xF8(248/120)</v>
      </c>
      <c r="L255" s="8">
        <f t="shared" si="8"/>
        <v>18.379000000000001</v>
      </c>
      <c r="M255" s="8">
        <f t="shared" si="7"/>
        <v>5.4999999999999716E-2</v>
      </c>
    </row>
    <row r="256" spans="1:13" ht="18" customHeight="1" x14ac:dyDescent="0.2">
      <c r="A256" s="1">
        <v>255</v>
      </c>
      <c r="B256" s="1">
        <v>1</v>
      </c>
      <c r="C256" s="20"/>
      <c r="D256" s="1" t="s">
        <v>77</v>
      </c>
      <c r="E256" s="1" t="s">
        <v>78</v>
      </c>
      <c r="F256" s="1" t="s">
        <v>79</v>
      </c>
      <c r="G256" s="1" t="s">
        <v>329</v>
      </c>
      <c r="H256" s="4" t="str">
        <f>INDEX(字典!B:B,MATCH(D256,字典!A:A,0))</f>
        <v>正常</v>
      </c>
      <c r="I256" s="4" t="str">
        <f>IF(RIGHT(F256,2)="90",INDEX(字典!F:F,MATCH("0x"&amp;MID(F256,5,2),字典!C:C,0)),INDEX(字典!D:D,MATCH("0x"&amp;MID(F256,5,2),字典!C:C,0)))</f>
        <v>-</v>
      </c>
      <c r="J256" s="4" t="str">
        <f>IF(RIGHT(F256,2) ="90",INDEX(字典!J:J,MATCH("0x"&amp;MID(F256,7,2),字典!C:C,0)),INDEX(字典!H:H,MATCH("0x"&amp;MID(F256,7,2),字典!C:C,0)))</f>
        <v>-</v>
      </c>
      <c r="K256" s="4" t="str">
        <f>INDEX(字典!M:M,MATCH("0x"&amp;RIGHT(F256,2),字典!L:L,0))</f>
        <v>0xF8(248/120)</v>
      </c>
      <c r="L256" s="8">
        <f t="shared" si="8"/>
        <v>18.431000000000001</v>
      </c>
      <c r="M256" s="8">
        <f t="shared" si="7"/>
        <v>5.1999999999999602E-2</v>
      </c>
    </row>
    <row r="257" spans="1:13" ht="18" customHeight="1" x14ac:dyDescent="0.2">
      <c r="A257" s="1">
        <v>256</v>
      </c>
      <c r="B257" s="1">
        <v>1</v>
      </c>
      <c r="C257" s="20"/>
      <c r="D257" s="1" t="s">
        <v>77</v>
      </c>
      <c r="E257" s="1" t="s">
        <v>78</v>
      </c>
      <c r="F257" s="1" t="s">
        <v>79</v>
      </c>
      <c r="G257" s="1" t="s">
        <v>330</v>
      </c>
      <c r="H257" s="4" t="str">
        <f>INDEX(字典!B:B,MATCH(D257,字典!A:A,0))</f>
        <v>正常</v>
      </c>
      <c r="I257" s="4" t="str">
        <f>IF(RIGHT(F257,2)="90",INDEX(字典!F:F,MATCH("0x"&amp;MID(F257,5,2),字典!C:C,0)),INDEX(字典!D:D,MATCH("0x"&amp;MID(F257,5,2),字典!C:C,0)))</f>
        <v>-</v>
      </c>
      <c r="J257" s="4" t="str">
        <f>IF(RIGHT(F257,2) ="90",INDEX(字典!J:J,MATCH("0x"&amp;MID(F257,7,2),字典!C:C,0)),INDEX(字典!H:H,MATCH("0x"&amp;MID(F257,7,2),字典!C:C,0)))</f>
        <v>-</v>
      </c>
      <c r="K257" s="4" t="str">
        <f>INDEX(字典!M:M,MATCH("0x"&amp;RIGHT(F257,2),字典!L:L,0))</f>
        <v>0xF8(248/120)</v>
      </c>
      <c r="L257" s="8">
        <f t="shared" si="8"/>
        <v>18.481000000000002</v>
      </c>
      <c r="M257" s="8">
        <f t="shared" si="7"/>
        <v>5.0000000000000711E-2</v>
      </c>
    </row>
    <row r="258" spans="1:13" ht="18" customHeight="1" x14ac:dyDescent="0.2">
      <c r="A258" s="1">
        <v>257</v>
      </c>
      <c r="B258" s="1">
        <v>1</v>
      </c>
      <c r="C258" s="20"/>
      <c r="D258" s="1" t="s">
        <v>77</v>
      </c>
      <c r="E258" s="1" t="s">
        <v>78</v>
      </c>
      <c r="F258" s="1" t="s">
        <v>79</v>
      </c>
      <c r="G258" s="1" t="s">
        <v>331</v>
      </c>
      <c r="H258" s="4" t="str">
        <f>INDEX(字典!B:B,MATCH(D258,字典!A:A,0))</f>
        <v>正常</v>
      </c>
      <c r="I258" s="4" t="str">
        <f>IF(RIGHT(F258,2)="90",INDEX(字典!F:F,MATCH("0x"&amp;MID(F258,5,2),字典!C:C,0)),INDEX(字典!D:D,MATCH("0x"&amp;MID(F258,5,2),字典!C:C,0)))</f>
        <v>-</v>
      </c>
      <c r="J258" s="4" t="str">
        <f>IF(RIGHT(F258,2) ="90",INDEX(字典!J:J,MATCH("0x"&amp;MID(F258,7,2),字典!C:C,0)),INDEX(字典!H:H,MATCH("0x"&amp;MID(F258,7,2),字典!C:C,0)))</f>
        <v>-</v>
      </c>
      <c r="K258" s="4" t="str">
        <f>INDEX(字典!M:M,MATCH("0x"&amp;RIGHT(F258,2),字典!L:L,0))</f>
        <v>0xF8(248/120)</v>
      </c>
      <c r="L258" s="8">
        <f t="shared" si="8"/>
        <v>18.530999999999999</v>
      </c>
      <c r="M258" s="8">
        <f t="shared" ref="M258:M321" si="9">IFERROR(IF(B258=B257,L258-L257,0),"")</f>
        <v>4.9999999999997158E-2</v>
      </c>
    </row>
    <row r="259" spans="1:13" ht="18" customHeight="1" x14ac:dyDescent="0.2">
      <c r="A259" s="1">
        <v>258</v>
      </c>
      <c r="B259" s="1">
        <v>1</v>
      </c>
      <c r="C259" s="20"/>
      <c r="D259" s="1" t="s">
        <v>77</v>
      </c>
      <c r="E259" s="1" t="s">
        <v>78</v>
      </c>
      <c r="F259" s="1" t="s">
        <v>79</v>
      </c>
      <c r="G259" s="1" t="s">
        <v>332</v>
      </c>
      <c r="H259" s="4" t="str">
        <f>INDEX(字典!B:B,MATCH(D259,字典!A:A,0))</f>
        <v>正常</v>
      </c>
      <c r="I259" s="4" t="str">
        <f>IF(RIGHT(F259,2)="90",INDEX(字典!F:F,MATCH("0x"&amp;MID(F259,5,2),字典!C:C,0)),INDEX(字典!D:D,MATCH("0x"&amp;MID(F259,5,2),字典!C:C,0)))</f>
        <v>-</v>
      </c>
      <c r="J259" s="4" t="str">
        <f>IF(RIGHT(F259,2) ="90",INDEX(字典!J:J,MATCH("0x"&amp;MID(F259,7,2),字典!C:C,0)),INDEX(字典!H:H,MATCH("0x"&amp;MID(F259,7,2),字典!C:C,0)))</f>
        <v>-</v>
      </c>
      <c r="K259" s="4" t="str">
        <f>INDEX(字典!M:M,MATCH("0x"&amp;RIGHT(F259,2),字典!L:L,0))</f>
        <v>0xF8(248/120)</v>
      </c>
      <c r="L259" s="8">
        <f t="shared" si="8"/>
        <v>18.581</v>
      </c>
      <c r="M259" s="8">
        <f t="shared" si="9"/>
        <v>5.0000000000000711E-2</v>
      </c>
    </row>
    <row r="260" spans="1:13" ht="18" customHeight="1" x14ac:dyDescent="0.2">
      <c r="A260" s="1">
        <v>259</v>
      </c>
      <c r="B260" s="1">
        <v>1</v>
      </c>
      <c r="C260" s="20"/>
      <c r="D260" s="1" t="s">
        <v>77</v>
      </c>
      <c r="E260" s="1" t="s">
        <v>78</v>
      </c>
      <c r="F260" s="1" t="s">
        <v>333</v>
      </c>
      <c r="G260" s="1" t="s">
        <v>334</v>
      </c>
      <c r="H260" s="4" t="str">
        <f>INDEX(字典!B:B,MATCH(D260,字典!A:A,0))</f>
        <v>正常</v>
      </c>
      <c r="I260" s="4" t="str">
        <f>IF(RIGHT(F260,2)="90",INDEX(字典!F:F,MATCH("0x"&amp;MID(F260,5,2),字典!C:C,0)),INDEX(字典!D:D,MATCH("0x"&amp;MID(F260,5,2),字典!C:C,0)))</f>
        <v>按下(力度54)</v>
      </c>
      <c r="J260" s="4" t="str">
        <f>IF(RIGHT(F260,2) ="90",INDEX(字典!J:J,MATCH("0x"&amp;MID(F260,7,2),字典!C:C,0)),INDEX(字典!H:H,MATCH("0x"&amp;MID(F260,7,2),字典!C:C,0)))</f>
        <v>B2键</v>
      </c>
      <c r="K260" s="4" t="str">
        <f>INDEX(字典!M:M,MATCH("0x"&amp;RIGHT(F260,2),字典!L:L,0))</f>
        <v>音符</v>
      </c>
      <c r="L260" s="8">
        <f t="shared" si="8"/>
        <v>18.640999999999998</v>
      </c>
      <c r="M260" s="8">
        <f t="shared" si="9"/>
        <v>5.9999999999998721E-2</v>
      </c>
    </row>
    <row r="261" spans="1:13" ht="18" customHeight="1" x14ac:dyDescent="0.2">
      <c r="A261" s="1">
        <v>260</v>
      </c>
      <c r="B261" s="1">
        <v>1</v>
      </c>
      <c r="C261" s="20"/>
      <c r="D261" s="1" t="s">
        <v>77</v>
      </c>
      <c r="E261" s="1" t="s">
        <v>78</v>
      </c>
      <c r="F261" s="1" t="s">
        <v>79</v>
      </c>
      <c r="G261" s="1" t="s">
        <v>335</v>
      </c>
      <c r="H261" s="4" t="str">
        <f>INDEX(字典!B:B,MATCH(D261,字典!A:A,0))</f>
        <v>正常</v>
      </c>
      <c r="I261" s="4" t="str">
        <f>IF(RIGHT(F261,2)="90",INDEX(字典!F:F,MATCH("0x"&amp;MID(F261,5,2),字典!C:C,0)),INDEX(字典!D:D,MATCH("0x"&amp;MID(F261,5,2),字典!C:C,0)))</f>
        <v>-</v>
      </c>
      <c r="J261" s="4" t="str">
        <f>IF(RIGHT(F261,2) ="90",INDEX(字典!J:J,MATCH("0x"&amp;MID(F261,7,2),字典!C:C,0)),INDEX(字典!H:H,MATCH("0x"&amp;MID(F261,7,2),字典!C:C,0)))</f>
        <v>-</v>
      </c>
      <c r="K261" s="4" t="str">
        <f>INDEX(字典!M:M,MATCH("0x"&amp;RIGHT(F261,2),字典!L:L,0))</f>
        <v>0xF8(248/120)</v>
      </c>
      <c r="L261" s="8">
        <f t="shared" si="8"/>
        <v>18.701000000000001</v>
      </c>
      <c r="M261" s="8">
        <f t="shared" si="9"/>
        <v>6.0000000000002274E-2</v>
      </c>
    </row>
    <row r="262" spans="1:13" ht="18" customHeight="1" x14ac:dyDescent="0.2">
      <c r="A262" s="1">
        <v>261</v>
      </c>
      <c r="B262" s="1">
        <v>1</v>
      </c>
      <c r="C262" s="20"/>
      <c r="D262" s="1" t="s">
        <v>77</v>
      </c>
      <c r="E262" s="1" t="s">
        <v>78</v>
      </c>
      <c r="F262" s="1" t="s">
        <v>79</v>
      </c>
      <c r="G262" s="1" t="s">
        <v>336</v>
      </c>
      <c r="H262" s="4" t="str">
        <f>INDEX(字典!B:B,MATCH(D262,字典!A:A,0))</f>
        <v>正常</v>
      </c>
      <c r="I262" s="4" t="str">
        <f>IF(RIGHT(F262,2)="90",INDEX(字典!F:F,MATCH("0x"&amp;MID(F262,5,2),字典!C:C,0)),INDEX(字典!D:D,MATCH("0x"&amp;MID(F262,5,2),字典!C:C,0)))</f>
        <v>-</v>
      </c>
      <c r="J262" s="4" t="str">
        <f>IF(RIGHT(F262,2) ="90",INDEX(字典!J:J,MATCH("0x"&amp;MID(F262,7,2),字典!C:C,0)),INDEX(字典!H:H,MATCH("0x"&amp;MID(F262,7,2),字典!C:C,0)))</f>
        <v>-</v>
      </c>
      <c r="K262" s="4" t="str">
        <f>INDEX(字典!M:M,MATCH("0x"&amp;RIGHT(F262,2),字典!L:L,0))</f>
        <v>0xF8(248/120)</v>
      </c>
      <c r="L262" s="8">
        <f t="shared" si="8"/>
        <v>18.751000000000001</v>
      </c>
      <c r="M262" s="8">
        <f t="shared" si="9"/>
        <v>5.0000000000000711E-2</v>
      </c>
    </row>
    <row r="263" spans="1:13" ht="18" customHeight="1" x14ac:dyDescent="0.2">
      <c r="A263" s="1">
        <v>262</v>
      </c>
      <c r="B263" s="1">
        <v>1</v>
      </c>
      <c r="C263" s="20"/>
      <c r="D263" s="1" t="s">
        <v>77</v>
      </c>
      <c r="E263" s="1" t="s">
        <v>78</v>
      </c>
      <c r="F263" s="1" t="s">
        <v>87</v>
      </c>
      <c r="G263" s="1" t="s">
        <v>337</v>
      </c>
      <c r="H263" s="4" t="str">
        <f>INDEX(字典!B:B,MATCH(D263,字典!A:A,0))</f>
        <v>正常</v>
      </c>
      <c r="I263" s="4" t="str">
        <f>IF(RIGHT(F263,2)="90",INDEX(字典!F:F,MATCH("0x"&amp;MID(F263,5,2),字典!C:C,0)),INDEX(字典!D:D,MATCH("0x"&amp;MID(F263,5,2),字典!C:C,0)))</f>
        <v>-</v>
      </c>
      <c r="J263" s="4" t="str">
        <f>IF(RIGHT(F263,2) ="90",INDEX(字典!J:J,MATCH("0x"&amp;MID(F263,7,2),字典!C:C,0)),INDEX(字典!H:H,MATCH("0x"&amp;MID(F263,7,2),字典!C:C,0)))</f>
        <v>-</v>
      </c>
      <c r="K263" s="4" t="str">
        <f>INDEX(字典!M:M,MATCH("0x"&amp;RIGHT(F263,2),字典!L:L,0))</f>
        <v>0xFE(254/126)</v>
      </c>
      <c r="L263" s="8">
        <f t="shared" si="8"/>
        <v>18.800999999999998</v>
      </c>
      <c r="M263" s="8">
        <f t="shared" si="9"/>
        <v>4.9999999999997158E-2</v>
      </c>
    </row>
    <row r="264" spans="1:13" ht="18" customHeight="1" x14ac:dyDescent="0.2">
      <c r="A264" s="1">
        <v>263</v>
      </c>
      <c r="B264" s="1">
        <v>1</v>
      </c>
      <c r="C264" s="20"/>
      <c r="D264" s="1" t="s">
        <v>77</v>
      </c>
      <c r="E264" s="1" t="s">
        <v>78</v>
      </c>
      <c r="F264" s="1" t="s">
        <v>44</v>
      </c>
      <c r="G264" s="1" t="s">
        <v>338</v>
      </c>
      <c r="H264" s="4" t="str">
        <f>INDEX(字典!B:B,MATCH(D264,字典!A:A,0))</f>
        <v>正常</v>
      </c>
      <c r="I264" s="4" t="str">
        <f>IF(RIGHT(F264,2)="90",INDEX(字典!F:F,MATCH("0x"&amp;MID(F264,5,2),字典!C:C,0)),INDEX(字典!D:D,MATCH("0x"&amp;MID(F264,5,2),字典!C:C,0)))</f>
        <v>松开按键</v>
      </c>
      <c r="J264" s="4" t="str">
        <f>IF(RIGHT(F264,2) ="90",INDEX(字典!J:J,MATCH("0x"&amp;MID(F264,7,2),字典!C:C,0)),INDEX(字典!H:H,MATCH("0x"&amp;MID(F264,7,2),字典!C:C,0)))</f>
        <v>A2键</v>
      </c>
      <c r="K264" s="4" t="str">
        <f>INDEX(字典!M:M,MATCH("0x"&amp;RIGHT(F264,2),字典!L:L,0))</f>
        <v>音符</v>
      </c>
      <c r="L264" s="8">
        <f t="shared" si="8"/>
        <v>18.866</v>
      </c>
      <c r="M264" s="8">
        <f t="shared" si="9"/>
        <v>6.5000000000001279E-2</v>
      </c>
    </row>
    <row r="265" spans="1:13" ht="18" customHeight="1" x14ac:dyDescent="0.2">
      <c r="A265" s="1">
        <v>264</v>
      </c>
      <c r="B265" s="1">
        <v>1</v>
      </c>
      <c r="C265" s="20"/>
      <c r="D265" s="1" t="s">
        <v>77</v>
      </c>
      <c r="E265" s="1" t="s">
        <v>78</v>
      </c>
      <c r="F265" s="1" t="s">
        <v>79</v>
      </c>
      <c r="G265" s="1" t="s">
        <v>339</v>
      </c>
      <c r="H265" s="4" t="str">
        <f>INDEX(字典!B:B,MATCH(D265,字典!A:A,0))</f>
        <v>正常</v>
      </c>
      <c r="I265" s="4" t="str">
        <f>IF(RIGHT(F265,2)="90",INDEX(字典!F:F,MATCH("0x"&amp;MID(F265,5,2),字典!C:C,0)),INDEX(字典!D:D,MATCH("0x"&amp;MID(F265,5,2),字典!C:C,0)))</f>
        <v>-</v>
      </c>
      <c r="J265" s="4" t="str">
        <f>IF(RIGHT(F265,2) ="90",INDEX(字典!J:J,MATCH("0x"&amp;MID(F265,7,2),字典!C:C,0)),INDEX(字典!H:H,MATCH("0x"&amp;MID(F265,7,2),字典!C:C,0)))</f>
        <v>-</v>
      </c>
      <c r="K265" s="4" t="str">
        <f>INDEX(字典!M:M,MATCH("0x"&amp;RIGHT(F265,2),字典!L:L,0))</f>
        <v>0xF8(248/120)</v>
      </c>
      <c r="L265" s="8">
        <f t="shared" si="8"/>
        <v>18.911000000000001</v>
      </c>
      <c r="M265" s="8">
        <f t="shared" si="9"/>
        <v>4.5000000000001705E-2</v>
      </c>
    </row>
    <row r="266" spans="1:13" ht="18" customHeight="1" x14ac:dyDescent="0.2">
      <c r="A266" s="1">
        <v>265</v>
      </c>
      <c r="B266" s="1">
        <v>1</v>
      </c>
      <c r="C266" s="20"/>
      <c r="D266" s="1" t="s">
        <v>77</v>
      </c>
      <c r="E266" s="1" t="s">
        <v>78</v>
      </c>
      <c r="F266" s="1" t="s">
        <v>79</v>
      </c>
      <c r="G266" s="1" t="s">
        <v>340</v>
      </c>
      <c r="H266" s="4" t="str">
        <f>INDEX(字典!B:B,MATCH(D266,字典!A:A,0))</f>
        <v>正常</v>
      </c>
      <c r="I266" s="4" t="str">
        <f>IF(RIGHT(F266,2)="90",INDEX(字典!F:F,MATCH("0x"&amp;MID(F266,5,2),字典!C:C,0)),INDEX(字典!D:D,MATCH("0x"&amp;MID(F266,5,2),字典!C:C,0)))</f>
        <v>-</v>
      </c>
      <c r="J266" s="4" t="str">
        <f>IF(RIGHT(F266,2) ="90",INDEX(字典!J:J,MATCH("0x"&amp;MID(F266,7,2),字典!C:C,0)),INDEX(字典!H:H,MATCH("0x"&amp;MID(F266,7,2),字典!C:C,0)))</f>
        <v>-</v>
      </c>
      <c r="K266" s="4" t="str">
        <f>INDEX(字典!M:M,MATCH("0x"&amp;RIGHT(F266,2),字典!L:L,0))</f>
        <v>0xF8(248/120)</v>
      </c>
      <c r="L266" s="8">
        <f t="shared" si="8"/>
        <v>18.971</v>
      </c>
      <c r="M266" s="8">
        <f t="shared" si="9"/>
        <v>5.9999999999998721E-2</v>
      </c>
    </row>
    <row r="267" spans="1:13" ht="18" customHeight="1" x14ac:dyDescent="0.2">
      <c r="A267" s="1">
        <v>266</v>
      </c>
      <c r="B267" s="1">
        <v>1</v>
      </c>
      <c r="C267" s="20"/>
      <c r="D267" s="1" t="s">
        <v>77</v>
      </c>
      <c r="E267" s="1" t="s">
        <v>78</v>
      </c>
      <c r="F267" s="1" t="s">
        <v>79</v>
      </c>
      <c r="G267" s="1" t="s">
        <v>341</v>
      </c>
      <c r="H267" s="4" t="str">
        <f>INDEX(字典!B:B,MATCH(D267,字典!A:A,0))</f>
        <v>正常</v>
      </c>
      <c r="I267" s="4" t="str">
        <f>IF(RIGHT(F267,2)="90",INDEX(字典!F:F,MATCH("0x"&amp;MID(F267,5,2),字典!C:C,0)),INDEX(字典!D:D,MATCH("0x"&amp;MID(F267,5,2),字典!C:C,0)))</f>
        <v>-</v>
      </c>
      <c r="J267" s="4" t="str">
        <f>IF(RIGHT(F267,2) ="90",INDEX(字典!J:J,MATCH("0x"&amp;MID(F267,7,2),字典!C:C,0)),INDEX(字典!H:H,MATCH("0x"&amp;MID(F267,7,2),字典!C:C,0)))</f>
        <v>-</v>
      </c>
      <c r="K267" s="4" t="str">
        <f>INDEX(字典!M:M,MATCH("0x"&amp;RIGHT(F267,2),字典!L:L,0))</f>
        <v>0xF8(248/120)</v>
      </c>
      <c r="L267" s="8">
        <f t="shared" si="8"/>
        <v>19.021000000000001</v>
      </c>
      <c r="M267" s="8">
        <f t="shared" si="9"/>
        <v>5.0000000000000711E-2</v>
      </c>
    </row>
    <row r="268" spans="1:13" ht="18" customHeight="1" x14ac:dyDescent="0.2">
      <c r="A268" s="1">
        <v>267</v>
      </c>
      <c r="B268" s="1">
        <v>1</v>
      </c>
      <c r="C268" s="20"/>
      <c r="D268" s="1" t="s">
        <v>77</v>
      </c>
      <c r="E268" s="1" t="s">
        <v>78</v>
      </c>
      <c r="F268" s="1" t="s">
        <v>79</v>
      </c>
      <c r="G268" s="1" t="s">
        <v>342</v>
      </c>
      <c r="H268" s="4" t="str">
        <f>INDEX(字典!B:B,MATCH(D268,字典!A:A,0))</f>
        <v>正常</v>
      </c>
      <c r="I268" s="4" t="str">
        <f>IF(RIGHT(F268,2)="90",INDEX(字典!F:F,MATCH("0x"&amp;MID(F268,5,2),字典!C:C,0)),INDEX(字典!D:D,MATCH("0x"&amp;MID(F268,5,2),字典!C:C,0)))</f>
        <v>-</v>
      </c>
      <c r="J268" s="4" t="str">
        <f>IF(RIGHT(F268,2) ="90",INDEX(字典!J:J,MATCH("0x"&amp;MID(F268,7,2),字典!C:C,0)),INDEX(字典!H:H,MATCH("0x"&amp;MID(F268,7,2),字典!C:C,0)))</f>
        <v>-</v>
      </c>
      <c r="K268" s="4" t="str">
        <f>INDEX(字典!M:M,MATCH("0x"&amp;RIGHT(F268,2),字典!L:L,0))</f>
        <v>0xF8(248/120)</v>
      </c>
      <c r="L268" s="8">
        <f t="shared" si="8"/>
        <v>19.081</v>
      </c>
      <c r="M268" s="8">
        <f t="shared" si="9"/>
        <v>5.9999999999998721E-2</v>
      </c>
    </row>
    <row r="269" spans="1:13" ht="18" customHeight="1" x14ac:dyDescent="0.2">
      <c r="A269" s="1">
        <v>268</v>
      </c>
      <c r="B269" s="1">
        <v>1</v>
      </c>
      <c r="C269" s="20"/>
      <c r="D269" s="1" t="s">
        <v>77</v>
      </c>
      <c r="E269" s="1" t="s">
        <v>78</v>
      </c>
      <c r="F269" s="1" t="s">
        <v>79</v>
      </c>
      <c r="G269" s="1" t="s">
        <v>343</v>
      </c>
      <c r="H269" s="4" t="str">
        <f>INDEX(字典!B:B,MATCH(D269,字典!A:A,0))</f>
        <v>正常</v>
      </c>
      <c r="I269" s="4" t="str">
        <f>IF(RIGHT(F269,2)="90",INDEX(字典!F:F,MATCH("0x"&amp;MID(F269,5,2),字典!C:C,0)),INDEX(字典!D:D,MATCH("0x"&amp;MID(F269,5,2),字典!C:C,0)))</f>
        <v>-</v>
      </c>
      <c r="J269" s="4" t="str">
        <f>IF(RIGHT(F269,2) ="90",INDEX(字典!J:J,MATCH("0x"&amp;MID(F269,7,2),字典!C:C,0)),INDEX(字典!H:H,MATCH("0x"&amp;MID(F269,7,2),字典!C:C,0)))</f>
        <v>-</v>
      </c>
      <c r="K269" s="4" t="str">
        <f>INDEX(字典!M:M,MATCH("0x"&amp;RIGHT(F269,2),字典!L:L,0))</f>
        <v>0xF8(248/120)</v>
      </c>
      <c r="L269" s="8">
        <f t="shared" si="8"/>
        <v>19.131</v>
      </c>
      <c r="M269" s="8">
        <f t="shared" si="9"/>
        <v>5.0000000000000711E-2</v>
      </c>
    </row>
    <row r="270" spans="1:13" ht="18" customHeight="1" x14ac:dyDescent="0.2">
      <c r="A270" s="1">
        <v>269</v>
      </c>
      <c r="B270" s="1">
        <v>1</v>
      </c>
      <c r="C270" s="20"/>
      <c r="D270" s="1" t="s">
        <v>77</v>
      </c>
      <c r="E270" s="1" t="s">
        <v>78</v>
      </c>
      <c r="F270" s="1" t="s">
        <v>79</v>
      </c>
      <c r="G270" s="1" t="s">
        <v>344</v>
      </c>
      <c r="H270" s="4" t="str">
        <f>INDEX(字典!B:B,MATCH(D270,字典!A:A,0))</f>
        <v>正常</v>
      </c>
      <c r="I270" s="4" t="str">
        <f>IF(RIGHT(F270,2)="90",INDEX(字典!F:F,MATCH("0x"&amp;MID(F270,5,2),字典!C:C,0)),INDEX(字典!D:D,MATCH("0x"&amp;MID(F270,5,2),字典!C:C,0)))</f>
        <v>-</v>
      </c>
      <c r="J270" s="4" t="str">
        <f>IF(RIGHT(F270,2) ="90",INDEX(字典!J:J,MATCH("0x"&amp;MID(F270,7,2),字典!C:C,0)),INDEX(字典!H:H,MATCH("0x"&amp;MID(F270,7,2),字典!C:C,0)))</f>
        <v>-</v>
      </c>
      <c r="K270" s="4" t="str">
        <f>INDEX(字典!M:M,MATCH("0x"&amp;RIGHT(F270,2),字典!L:L,0))</f>
        <v>0xF8(248/120)</v>
      </c>
      <c r="L270" s="8">
        <f t="shared" si="8"/>
        <v>19.181000000000001</v>
      </c>
      <c r="M270" s="8">
        <f t="shared" si="9"/>
        <v>5.0000000000000711E-2</v>
      </c>
    </row>
    <row r="271" spans="1:13" ht="18" customHeight="1" x14ac:dyDescent="0.2">
      <c r="A271" s="1">
        <v>270</v>
      </c>
      <c r="B271" s="1">
        <v>1</v>
      </c>
      <c r="C271" s="20"/>
      <c r="D271" s="1" t="s">
        <v>77</v>
      </c>
      <c r="E271" s="1" t="s">
        <v>78</v>
      </c>
      <c r="F271" s="1" t="s">
        <v>79</v>
      </c>
      <c r="G271" s="1" t="s">
        <v>345</v>
      </c>
      <c r="H271" s="4" t="str">
        <f>INDEX(字典!B:B,MATCH(D271,字典!A:A,0))</f>
        <v>正常</v>
      </c>
      <c r="I271" s="4" t="str">
        <f>IF(RIGHT(F271,2)="90",INDEX(字典!F:F,MATCH("0x"&amp;MID(F271,5,2),字典!C:C,0)),INDEX(字典!D:D,MATCH("0x"&amp;MID(F271,5,2),字典!C:C,0)))</f>
        <v>-</v>
      </c>
      <c r="J271" s="4" t="str">
        <f>IF(RIGHT(F271,2) ="90",INDEX(字典!J:J,MATCH("0x"&amp;MID(F271,7,2),字典!C:C,0)),INDEX(字典!H:H,MATCH("0x"&amp;MID(F271,7,2),字典!C:C,0)))</f>
        <v>-</v>
      </c>
      <c r="K271" s="4" t="str">
        <f>INDEX(字典!M:M,MATCH("0x"&amp;RIGHT(F271,2),字典!L:L,0))</f>
        <v>0xF8(248/120)</v>
      </c>
      <c r="L271" s="8">
        <f t="shared" si="8"/>
        <v>19.241</v>
      </c>
      <c r="M271" s="8">
        <f t="shared" si="9"/>
        <v>5.9999999999998721E-2</v>
      </c>
    </row>
    <row r="272" spans="1:13" ht="18" customHeight="1" x14ac:dyDescent="0.2">
      <c r="A272" s="1">
        <v>271</v>
      </c>
      <c r="B272" s="1">
        <v>1</v>
      </c>
      <c r="C272" s="20"/>
      <c r="D272" s="1" t="s">
        <v>77</v>
      </c>
      <c r="E272" s="1" t="s">
        <v>78</v>
      </c>
      <c r="F272" s="1" t="s">
        <v>79</v>
      </c>
      <c r="G272" s="1" t="s">
        <v>346</v>
      </c>
      <c r="H272" s="4" t="str">
        <f>INDEX(字典!B:B,MATCH(D272,字典!A:A,0))</f>
        <v>正常</v>
      </c>
      <c r="I272" s="4" t="str">
        <f>IF(RIGHT(F272,2)="90",INDEX(字典!F:F,MATCH("0x"&amp;MID(F272,5,2),字典!C:C,0)),INDEX(字典!D:D,MATCH("0x"&amp;MID(F272,5,2),字典!C:C,0)))</f>
        <v>-</v>
      </c>
      <c r="J272" s="4" t="str">
        <f>IF(RIGHT(F272,2) ="90",INDEX(字典!J:J,MATCH("0x"&amp;MID(F272,7,2),字典!C:C,0)),INDEX(字典!H:H,MATCH("0x"&amp;MID(F272,7,2),字典!C:C,0)))</f>
        <v>-</v>
      </c>
      <c r="K272" s="4" t="str">
        <f>INDEX(字典!M:M,MATCH("0x"&amp;RIGHT(F272,2),字典!L:L,0))</f>
        <v>0xF8(248/120)</v>
      </c>
      <c r="L272" s="8">
        <f t="shared" si="8"/>
        <v>19.300999999999998</v>
      </c>
      <c r="M272" s="8">
        <f t="shared" si="9"/>
        <v>5.9999999999998721E-2</v>
      </c>
    </row>
    <row r="273" spans="1:13" ht="18" customHeight="1" x14ac:dyDescent="0.2">
      <c r="A273" s="1">
        <v>272</v>
      </c>
      <c r="B273" s="1">
        <v>1</v>
      </c>
      <c r="C273" s="20"/>
      <c r="D273" s="1" t="s">
        <v>77</v>
      </c>
      <c r="E273" s="1" t="s">
        <v>78</v>
      </c>
      <c r="F273" s="1" t="s">
        <v>347</v>
      </c>
      <c r="G273" s="1" t="s">
        <v>348</v>
      </c>
      <c r="H273" s="4" t="str">
        <f>INDEX(字典!B:B,MATCH(D273,字典!A:A,0))</f>
        <v>正常</v>
      </c>
      <c r="I273" s="4" t="str">
        <f>IF(RIGHT(F273,2)="90",INDEX(字典!F:F,MATCH("0x"&amp;MID(F273,5,2),字典!C:C,0)),INDEX(字典!D:D,MATCH("0x"&amp;MID(F273,5,2),字典!C:C,0)))</f>
        <v>按下(力度36)</v>
      </c>
      <c r="J273" s="4" t="str">
        <f>IF(RIGHT(F273,2) ="90",INDEX(字典!J:J,MATCH("0x"&amp;MID(F273,7,2),字典!C:C,0)),INDEX(字典!H:H,MATCH("0x"&amp;MID(F273,7,2),字典!C:C,0)))</f>
        <v>A2键</v>
      </c>
      <c r="K273" s="4" t="str">
        <f>INDEX(字典!M:M,MATCH("0x"&amp;RIGHT(F273,2),字典!L:L,0))</f>
        <v>音符</v>
      </c>
      <c r="L273" s="8">
        <f t="shared" si="8"/>
        <v>19.367999999999999</v>
      </c>
      <c r="M273" s="8">
        <f t="shared" si="9"/>
        <v>6.7000000000000171E-2</v>
      </c>
    </row>
    <row r="274" spans="1:13" ht="18" customHeight="1" x14ac:dyDescent="0.2">
      <c r="A274" s="1">
        <v>273</v>
      </c>
      <c r="B274" s="1">
        <v>1</v>
      </c>
      <c r="C274" s="20"/>
      <c r="D274" s="1" t="s">
        <v>77</v>
      </c>
      <c r="E274" s="1" t="s">
        <v>78</v>
      </c>
      <c r="F274" s="1" t="s">
        <v>349</v>
      </c>
      <c r="G274" s="1" t="s">
        <v>350</v>
      </c>
      <c r="H274" s="4" t="str">
        <f>INDEX(字典!B:B,MATCH(D274,字典!A:A,0))</f>
        <v>正常</v>
      </c>
      <c r="I274" s="4" t="str">
        <f>IF(RIGHT(F274,2)="90",INDEX(字典!F:F,MATCH("0x"&amp;MID(F274,5,2),字典!C:C,0)),INDEX(字典!D:D,MATCH("0x"&amp;MID(F274,5,2),字典!C:C,0)))</f>
        <v>按下(力度45)</v>
      </c>
      <c r="J274" s="4" t="str">
        <f>IF(RIGHT(F274,2) ="90",INDEX(字典!J:J,MATCH("0x"&amp;MID(F274,7,2),字典!C:C,0)),INDEX(字典!H:H,MATCH("0x"&amp;MID(F274,7,2),字典!C:C,0)))</f>
        <v>G2键</v>
      </c>
      <c r="K274" s="4" t="str">
        <f>INDEX(字典!M:M,MATCH("0x"&amp;RIGHT(F274,2),字典!L:L,0))</f>
        <v>音符</v>
      </c>
      <c r="L274" s="8">
        <f t="shared" si="8"/>
        <v>19.420999999999999</v>
      </c>
      <c r="M274" s="8">
        <f t="shared" si="9"/>
        <v>5.3000000000000824E-2</v>
      </c>
    </row>
    <row r="275" spans="1:13" ht="18" customHeight="1" x14ac:dyDescent="0.2">
      <c r="A275" s="1">
        <v>274</v>
      </c>
      <c r="B275" s="1">
        <v>1</v>
      </c>
      <c r="C275" s="20"/>
      <c r="D275" s="1" t="s">
        <v>77</v>
      </c>
      <c r="E275" s="1" t="s">
        <v>78</v>
      </c>
      <c r="F275" s="1" t="s">
        <v>79</v>
      </c>
      <c r="G275" s="1" t="s">
        <v>351</v>
      </c>
      <c r="H275" s="4" t="str">
        <f>INDEX(字典!B:B,MATCH(D275,字典!A:A,0))</f>
        <v>正常</v>
      </c>
      <c r="I275" s="4" t="str">
        <f>IF(RIGHT(F275,2)="90",INDEX(字典!F:F,MATCH("0x"&amp;MID(F275,5,2),字典!C:C,0)),INDEX(字典!D:D,MATCH("0x"&amp;MID(F275,5,2),字典!C:C,0)))</f>
        <v>-</v>
      </c>
      <c r="J275" s="4" t="str">
        <f>IF(RIGHT(F275,2) ="90",INDEX(字典!J:J,MATCH("0x"&amp;MID(F275,7,2),字典!C:C,0)),INDEX(字典!H:H,MATCH("0x"&amp;MID(F275,7,2),字典!C:C,0)))</f>
        <v>-</v>
      </c>
      <c r="K275" s="4" t="str">
        <f>INDEX(字典!M:M,MATCH("0x"&amp;RIGHT(F275,2),字典!L:L,0))</f>
        <v>0xF8(248/120)</v>
      </c>
      <c r="L275" s="8">
        <f t="shared" si="8"/>
        <v>19.491</v>
      </c>
      <c r="M275" s="8">
        <f t="shared" si="9"/>
        <v>7.0000000000000284E-2</v>
      </c>
    </row>
    <row r="276" spans="1:13" ht="18" customHeight="1" x14ac:dyDescent="0.2">
      <c r="A276" s="1">
        <v>275</v>
      </c>
      <c r="B276" s="1">
        <v>1</v>
      </c>
      <c r="C276" s="20"/>
      <c r="D276" s="1" t="s">
        <v>77</v>
      </c>
      <c r="E276" s="1" t="s">
        <v>78</v>
      </c>
      <c r="F276" s="1" t="s">
        <v>79</v>
      </c>
      <c r="G276" s="1" t="s">
        <v>352</v>
      </c>
      <c r="H276" s="4" t="str">
        <f>INDEX(字典!B:B,MATCH(D276,字典!A:A,0))</f>
        <v>正常</v>
      </c>
      <c r="I276" s="4" t="str">
        <f>IF(RIGHT(F276,2)="90",INDEX(字典!F:F,MATCH("0x"&amp;MID(F276,5,2),字典!C:C,0)),INDEX(字典!D:D,MATCH("0x"&amp;MID(F276,5,2),字典!C:C,0)))</f>
        <v>-</v>
      </c>
      <c r="J276" s="4" t="str">
        <f>IF(RIGHT(F276,2) ="90",INDEX(字典!J:J,MATCH("0x"&amp;MID(F276,7,2),字典!C:C,0)),INDEX(字典!H:H,MATCH("0x"&amp;MID(F276,7,2),字典!C:C,0)))</f>
        <v>-</v>
      </c>
      <c r="K276" s="4" t="str">
        <f>INDEX(字典!M:M,MATCH("0x"&amp;RIGHT(F276,2),字典!L:L,0))</f>
        <v>0xF8(248/120)</v>
      </c>
      <c r="L276" s="8">
        <f t="shared" si="8"/>
        <v>19.561</v>
      </c>
      <c r="M276" s="8">
        <f t="shared" si="9"/>
        <v>7.0000000000000284E-2</v>
      </c>
    </row>
    <row r="277" spans="1:13" ht="18" customHeight="1" x14ac:dyDescent="0.2">
      <c r="A277" s="1">
        <v>276</v>
      </c>
      <c r="B277" s="1">
        <v>1</v>
      </c>
      <c r="C277" s="20"/>
      <c r="D277" s="1" t="s">
        <v>77</v>
      </c>
      <c r="E277" s="1" t="s">
        <v>78</v>
      </c>
      <c r="F277" s="1" t="s">
        <v>87</v>
      </c>
      <c r="G277" s="1" t="s">
        <v>353</v>
      </c>
      <c r="H277" s="4" t="str">
        <f>INDEX(字典!B:B,MATCH(D277,字典!A:A,0))</f>
        <v>正常</v>
      </c>
      <c r="I277" s="4" t="str">
        <f>IF(RIGHT(F277,2)="90",INDEX(字典!F:F,MATCH("0x"&amp;MID(F277,5,2),字典!C:C,0)),INDEX(字典!D:D,MATCH("0x"&amp;MID(F277,5,2),字典!C:C,0)))</f>
        <v>-</v>
      </c>
      <c r="J277" s="4" t="str">
        <f>IF(RIGHT(F277,2) ="90",INDEX(字典!J:J,MATCH("0x"&amp;MID(F277,7,2),字典!C:C,0)),INDEX(字典!H:H,MATCH("0x"&amp;MID(F277,7,2),字典!C:C,0)))</f>
        <v>-</v>
      </c>
      <c r="K277" s="4" t="str">
        <f>INDEX(字典!M:M,MATCH("0x"&amp;RIGHT(F277,2),字典!L:L,0))</f>
        <v>0xFE(254/126)</v>
      </c>
      <c r="L277" s="8">
        <f t="shared" si="8"/>
        <v>19.620999999999999</v>
      </c>
      <c r="M277" s="8">
        <f t="shared" si="9"/>
        <v>5.9999999999998721E-2</v>
      </c>
    </row>
    <row r="278" spans="1:13" ht="18" customHeight="1" x14ac:dyDescent="0.2">
      <c r="A278" s="1">
        <v>277</v>
      </c>
      <c r="B278" s="1">
        <v>1</v>
      </c>
      <c r="C278" s="20"/>
      <c r="D278" s="1" t="s">
        <v>77</v>
      </c>
      <c r="E278" s="1" t="s">
        <v>78</v>
      </c>
      <c r="F278" s="1" t="s">
        <v>79</v>
      </c>
      <c r="G278" s="1" t="s">
        <v>354</v>
      </c>
      <c r="H278" s="4" t="str">
        <f>INDEX(字典!B:B,MATCH(D278,字典!A:A,0))</f>
        <v>正常</v>
      </c>
      <c r="I278" s="4" t="str">
        <f>IF(RIGHT(F278,2)="90",INDEX(字典!F:F,MATCH("0x"&amp;MID(F278,5,2),字典!C:C,0)),INDEX(字典!D:D,MATCH("0x"&amp;MID(F278,5,2),字典!C:C,0)))</f>
        <v>-</v>
      </c>
      <c r="J278" s="4" t="str">
        <f>IF(RIGHT(F278,2) ="90",INDEX(字典!J:J,MATCH("0x"&amp;MID(F278,7,2),字典!C:C,0)),INDEX(字典!H:H,MATCH("0x"&amp;MID(F278,7,2),字典!C:C,0)))</f>
        <v>-</v>
      </c>
      <c r="K278" s="4" t="str">
        <f>INDEX(字典!M:M,MATCH("0x"&amp;RIGHT(F278,2),字典!L:L,0))</f>
        <v>0xF8(248/120)</v>
      </c>
      <c r="L278" s="8">
        <f t="shared" si="8"/>
        <v>19.690999999999999</v>
      </c>
      <c r="M278" s="8">
        <f t="shared" si="9"/>
        <v>7.0000000000000284E-2</v>
      </c>
    </row>
    <row r="279" spans="1:13" ht="18" customHeight="1" x14ac:dyDescent="0.2">
      <c r="A279" s="1">
        <v>278</v>
      </c>
      <c r="B279" s="1">
        <v>1</v>
      </c>
      <c r="C279" s="20"/>
      <c r="D279" s="1" t="s">
        <v>77</v>
      </c>
      <c r="E279" s="1" t="s">
        <v>78</v>
      </c>
      <c r="F279" s="1" t="s">
        <v>50</v>
      </c>
      <c r="G279" s="1" t="s">
        <v>355</v>
      </c>
      <c r="H279" s="4" t="str">
        <f>INDEX(字典!B:B,MATCH(D279,字典!A:A,0))</f>
        <v>正常</v>
      </c>
      <c r="I279" s="4" t="str">
        <f>IF(RIGHT(F279,2)="90",INDEX(字典!F:F,MATCH("0x"&amp;MID(F279,5,2),字典!C:C,0)),INDEX(字典!D:D,MATCH("0x"&amp;MID(F279,5,2),字典!C:C,0)))</f>
        <v>松开按键</v>
      </c>
      <c r="J279" s="4" t="str">
        <f>IF(RIGHT(F279,2) ="90",INDEX(字典!J:J,MATCH("0x"&amp;MID(F279,7,2),字典!C:C,0)),INDEX(字典!H:H,MATCH("0x"&amp;MID(F279,7,2),字典!C:C,0)))</f>
        <v>B2键</v>
      </c>
      <c r="K279" s="4" t="str">
        <f>INDEX(字典!M:M,MATCH("0x"&amp;RIGHT(F279,2),字典!L:L,0))</f>
        <v>音符</v>
      </c>
      <c r="L279" s="8">
        <f t="shared" si="8"/>
        <v>19.760999999999999</v>
      </c>
      <c r="M279" s="8">
        <f t="shared" si="9"/>
        <v>7.0000000000000284E-2</v>
      </c>
    </row>
    <row r="280" spans="1:13" ht="18" customHeight="1" x14ac:dyDescent="0.2">
      <c r="A280" s="1">
        <v>279</v>
      </c>
      <c r="B280" s="1">
        <v>1</v>
      </c>
      <c r="C280" s="20"/>
      <c r="D280" s="1" t="s">
        <v>77</v>
      </c>
      <c r="E280" s="1" t="s">
        <v>78</v>
      </c>
      <c r="F280" s="1" t="s">
        <v>79</v>
      </c>
      <c r="G280" s="1" t="s">
        <v>356</v>
      </c>
      <c r="H280" s="4" t="str">
        <f>INDEX(字典!B:B,MATCH(D280,字典!A:A,0))</f>
        <v>正常</v>
      </c>
      <c r="I280" s="4" t="str">
        <f>IF(RIGHT(F280,2)="90",INDEX(字典!F:F,MATCH("0x"&amp;MID(F280,5,2),字典!C:C,0)),INDEX(字典!D:D,MATCH("0x"&amp;MID(F280,5,2),字典!C:C,0)))</f>
        <v>-</v>
      </c>
      <c r="J280" s="4" t="str">
        <f>IF(RIGHT(F280,2) ="90",INDEX(字典!J:J,MATCH("0x"&amp;MID(F280,7,2),字典!C:C,0)),INDEX(字典!H:H,MATCH("0x"&amp;MID(F280,7,2),字典!C:C,0)))</f>
        <v>-</v>
      </c>
      <c r="K280" s="4" t="str">
        <f>INDEX(字典!M:M,MATCH("0x"&amp;RIGHT(F280,2),字典!L:L,0))</f>
        <v>0xF8(248/120)</v>
      </c>
      <c r="L280" s="8">
        <f t="shared" si="8"/>
        <v>19.821000000000002</v>
      </c>
      <c r="M280" s="8">
        <f t="shared" si="9"/>
        <v>6.0000000000002274E-2</v>
      </c>
    </row>
    <row r="281" spans="1:13" ht="18" customHeight="1" x14ac:dyDescent="0.2">
      <c r="A281" s="1">
        <v>280</v>
      </c>
      <c r="B281" s="1">
        <v>1</v>
      </c>
      <c r="C281" s="20"/>
      <c r="D281" s="1" t="s">
        <v>77</v>
      </c>
      <c r="E281" s="1" t="s">
        <v>78</v>
      </c>
      <c r="F281" s="1" t="s">
        <v>79</v>
      </c>
      <c r="G281" s="1" t="s">
        <v>357</v>
      </c>
      <c r="H281" s="4" t="str">
        <f>INDEX(字典!B:B,MATCH(D281,字典!A:A,0))</f>
        <v>正常</v>
      </c>
      <c r="I281" s="4" t="str">
        <f>IF(RIGHT(F281,2)="90",INDEX(字典!F:F,MATCH("0x"&amp;MID(F281,5,2),字典!C:C,0)),INDEX(字典!D:D,MATCH("0x"&amp;MID(F281,5,2),字典!C:C,0)))</f>
        <v>-</v>
      </c>
      <c r="J281" s="4" t="str">
        <f>IF(RIGHT(F281,2) ="90",INDEX(字典!J:J,MATCH("0x"&amp;MID(F281,7,2),字典!C:C,0)),INDEX(字典!H:H,MATCH("0x"&amp;MID(F281,7,2),字典!C:C,0)))</f>
        <v>-</v>
      </c>
      <c r="K281" s="4" t="str">
        <f>INDEX(字典!M:M,MATCH("0x"&amp;RIGHT(F281,2),字典!L:L,0))</f>
        <v>0xF8(248/120)</v>
      </c>
      <c r="L281" s="8">
        <f t="shared" si="8"/>
        <v>19.898</v>
      </c>
      <c r="M281" s="8">
        <f t="shared" si="9"/>
        <v>7.6999999999998181E-2</v>
      </c>
    </row>
    <row r="282" spans="1:13" ht="18" customHeight="1" x14ac:dyDescent="0.2">
      <c r="A282" s="1">
        <v>281</v>
      </c>
      <c r="B282" s="1">
        <v>1</v>
      </c>
      <c r="C282" s="20"/>
      <c r="D282" s="1" t="s">
        <v>77</v>
      </c>
      <c r="E282" s="1" t="s">
        <v>78</v>
      </c>
      <c r="F282" s="1" t="s">
        <v>38</v>
      </c>
      <c r="G282" s="1" t="s">
        <v>358</v>
      </c>
      <c r="H282" s="4" t="str">
        <f>INDEX(字典!B:B,MATCH(D282,字典!A:A,0))</f>
        <v>正常</v>
      </c>
      <c r="I282" s="4" t="str">
        <f>IF(RIGHT(F282,2)="90",INDEX(字典!F:F,MATCH("0x"&amp;MID(F282,5,2),字典!C:C,0)),INDEX(字典!D:D,MATCH("0x"&amp;MID(F282,5,2),字典!C:C,0)))</f>
        <v>松开按键</v>
      </c>
      <c r="J282" s="4" t="str">
        <f>IF(RIGHT(F282,2) ="90",INDEX(字典!J:J,MATCH("0x"&amp;MID(F282,7,2),字典!C:C,0)),INDEX(字典!H:H,MATCH("0x"&amp;MID(F282,7,2),字典!C:C,0)))</f>
        <v>G2键</v>
      </c>
      <c r="K282" s="4" t="str">
        <f>INDEX(字典!M:M,MATCH("0x"&amp;RIGHT(F282,2),字典!L:L,0))</f>
        <v>音符</v>
      </c>
      <c r="L282" s="8">
        <f t="shared" si="8"/>
        <v>19.957999999999998</v>
      </c>
      <c r="M282" s="8">
        <f t="shared" si="9"/>
        <v>5.9999999999998721E-2</v>
      </c>
    </row>
    <row r="283" spans="1:13" ht="18" customHeight="1" x14ac:dyDescent="0.2">
      <c r="A283" s="1">
        <v>282</v>
      </c>
      <c r="B283" s="1">
        <v>1</v>
      </c>
      <c r="C283" s="20"/>
      <c r="D283" s="1" t="s">
        <v>77</v>
      </c>
      <c r="E283" s="1" t="s">
        <v>78</v>
      </c>
      <c r="F283" s="1" t="s">
        <v>44</v>
      </c>
      <c r="G283" s="1" t="s">
        <v>359</v>
      </c>
      <c r="H283" s="4" t="str">
        <f>INDEX(字典!B:B,MATCH(D283,字典!A:A,0))</f>
        <v>正常</v>
      </c>
      <c r="I283" s="4" t="str">
        <f>IF(RIGHT(F283,2)="90",INDEX(字典!F:F,MATCH("0x"&amp;MID(F283,5,2),字典!C:C,0)),INDEX(字典!D:D,MATCH("0x"&amp;MID(F283,5,2),字典!C:C,0)))</f>
        <v>松开按键</v>
      </c>
      <c r="J283" s="4" t="str">
        <f>IF(RIGHT(F283,2) ="90",INDEX(字典!J:J,MATCH("0x"&amp;MID(F283,7,2),字典!C:C,0)),INDEX(字典!H:H,MATCH("0x"&amp;MID(F283,7,2),字典!C:C,0)))</f>
        <v>A2键</v>
      </c>
      <c r="K283" s="4" t="str">
        <f>INDEX(字典!M:M,MATCH("0x"&amp;RIGHT(F283,2),字典!L:L,0))</f>
        <v>音符</v>
      </c>
      <c r="L283" s="8">
        <f t="shared" si="8"/>
        <v>20.018000000000001</v>
      </c>
      <c r="M283" s="8">
        <f t="shared" si="9"/>
        <v>6.0000000000002274E-2</v>
      </c>
    </row>
    <row r="284" spans="1:13" ht="18" customHeight="1" x14ac:dyDescent="0.2">
      <c r="A284" s="1">
        <v>283</v>
      </c>
      <c r="B284" s="1">
        <v>1</v>
      </c>
      <c r="C284" s="20"/>
      <c r="D284" s="1" t="s">
        <v>77</v>
      </c>
      <c r="E284" s="1" t="s">
        <v>78</v>
      </c>
      <c r="F284" s="1" t="s">
        <v>79</v>
      </c>
      <c r="G284" s="1" t="s">
        <v>360</v>
      </c>
      <c r="H284" s="4" t="str">
        <f>INDEX(字典!B:B,MATCH(D284,字典!A:A,0))</f>
        <v>正常</v>
      </c>
      <c r="I284" s="4" t="str">
        <f>IF(RIGHT(F284,2)="90",INDEX(字典!F:F,MATCH("0x"&amp;MID(F284,5,2),字典!C:C,0)),INDEX(字典!D:D,MATCH("0x"&amp;MID(F284,5,2),字典!C:C,0)))</f>
        <v>-</v>
      </c>
      <c r="J284" s="4" t="str">
        <f>IF(RIGHT(F284,2) ="90",INDEX(字典!J:J,MATCH("0x"&amp;MID(F284,7,2),字典!C:C,0)),INDEX(字典!H:H,MATCH("0x"&amp;MID(F284,7,2),字典!C:C,0)))</f>
        <v>-</v>
      </c>
      <c r="K284" s="4" t="str">
        <f>INDEX(字典!M:M,MATCH("0x"&amp;RIGHT(F284,2),字典!L:L,0))</f>
        <v>0xF8(248/120)</v>
      </c>
      <c r="L284" s="8">
        <f t="shared" si="8"/>
        <v>20.088000000000001</v>
      </c>
      <c r="M284" s="8">
        <f t="shared" si="9"/>
        <v>7.0000000000000284E-2</v>
      </c>
    </row>
    <row r="285" spans="1:13" ht="18" customHeight="1" x14ac:dyDescent="0.2">
      <c r="A285" s="1">
        <v>284</v>
      </c>
      <c r="B285" s="1">
        <v>1</v>
      </c>
      <c r="C285" s="20"/>
      <c r="D285" s="1" t="s">
        <v>77</v>
      </c>
      <c r="E285" s="1" t="s">
        <v>78</v>
      </c>
      <c r="F285" s="1" t="s">
        <v>79</v>
      </c>
      <c r="G285" s="1" t="s">
        <v>361</v>
      </c>
      <c r="H285" s="4" t="str">
        <f>INDEX(字典!B:B,MATCH(D285,字典!A:A,0))</f>
        <v>正常</v>
      </c>
      <c r="I285" s="4" t="str">
        <f>IF(RIGHT(F285,2)="90",INDEX(字典!F:F,MATCH("0x"&amp;MID(F285,5,2),字典!C:C,0)),INDEX(字典!D:D,MATCH("0x"&amp;MID(F285,5,2),字典!C:C,0)))</f>
        <v>-</v>
      </c>
      <c r="J285" s="4" t="str">
        <f>IF(RIGHT(F285,2) ="90",INDEX(字典!J:J,MATCH("0x"&amp;MID(F285,7,2),字典!C:C,0)),INDEX(字典!H:H,MATCH("0x"&amp;MID(F285,7,2),字典!C:C,0)))</f>
        <v>-</v>
      </c>
      <c r="K285" s="4" t="str">
        <f>INDEX(字典!M:M,MATCH("0x"&amp;RIGHT(F285,2),字典!L:L,0))</f>
        <v>0xF8(248/120)</v>
      </c>
      <c r="L285" s="8">
        <f t="shared" si="8"/>
        <v>20.148</v>
      </c>
      <c r="M285" s="8">
        <f t="shared" si="9"/>
        <v>5.9999999999998721E-2</v>
      </c>
    </row>
    <row r="286" spans="1:13" ht="18" customHeight="1" x14ac:dyDescent="0.2">
      <c r="A286" s="1">
        <v>285</v>
      </c>
      <c r="B286" s="1">
        <v>1</v>
      </c>
      <c r="C286" s="20"/>
      <c r="D286" s="1" t="s">
        <v>77</v>
      </c>
      <c r="E286" s="1" t="s">
        <v>78</v>
      </c>
      <c r="F286" s="1" t="s">
        <v>362</v>
      </c>
      <c r="G286" s="1" t="s">
        <v>363</v>
      </c>
      <c r="H286" s="4" t="str">
        <f>INDEX(字典!B:B,MATCH(D286,字典!A:A,0))</f>
        <v>正常</v>
      </c>
      <c r="I286" s="4" t="str">
        <f>IF(RIGHT(F286,2)="90",INDEX(字典!F:F,MATCH("0x"&amp;MID(F286,5,2),字典!C:C,0)),INDEX(字典!D:D,MATCH("0x"&amp;MID(F286,5,2),字典!C:C,0)))</f>
        <v>按下(力度59)</v>
      </c>
      <c r="J286" s="4" t="str">
        <f>IF(RIGHT(F286,2) ="90",INDEX(字典!J:J,MATCH("0x"&amp;MID(F286,7,2),字典!C:C,0)),INDEX(字典!H:H,MATCH("0x"&amp;MID(F286,7,2),字典!C:C,0)))</f>
        <v>B2键</v>
      </c>
      <c r="K286" s="4" t="str">
        <f>INDEX(字典!M:M,MATCH("0x"&amp;RIGHT(F286,2),字典!L:L,0))</f>
        <v>音符</v>
      </c>
      <c r="L286" s="8">
        <f t="shared" si="8"/>
        <v>20.207999999999998</v>
      </c>
      <c r="M286" s="8">
        <f t="shared" si="9"/>
        <v>5.9999999999998721E-2</v>
      </c>
    </row>
    <row r="287" spans="1:13" ht="18" customHeight="1" x14ac:dyDescent="0.2">
      <c r="A287" s="1">
        <v>286</v>
      </c>
      <c r="B287" s="1">
        <v>1</v>
      </c>
      <c r="C287" s="20"/>
      <c r="D287" s="1" t="s">
        <v>77</v>
      </c>
      <c r="E287" s="1" t="s">
        <v>78</v>
      </c>
      <c r="F287" s="1" t="s">
        <v>79</v>
      </c>
      <c r="G287" s="1" t="s">
        <v>364</v>
      </c>
      <c r="H287" s="4" t="str">
        <f>INDEX(字典!B:B,MATCH(D287,字典!A:A,0))</f>
        <v>正常</v>
      </c>
      <c r="I287" s="4" t="str">
        <f>IF(RIGHT(F287,2)="90",INDEX(字典!F:F,MATCH("0x"&amp;MID(F287,5,2),字典!C:C,0)),INDEX(字典!D:D,MATCH("0x"&amp;MID(F287,5,2),字典!C:C,0)))</f>
        <v>-</v>
      </c>
      <c r="J287" s="4" t="str">
        <f>IF(RIGHT(F287,2) ="90",INDEX(字典!J:J,MATCH("0x"&amp;MID(F287,7,2),字典!C:C,0)),INDEX(字典!H:H,MATCH("0x"&amp;MID(F287,7,2),字典!C:C,0)))</f>
        <v>-</v>
      </c>
      <c r="K287" s="4" t="str">
        <f>INDEX(字典!M:M,MATCH("0x"&amp;RIGHT(F287,2),字典!L:L,0))</f>
        <v>0xF8(248/120)</v>
      </c>
      <c r="L287" s="8">
        <f t="shared" ref="L287:L350" si="10">HEX2DEC(RIGHT(G287,6))/1000</f>
        <v>20.268000000000001</v>
      </c>
      <c r="M287" s="8">
        <f t="shared" si="9"/>
        <v>6.0000000000002274E-2</v>
      </c>
    </row>
    <row r="288" spans="1:13" ht="18" customHeight="1" x14ac:dyDescent="0.2">
      <c r="A288" s="1">
        <v>287</v>
      </c>
      <c r="B288" s="1">
        <v>1</v>
      </c>
      <c r="C288" s="20"/>
      <c r="D288" s="1" t="s">
        <v>77</v>
      </c>
      <c r="E288" s="1" t="s">
        <v>78</v>
      </c>
      <c r="F288" s="1" t="s">
        <v>79</v>
      </c>
      <c r="G288" s="1" t="s">
        <v>365</v>
      </c>
      <c r="H288" s="4" t="str">
        <f>INDEX(字典!B:B,MATCH(D288,字典!A:A,0))</f>
        <v>正常</v>
      </c>
      <c r="I288" s="4" t="str">
        <f>IF(RIGHT(F288,2)="90",INDEX(字典!F:F,MATCH("0x"&amp;MID(F288,5,2),字典!C:C,0)),INDEX(字典!D:D,MATCH("0x"&amp;MID(F288,5,2),字典!C:C,0)))</f>
        <v>-</v>
      </c>
      <c r="J288" s="4" t="str">
        <f>IF(RIGHT(F288,2) ="90",INDEX(字典!J:J,MATCH("0x"&amp;MID(F288,7,2),字典!C:C,0)),INDEX(字典!H:H,MATCH("0x"&amp;MID(F288,7,2),字典!C:C,0)))</f>
        <v>-</v>
      </c>
      <c r="K288" s="4" t="str">
        <f>INDEX(字典!M:M,MATCH("0x"&amp;RIGHT(F288,2),字典!L:L,0))</f>
        <v>0xF8(248/120)</v>
      </c>
      <c r="L288" s="8">
        <f t="shared" si="10"/>
        <v>20.327999999999999</v>
      </c>
      <c r="M288" s="8">
        <f t="shared" si="9"/>
        <v>5.9999999999998721E-2</v>
      </c>
    </row>
    <row r="289" spans="1:13" ht="18" customHeight="1" x14ac:dyDescent="0.2">
      <c r="A289" s="1">
        <v>288</v>
      </c>
      <c r="B289" s="1">
        <v>1</v>
      </c>
      <c r="C289" s="20"/>
      <c r="D289" s="1" t="s">
        <v>77</v>
      </c>
      <c r="E289" s="1" t="s">
        <v>78</v>
      </c>
      <c r="F289" s="1" t="s">
        <v>79</v>
      </c>
      <c r="G289" s="1" t="s">
        <v>366</v>
      </c>
      <c r="H289" s="4" t="str">
        <f>INDEX(字典!B:B,MATCH(D289,字典!A:A,0))</f>
        <v>正常</v>
      </c>
      <c r="I289" s="4" t="str">
        <f>IF(RIGHT(F289,2)="90",INDEX(字典!F:F,MATCH("0x"&amp;MID(F289,5,2),字典!C:C,0)),INDEX(字典!D:D,MATCH("0x"&amp;MID(F289,5,2),字典!C:C,0)))</f>
        <v>-</v>
      </c>
      <c r="J289" s="4" t="str">
        <f>IF(RIGHT(F289,2) ="90",INDEX(字典!J:J,MATCH("0x"&amp;MID(F289,7,2),字典!C:C,0)),INDEX(字典!H:H,MATCH("0x"&amp;MID(F289,7,2),字典!C:C,0)))</f>
        <v>-</v>
      </c>
      <c r="K289" s="4" t="str">
        <f>INDEX(字典!M:M,MATCH("0x"&amp;RIGHT(F289,2),字典!L:L,0))</f>
        <v>0xF8(248/120)</v>
      </c>
      <c r="L289" s="8">
        <f t="shared" si="10"/>
        <v>20.398</v>
      </c>
      <c r="M289" s="8">
        <f t="shared" si="9"/>
        <v>7.0000000000000284E-2</v>
      </c>
    </row>
    <row r="290" spans="1:13" ht="18" customHeight="1" x14ac:dyDescent="0.2">
      <c r="A290" s="1">
        <v>289</v>
      </c>
      <c r="B290" s="1">
        <v>1</v>
      </c>
      <c r="C290" s="20"/>
      <c r="D290" s="1" t="s">
        <v>77</v>
      </c>
      <c r="E290" s="1" t="s">
        <v>78</v>
      </c>
      <c r="F290" s="1" t="s">
        <v>79</v>
      </c>
      <c r="G290" s="1" t="s">
        <v>367</v>
      </c>
      <c r="H290" s="4" t="str">
        <f>INDEX(字典!B:B,MATCH(D290,字典!A:A,0))</f>
        <v>正常</v>
      </c>
      <c r="I290" s="4" t="str">
        <f>IF(RIGHT(F290,2)="90",INDEX(字典!F:F,MATCH("0x"&amp;MID(F290,5,2),字典!C:C,0)),INDEX(字典!D:D,MATCH("0x"&amp;MID(F290,5,2),字典!C:C,0)))</f>
        <v>-</v>
      </c>
      <c r="J290" s="4" t="str">
        <f>IF(RIGHT(F290,2) ="90",INDEX(字典!J:J,MATCH("0x"&amp;MID(F290,7,2),字典!C:C,0)),INDEX(字典!H:H,MATCH("0x"&amp;MID(F290,7,2),字典!C:C,0)))</f>
        <v>-</v>
      </c>
      <c r="K290" s="4" t="str">
        <f>INDEX(字典!M:M,MATCH("0x"&amp;RIGHT(F290,2),字典!L:L,0))</f>
        <v>0xF8(248/120)</v>
      </c>
      <c r="L290" s="8">
        <f t="shared" si="10"/>
        <v>20.449000000000002</v>
      </c>
      <c r="M290" s="8">
        <f t="shared" si="9"/>
        <v>5.1000000000001933E-2</v>
      </c>
    </row>
    <row r="291" spans="1:13" ht="18" customHeight="1" x14ac:dyDescent="0.2">
      <c r="A291" s="1">
        <v>290</v>
      </c>
      <c r="B291" s="1">
        <v>1</v>
      </c>
      <c r="C291" s="20"/>
      <c r="D291" s="1" t="s">
        <v>77</v>
      </c>
      <c r="E291" s="1" t="s">
        <v>78</v>
      </c>
      <c r="F291" s="1" t="s">
        <v>87</v>
      </c>
      <c r="G291" s="1" t="s">
        <v>368</v>
      </c>
      <c r="H291" s="4" t="str">
        <f>INDEX(字典!B:B,MATCH(D291,字典!A:A,0))</f>
        <v>正常</v>
      </c>
      <c r="I291" s="4" t="str">
        <f>IF(RIGHT(F291,2)="90",INDEX(字典!F:F,MATCH("0x"&amp;MID(F291,5,2),字典!C:C,0)),INDEX(字典!D:D,MATCH("0x"&amp;MID(F291,5,2),字典!C:C,0)))</f>
        <v>-</v>
      </c>
      <c r="J291" s="4" t="str">
        <f>IF(RIGHT(F291,2) ="90",INDEX(字典!J:J,MATCH("0x"&amp;MID(F291,7,2),字典!C:C,0)),INDEX(字典!H:H,MATCH("0x"&amp;MID(F291,7,2),字典!C:C,0)))</f>
        <v>-</v>
      </c>
      <c r="K291" s="4" t="str">
        <f>INDEX(字典!M:M,MATCH("0x"&amp;RIGHT(F291,2),字典!L:L,0))</f>
        <v>0xFE(254/126)</v>
      </c>
      <c r="L291" s="8">
        <f t="shared" si="10"/>
        <v>20.518999999999998</v>
      </c>
      <c r="M291" s="8">
        <f t="shared" si="9"/>
        <v>6.9999999999996732E-2</v>
      </c>
    </row>
    <row r="292" spans="1:13" ht="18" customHeight="1" x14ac:dyDescent="0.2">
      <c r="A292" s="1">
        <v>291</v>
      </c>
      <c r="B292" s="1">
        <v>1</v>
      </c>
      <c r="C292" s="20"/>
      <c r="D292" s="1" t="s">
        <v>77</v>
      </c>
      <c r="E292" s="1" t="s">
        <v>78</v>
      </c>
      <c r="F292" s="1" t="s">
        <v>79</v>
      </c>
      <c r="G292" s="1" t="s">
        <v>369</v>
      </c>
      <c r="H292" s="4" t="str">
        <f>INDEX(字典!B:B,MATCH(D292,字典!A:A,0))</f>
        <v>正常</v>
      </c>
      <c r="I292" s="4" t="str">
        <f>IF(RIGHT(F292,2)="90",INDEX(字典!F:F,MATCH("0x"&amp;MID(F292,5,2),字典!C:C,0)),INDEX(字典!D:D,MATCH("0x"&amp;MID(F292,5,2),字典!C:C,0)))</f>
        <v>-</v>
      </c>
      <c r="J292" s="4" t="str">
        <f>IF(RIGHT(F292,2) ="90",INDEX(字典!J:J,MATCH("0x"&amp;MID(F292,7,2),字典!C:C,0)),INDEX(字典!H:H,MATCH("0x"&amp;MID(F292,7,2),字典!C:C,0)))</f>
        <v>-</v>
      </c>
      <c r="K292" s="4" t="str">
        <f>INDEX(字典!M:M,MATCH("0x"&amp;RIGHT(F292,2),字典!L:L,0))</f>
        <v>0xF8(248/120)</v>
      </c>
      <c r="L292" s="8">
        <f t="shared" si="10"/>
        <v>20.579000000000001</v>
      </c>
      <c r="M292" s="8">
        <f t="shared" si="9"/>
        <v>6.0000000000002274E-2</v>
      </c>
    </row>
    <row r="293" spans="1:13" ht="18" customHeight="1" x14ac:dyDescent="0.2">
      <c r="A293" s="1">
        <v>292</v>
      </c>
      <c r="B293" s="1">
        <v>1</v>
      </c>
      <c r="C293" s="20"/>
      <c r="D293" s="1" t="s">
        <v>77</v>
      </c>
      <c r="E293" s="1" t="s">
        <v>78</v>
      </c>
      <c r="F293" s="1" t="s">
        <v>79</v>
      </c>
      <c r="G293" s="1" t="s">
        <v>370</v>
      </c>
      <c r="H293" s="4" t="str">
        <f>INDEX(字典!B:B,MATCH(D293,字典!A:A,0))</f>
        <v>正常</v>
      </c>
      <c r="I293" s="4" t="str">
        <f>IF(RIGHT(F293,2)="90",INDEX(字典!F:F,MATCH("0x"&amp;MID(F293,5,2),字典!C:C,0)),INDEX(字典!D:D,MATCH("0x"&amp;MID(F293,5,2),字典!C:C,0)))</f>
        <v>-</v>
      </c>
      <c r="J293" s="4" t="str">
        <f>IF(RIGHT(F293,2) ="90",INDEX(字典!J:J,MATCH("0x"&amp;MID(F293,7,2),字典!C:C,0)),INDEX(字典!H:H,MATCH("0x"&amp;MID(F293,7,2),字典!C:C,0)))</f>
        <v>-</v>
      </c>
      <c r="K293" s="4" t="str">
        <f>INDEX(字典!M:M,MATCH("0x"&amp;RIGHT(F293,2),字典!L:L,0))</f>
        <v>0xF8(248/120)</v>
      </c>
      <c r="L293" s="8">
        <f t="shared" si="10"/>
        <v>20.629000000000001</v>
      </c>
      <c r="M293" s="8">
        <f t="shared" si="9"/>
        <v>5.0000000000000711E-2</v>
      </c>
    </row>
    <row r="294" spans="1:13" ht="18" customHeight="1" x14ac:dyDescent="0.2">
      <c r="A294" s="1">
        <v>293</v>
      </c>
      <c r="B294" s="1">
        <v>1</v>
      </c>
      <c r="C294" s="20"/>
      <c r="D294" s="1" t="s">
        <v>77</v>
      </c>
      <c r="E294" s="1" t="s">
        <v>78</v>
      </c>
      <c r="F294" s="1" t="s">
        <v>79</v>
      </c>
      <c r="G294" s="1" t="s">
        <v>371</v>
      </c>
      <c r="H294" s="4" t="str">
        <f>INDEX(字典!B:B,MATCH(D294,字典!A:A,0))</f>
        <v>正常</v>
      </c>
      <c r="I294" s="4" t="str">
        <f>IF(RIGHT(F294,2)="90",INDEX(字典!F:F,MATCH("0x"&amp;MID(F294,5,2),字典!C:C,0)),INDEX(字典!D:D,MATCH("0x"&amp;MID(F294,5,2),字典!C:C,0)))</f>
        <v>-</v>
      </c>
      <c r="J294" s="4" t="str">
        <f>IF(RIGHT(F294,2) ="90",INDEX(字典!J:J,MATCH("0x"&amp;MID(F294,7,2),字典!C:C,0)),INDEX(字典!H:H,MATCH("0x"&amp;MID(F294,7,2),字典!C:C,0)))</f>
        <v>-</v>
      </c>
      <c r="K294" s="4" t="str">
        <f>INDEX(字典!M:M,MATCH("0x"&amp;RIGHT(F294,2),字典!L:L,0))</f>
        <v>0xF8(248/120)</v>
      </c>
      <c r="L294" s="8">
        <f t="shared" si="10"/>
        <v>20.699000000000002</v>
      </c>
      <c r="M294" s="8">
        <f t="shared" si="9"/>
        <v>7.0000000000000284E-2</v>
      </c>
    </row>
    <row r="295" spans="1:13" ht="18" customHeight="1" x14ac:dyDescent="0.2">
      <c r="A295" s="1">
        <v>294</v>
      </c>
      <c r="B295" s="1">
        <v>1</v>
      </c>
      <c r="C295" s="20"/>
      <c r="D295" s="1" t="s">
        <v>77</v>
      </c>
      <c r="E295" s="1" t="s">
        <v>78</v>
      </c>
      <c r="F295" s="1" t="s">
        <v>50</v>
      </c>
      <c r="G295" s="1" t="s">
        <v>372</v>
      </c>
      <c r="H295" s="4" t="str">
        <f>INDEX(字典!B:B,MATCH(D295,字典!A:A,0))</f>
        <v>正常</v>
      </c>
      <c r="I295" s="4" t="str">
        <f>IF(RIGHT(F295,2)="90",INDEX(字典!F:F,MATCH("0x"&amp;MID(F295,5,2),字典!C:C,0)),INDEX(字典!D:D,MATCH("0x"&amp;MID(F295,5,2),字典!C:C,0)))</f>
        <v>松开按键</v>
      </c>
      <c r="J295" s="4" t="str">
        <f>IF(RIGHT(F295,2) ="90",INDEX(字典!J:J,MATCH("0x"&amp;MID(F295,7,2),字典!C:C,0)),INDEX(字典!H:H,MATCH("0x"&amp;MID(F295,7,2),字典!C:C,0)))</f>
        <v>B2键</v>
      </c>
      <c r="K295" s="4" t="str">
        <f>INDEX(字典!M:M,MATCH("0x"&amp;RIGHT(F295,2),字典!L:L,0))</f>
        <v>音符</v>
      </c>
      <c r="L295" s="8">
        <f t="shared" si="10"/>
        <v>20.759</v>
      </c>
      <c r="M295" s="8">
        <f t="shared" si="9"/>
        <v>5.9999999999998721E-2</v>
      </c>
    </row>
    <row r="296" spans="1:13" ht="18" customHeight="1" x14ac:dyDescent="0.2">
      <c r="A296" s="1">
        <v>295</v>
      </c>
      <c r="B296" s="1">
        <v>1</v>
      </c>
      <c r="C296" s="20"/>
      <c r="D296" s="1" t="s">
        <v>77</v>
      </c>
      <c r="E296" s="1" t="s">
        <v>78</v>
      </c>
      <c r="F296" s="1" t="s">
        <v>79</v>
      </c>
      <c r="G296" s="1" t="s">
        <v>373</v>
      </c>
      <c r="H296" s="4" t="str">
        <f>INDEX(字典!B:B,MATCH(D296,字典!A:A,0))</f>
        <v>正常</v>
      </c>
      <c r="I296" s="4" t="str">
        <f>IF(RIGHT(F296,2)="90",INDEX(字典!F:F,MATCH("0x"&amp;MID(F296,5,2),字典!C:C,0)),INDEX(字典!D:D,MATCH("0x"&amp;MID(F296,5,2),字典!C:C,0)))</f>
        <v>-</v>
      </c>
      <c r="J296" s="4" t="str">
        <f>IF(RIGHT(F296,2) ="90",INDEX(字典!J:J,MATCH("0x"&amp;MID(F296,7,2),字典!C:C,0)),INDEX(字典!H:H,MATCH("0x"&amp;MID(F296,7,2),字典!C:C,0)))</f>
        <v>-</v>
      </c>
      <c r="K296" s="4" t="str">
        <f>INDEX(字典!M:M,MATCH("0x"&amp;RIGHT(F296,2),字典!L:L,0))</f>
        <v>0xF8(248/120)</v>
      </c>
      <c r="L296" s="8">
        <f t="shared" si="10"/>
        <v>20.818999999999999</v>
      </c>
      <c r="M296" s="8">
        <f t="shared" si="9"/>
        <v>5.9999999999998721E-2</v>
      </c>
    </row>
    <row r="297" spans="1:13" ht="18" customHeight="1" x14ac:dyDescent="0.2">
      <c r="A297" s="1">
        <v>296</v>
      </c>
      <c r="B297" s="1">
        <v>1</v>
      </c>
      <c r="C297" s="20"/>
      <c r="D297" s="1" t="s">
        <v>77</v>
      </c>
      <c r="E297" s="1" t="s">
        <v>78</v>
      </c>
      <c r="F297" s="1" t="s">
        <v>79</v>
      </c>
      <c r="G297" s="1" t="s">
        <v>374</v>
      </c>
      <c r="H297" s="4" t="str">
        <f>INDEX(字典!B:B,MATCH(D297,字典!A:A,0))</f>
        <v>正常</v>
      </c>
      <c r="I297" s="4" t="str">
        <f>IF(RIGHT(F297,2)="90",INDEX(字典!F:F,MATCH("0x"&amp;MID(F297,5,2),字典!C:C,0)),INDEX(字典!D:D,MATCH("0x"&amp;MID(F297,5,2),字典!C:C,0)))</f>
        <v>-</v>
      </c>
      <c r="J297" s="4" t="str">
        <f>IF(RIGHT(F297,2) ="90",INDEX(字典!J:J,MATCH("0x"&amp;MID(F297,7,2),字典!C:C,0)),INDEX(字典!H:H,MATCH("0x"&amp;MID(F297,7,2),字典!C:C,0)))</f>
        <v>-</v>
      </c>
      <c r="K297" s="4" t="str">
        <f>INDEX(字典!M:M,MATCH("0x"&amp;RIGHT(F297,2),字典!L:L,0))</f>
        <v>0xF8(248/120)</v>
      </c>
      <c r="L297" s="8">
        <f t="shared" si="10"/>
        <v>20.891999999999999</v>
      </c>
      <c r="M297" s="8">
        <f t="shared" si="9"/>
        <v>7.3000000000000398E-2</v>
      </c>
    </row>
    <row r="298" spans="1:13" ht="18" customHeight="1" x14ac:dyDescent="0.2">
      <c r="A298" s="1">
        <v>297</v>
      </c>
      <c r="B298" s="1">
        <v>1</v>
      </c>
      <c r="C298" s="20"/>
      <c r="D298" s="1" t="s">
        <v>77</v>
      </c>
      <c r="E298" s="1" t="s">
        <v>78</v>
      </c>
      <c r="F298" s="1" t="s">
        <v>79</v>
      </c>
      <c r="G298" s="1" t="s">
        <v>375</v>
      </c>
      <c r="H298" s="4" t="str">
        <f>INDEX(字典!B:B,MATCH(D298,字典!A:A,0))</f>
        <v>正常</v>
      </c>
      <c r="I298" s="4" t="str">
        <f>IF(RIGHT(F298,2)="90",INDEX(字典!F:F,MATCH("0x"&amp;MID(F298,5,2),字典!C:C,0)),INDEX(字典!D:D,MATCH("0x"&amp;MID(F298,5,2),字典!C:C,0)))</f>
        <v>-</v>
      </c>
      <c r="J298" s="4" t="str">
        <f>IF(RIGHT(F298,2) ="90",INDEX(字典!J:J,MATCH("0x"&amp;MID(F298,7,2),字典!C:C,0)),INDEX(字典!H:H,MATCH("0x"&amp;MID(F298,7,2),字典!C:C,0)))</f>
        <v>-</v>
      </c>
      <c r="K298" s="4" t="str">
        <f>INDEX(字典!M:M,MATCH("0x"&amp;RIGHT(F298,2),字典!L:L,0))</f>
        <v>0xF8(248/120)</v>
      </c>
      <c r="L298" s="8">
        <f t="shared" si="10"/>
        <v>20.957000000000001</v>
      </c>
      <c r="M298" s="8">
        <f t="shared" si="9"/>
        <v>6.5000000000001279E-2</v>
      </c>
    </row>
    <row r="299" spans="1:13" ht="18" customHeight="1" x14ac:dyDescent="0.2">
      <c r="A299" s="1">
        <v>298</v>
      </c>
      <c r="B299" s="1">
        <v>1</v>
      </c>
      <c r="C299" s="20"/>
      <c r="D299" s="1" t="s">
        <v>77</v>
      </c>
      <c r="E299" s="1" t="s">
        <v>78</v>
      </c>
      <c r="F299" s="1" t="s">
        <v>79</v>
      </c>
      <c r="G299" s="1" t="s">
        <v>376</v>
      </c>
      <c r="H299" s="4" t="str">
        <f>INDEX(字典!B:B,MATCH(D299,字典!A:A,0))</f>
        <v>正常</v>
      </c>
      <c r="I299" s="4" t="str">
        <f>IF(RIGHT(F299,2)="90",INDEX(字典!F:F,MATCH("0x"&amp;MID(F299,5,2),字典!C:C,0)),INDEX(字典!D:D,MATCH("0x"&amp;MID(F299,5,2),字典!C:C,0)))</f>
        <v>-</v>
      </c>
      <c r="J299" s="4" t="str">
        <f>IF(RIGHT(F299,2) ="90",INDEX(字典!J:J,MATCH("0x"&amp;MID(F299,7,2),字典!C:C,0)),INDEX(字典!H:H,MATCH("0x"&amp;MID(F299,7,2),字典!C:C,0)))</f>
        <v>-</v>
      </c>
      <c r="K299" s="4" t="str">
        <f>INDEX(字典!M:M,MATCH("0x"&amp;RIGHT(F299,2),字典!L:L,0))</f>
        <v>0xF8(248/120)</v>
      </c>
      <c r="L299" s="8">
        <f t="shared" si="10"/>
        <v>21.016999999999999</v>
      </c>
      <c r="M299" s="8">
        <f t="shared" si="9"/>
        <v>5.9999999999998721E-2</v>
      </c>
    </row>
    <row r="300" spans="1:13" ht="18" customHeight="1" x14ac:dyDescent="0.2">
      <c r="A300" s="1">
        <v>299</v>
      </c>
      <c r="B300" s="1">
        <v>1</v>
      </c>
      <c r="C300" s="20"/>
      <c r="D300" s="1" t="s">
        <v>77</v>
      </c>
      <c r="E300" s="1" t="s">
        <v>78</v>
      </c>
      <c r="F300" s="1" t="s">
        <v>79</v>
      </c>
      <c r="G300" s="1" t="s">
        <v>377</v>
      </c>
      <c r="H300" s="4" t="str">
        <f>INDEX(字典!B:B,MATCH(D300,字典!A:A,0))</f>
        <v>正常</v>
      </c>
      <c r="I300" s="4" t="str">
        <f>IF(RIGHT(F300,2)="90",INDEX(字典!F:F,MATCH("0x"&amp;MID(F300,5,2),字典!C:C,0)),INDEX(字典!D:D,MATCH("0x"&amp;MID(F300,5,2),字典!C:C,0)))</f>
        <v>-</v>
      </c>
      <c r="J300" s="4" t="str">
        <f>IF(RIGHT(F300,2) ="90",INDEX(字典!J:J,MATCH("0x"&amp;MID(F300,7,2),字典!C:C,0)),INDEX(字典!H:H,MATCH("0x"&amp;MID(F300,7,2),字典!C:C,0)))</f>
        <v>-</v>
      </c>
      <c r="K300" s="4" t="str">
        <f>INDEX(字典!M:M,MATCH("0x"&amp;RIGHT(F300,2),字典!L:L,0))</f>
        <v>0xF8(248/120)</v>
      </c>
      <c r="L300" s="8">
        <f t="shared" si="10"/>
        <v>21.087</v>
      </c>
      <c r="M300" s="8">
        <f t="shared" si="9"/>
        <v>7.0000000000000284E-2</v>
      </c>
    </row>
    <row r="301" spans="1:13" ht="18" customHeight="1" x14ac:dyDescent="0.2">
      <c r="A301" s="1">
        <v>300</v>
      </c>
      <c r="B301" s="1">
        <v>1</v>
      </c>
      <c r="C301" s="20"/>
      <c r="D301" s="1" t="s">
        <v>77</v>
      </c>
      <c r="E301" s="1" t="s">
        <v>78</v>
      </c>
      <c r="F301" s="1" t="s">
        <v>79</v>
      </c>
      <c r="G301" s="1" t="s">
        <v>378</v>
      </c>
      <c r="H301" s="4" t="str">
        <f>INDEX(字典!B:B,MATCH(D301,字典!A:A,0))</f>
        <v>正常</v>
      </c>
      <c r="I301" s="4" t="str">
        <f>IF(RIGHT(F301,2)="90",INDEX(字典!F:F,MATCH("0x"&amp;MID(F301,5,2),字典!C:C,0)),INDEX(字典!D:D,MATCH("0x"&amp;MID(F301,5,2),字典!C:C,0)))</f>
        <v>-</v>
      </c>
      <c r="J301" s="4" t="str">
        <f>IF(RIGHT(F301,2) ="90",INDEX(字典!J:J,MATCH("0x"&amp;MID(F301,7,2),字典!C:C,0)),INDEX(字典!H:H,MATCH("0x"&amp;MID(F301,7,2),字典!C:C,0)))</f>
        <v>-</v>
      </c>
      <c r="K301" s="4" t="str">
        <f>INDEX(字典!M:M,MATCH("0x"&amp;RIGHT(F301,2),字典!L:L,0))</f>
        <v>0xF8(248/120)</v>
      </c>
      <c r="L301" s="8">
        <f t="shared" si="10"/>
        <v>21.167000000000002</v>
      </c>
      <c r="M301" s="8">
        <f t="shared" si="9"/>
        <v>8.0000000000001847E-2</v>
      </c>
    </row>
    <row r="302" spans="1:13" ht="18" customHeight="1" x14ac:dyDescent="0.2">
      <c r="A302" s="1">
        <v>301</v>
      </c>
      <c r="B302" s="1">
        <v>1</v>
      </c>
      <c r="C302" s="20"/>
      <c r="D302" s="1" t="s">
        <v>77</v>
      </c>
      <c r="E302" s="1" t="s">
        <v>78</v>
      </c>
      <c r="F302" s="1" t="s">
        <v>87</v>
      </c>
      <c r="G302" s="1" t="s">
        <v>379</v>
      </c>
      <c r="H302" s="4" t="str">
        <f>INDEX(字典!B:B,MATCH(D302,字典!A:A,0))</f>
        <v>正常</v>
      </c>
      <c r="I302" s="4" t="str">
        <f>IF(RIGHT(F302,2)="90",INDEX(字典!F:F,MATCH("0x"&amp;MID(F302,5,2),字典!C:C,0)),INDEX(字典!D:D,MATCH("0x"&amp;MID(F302,5,2),字典!C:C,0)))</f>
        <v>-</v>
      </c>
      <c r="J302" s="4" t="str">
        <f>IF(RIGHT(F302,2) ="90",INDEX(字典!J:J,MATCH("0x"&amp;MID(F302,7,2),字典!C:C,0)),INDEX(字典!H:H,MATCH("0x"&amp;MID(F302,7,2),字典!C:C,0)))</f>
        <v>-</v>
      </c>
      <c r="K302" s="4" t="str">
        <f>INDEX(字典!M:M,MATCH("0x"&amp;RIGHT(F302,2),字典!L:L,0))</f>
        <v>0xFE(254/126)</v>
      </c>
      <c r="L302" s="8">
        <f t="shared" si="10"/>
        <v>21.227</v>
      </c>
      <c r="M302" s="8">
        <f t="shared" si="9"/>
        <v>5.9999999999998721E-2</v>
      </c>
    </row>
    <row r="303" spans="1:13" ht="18" customHeight="1" x14ac:dyDescent="0.2">
      <c r="A303" s="1">
        <v>302</v>
      </c>
      <c r="B303" s="1">
        <v>1</v>
      </c>
      <c r="C303" s="20"/>
      <c r="D303" s="1" t="s">
        <v>77</v>
      </c>
      <c r="E303" s="1" t="s">
        <v>78</v>
      </c>
      <c r="F303" s="1" t="s">
        <v>79</v>
      </c>
      <c r="G303" s="1" t="s">
        <v>380</v>
      </c>
      <c r="H303" s="4" t="str">
        <f>INDEX(字典!B:B,MATCH(D303,字典!A:A,0))</f>
        <v>正常</v>
      </c>
      <c r="I303" s="4" t="str">
        <f>IF(RIGHT(F303,2)="90",INDEX(字典!F:F,MATCH("0x"&amp;MID(F303,5,2),字典!C:C,0)),INDEX(字典!D:D,MATCH("0x"&amp;MID(F303,5,2),字典!C:C,0)))</f>
        <v>-</v>
      </c>
      <c r="J303" s="4" t="str">
        <f>IF(RIGHT(F303,2) ="90",INDEX(字典!J:J,MATCH("0x"&amp;MID(F303,7,2),字典!C:C,0)),INDEX(字典!H:H,MATCH("0x"&amp;MID(F303,7,2),字典!C:C,0)))</f>
        <v>-</v>
      </c>
      <c r="K303" s="4" t="str">
        <f>INDEX(字典!M:M,MATCH("0x"&amp;RIGHT(F303,2),字典!L:L,0))</f>
        <v>0xF8(248/120)</v>
      </c>
      <c r="L303" s="8">
        <f t="shared" si="10"/>
        <v>21.297000000000001</v>
      </c>
      <c r="M303" s="8">
        <f t="shared" si="9"/>
        <v>7.0000000000000284E-2</v>
      </c>
    </row>
    <row r="304" spans="1:13" ht="18" customHeight="1" x14ac:dyDescent="0.2">
      <c r="A304" s="1">
        <v>303</v>
      </c>
      <c r="B304" s="1">
        <v>1</v>
      </c>
      <c r="C304" s="20"/>
      <c r="D304" s="1" t="s">
        <v>77</v>
      </c>
      <c r="E304" s="1" t="s">
        <v>78</v>
      </c>
      <c r="F304" s="1" t="s">
        <v>79</v>
      </c>
      <c r="G304" s="1" t="s">
        <v>381</v>
      </c>
      <c r="H304" s="4" t="str">
        <f>INDEX(字典!B:B,MATCH(D304,字典!A:A,0))</f>
        <v>正常</v>
      </c>
      <c r="I304" s="4" t="str">
        <f>IF(RIGHT(F304,2)="90",INDEX(字典!F:F,MATCH("0x"&amp;MID(F304,5,2),字典!C:C,0)),INDEX(字典!D:D,MATCH("0x"&amp;MID(F304,5,2),字典!C:C,0)))</f>
        <v>-</v>
      </c>
      <c r="J304" s="4" t="str">
        <f>IF(RIGHT(F304,2) ="90",INDEX(字典!J:J,MATCH("0x"&amp;MID(F304,7,2),字典!C:C,0)),INDEX(字典!H:H,MATCH("0x"&amp;MID(F304,7,2),字典!C:C,0)))</f>
        <v>-</v>
      </c>
      <c r="K304" s="4" t="str">
        <f>INDEX(字典!M:M,MATCH("0x"&amp;RIGHT(F304,2),字典!L:L,0))</f>
        <v>0xF8(248/120)</v>
      </c>
      <c r="L304" s="8">
        <f t="shared" si="10"/>
        <v>21.356999999999999</v>
      </c>
      <c r="M304" s="8">
        <f t="shared" si="9"/>
        <v>5.9999999999998721E-2</v>
      </c>
    </row>
    <row r="305" spans="1:13" ht="18" customHeight="1" x14ac:dyDescent="0.2">
      <c r="A305" s="1">
        <v>304</v>
      </c>
      <c r="B305" s="1">
        <v>1</v>
      </c>
      <c r="C305" s="20"/>
      <c r="D305" s="1" t="s">
        <v>77</v>
      </c>
      <c r="E305" s="1" t="s">
        <v>78</v>
      </c>
      <c r="F305" s="1" t="s">
        <v>79</v>
      </c>
      <c r="G305" s="1" t="s">
        <v>382</v>
      </c>
      <c r="H305" s="4" t="str">
        <f>INDEX(字典!B:B,MATCH(D305,字典!A:A,0))</f>
        <v>正常</v>
      </c>
      <c r="I305" s="4" t="str">
        <f>IF(RIGHT(F305,2)="90",INDEX(字典!F:F,MATCH("0x"&amp;MID(F305,5,2),字典!C:C,0)),INDEX(字典!D:D,MATCH("0x"&amp;MID(F305,5,2),字典!C:C,0)))</f>
        <v>-</v>
      </c>
      <c r="J305" s="4" t="str">
        <f>IF(RIGHT(F305,2) ="90",INDEX(字典!J:J,MATCH("0x"&amp;MID(F305,7,2),字典!C:C,0)),INDEX(字典!H:H,MATCH("0x"&amp;MID(F305,7,2),字典!C:C,0)))</f>
        <v>-</v>
      </c>
      <c r="K305" s="4" t="str">
        <f>INDEX(字典!M:M,MATCH("0x"&amp;RIGHT(F305,2),字典!L:L,0))</f>
        <v>0xF8(248/120)</v>
      </c>
      <c r="L305" s="8">
        <f t="shared" si="10"/>
        <v>21.423999999999999</v>
      </c>
      <c r="M305" s="8">
        <f t="shared" si="9"/>
        <v>6.7000000000000171E-2</v>
      </c>
    </row>
    <row r="306" spans="1:13" ht="18" customHeight="1" x14ac:dyDescent="0.2">
      <c r="A306" s="1">
        <v>305</v>
      </c>
      <c r="B306" s="1">
        <v>1</v>
      </c>
      <c r="C306" s="20"/>
      <c r="D306" s="1" t="s">
        <v>77</v>
      </c>
      <c r="E306" s="1" t="s">
        <v>78</v>
      </c>
      <c r="F306" s="1" t="s">
        <v>79</v>
      </c>
      <c r="G306" s="1" t="s">
        <v>383</v>
      </c>
      <c r="H306" s="4" t="str">
        <f>INDEX(字典!B:B,MATCH(D306,字典!A:A,0))</f>
        <v>正常</v>
      </c>
      <c r="I306" s="4" t="str">
        <f>IF(RIGHT(F306,2)="90",INDEX(字典!F:F,MATCH("0x"&amp;MID(F306,5,2),字典!C:C,0)),INDEX(字典!D:D,MATCH("0x"&amp;MID(F306,5,2),字典!C:C,0)))</f>
        <v>-</v>
      </c>
      <c r="J306" s="4" t="str">
        <f>IF(RIGHT(F306,2) ="90",INDEX(字典!J:J,MATCH("0x"&amp;MID(F306,7,2),字典!C:C,0)),INDEX(字典!H:H,MATCH("0x"&amp;MID(F306,7,2),字典!C:C,0)))</f>
        <v>-</v>
      </c>
      <c r="K306" s="4" t="str">
        <f>INDEX(字典!M:M,MATCH("0x"&amp;RIGHT(F306,2),字典!L:L,0))</f>
        <v>0xF8(248/120)</v>
      </c>
      <c r="L306" s="8">
        <f t="shared" si="10"/>
        <v>21.484000000000002</v>
      </c>
      <c r="M306" s="8">
        <f t="shared" si="9"/>
        <v>6.0000000000002274E-2</v>
      </c>
    </row>
    <row r="307" spans="1:13" ht="18" customHeight="1" x14ac:dyDescent="0.2">
      <c r="A307" s="1">
        <v>306</v>
      </c>
      <c r="B307" s="1">
        <v>1</v>
      </c>
      <c r="C307" s="20"/>
      <c r="D307" s="1" t="s">
        <v>77</v>
      </c>
      <c r="E307" s="1" t="s">
        <v>78</v>
      </c>
      <c r="F307" s="1" t="s">
        <v>79</v>
      </c>
      <c r="G307" s="1" t="s">
        <v>384</v>
      </c>
      <c r="H307" s="4" t="str">
        <f>INDEX(字典!B:B,MATCH(D307,字典!A:A,0))</f>
        <v>正常</v>
      </c>
      <c r="I307" s="4" t="str">
        <f>IF(RIGHT(F307,2)="90",INDEX(字典!F:F,MATCH("0x"&amp;MID(F307,5,2),字典!C:C,0)),INDEX(字典!D:D,MATCH("0x"&amp;MID(F307,5,2),字典!C:C,0)))</f>
        <v>-</v>
      </c>
      <c r="J307" s="4" t="str">
        <f>IF(RIGHT(F307,2) ="90",INDEX(字典!J:J,MATCH("0x"&amp;MID(F307,7,2),字典!C:C,0)),INDEX(字典!H:H,MATCH("0x"&amp;MID(F307,7,2),字典!C:C,0)))</f>
        <v>-</v>
      </c>
      <c r="K307" s="4" t="str">
        <f>INDEX(字典!M:M,MATCH("0x"&amp;RIGHT(F307,2),字典!L:L,0))</f>
        <v>0xF8(248/120)</v>
      </c>
      <c r="L307" s="8">
        <f t="shared" si="10"/>
        <v>21.544</v>
      </c>
      <c r="M307" s="8">
        <f t="shared" si="9"/>
        <v>5.9999999999998721E-2</v>
      </c>
    </row>
    <row r="308" spans="1:13" ht="18" customHeight="1" x14ac:dyDescent="0.2">
      <c r="A308" s="1">
        <v>307</v>
      </c>
      <c r="B308" s="1">
        <v>1</v>
      </c>
      <c r="C308" s="20"/>
      <c r="D308" s="1" t="s">
        <v>77</v>
      </c>
      <c r="E308" s="1" t="s">
        <v>78</v>
      </c>
      <c r="F308" s="1" t="s">
        <v>79</v>
      </c>
      <c r="G308" s="1" t="s">
        <v>385</v>
      </c>
      <c r="H308" s="4" t="str">
        <f>INDEX(字典!B:B,MATCH(D308,字典!A:A,0))</f>
        <v>正常</v>
      </c>
      <c r="I308" s="4" t="str">
        <f>IF(RIGHT(F308,2)="90",INDEX(字典!F:F,MATCH("0x"&amp;MID(F308,5,2),字典!C:C,0)),INDEX(字典!D:D,MATCH("0x"&amp;MID(F308,5,2),字典!C:C,0)))</f>
        <v>-</v>
      </c>
      <c r="J308" s="4" t="str">
        <f>IF(RIGHT(F308,2) ="90",INDEX(字典!J:J,MATCH("0x"&amp;MID(F308,7,2),字典!C:C,0)),INDEX(字典!H:H,MATCH("0x"&amp;MID(F308,7,2),字典!C:C,0)))</f>
        <v>-</v>
      </c>
      <c r="K308" s="4" t="str">
        <f>INDEX(字典!M:M,MATCH("0x"&amp;RIGHT(F308,2),字典!L:L,0))</f>
        <v>0xF8(248/120)</v>
      </c>
      <c r="L308" s="8">
        <f t="shared" si="10"/>
        <v>21.614000000000001</v>
      </c>
      <c r="M308" s="8">
        <f t="shared" si="9"/>
        <v>7.0000000000000284E-2</v>
      </c>
    </row>
    <row r="309" spans="1:13" ht="18" customHeight="1" x14ac:dyDescent="0.2">
      <c r="A309" s="1">
        <v>308</v>
      </c>
      <c r="B309" s="1">
        <v>1</v>
      </c>
      <c r="C309" s="20"/>
      <c r="D309" s="1" t="s">
        <v>77</v>
      </c>
      <c r="E309" s="1" t="s">
        <v>78</v>
      </c>
      <c r="F309" s="1" t="s">
        <v>79</v>
      </c>
      <c r="G309" s="1" t="s">
        <v>386</v>
      </c>
      <c r="H309" s="4" t="str">
        <f>INDEX(字典!B:B,MATCH(D309,字典!A:A,0))</f>
        <v>正常</v>
      </c>
      <c r="I309" s="4" t="str">
        <f>IF(RIGHT(F309,2)="90",INDEX(字典!F:F,MATCH("0x"&amp;MID(F309,5,2),字典!C:C,0)),INDEX(字典!D:D,MATCH("0x"&amp;MID(F309,5,2),字典!C:C,0)))</f>
        <v>-</v>
      </c>
      <c r="J309" s="4" t="str">
        <f>IF(RIGHT(F309,2) ="90",INDEX(字典!J:J,MATCH("0x"&amp;MID(F309,7,2),字典!C:C,0)),INDEX(字典!H:H,MATCH("0x"&amp;MID(F309,7,2),字典!C:C,0)))</f>
        <v>-</v>
      </c>
      <c r="K309" s="4" t="str">
        <f>INDEX(字典!M:M,MATCH("0x"&amp;RIGHT(F309,2),字典!L:L,0))</f>
        <v>0xF8(248/120)</v>
      </c>
      <c r="L309" s="8">
        <f t="shared" si="10"/>
        <v>21.675000000000001</v>
      </c>
      <c r="M309" s="8">
        <f t="shared" si="9"/>
        <v>6.0999999999999943E-2</v>
      </c>
    </row>
    <row r="310" spans="1:13" ht="18" customHeight="1" x14ac:dyDescent="0.2">
      <c r="A310" s="1">
        <v>309</v>
      </c>
      <c r="B310" s="1">
        <v>1</v>
      </c>
      <c r="C310" s="20"/>
      <c r="D310" s="1" t="s">
        <v>77</v>
      </c>
      <c r="E310" s="1" t="s">
        <v>78</v>
      </c>
      <c r="F310" s="1" t="s">
        <v>79</v>
      </c>
      <c r="G310" s="1" t="s">
        <v>387</v>
      </c>
      <c r="H310" s="4" t="str">
        <f>INDEX(字典!B:B,MATCH(D310,字典!A:A,0))</f>
        <v>正常</v>
      </c>
      <c r="I310" s="4" t="str">
        <f>IF(RIGHT(F310,2)="90",INDEX(字典!F:F,MATCH("0x"&amp;MID(F310,5,2),字典!C:C,0)),INDEX(字典!D:D,MATCH("0x"&amp;MID(F310,5,2),字典!C:C,0)))</f>
        <v>-</v>
      </c>
      <c r="J310" s="4" t="str">
        <f>IF(RIGHT(F310,2) ="90",INDEX(字典!J:J,MATCH("0x"&amp;MID(F310,7,2),字典!C:C,0)),INDEX(字典!H:H,MATCH("0x"&amp;MID(F310,7,2),字典!C:C,0)))</f>
        <v>-</v>
      </c>
      <c r="K310" s="4" t="str">
        <f>INDEX(字典!M:M,MATCH("0x"&amp;RIGHT(F310,2),字典!L:L,0))</f>
        <v>0xF8(248/120)</v>
      </c>
      <c r="L310" s="8">
        <f t="shared" si="10"/>
        <v>21.734999999999999</v>
      </c>
      <c r="M310" s="8">
        <f t="shared" si="9"/>
        <v>5.9999999999998721E-2</v>
      </c>
    </row>
    <row r="311" spans="1:13" ht="18" customHeight="1" x14ac:dyDescent="0.2">
      <c r="A311" s="1">
        <v>310</v>
      </c>
      <c r="B311" s="1">
        <v>1</v>
      </c>
      <c r="C311" s="20"/>
      <c r="D311" s="1" t="s">
        <v>77</v>
      </c>
      <c r="E311" s="1" t="s">
        <v>78</v>
      </c>
      <c r="F311" s="1" t="s">
        <v>79</v>
      </c>
      <c r="G311" s="1" t="s">
        <v>388</v>
      </c>
      <c r="H311" s="4" t="str">
        <f>INDEX(字典!B:B,MATCH(D311,字典!A:A,0))</f>
        <v>正常</v>
      </c>
      <c r="I311" s="4" t="str">
        <f>IF(RIGHT(F311,2)="90",INDEX(字典!F:F,MATCH("0x"&amp;MID(F311,5,2),字典!C:C,0)),INDEX(字典!D:D,MATCH("0x"&amp;MID(F311,5,2),字典!C:C,0)))</f>
        <v>-</v>
      </c>
      <c r="J311" s="4" t="str">
        <f>IF(RIGHT(F311,2) ="90",INDEX(字典!J:J,MATCH("0x"&amp;MID(F311,7,2),字典!C:C,0)),INDEX(字典!H:H,MATCH("0x"&amp;MID(F311,7,2),字典!C:C,0)))</f>
        <v>-</v>
      </c>
      <c r="K311" s="4" t="str">
        <f>INDEX(字典!M:M,MATCH("0x"&amp;RIGHT(F311,2),字典!L:L,0))</f>
        <v>0xF8(248/120)</v>
      </c>
      <c r="L311" s="8">
        <f t="shared" si="10"/>
        <v>21.805</v>
      </c>
      <c r="M311" s="8">
        <f t="shared" si="9"/>
        <v>7.0000000000000284E-2</v>
      </c>
    </row>
    <row r="312" spans="1:13" ht="18" customHeight="1" x14ac:dyDescent="0.2">
      <c r="A312" s="1">
        <v>311</v>
      </c>
      <c r="B312" s="1">
        <v>1</v>
      </c>
      <c r="C312" s="20"/>
      <c r="D312" s="1" t="s">
        <v>77</v>
      </c>
      <c r="E312" s="1" t="s">
        <v>78</v>
      </c>
      <c r="F312" s="1" t="s">
        <v>87</v>
      </c>
      <c r="G312" s="1" t="s">
        <v>389</v>
      </c>
      <c r="H312" s="4" t="str">
        <f>INDEX(字典!B:B,MATCH(D312,字典!A:A,0))</f>
        <v>正常</v>
      </c>
      <c r="I312" s="4" t="str">
        <f>IF(RIGHT(F312,2)="90",INDEX(字典!F:F,MATCH("0x"&amp;MID(F312,5,2),字典!C:C,0)),INDEX(字典!D:D,MATCH("0x"&amp;MID(F312,5,2),字典!C:C,0)))</f>
        <v>-</v>
      </c>
      <c r="J312" s="4" t="str">
        <f>IF(RIGHT(F312,2) ="90",INDEX(字典!J:J,MATCH("0x"&amp;MID(F312,7,2),字典!C:C,0)),INDEX(字典!H:H,MATCH("0x"&amp;MID(F312,7,2),字典!C:C,0)))</f>
        <v>-</v>
      </c>
      <c r="K312" s="4" t="str">
        <f>INDEX(字典!M:M,MATCH("0x"&amp;RIGHT(F312,2),字典!L:L,0))</f>
        <v>0xFE(254/126)</v>
      </c>
      <c r="L312" s="8">
        <f t="shared" si="10"/>
        <v>21.875</v>
      </c>
      <c r="M312" s="8">
        <f t="shared" si="9"/>
        <v>7.0000000000000284E-2</v>
      </c>
    </row>
    <row r="313" spans="1:13" ht="18" customHeight="1" x14ac:dyDescent="0.2">
      <c r="A313" s="1">
        <v>312</v>
      </c>
      <c r="B313" s="1">
        <v>1</v>
      </c>
      <c r="C313" s="20"/>
      <c r="D313" s="1" t="s">
        <v>77</v>
      </c>
      <c r="E313" s="1" t="s">
        <v>78</v>
      </c>
      <c r="F313" s="1" t="s">
        <v>79</v>
      </c>
      <c r="G313" s="1" t="s">
        <v>390</v>
      </c>
      <c r="H313" s="4" t="str">
        <f>INDEX(字典!B:B,MATCH(D313,字典!A:A,0))</f>
        <v>正常</v>
      </c>
      <c r="I313" s="4" t="str">
        <f>IF(RIGHT(F313,2)="90",INDEX(字典!F:F,MATCH("0x"&amp;MID(F313,5,2),字典!C:C,0)),INDEX(字典!D:D,MATCH("0x"&amp;MID(F313,5,2),字典!C:C,0)))</f>
        <v>-</v>
      </c>
      <c r="J313" s="4" t="str">
        <f>IF(RIGHT(F313,2) ="90",INDEX(字典!J:J,MATCH("0x"&amp;MID(F313,7,2),字典!C:C,0)),INDEX(字典!H:H,MATCH("0x"&amp;MID(F313,7,2),字典!C:C,0)))</f>
        <v>-</v>
      </c>
      <c r="K313" s="4" t="str">
        <f>INDEX(字典!M:M,MATCH("0x"&amp;RIGHT(F313,2),字典!L:L,0))</f>
        <v>0xF8(248/120)</v>
      </c>
      <c r="L313" s="8">
        <f t="shared" si="10"/>
        <v>21.934000000000001</v>
      </c>
      <c r="M313" s="8">
        <f t="shared" si="9"/>
        <v>5.9000000000001052E-2</v>
      </c>
    </row>
    <row r="314" spans="1:13" ht="18" customHeight="1" x14ac:dyDescent="0.2">
      <c r="A314" s="1">
        <v>313</v>
      </c>
      <c r="B314" s="1">
        <v>1</v>
      </c>
      <c r="C314" s="20"/>
      <c r="D314" s="1" t="s">
        <v>77</v>
      </c>
      <c r="E314" s="1" t="s">
        <v>78</v>
      </c>
      <c r="F314" s="1" t="s">
        <v>79</v>
      </c>
      <c r="G314" s="1" t="s">
        <v>391</v>
      </c>
      <c r="H314" s="4" t="str">
        <f>INDEX(字典!B:B,MATCH(D314,字典!A:A,0))</f>
        <v>正常</v>
      </c>
      <c r="I314" s="4" t="str">
        <f>IF(RIGHT(F314,2)="90",INDEX(字典!F:F,MATCH("0x"&amp;MID(F314,5,2),字典!C:C,0)),INDEX(字典!D:D,MATCH("0x"&amp;MID(F314,5,2),字典!C:C,0)))</f>
        <v>-</v>
      </c>
      <c r="J314" s="4" t="str">
        <f>IF(RIGHT(F314,2) ="90",INDEX(字典!J:J,MATCH("0x"&amp;MID(F314,7,2),字典!C:C,0)),INDEX(字典!H:H,MATCH("0x"&amp;MID(F314,7,2),字典!C:C,0)))</f>
        <v>-</v>
      </c>
      <c r="K314" s="4" t="str">
        <f>INDEX(字典!M:M,MATCH("0x"&amp;RIGHT(F314,2),字典!L:L,0))</f>
        <v>0xF8(248/120)</v>
      </c>
      <c r="L314" s="8">
        <f t="shared" si="10"/>
        <v>22.004000000000001</v>
      </c>
      <c r="M314" s="8">
        <f t="shared" si="9"/>
        <v>7.0000000000000284E-2</v>
      </c>
    </row>
    <row r="315" spans="1:13" ht="18" customHeight="1" x14ac:dyDescent="0.2">
      <c r="A315" s="1">
        <v>314</v>
      </c>
      <c r="B315" s="1">
        <v>1</v>
      </c>
      <c r="C315" s="20"/>
      <c r="D315" s="1" t="s">
        <v>77</v>
      </c>
      <c r="E315" s="1" t="s">
        <v>78</v>
      </c>
      <c r="F315" s="1" t="s">
        <v>79</v>
      </c>
      <c r="G315" s="1" t="s">
        <v>392</v>
      </c>
      <c r="H315" s="4" t="str">
        <f>INDEX(字典!B:B,MATCH(D315,字典!A:A,0))</f>
        <v>正常</v>
      </c>
      <c r="I315" s="4" t="str">
        <f>IF(RIGHT(F315,2)="90",INDEX(字典!F:F,MATCH("0x"&amp;MID(F315,5,2),字典!C:C,0)),INDEX(字典!D:D,MATCH("0x"&amp;MID(F315,5,2),字典!C:C,0)))</f>
        <v>-</v>
      </c>
      <c r="J315" s="4" t="str">
        <f>IF(RIGHT(F315,2) ="90",INDEX(字典!J:J,MATCH("0x"&amp;MID(F315,7,2),字典!C:C,0)),INDEX(字典!H:H,MATCH("0x"&amp;MID(F315,7,2),字典!C:C,0)))</f>
        <v>-</v>
      </c>
      <c r="K315" s="4" t="str">
        <f>INDEX(字典!M:M,MATCH("0x"&amp;RIGHT(F315,2),字典!L:L,0))</f>
        <v>0xF8(248/120)</v>
      </c>
      <c r="L315" s="8">
        <f t="shared" si="10"/>
        <v>22.074000000000002</v>
      </c>
      <c r="M315" s="8">
        <f t="shared" si="9"/>
        <v>7.0000000000000284E-2</v>
      </c>
    </row>
    <row r="316" spans="1:13" ht="18" customHeight="1" x14ac:dyDescent="0.2">
      <c r="A316" s="1">
        <v>315</v>
      </c>
      <c r="B316" s="1">
        <v>1</v>
      </c>
      <c r="C316" s="20"/>
      <c r="D316" s="1" t="s">
        <v>77</v>
      </c>
      <c r="E316" s="1" t="s">
        <v>78</v>
      </c>
      <c r="F316" s="1" t="s">
        <v>79</v>
      </c>
      <c r="G316" s="1" t="s">
        <v>393</v>
      </c>
      <c r="H316" s="4" t="str">
        <f>INDEX(字典!B:B,MATCH(D316,字典!A:A,0))</f>
        <v>正常</v>
      </c>
      <c r="I316" s="4" t="str">
        <f>IF(RIGHT(F316,2)="90",INDEX(字典!F:F,MATCH("0x"&amp;MID(F316,5,2),字典!C:C,0)),INDEX(字典!D:D,MATCH("0x"&amp;MID(F316,5,2),字典!C:C,0)))</f>
        <v>-</v>
      </c>
      <c r="J316" s="4" t="str">
        <f>IF(RIGHT(F316,2) ="90",INDEX(字典!J:J,MATCH("0x"&amp;MID(F316,7,2),字典!C:C,0)),INDEX(字典!H:H,MATCH("0x"&amp;MID(F316,7,2),字典!C:C,0)))</f>
        <v>-</v>
      </c>
      <c r="K316" s="4" t="str">
        <f>INDEX(字典!M:M,MATCH("0x"&amp;RIGHT(F316,2),字典!L:L,0))</f>
        <v>0xF8(248/120)</v>
      </c>
      <c r="L316" s="8">
        <f t="shared" si="10"/>
        <v>22.134</v>
      </c>
      <c r="M316" s="8">
        <f t="shared" si="9"/>
        <v>5.9999999999998721E-2</v>
      </c>
    </row>
    <row r="317" spans="1:13" ht="18" customHeight="1" x14ac:dyDescent="0.2">
      <c r="A317" s="1">
        <v>316</v>
      </c>
      <c r="B317" s="1">
        <v>1</v>
      </c>
      <c r="C317" s="20"/>
      <c r="D317" s="1" t="s">
        <v>77</v>
      </c>
      <c r="E317" s="1" t="s">
        <v>78</v>
      </c>
      <c r="F317" s="1" t="s">
        <v>79</v>
      </c>
      <c r="G317" s="1" t="s">
        <v>394</v>
      </c>
      <c r="H317" s="4" t="str">
        <f>INDEX(字典!B:B,MATCH(D317,字典!A:A,0))</f>
        <v>正常</v>
      </c>
      <c r="I317" s="4" t="str">
        <f>IF(RIGHT(F317,2)="90",INDEX(字典!F:F,MATCH("0x"&amp;MID(F317,5,2),字典!C:C,0)),INDEX(字典!D:D,MATCH("0x"&amp;MID(F317,5,2),字典!C:C,0)))</f>
        <v>-</v>
      </c>
      <c r="J317" s="4" t="str">
        <f>IF(RIGHT(F317,2) ="90",INDEX(字典!J:J,MATCH("0x"&amp;MID(F317,7,2),字典!C:C,0)),INDEX(字典!H:H,MATCH("0x"&amp;MID(F317,7,2),字典!C:C,0)))</f>
        <v>-</v>
      </c>
      <c r="K317" s="4" t="str">
        <f>INDEX(字典!M:M,MATCH("0x"&amp;RIGHT(F317,2),字典!L:L,0))</f>
        <v>0xF8(248/120)</v>
      </c>
      <c r="L317" s="8">
        <f t="shared" si="10"/>
        <v>22.204000000000001</v>
      </c>
      <c r="M317" s="8">
        <f t="shared" si="9"/>
        <v>7.0000000000000284E-2</v>
      </c>
    </row>
    <row r="318" spans="1:13" ht="18" customHeight="1" x14ac:dyDescent="0.2">
      <c r="A318" s="1">
        <v>317</v>
      </c>
      <c r="B318" s="1">
        <v>1</v>
      </c>
      <c r="C318" s="20"/>
      <c r="D318" s="1" t="s">
        <v>77</v>
      </c>
      <c r="E318" s="1" t="s">
        <v>78</v>
      </c>
      <c r="F318" s="1" t="s">
        <v>79</v>
      </c>
      <c r="G318" s="1" t="s">
        <v>395</v>
      </c>
      <c r="H318" s="4" t="str">
        <f>INDEX(字典!B:B,MATCH(D318,字典!A:A,0))</f>
        <v>正常</v>
      </c>
      <c r="I318" s="4" t="str">
        <f>IF(RIGHT(F318,2)="90",INDEX(字典!F:F,MATCH("0x"&amp;MID(F318,5,2),字典!C:C,0)),INDEX(字典!D:D,MATCH("0x"&amp;MID(F318,5,2),字典!C:C,0)))</f>
        <v>-</v>
      </c>
      <c r="J318" s="4" t="str">
        <f>IF(RIGHT(F318,2) ="90",INDEX(字典!J:J,MATCH("0x"&amp;MID(F318,7,2),字典!C:C,0)),INDEX(字典!H:H,MATCH("0x"&amp;MID(F318,7,2),字典!C:C,0)))</f>
        <v>-</v>
      </c>
      <c r="K318" s="4" t="str">
        <f>INDEX(字典!M:M,MATCH("0x"&amp;RIGHT(F318,2),字典!L:L,0))</f>
        <v>0xF8(248/120)</v>
      </c>
      <c r="L318" s="8">
        <f t="shared" si="10"/>
        <v>22.274000000000001</v>
      </c>
      <c r="M318" s="8">
        <f t="shared" si="9"/>
        <v>7.0000000000000284E-2</v>
      </c>
    </row>
    <row r="319" spans="1:13" ht="18" customHeight="1" x14ac:dyDescent="0.2">
      <c r="A319" s="1">
        <v>318</v>
      </c>
      <c r="B319" s="1">
        <v>1</v>
      </c>
      <c r="C319" s="20"/>
      <c r="D319" s="1" t="s">
        <v>77</v>
      </c>
      <c r="E319" s="1" t="s">
        <v>78</v>
      </c>
      <c r="F319" s="1" t="s">
        <v>79</v>
      </c>
      <c r="G319" s="1" t="s">
        <v>396</v>
      </c>
      <c r="H319" s="4" t="str">
        <f>INDEX(字典!B:B,MATCH(D319,字典!A:A,0))</f>
        <v>正常</v>
      </c>
      <c r="I319" s="4" t="str">
        <f>IF(RIGHT(F319,2)="90",INDEX(字典!F:F,MATCH("0x"&amp;MID(F319,5,2),字典!C:C,0)),INDEX(字典!D:D,MATCH("0x"&amp;MID(F319,5,2),字典!C:C,0)))</f>
        <v>-</v>
      </c>
      <c r="J319" s="4" t="str">
        <f>IF(RIGHT(F319,2) ="90",INDEX(字典!J:J,MATCH("0x"&amp;MID(F319,7,2),字典!C:C,0)),INDEX(字典!H:H,MATCH("0x"&amp;MID(F319,7,2),字典!C:C,0)))</f>
        <v>-</v>
      </c>
      <c r="K319" s="4" t="str">
        <f>INDEX(字典!M:M,MATCH("0x"&amp;RIGHT(F319,2),字典!L:L,0))</f>
        <v>0xF8(248/120)</v>
      </c>
      <c r="L319" s="8">
        <f t="shared" si="10"/>
        <v>22.344000000000001</v>
      </c>
      <c r="M319" s="8">
        <f t="shared" si="9"/>
        <v>7.0000000000000284E-2</v>
      </c>
    </row>
    <row r="320" spans="1:13" ht="18" customHeight="1" x14ac:dyDescent="0.2">
      <c r="A320" s="1">
        <v>319</v>
      </c>
      <c r="B320" s="1">
        <v>1</v>
      </c>
      <c r="C320" s="20"/>
      <c r="D320" s="1" t="s">
        <v>77</v>
      </c>
      <c r="E320" s="1" t="s">
        <v>78</v>
      </c>
      <c r="F320" s="1" t="s">
        <v>79</v>
      </c>
      <c r="G320" s="1" t="s">
        <v>397</v>
      </c>
      <c r="H320" s="4" t="str">
        <f>INDEX(字典!B:B,MATCH(D320,字典!A:A,0))</f>
        <v>正常</v>
      </c>
      <c r="I320" s="4" t="str">
        <f>IF(RIGHT(F320,2)="90",INDEX(字典!F:F,MATCH("0x"&amp;MID(F320,5,2),字典!C:C,0)),INDEX(字典!D:D,MATCH("0x"&amp;MID(F320,5,2),字典!C:C,0)))</f>
        <v>-</v>
      </c>
      <c r="J320" s="4" t="str">
        <f>IF(RIGHT(F320,2) ="90",INDEX(字典!J:J,MATCH("0x"&amp;MID(F320,7,2),字典!C:C,0)),INDEX(字典!H:H,MATCH("0x"&amp;MID(F320,7,2),字典!C:C,0)))</f>
        <v>-</v>
      </c>
      <c r="K320" s="4" t="str">
        <f>INDEX(字典!M:M,MATCH("0x"&amp;RIGHT(F320,2),字典!L:L,0))</f>
        <v>0xF8(248/120)</v>
      </c>
      <c r="L320" s="8">
        <f t="shared" si="10"/>
        <v>22.417000000000002</v>
      </c>
      <c r="M320" s="8">
        <f t="shared" si="9"/>
        <v>7.3000000000000398E-2</v>
      </c>
    </row>
    <row r="321" spans="1:13" ht="18" customHeight="1" x14ac:dyDescent="0.2">
      <c r="A321" s="1">
        <v>320</v>
      </c>
      <c r="B321" s="1">
        <v>1</v>
      </c>
      <c r="C321" s="20"/>
      <c r="D321" s="1" t="s">
        <v>77</v>
      </c>
      <c r="E321" s="1" t="s">
        <v>78</v>
      </c>
      <c r="F321" s="1" t="s">
        <v>79</v>
      </c>
      <c r="G321" s="1" t="s">
        <v>398</v>
      </c>
      <c r="H321" s="4" t="str">
        <f>INDEX(字典!B:B,MATCH(D321,字典!A:A,0))</f>
        <v>正常</v>
      </c>
      <c r="I321" s="4" t="str">
        <f>IF(RIGHT(F321,2)="90",INDEX(字典!F:F,MATCH("0x"&amp;MID(F321,5,2),字典!C:C,0)),INDEX(字典!D:D,MATCH("0x"&amp;MID(F321,5,2),字典!C:C,0)))</f>
        <v>-</v>
      </c>
      <c r="J321" s="4" t="str">
        <f>IF(RIGHT(F321,2) ="90",INDEX(字典!J:J,MATCH("0x"&amp;MID(F321,7,2),字典!C:C,0)),INDEX(字典!H:H,MATCH("0x"&amp;MID(F321,7,2),字典!C:C,0)))</f>
        <v>-</v>
      </c>
      <c r="K321" s="4" t="str">
        <f>INDEX(字典!M:M,MATCH("0x"&amp;RIGHT(F321,2),字典!L:L,0))</f>
        <v>0xF8(248/120)</v>
      </c>
      <c r="L321" s="8">
        <f t="shared" si="10"/>
        <v>22.481000000000002</v>
      </c>
      <c r="M321" s="8">
        <f t="shared" si="9"/>
        <v>6.4000000000000057E-2</v>
      </c>
    </row>
    <row r="322" spans="1:13" ht="18" customHeight="1" x14ac:dyDescent="0.2">
      <c r="A322" s="1">
        <v>321</v>
      </c>
      <c r="B322" s="1">
        <v>1</v>
      </c>
      <c r="C322" s="20"/>
      <c r="D322" s="1" t="s">
        <v>77</v>
      </c>
      <c r="E322" s="1" t="s">
        <v>78</v>
      </c>
      <c r="F322" s="1" t="s">
        <v>79</v>
      </c>
      <c r="G322" s="1" t="s">
        <v>399</v>
      </c>
      <c r="H322" s="4" t="str">
        <f>INDEX(字典!B:B,MATCH(D322,字典!A:A,0))</f>
        <v>正常</v>
      </c>
      <c r="I322" s="4" t="str">
        <f>IF(RIGHT(F322,2)="90",INDEX(字典!F:F,MATCH("0x"&amp;MID(F322,5,2),字典!C:C,0)),INDEX(字典!D:D,MATCH("0x"&amp;MID(F322,5,2),字典!C:C,0)))</f>
        <v>-</v>
      </c>
      <c r="J322" s="4" t="str">
        <f>IF(RIGHT(F322,2) ="90",INDEX(字典!J:J,MATCH("0x"&amp;MID(F322,7,2),字典!C:C,0)),INDEX(字典!H:H,MATCH("0x"&amp;MID(F322,7,2),字典!C:C,0)))</f>
        <v>-</v>
      </c>
      <c r="K322" s="4" t="str">
        <f>INDEX(字典!M:M,MATCH("0x"&amp;RIGHT(F322,2),字典!L:L,0))</f>
        <v>0xF8(248/120)</v>
      </c>
      <c r="L322" s="8">
        <f t="shared" si="10"/>
        <v>22.541</v>
      </c>
      <c r="M322" s="8">
        <f t="shared" ref="M322:M385" si="11">IFERROR(IF(B322=B321,L322-L321,0),"")</f>
        <v>5.9999999999998721E-2</v>
      </c>
    </row>
    <row r="323" spans="1:13" ht="18" customHeight="1" x14ac:dyDescent="0.2">
      <c r="A323" s="1">
        <v>322</v>
      </c>
      <c r="B323" s="1">
        <v>1</v>
      </c>
      <c r="C323" s="20"/>
      <c r="D323" s="1" t="s">
        <v>77</v>
      </c>
      <c r="E323" s="1" t="s">
        <v>78</v>
      </c>
      <c r="F323" s="1" t="s">
        <v>87</v>
      </c>
      <c r="G323" s="1" t="s">
        <v>400</v>
      </c>
      <c r="H323" s="4" t="str">
        <f>INDEX(字典!B:B,MATCH(D323,字典!A:A,0))</f>
        <v>正常</v>
      </c>
      <c r="I323" s="4" t="str">
        <f>IF(RIGHT(F323,2)="90",INDEX(字典!F:F,MATCH("0x"&amp;MID(F323,5,2),字典!C:C,0)),INDEX(字典!D:D,MATCH("0x"&amp;MID(F323,5,2),字典!C:C,0)))</f>
        <v>-</v>
      </c>
      <c r="J323" s="4" t="str">
        <f>IF(RIGHT(F323,2) ="90",INDEX(字典!J:J,MATCH("0x"&amp;MID(F323,7,2),字典!C:C,0)),INDEX(字典!H:H,MATCH("0x"&amp;MID(F323,7,2),字典!C:C,0)))</f>
        <v>-</v>
      </c>
      <c r="K323" s="4" t="str">
        <f>INDEX(字典!M:M,MATCH("0x"&amp;RIGHT(F323,2),字典!L:L,0))</f>
        <v>0xFE(254/126)</v>
      </c>
      <c r="L323" s="8">
        <f t="shared" si="10"/>
        <v>22.611000000000001</v>
      </c>
      <c r="M323" s="8">
        <f t="shared" si="11"/>
        <v>7.0000000000000284E-2</v>
      </c>
    </row>
    <row r="324" spans="1:13" ht="18" customHeight="1" x14ac:dyDescent="0.2">
      <c r="A324" s="1">
        <v>323</v>
      </c>
      <c r="B324" s="1">
        <v>1</v>
      </c>
      <c r="C324" s="20"/>
      <c r="D324" s="1" t="s">
        <v>77</v>
      </c>
      <c r="E324" s="1" t="s">
        <v>78</v>
      </c>
      <c r="F324" s="1" t="s">
        <v>79</v>
      </c>
      <c r="G324" s="1" t="s">
        <v>401</v>
      </c>
      <c r="H324" s="4" t="str">
        <f>INDEX(字典!B:B,MATCH(D324,字典!A:A,0))</f>
        <v>正常</v>
      </c>
      <c r="I324" s="4" t="str">
        <f>IF(RIGHT(F324,2)="90",INDEX(字典!F:F,MATCH("0x"&amp;MID(F324,5,2),字典!C:C,0)),INDEX(字典!D:D,MATCH("0x"&amp;MID(F324,5,2),字典!C:C,0)))</f>
        <v>-</v>
      </c>
      <c r="J324" s="4" t="str">
        <f>IF(RIGHT(F324,2) ="90",INDEX(字典!J:J,MATCH("0x"&amp;MID(F324,7,2),字典!C:C,0)),INDEX(字典!H:H,MATCH("0x"&amp;MID(F324,7,2),字典!C:C,0)))</f>
        <v>-</v>
      </c>
      <c r="K324" s="4" t="str">
        <f>INDEX(字典!M:M,MATCH("0x"&amp;RIGHT(F324,2),字典!L:L,0))</f>
        <v>0xF8(248/120)</v>
      </c>
      <c r="L324" s="8">
        <f t="shared" si="10"/>
        <v>22.681000000000001</v>
      </c>
      <c r="M324" s="8">
        <f t="shared" si="11"/>
        <v>7.0000000000000284E-2</v>
      </c>
    </row>
    <row r="325" spans="1:13" ht="18" customHeight="1" x14ac:dyDescent="0.2">
      <c r="A325" s="1">
        <v>324</v>
      </c>
      <c r="B325" s="1">
        <v>1</v>
      </c>
      <c r="C325" s="20"/>
      <c r="D325" s="1" t="s">
        <v>77</v>
      </c>
      <c r="E325" s="1" t="s">
        <v>78</v>
      </c>
      <c r="F325" s="1" t="s">
        <v>79</v>
      </c>
      <c r="G325" s="1" t="s">
        <v>402</v>
      </c>
      <c r="H325" s="4" t="str">
        <f>INDEX(字典!B:B,MATCH(D325,字典!A:A,0))</f>
        <v>正常</v>
      </c>
      <c r="I325" s="4" t="str">
        <f>IF(RIGHT(F325,2)="90",INDEX(字典!F:F,MATCH("0x"&amp;MID(F325,5,2),字典!C:C,0)),INDEX(字典!D:D,MATCH("0x"&amp;MID(F325,5,2),字典!C:C,0)))</f>
        <v>-</v>
      </c>
      <c r="J325" s="4" t="str">
        <f>IF(RIGHT(F325,2) ="90",INDEX(字典!J:J,MATCH("0x"&amp;MID(F325,7,2),字典!C:C,0)),INDEX(字典!H:H,MATCH("0x"&amp;MID(F325,7,2),字典!C:C,0)))</f>
        <v>-</v>
      </c>
      <c r="K325" s="4" t="str">
        <f>INDEX(字典!M:M,MATCH("0x"&amp;RIGHT(F325,2),字典!L:L,0))</f>
        <v>0xF8(248/120)</v>
      </c>
      <c r="L325" s="8">
        <f t="shared" si="10"/>
        <v>22.741</v>
      </c>
      <c r="M325" s="8">
        <f t="shared" si="11"/>
        <v>5.9999999999998721E-2</v>
      </c>
    </row>
    <row r="326" spans="1:13" ht="18" customHeight="1" x14ac:dyDescent="0.2">
      <c r="A326" s="1">
        <v>325</v>
      </c>
      <c r="B326" s="1">
        <v>1</v>
      </c>
      <c r="C326" s="20"/>
      <c r="D326" s="1" t="s">
        <v>77</v>
      </c>
      <c r="E326" s="1" t="s">
        <v>78</v>
      </c>
      <c r="F326" s="1" t="s">
        <v>79</v>
      </c>
      <c r="G326" s="1" t="s">
        <v>403</v>
      </c>
      <c r="H326" s="4" t="str">
        <f>INDEX(字典!B:B,MATCH(D326,字典!A:A,0))</f>
        <v>正常</v>
      </c>
      <c r="I326" s="4" t="str">
        <f>IF(RIGHT(F326,2)="90",INDEX(字典!F:F,MATCH("0x"&amp;MID(F326,5,2),字典!C:C,0)),INDEX(字典!D:D,MATCH("0x"&amp;MID(F326,5,2),字典!C:C,0)))</f>
        <v>-</v>
      </c>
      <c r="J326" s="4" t="str">
        <f>IF(RIGHT(F326,2) ="90",INDEX(字典!J:J,MATCH("0x"&amp;MID(F326,7,2),字典!C:C,0)),INDEX(字典!H:H,MATCH("0x"&amp;MID(F326,7,2),字典!C:C,0)))</f>
        <v>-</v>
      </c>
      <c r="K326" s="4" t="str">
        <f>INDEX(字典!M:M,MATCH("0x"&amp;RIGHT(F326,2),字典!L:L,0))</f>
        <v>0xF8(248/120)</v>
      </c>
      <c r="L326" s="8">
        <f t="shared" si="10"/>
        <v>22.811</v>
      </c>
      <c r="M326" s="8">
        <f t="shared" si="11"/>
        <v>7.0000000000000284E-2</v>
      </c>
    </row>
    <row r="327" spans="1:13" ht="18" customHeight="1" x14ac:dyDescent="0.2">
      <c r="A327" s="1">
        <v>326</v>
      </c>
      <c r="B327" s="1">
        <v>1</v>
      </c>
      <c r="C327" s="20"/>
      <c r="D327" s="1" t="s">
        <v>77</v>
      </c>
      <c r="E327" s="1" t="s">
        <v>78</v>
      </c>
      <c r="F327" s="1" t="s">
        <v>79</v>
      </c>
      <c r="G327" s="1" t="s">
        <v>404</v>
      </c>
      <c r="H327" s="4" t="str">
        <f>INDEX(字典!B:B,MATCH(D327,字典!A:A,0))</f>
        <v>正常</v>
      </c>
      <c r="I327" s="4" t="str">
        <f>IF(RIGHT(F327,2)="90",INDEX(字典!F:F,MATCH("0x"&amp;MID(F327,5,2),字典!C:C,0)),INDEX(字典!D:D,MATCH("0x"&amp;MID(F327,5,2),字典!C:C,0)))</f>
        <v>-</v>
      </c>
      <c r="J327" s="4" t="str">
        <f>IF(RIGHT(F327,2) ="90",INDEX(字典!J:J,MATCH("0x"&amp;MID(F327,7,2),字典!C:C,0)),INDEX(字典!H:H,MATCH("0x"&amp;MID(F327,7,2),字典!C:C,0)))</f>
        <v>-</v>
      </c>
      <c r="K327" s="4" t="str">
        <f>INDEX(字典!M:M,MATCH("0x"&amp;RIGHT(F327,2),字典!L:L,0))</f>
        <v>0xF8(248/120)</v>
      </c>
      <c r="L327" s="8">
        <f t="shared" si="10"/>
        <v>22.881</v>
      </c>
      <c r="M327" s="8">
        <f t="shared" si="11"/>
        <v>7.0000000000000284E-2</v>
      </c>
    </row>
    <row r="328" spans="1:13" ht="18" customHeight="1" x14ac:dyDescent="0.2">
      <c r="A328" s="1">
        <v>327</v>
      </c>
      <c r="B328" s="1">
        <v>1</v>
      </c>
      <c r="C328" s="20"/>
      <c r="D328" s="1" t="s">
        <v>77</v>
      </c>
      <c r="E328" s="1" t="s">
        <v>78</v>
      </c>
      <c r="F328" s="1" t="s">
        <v>79</v>
      </c>
      <c r="G328" s="1" t="s">
        <v>405</v>
      </c>
      <c r="H328" s="4" t="str">
        <f>INDEX(字典!B:B,MATCH(D328,字典!A:A,0))</f>
        <v>正常</v>
      </c>
      <c r="I328" s="4" t="str">
        <f>IF(RIGHT(F328,2)="90",INDEX(字典!F:F,MATCH("0x"&amp;MID(F328,5,2),字典!C:C,0)),INDEX(字典!D:D,MATCH("0x"&amp;MID(F328,5,2),字典!C:C,0)))</f>
        <v>-</v>
      </c>
      <c r="J328" s="4" t="str">
        <f>IF(RIGHT(F328,2) ="90",INDEX(字典!J:J,MATCH("0x"&amp;MID(F328,7,2),字典!C:C,0)),INDEX(字典!H:H,MATCH("0x"&amp;MID(F328,7,2),字典!C:C,0)))</f>
        <v>-</v>
      </c>
      <c r="K328" s="4" t="str">
        <f>INDEX(字典!M:M,MATCH("0x"&amp;RIGHT(F328,2),字典!L:L,0))</f>
        <v>0xF8(248/120)</v>
      </c>
      <c r="L328" s="8">
        <f t="shared" si="10"/>
        <v>22.951000000000001</v>
      </c>
      <c r="M328" s="8">
        <f t="shared" si="11"/>
        <v>7.0000000000000284E-2</v>
      </c>
    </row>
    <row r="329" spans="1:13" ht="18" customHeight="1" x14ac:dyDescent="0.2">
      <c r="A329" s="1">
        <v>328</v>
      </c>
      <c r="B329" s="1">
        <v>1</v>
      </c>
      <c r="C329" s="20"/>
      <c r="D329" s="1" t="s">
        <v>77</v>
      </c>
      <c r="E329" s="1" t="s">
        <v>78</v>
      </c>
      <c r="F329" s="1" t="s">
        <v>79</v>
      </c>
      <c r="G329" s="1" t="s">
        <v>406</v>
      </c>
      <c r="H329" s="4" t="str">
        <f>INDEX(字典!B:B,MATCH(D329,字典!A:A,0))</f>
        <v>正常</v>
      </c>
      <c r="I329" s="4" t="str">
        <f>IF(RIGHT(F329,2)="90",INDEX(字典!F:F,MATCH("0x"&amp;MID(F329,5,2),字典!C:C,0)),INDEX(字典!D:D,MATCH("0x"&amp;MID(F329,5,2),字典!C:C,0)))</f>
        <v>-</v>
      </c>
      <c r="J329" s="4" t="str">
        <f>IF(RIGHT(F329,2) ="90",INDEX(字典!J:J,MATCH("0x"&amp;MID(F329,7,2),字典!C:C,0)),INDEX(字典!H:H,MATCH("0x"&amp;MID(F329,7,2),字典!C:C,0)))</f>
        <v>-</v>
      </c>
      <c r="K329" s="4" t="str">
        <f>INDEX(字典!M:M,MATCH("0x"&amp;RIGHT(F329,2),字典!L:L,0))</f>
        <v>0xF8(248/120)</v>
      </c>
      <c r="L329" s="8">
        <f t="shared" si="10"/>
        <v>23.010999999999999</v>
      </c>
      <c r="M329" s="8">
        <f t="shared" si="11"/>
        <v>5.9999999999998721E-2</v>
      </c>
    </row>
    <row r="330" spans="1:13" ht="18" customHeight="1" x14ac:dyDescent="0.2">
      <c r="A330" s="1">
        <v>329</v>
      </c>
      <c r="B330" s="1">
        <v>1</v>
      </c>
      <c r="C330" s="20"/>
      <c r="D330" s="1" t="s">
        <v>77</v>
      </c>
      <c r="E330" s="1" t="s">
        <v>78</v>
      </c>
      <c r="F330" s="1" t="s">
        <v>79</v>
      </c>
      <c r="G330" s="1" t="s">
        <v>407</v>
      </c>
      <c r="H330" s="4" t="str">
        <f>INDEX(字典!B:B,MATCH(D330,字典!A:A,0))</f>
        <v>正常</v>
      </c>
      <c r="I330" s="4" t="str">
        <f>IF(RIGHT(F330,2)="90",INDEX(字典!F:F,MATCH("0x"&amp;MID(F330,5,2),字典!C:C,0)),INDEX(字典!D:D,MATCH("0x"&amp;MID(F330,5,2),字典!C:C,0)))</f>
        <v>-</v>
      </c>
      <c r="J330" s="4" t="str">
        <f>IF(RIGHT(F330,2) ="90",INDEX(字典!J:J,MATCH("0x"&amp;MID(F330,7,2),字典!C:C,0)),INDEX(字典!H:H,MATCH("0x"&amp;MID(F330,7,2),字典!C:C,0)))</f>
        <v>-</v>
      </c>
      <c r="K330" s="4" t="str">
        <f>INDEX(字典!M:M,MATCH("0x"&amp;RIGHT(F330,2),字典!L:L,0))</f>
        <v>0xF8(248/120)</v>
      </c>
      <c r="L330" s="8">
        <f t="shared" si="10"/>
        <v>23.081</v>
      </c>
      <c r="M330" s="8">
        <f t="shared" si="11"/>
        <v>7.0000000000000284E-2</v>
      </c>
    </row>
    <row r="331" spans="1:13" ht="18" customHeight="1" x14ac:dyDescent="0.2">
      <c r="A331" s="1">
        <v>330</v>
      </c>
      <c r="B331" s="1">
        <v>1</v>
      </c>
      <c r="C331" s="20"/>
      <c r="D331" s="1" t="s">
        <v>77</v>
      </c>
      <c r="E331" s="1" t="s">
        <v>78</v>
      </c>
      <c r="F331" s="1" t="s">
        <v>79</v>
      </c>
      <c r="G331" s="1" t="s">
        <v>408</v>
      </c>
      <c r="H331" s="4" t="str">
        <f>INDEX(字典!B:B,MATCH(D331,字典!A:A,0))</f>
        <v>正常</v>
      </c>
      <c r="I331" s="4" t="str">
        <f>IF(RIGHT(F331,2)="90",INDEX(字典!F:F,MATCH("0x"&amp;MID(F331,5,2),字典!C:C,0)),INDEX(字典!D:D,MATCH("0x"&amp;MID(F331,5,2),字典!C:C,0)))</f>
        <v>-</v>
      </c>
      <c r="J331" s="4" t="str">
        <f>IF(RIGHT(F331,2) ="90",INDEX(字典!J:J,MATCH("0x"&amp;MID(F331,7,2),字典!C:C,0)),INDEX(字典!H:H,MATCH("0x"&amp;MID(F331,7,2),字典!C:C,0)))</f>
        <v>-</v>
      </c>
      <c r="K331" s="4" t="str">
        <f>INDEX(字典!M:M,MATCH("0x"&amp;RIGHT(F331,2),字典!L:L,0))</f>
        <v>0xF8(248/120)</v>
      </c>
      <c r="L331" s="8">
        <f t="shared" si="10"/>
        <v>23.151</v>
      </c>
      <c r="M331" s="8">
        <f t="shared" si="11"/>
        <v>7.0000000000000284E-2</v>
      </c>
    </row>
    <row r="332" spans="1:13" ht="18" customHeight="1" x14ac:dyDescent="0.2">
      <c r="A332" s="1">
        <v>331</v>
      </c>
      <c r="B332" s="1">
        <v>1</v>
      </c>
      <c r="C332" s="20"/>
      <c r="D332" s="1" t="s">
        <v>77</v>
      </c>
      <c r="E332" s="1" t="s">
        <v>78</v>
      </c>
      <c r="F332" s="1" t="s">
        <v>79</v>
      </c>
      <c r="G332" s="1" t="s">
        <v>409</v>
      </c>
      <c r="H332" s="4" t="str">
        <f>INDEX(字典!B:B,MATCH(D332,字典!A:A,0))</f>
        <v>正常</v>
      </c>
      <c r="I332" s="4" t="str">
        <f>IF(RIGHT(F332,2)="90",INDEX(字典!F:F,MATCH("0x"&amp;MID(F332,5,2),字典!C:C,0)),INDEX(字典!D:D,MATCH("0x"&amp;MID(F332,5,2),字典!C:C,0)))</f>
        <v>-</v>
      </c>
      <c r="J332" s="4" t="str">
        <f>IF(RIGHT(F332,2) ="90",INDEX(字典!J:J,MATCH("0x"&amp;MID(F332,7,2),字典!C:C,0)),INDEX(字典!H:H,MATCH("0x"&amp;MID(F332,7,2),字典!C:C,0)))</f>
        <v>-</v>
      </c>
      <c r="K332" s="4" t="str">
        <f>INDEX(字典!M:M,MATCH("0x"&amp;RIGHT(F332,2),字典!L:L,0))</f>
        <v>0xF8(248/120)</v>
      </c>
      <c r="L332" s="8">
        <f t="shared" si="10"/>
        <v>23.221</v>
      </c>
      <c r="M332" s="8">
        <f t="shared" si="11"/>
        <v>7.0000000000000284E-2</v>
      </c>
    </row>
    <row r="333" spans="1:13" ht="18" customHeight="1" x14ac:dyDescent="0.2">
      <c r="A333" s="1">
        <v>332</v>
      </c>
      <c r="B333" s="1">
        <v>1</v>
      </c>
      <c r="C333" s="20"/>
      <c r="D333" s="1" t="s">
        <v>77</v>
      </c>
      <c r="E333" s="1" t="s">
        <v>78</v>
      </c>
      <c r="F333" s="1" t="s">
        <v>87</v>
      </c>
      <c r="G333" s="1" t="s">
        <v>410</v>
      </c>
      <c r="H333" s="4" t="str">
        <f>INDEX(字典!B:B,MATCH(D333,字典!A:A,0))</f>
        <v>正常</v>
      </c>
      <c r="I333" s="4" t="str">
        <f>IF(RIGHT(F333,2)="90",INDEX(字典!F:F,MATCH("0x"&amp;MID(F333,5,2),字典!C:C,0)),INDEX(字典!D:D,MATCH("0x"&amp;MID(F333,5,2),字典!C:C,0)))</f>
        <v>-</v>
      </c>
      <c r="J333" s="4" t="str">
        <f>IF(RIGHT(F333,2) ="90",INDEX(字典!J:J,MATCH("0x"&amp;MID(F333,7,2),字典!C:C,0)),INDEX(字典!H:H,MATCH("0x"&amp;MID(F333,7,2),字典!C:C,0)))</f>
        <v>-</v>
      </c>
      <c r="K333" s="4" t="str">
        <f>INDEX(字典!M:M,MATCH("0x"&amp;RIGHT(F333,2),字典!L:L,0))</f>
        <v>0xFE(254/126)</v>
      </c>
      <c r="L333" s="8">
        <f t="shared" si="10"/>
        <v>23.291</v>
      </c>
      <c r="M333" s="8">
        <f t="shared" si="11"/>
        <v>7.0000000000000284E-2</v>
      </c>
    </row>
    <row r="334" spans="1:13" ht="18" customHeight="1" x14ac:dyDescent="0.2">
      <c r="A334" s="1">
        <v>333</v>
      </c>
      <c r="B334" s="1">
        <v>1</v>
      </c>
      <c r="C334" s="20"/>
      <c r="D334" s="1" t="s">
        <v>77</v>
      </c>
      <c r="E334" s="1" t="s">
        <v>78</v>
      </c>
      <c r="F334" s="1" t="s">
        <v>79</v>
      </c>
      <c r="G334" s="1" t="s">
        <v>411</v>
      </c>
      <c r="H334" s="4" t="str">
        <f>INDEX(字典!B:B,MATCH(D334,字典!A:A,0))</f>
        <v>正常</v>
      </c>
      <c r="I334" s="4" t="str">
        <f>IF(RIGHT(F334,2)="90",INDEX(字典!F:F,MATCH("0x"&amp;MID(F334,5,2),字典!C:C,0)),INDEX(字典!D:D,MATCH("0x"&amp;MID(F334,5,2),字典!C:C,0)))</f>
        <v>-</v>
      </c>
      <c r="J334" s="4" t="str">
        <f>IF(RIGHT(F334,2) ="90",INDEX(字典!J:J,MATCH("0x"&amp;MID(F334,7,2),字典!C:C,0)),INDEX(字典!H:H,MATCH("0x"&amp;MID(F334,7,2),字典!C:C,0)))</f>
        <v>-</v>
      </c>
      <c r="K334" s="4" t="str">
        <f>INDEX(字典!M:M,MATCH("0x"&amp;RIGHT(F334,2),字典!L:L,0))</f>
        <v>0xF8(248/120)</v>
      </c>
      <c r="L334" s="8">
        <f t="shared" si="10"/>
        <v>23.361000000000001</v>
      </c>
      <c r="M334" s="8">
        <f t="shared" si="11"/>
        <v>7.0000000000000284E-2</v>
      </c>
    </row>
    <row r="335" spans="1:13" ht="18" customHeight="1" x14ac:dyDescent="0.2">
      <c r="A335" s="1">
        <v>334</v>
      </c>
      <c r="B335" s="1">
        <v>1</v>
      </c>
      <c r="C335" s="20"/>
      <c r="D335" s="1" t="s">
        <v>77</v>
      </c>
      <c r="E335" s="1" t="s">
        <v>78</v>
      </c>
      <c r="F335" s="1" t="s">
        <v>79</v>
      </c>
      <c r="G335" s="1" t="s">
        <v>412</v>
      </c>
      <c r="H335" s="4" t="str">
        <f>INDEX(字典!B:B,MATCH(D335,字典!A:A,0))</f>
        <v>正常</v>
      </c>
      <c r="I335" s="4" t="str">
        <f>IF(RIGHT(F335,2)="90",INDEX(字典!F:F,MATCH("0x"&amp;MID(F335,5,2),字典!C:C,0)),INDEX(字典!D:D,MATCH("0x"&amp;MID(F335,5,2),字典!C:C,0)))</f>
        <v>-</v>
      </c>
      <c r="J335" s="4" t="str">
        <f>IF(RIGHT(F335,2) ="90",INDEX(字典!J:J,MATCH("0x"&amp;MID(F335,7,2),字典!C:C,0)),INDEX(字典!H:H,MATCH("0x"&amp;MID(F335,7,2),字典!C:C,0)))</f>
        <v>-</v>
      </c>
      <c r="K335" s="4" t="str">
        <f>INDEX(字典!M:M,MATCH("0x"&amp;RIGHT(F335,2),字典!L:L,0))</f>
        <v>0xF8(248/120)</v>
      </c>
      <c r="L335" s="8">
        <f t="shared" si="10"/>
        <v>23.431000000000001</v>
      </c>
      <c r="M335" s="8">
        <f t="shared" si="11"/>
        <v>7.0000000000000284E-2</v>
      </c>
    </row>
    <row r="336" spans="1:13" ht="18" customHeight="1" x14ac:dyDescent="0.2">
      <c r="A336" s="1">
        <v>335</v>
      </c>
      <c r="B336" s="1">
        <v>1</v>
      </c>
      <c r="C336" s="20"/>
      <c r="D336" s="1" t="s">
        <v>77</v>
      </c>
      <c r="E336" s="1" t="s">
        <v>78</v>
      </c>
      <c r="F336" s="1" t="s">
        <v>79</v>
      </c>
      <c r="G336" s="1" t="s">
        <v>413</v>
      </c>
      <c r="H336" s="4" t="str">
        <f>INDEX(字典!B:B,MATCH(D336,字典!A:A,0))</f>
        <v>正常</v>
      </c>
      <c r="I336" s="4" t="str">
        <f>IF(RIGHT(F336,2)="90",INDEX(字典!F:F,MATCH("0x"&amp;MID(F336,5,2),字典!C:C,0)),INDEX(字典!D:D,MATCH("0x"&amp;MID(F336,5,2),字典!C:C,0)))</f>
        <v>-</v>
      </c>
      <c r="J336" s="4" t="str">
        <f>IF(RIGHT(F336,2) ="90",INDEX(字典!J:J,MATCH("0x"&amp;MID(F336,7,2),字典!C:C,0)),INDEX(字典!H:H,MATCH("0x"&amp;MID(F336,7,2),字典!C:C,0)))</f>
        <v>-</v>
      </c>
      <c r="K336" s="4" t="str">
        <f>INDEX(字典!M:M,MATCH("0x"&amp;RIGHT(F336,2),字典!L:L,0))</f>
        <v>0xF8(248/120)</v>
      </c>
      <c r="L336" s="8">
        <f t="shared" si="10"/>
        <v>23.498000000000001</v>
      </c>
      <c r="M336" s="8">
        <f t="shared" si="11"/>
        <v>6.7000000000000171E-2</v>
      </c>
    </row>
    <row r="337" spans="1:13" ht="18" customHeight="1" x14ac:dyDescent="0.2">
      <c r="A337" s="1">
        <v>336</v>
      </c>
      <c r="B337" s="1">
        <v>1</v>
      </c>
      <c r="C337" s="20"/>
      <c r="D337" s="1" t="s">
        <v>77</v>
      </c>
      <c r="E337" s="1" t="s">
        <v>78</v>
      </c>
      <c r="F337" s="1" t="s">
        <v>79</v>
      </c>
      <c r="G337" s="1" t="s">
        <v>414</v>
      </c>
      <c r="H337" s="4" t="str">
        <f>INDEX(字典!B:B,MATCH(D337,字典!A:A,0))</f>
        <v>正常</v>
      </c>
      <c r="I337" s="4" t="str">
        <f>IF(RIGHT(F337,2)="90",INDEX(字典!F:F,MATCH("0x"&amp;MID(F337,5,2),字典!C:C,0)),INDEX(字典!D:D,MATCH("0x"&amp;MID(F337,5,2),字典!C:C,0)))</f>
        <v>-</v>
      </c>
      <c r="J337" s="4" t="str">
        <f>IF(RIGHT(F337,2) ="90",INDEX(字典!J:J,MATCH("0x"&amp;MID(F337,7,2),字典!C:C,0)),INDEX(字典!H:H,MATCH("0x"&amp;MID(F337,7,2),字典!C:C,0)))</f>
        <v>-</v>
      </c>
      <c r="K337" s="4" t="str">
        <f>INDEX(字典!M:M,MATCH("0x"&amp;RIGHT(F337,2),字典!L:L,0))</f>
        <v>0xF8(248/120)</v>
      </c>
      <c r="L337" s="8">
        <f t="shared" si="10"/>
        <v>23.568000000000001</v>
      </c>
      <c r="M337" s="8">
        <f t="shared" si="11"/>
        <v>7.0000000000000284E-2</v>
      </c>
    </row>
    <row r="338" spans="1:13" ht="18" customHeight="1" x14ac:dyDescent="0.2">
      <c r="A338" s="1">
        <v>337</v>
      </c>
      <c r="B338" s="1">
        <v>1</v>
      </c>
      <c r="C338" s="20"/>
      <c r="D338" s="1" t="s">
        <v>77</v>
      </c>
      <c r="E338" s="1" t="s">
        <v>78</v>
      </c>
      <c r="F338" s="1" t="s">
        <v>79</v>
      </c>
      <c r="G338" s="1" t="s">
        <v>415</v>
      </c>
      <c r="H338" s="4" t="str">
        <f>INDEX(字典!B:B,MATCH(D338,字典!A:A,0))</f>
        <v>正常</v>
      </c>
      <c r="I338" s="4" t="str">
        <f>IF(RIGHT(F338,2)="90",INDEX(字典!F:F,MATCH("0x"&amp;MID(F338,5,2),字典!C:C,0)),INDEX(字典!D:D,MATCH("0x"&amp;MID(F338,5,2),字典!C:C,0)))</f>
        <v>-</v>
      </c>
      <c r="J338" s="4" t="str">
        <f>IF(RIGHT(F338,2) ="90",INDEX(字典!J:J,MATCH("0x"&amp;MID(F338,7,2),字典!C:C,0)),INDEX(字典!H:H,MATCH("0x"&amp;MID(F338,7,2),字典!C:C,0)))</f>
        <v>-</v>
      </c>
      <c r="K338" s="4" t="str">
        <f>INDEX(字典!M:M,MATCH("0x"&amp;RIGHT(F338,2),字典!L:L,0))</f>
        <v>0xF8(248/120)</v>
      </c>
      <c r="L338" s="8">
        <f t="shared" si="10"/>
        <v>23.638000000000002</v>
      </c>
      <c r="M338" s="8">
        <f t="shared" si="11"/>
        <v>7.0000000000000284E-2</v>
      </c>
    </row>
    <row r="339" spans="1:13" ht="18" customHeight="1" x14ac:dyDescent="0.2">
      <c r="A339" s="1">
        <v>338</v>
      </c>
      <c r="B339" s="1">
        <v>1</v>
      </c>
      <c r="C339" s="20"/>
      <c r="D339" s="1" t="s">
        <v>77</v>
      </c>
      <c r="E339" s="1" t="s">
        <v>78</v>
      </c>
      <c r="F339" s="1" t="s">
        <v>79</v>
      </c>
      <c r="G339" s="1" t="s">
        <v>416</v>
      </c>
      <c r="H339" s="4" t="str">
        <f>INDEX(字典!B:B,MATCH(D339,字典!A:A,0))</f>
        <v>正常</v>
      </c>
      <c r="I339" s="4" t="str">
        <f>IF(RIGHT(F339,2)="90",INDEX(字典!F:F,MATCH("0x"&amp;MID(F339,5,2),字典!C:C,0)),INDEX(字典!D:D,MATCH("0x"&amp;MID(F339,5,2),字典!C:C,0)))</f>
        <v>-</v>
      </c>
      <c r="J339" s="4" t="str">
        <f>IF(RIGHT(F339,2) ="90",INDEX(字典!J:J,MATCH("0x"&amp;MID(F339,7,2),字典!C:C,0)),INDEX(字典!H:H,MATCH("0x"&amp;MID(F339,7,2),字典!C:C,0)))</f>
        <v>-</v>
      </c>
      <c r="K339" s="4" t="str">
        <f>INDEX(字典!M:M,MATCH("0x"&amp;RIGHT(F339,2),字典!L:L,0))</f>
        <v>0xF8(248/120)</v>
      </c>
      <c r="L339" s="8">
        <f t="shared" si="10"/>
        <v>23.718</v>
      </c>
      <c r="M339" s="8">
        <f t="shared" si="11"/>
        <v>7.9999999999998295E-2</v>
      </c>
    </row>
    <row r="340" spans="1:13" ht="18" customHeight="1" x14ac:dyDescent="0.2">
      <c r="A340" s="1">
        <v>339</v>
      </c>
      <c r="B340" s="1">
        <v>1</v>
      </c>
      <c r="C340" s="20"/>
      <c r="D340" s="1" t="s">
        <v>77</v>
      </c>
      <c r="E340" s="1" t="s">
        <v>78</v>
      </c>
      <c r="F340" s="1" t="s">
        <v>79</v>
      </c>
      <c r="G340" s="1" t="s">
        <v>417</v>
      </c>
      <c r="H340" s="4" t="str">
        <f>INDEX(字典!B:B,MATCH(D340,字典!A:A,0))</f>
        <v>正常</v>
      </c>
      <c r="I340" s="4" t="str">
        <f>IF(RIGHT(F340,2)="90",INDEX(字典!F:F,MATCH("0x"&amp;MID(F340,5,2),字典!C:C,0)),INDEX(字典!D:D,MATCH("0x"&amp;MID(F340,5,2),字典!C:C,0)))</f>
        <v>-</v>
      </c>
      <c r="J340" s="4" t="str">
        <f>IF(RIGHT(F340,2) ="90",INDEX(字典!J:J,MATCH("0x"&amp;MID(F340,7,2),字典!C:C,0)),INDEX(字典!H:H,MATCH("0x"&amp;MID(F340,7,2),字典!C:C,0)))</f>
        <v>-</v>
      </c>
      <c r="K340" s="4" t="str">
        <f>INDEX(字典!M:M,MATCH("0x"&amp;RIGHT(F340,2),字典!L:L,0))</f>
        <v>0xF8(248/120)</v>
      </c>
      <c r="L340" s="8">
        <f t="shared" si="10"/>
        <v>23.788</v>
      </c>
      <c r="M340" s="8">
        <f t="shared" si="11"/>
        <v>7.0000000000000284E-2</v>
      </c>
    </row>
    <row r="341" spans="1:13" ht="18" customHeight="1" x14ac:dyDescent="0.2">
      <c r="A341" s="1">
        <v>340</v>
      </c>
      <c r="B341" s="1">
        <v>1</v>
      </c>
      <c r="C341" s="20"/>
      <c r="D341" s="1" t="s">
        <v>77</v>
      </c>
      <c r="E341" s="1" t="s">
        <v>78</v>
      </c>
      <c r="F341" s="1" t="s">
        <v>79</v>
      </c>
      <c r="G341" s="1" t="s">
        <v>418</v>
      </c>
      <c r="H341" s="4" t="str">
        <f>INDEX(字典!B:B,MATCH(D341,字典!A:A,0))</f>
        <v>正常</v>
      </c>
      <c r="I341" s="4" t="str">
        <f>IF(RIGHT(F341,2)="90",INDEX(字典!F:F,MATCH("0x"&amp;MID(F341,5,2),字典!C:C,0)),INDEX(字典!D:D,MATCH("0x"&amp;MID(F341,5,2),字典!C:C,0)))</f>
        <v>-</v>
      </c>
      <c r="J341" s="4" t="str">
        <f>IF(RIGHT(F341,2) ="90",INDEX(字典!J:J,MATCH("0x"&amp;MID(F341,7,2),字典!C:C,0)),INDEX(字典!H:H,MATCH("0x"&amp;MID(F341,7,2),字典!C:C,0)))</f>
        <v>-</v>
      </c>
      <c r="K341" s="4" t="str">
        <f>INDEX(字典!M:M,MATCH("0x"&amp;RIGHT(F341,2),字典!L:L,0))</f>
        <v>0xF8(248/120)</v>
      </c>
      <c r="L341" s="8">
        <f t="shared" si="10"/>
        <v>23.858000000000001</v>
      </c>
      <c r="M341" s="8">
        <f t="shared" si="11"/>
        <v>7.0000000000000284E-2</v>
      </c>
    </row>
    <row r="342" spans="1:13" ht="18" customHeight="1" x14ac:dyDescent="0.2">
      <c r="A342" s="1">
        <v>341</v>
      </c>
      <c r="B342" s="1">
        <v>1</v>
      </c>
      <c r="C342" s="20"/>
      <c r="D342" s="1" t="s">
        <v>77</v>
      </c>
      <c r="E342" s="1" t="s">
        <v>78</v>
      </c>
      <c r="F342" s="1" t="s">
        <v>79</v>
      </c>
      <c r="G342" s="1" t="s">
        <v>419</v>
      </c>
      <c r="H342" s="4" t="str">
        <f>INDEX(字典!B:B,MATCH(D342,字典!A:A,0))</f>
        <v>正常</v>
      </c>
      <c r="I342" s="4" t="str">
        <f>IF(RIGHT(F342,2)="90",INDEX(字典!F:F,MATCH("0x"&amp;MID(F342,5,2),字典!C:C,0)),INDEX(字典!D:D,MATCH("0x"&amp;MID(F342,5,2),字典!C:C,0)))</f>
        <v>-</v>
      </c>
      <c r="J342" s="4" t="str">
        <f>IF(RIGHT(F342,2) ="90",INDEX(字典!J:J,MATCH("0x"&amp;MID(F342,7,2),字典!C:C,0)),INDEX(字典!H:H,MATCH("0x"&amp;MID(F342,7,2),字典!C:C,0)))</f>
        <v>-</v>
      </c>
      <c r="K342" s="4" t="str">
        <f>INDEX(字典!M:M,MATCH("0x"&amp;RIGHT(F342,2),字典!L:L,0))</f>
        <v>0xF8(248/120)</v>
      </c>
      <c r="L342" s="8">
        <f t="shared" si="10"/>
        <v>23.931999999999999</v>
      </c>
      <c r="M342" s="8">
        <f t="shared" si="11"/>
        <v>7.3999999999998067E-2</v>
      </c>
    </row>
    <row r="343" spans="1:13" ht="18" customHeight="1" x14ac:dyDescent="0.2">
      <c r="A343" s="1">
        <v>342</v>
      </c>
      <c r="B343" s="1">
        <v>1</v>
      </c>
      <c r="C343" s="20"/>
      <c r="D343" s="1" t="s">
        <v>77</v>
      </c>
      <c r="E343" s="1" t="s">
        <v>78</v>
      </c>
      <c r="F343" s="1" t="s">
        <v>87</v>
      </c>
      <c r="G343" s="1" t="s">
        <v>420</v>
      </c>
      <c r="H343" s="4" t="str">
        <f>INDEX(字典!B:B,MATCH(D343,字典!A:A,0))</f>
        <v>正常</v>
      </c>
      <c r="I343" s="4" t="str">
        <f>IF(RIGHT(F343,2)="90",INDEX(字典!F:F,MATCH("0x"&amp;MID(F343,5,2),字典!C:C,0)),INDEX(字典!D:D,MATCH("0x"&amp;MID(F343,5,2),字典!C:C,0)))</f>
        <v>-</v>
      </c>
      <c r="J343" s="4" t="str">
        <f>IF(RIGHT(F343,2) ="90",INDEX(字典!J:J,MATCH("0x"&amp;MID(F343,7,2),字典!C:C,0)),INDEX(字典!H:H,MATCH("0x"&amp;MID(F343,7,2),字典!C:C,0)))</f>
        <v>-</v>
      </c>
      <c r="K343" s="4" t="str">
        <f>INDEX(字典!M:M,MATCH("0x"&amp;RIGHT(F343,2),字典!L:L,0))</f>
        <v>0xFE(254/126)</v>
      </c>
      <c r="L343" s="8">
        <f t="shared" si="10"/>
        <v>23.997</v>
      </c>
      <c r="M343" s="8">
        <f t="shared" si="11"/>
        <v>6.5000000000001279E-2</v>
      </c>
    </row>
    <row r="344" spans="1:13" ht="18" customHeight="1" x14ac:dyDescent="0.2">
      <c r="A344" s="1">
        <v>343</v>
      </c>
      <c r="B344" s="1">
        <v>1</v>
      </c>
      <c r="C344" s="20"/>
      <c r="D344" s="1" t="s">
        <v>77</v>
      </c>
      <c r="E344" s="1" t="s">
        <v>78</v>
      </c>
      <c r="F344" s="1" t="s">
        <v>79</v>
      </c>
      <c r="G344" s="1" t="s">
        <v>421</v>
      </c>
      <c r="H344" s="4" t="str">
        <f>INDEX(字典!B:B,MATCH(D344,字典!A:A,0))</f>
        <v>正常</v>
      </c>
      <c r="I344" s="4" t="str">
        <f>IF(RIGHT(F344,2)="90",INDEX(字典!F:F,MATCH("0x"&amp;MID(F344,5,2),字典!C:C,0)),INDEX(字典!D:D,MATCH("0x"&amp;MID(F344,5,2),字典!C:C,0)))</f>
        <v>-</v>
      </c>
      <c r="J344" s="4" t="str">
        <f>IF(RIGHT(F344,2) ="90",INDEX(字典!J:J,MATCH("0x"&amp;MID(F344,7,2),字典!C:C,0)),INDEX(字典!H:H,MATCH("0x"&amp;MID(F344,7,2),字典!C:C,0)))</f>
        <v>-</v>
      </c>
      <c r="K344" s="4" t="str">
        <f>INDEX(字典!M:M,MATCH("0x"&amp;RIGHT(F344,2),字典!L:L,0))</f>
        <v>0xF8(248/120)</v>
      </c>
      <c r="L344" s="8">
        <f t="shared" si="10"/>
        <v>24.077000000000002</v>
      </c>
      <c r="M344" s="8">
        <f t="shared" si="11"/>
        <v>8.0000000000001847E-2</v>
      </c>
    </row>
    <row r="345" spans="1:13" ht="18" customHeight="1" x14ac:dyDescent="0.2">
      <c r="A345" s="1">
        <v>344</v>
      </c>
      <c r="B345" s="1">
        <v>1</v>
      </c>
      <c r="C345" s="20"/>
      <c r="D345" s="1" t="s">
        <v>77</v>
      </c>
      <c r="E345" s="1" t="s">
        <v>78</v>
      </c>
      <c r="F345" s="1" t="s">
        <v>79</v>
      </c>
      <c r="G345" s="1" t="s">
        <v>422</v>
      </c>
      <c r="H345" s="4" t="str">
        <f>INDEX(字典!B:B,MATCH(D345,字典!A:A,0))</f>
        <v>正常</v>
      </c>
      <c r="I345" s="4" t="str">
        <f>IF(RIGHT(F345,2)="90",INDEX(字典!F:F,MATCH("0x"&amp;MID(F345,5,2),字典!C:C,0)),INDEX(字典!D:D,MATCH("0x"&amp;MID(F345,5,2),字典!C:C,0)))</f>
        <v>-</v>
      </c>
      <c r="J345" s="4" t="str">
        <f>IF(RIGHT(F345,2) ="90",INDEX(字典!J:J,MATCH("0x"&amp;MID(F345,7,2),字典!C:C,0)),INDEX(字典!H:H,MATCH("0x"&amp;MID(F345,7,2),字典!C:C,0)))</f>
        <v>-</v>
      </c>
      <c r="K345" s="4" t="str">
        <f>INDEX(字典!M:M,MATCH("0x"&amp;RIGHT(F345,2),字典!L:L,0))</f>
        <v>0xF8(248/120)</v>
      </c>
      <c r="L345" s="8">
        <f t="shared" si="10"/>
        <v>24.146999999999998</v>
      </c>
      <c r="M345" s="8">
        <f t="shared" si="11"/>
        <v>6.9999999999996732E-2</v>
      </c>
    </row>
    <row r="346" spans="1:13" ht="18" customHeight="1" x14ac:dyDescent="0.2">
      <c r="A346" s="1">
        <v>345</v>
      </c>
      <c r="B346" s="1">
        <v>1</v>
      </c>
      <c r="C346" s="20"/>
      <c r="D346" s="1" t="s">
        <v>77</v>
      </c>
      <c r="E346" s="1" t="s">
        <v>78</v>
      </c>
      <c r="F346" s="1" t="s">
        <v>79</v>
      </c>
      <c r="G346" s="1" t="s">
        <v>423</v>
      </c>
      <c r="H346" s="4" t="str">
        <f>INDEX(字典!B:B,MATCH(D346,字典!A:A,0))</f>
        <v>正常</v>
      </c>
      <c r="I346" s="4" t="str">
        <f>IF(RIGHT(F346,2)="90",INDEX(字典!F:F,MATCH("0x"&amp;MID(F346,5,2),字典!C:C,0)),INDEX(字典!D:D,MATCH("0x"&amp;MID(F346,5,2),字典!C:C,0)))</f>
        <v>-</v>
      </c>
      <c r="J346" s="4" t="str">
        <f>IF(RIGHT(F346,2) ="90",INDEX(字典!J:J,MATCH("0x"&amp;MID(F346,7,2),字典!C:C,0)),INDEX(字典!H:H,MATCH("0x"&amp;MID(F346,7,2),字典!C:C,0)))</f>
        <v>-</v>
      </c>
      <c r="K346" s="4" t="str">
        <f>INDEX(字典!M:M,MATCH("0x"&amp;RIGHT(F346,2),字典!L:L,0))</f>
        <v>0xF8(248/120)</v>
      </c>
      <c r="L346" s="8">
        <f t="shared" si="10"/>
        <v>24.216999999999999</v>
      </c>
      <c r="M346" s="8">
        <f t="shared" si="11"/>
        <v>7.0000000000000284E-2</v>
      </c>
    </row>
    <row r="347" spans="1:13" ht="18" customHeight="1" x14ac:dyDescent="0.2">
      <c r="A347" s="1">
        <v>346</v>
      </c>
      <c r="B347" s="1">
        <v>1</v>
      </c>
      <c r="C347" s="20"/>
      <c r="D347" s="1" t="s">
        <v>77</v>
      </c>
      <c r="E347" s="1" t="s">
        <v>78</v>
      </c>
      <c r="F347" s="1" t="s">
        <v>79</v>
      </c>
      <c r="G347" s="1" t="s">
        <v>424</v>
      </c>
      <c r="H347" s="4" t="str">
        <f>INDEX(字典!B:B,MATCH(D347,字典!A:A,0))</f>
        <v>正常</v>
      </c>
      <c r="I347" s="4" t="str">
        <f>IF(RIGHT(F347,2)="90",INDEX(字典!F:F,MATCH("0x"&amp;MID(F347,5,2),字典!C:C,0)),INDEX(字典!D:D,MATCH("0x"&amp;MID(F347,5,2),字典!C:C,0)))</f>
        <v>-</v>
      </c>
      <c r="J347" s="4" t="str">
        <f>IF(RIGHT(F347,2) ="90",INDEX(字典!J:J,MATCH("0x"&amp;MID(F347,7,2),字典!C:C,0)),INDEX(字典!H:H,MATCH("0x"&amp;MID(F347,7,2),字典!C:C,0)))</f>
        <v>-</v>
      </c>
      <c r="K347" s="4" t="str">
        <f>INDEX(字典!M:M,MATCH("0x"&amp;RIGHT(F347,2),字典!L:L,0))</f>
        <v>0xF8(248/120)</v>
      </c>
      <c r="L347" s="8">
        <f t="shared" si="10"/>
        <v>24.286999999999999</v>
      </c>
      <c r="M347" s="8">
        <f t="shared" si="11"/>
        <v>7.0000000000000284E-2</v>
      </c>
    </row>
    <row r="348" spans="1:13" ht="18" customHeight="1" x14ac:dyDescent="0.2">
      <c r="A348" s="1">
        <v>347</v>
      </c>
      <c r="B348" s="1">
        <v>1</v>
      </c>
      <c r="C348" s="20"/>
      <c r="D348" s="1" t="s">
        <v>77</v>
      </c>
      <c r="E348" s="1" t="s">
        <v>78</v>
      </c>
      <c r="F348" s="1" t="s">
        <v>79</v>
      </c>
      <c r="G348" s="1" t="s">
        <v>425</v>
      </c>
      <c r="H348" s="4" t="str">
        <f>INDEX(字典!B:B,MATCH(D348,字典!A:A,0))</f>
        <v>正常</v>
      </c>
      <c r="I348" s="4" t="str">
        <f>IF(RIGHT(F348,2)="90",INDEX(字典!F:F,MATCH("0x"&amp;MID(F348,5,2),字典!C:C,0)),INDEX(字典!D:D,MATCH("0x"&amp;MID(F348,5,2),字典!C:C,0)))</f>
        <v>-</v>
      </c>
      <c r="J348" s="4" t="str">
        <f>IF(RIGHT(F348,2) ="90",INDEX(字典!J:J,MATCH("0x"&amp;MID(F348,7,2),字典!C:C,0)),INDEX(字典!H:H,MATCH("0x"&amp;MID(F348,7,2),字典!C:C,0)))</f>
        <v>-</v>
      </c>
      <c r="K348" s="4" t="str">
        <f>INDEX(字典!M:M,MATCH("0x"&amp;RIGHT(F348,2),字典!L:L,0))</f>
        <v>0xF8(248/120)</v>
      </c>
      <c r="L348" s="8">
        <f t="shared" si="10"/>
        <v>24.367000000000001</v>
      </c>
      <c r="M348" s="8">
        <f t="shared" si="11"/>
        <v>8.0000000000001847E-2</v>
      </c>
    </row>
    <row r="349" spans="1:13" ht="18" customHeight="1" x14ac:dyDescent="0.2">
      <c r="A349" s="1">
        <v>348</v>
      </c>
      <c r="B349" s="1">
        <v>1</v>
      </c>
      <c r="C349" s="20"/>
      <c r="D349" s="1" t="s">
        <v>77</v>
      </c>
      <c r="E349" s="1" t="s">
        <v>78</v>
      </c>
      <c r="F349" s="1" t="s">
        <v>79</v>
      </c>
      <c r="G349" s="1" t="s">
        <v>426</v>
      </c>
      <c r="H349" s="4" t="str">
        <f>INDEX(字典!B:B,MATCH(D349,字典!A:A,0))</f>
        <v>正常</v>
      </c>
      <c r="I349" s="4" t="str">
        <f>IF(RIGHT(F349,2)="90",INDEX(字典!F:F,MATCH("0x"&amp;MID(F349,5,2),字典!C:C,0)),INDEX(字典!D:D,MATCH("0x"&amp;MID(F349,5,2),字典!C:C,0)))</f>
        <v>-</v>
      </c>
      <c r="J349" s="4" t="str">
        <f>IF(RIGHT(F349,2) ="90",INDEX(字典!J:J,MATCH("0x"&amp;MID(F349,7,2),字典!C:C,0)),INDEX(字典!H:H,MATCH("0x"&amp;MID(F349,7,2),字典!C:C,0)))</f>
        <v>-</v>
      </c>
      <c r="K349" s="4" t="str">
        <f>INDEX(字典!M:M,MATCH("0x"&amp;RIGHT(F349,2),字典!L:L,0))</f>
        <v>0xF8(248/120)</v>
      </c>
      <c r="L349" s="8">
        <f t="shared" si="10"/>
        <v>24.443999999999999</v>
      </c>
      <c r="M349" s="8">
        <f t="shared" si="11"/>
        <v>7.6999999999998181E-2</v>
      </c>
    </row>
    <row r="350" spans="1:13" ht="18" customHeight="1" x14ac:dyDescent="0.2">
      <c r="A350" s="1">
        <v>349</v>
      </c>
      <c r="B350" s="1">
        <v>1</v>
      </c>
      <c r="C350" s="20"/>
      <c r="D350" s="1" t="s">
        <v>77</v>
      </c>
      <c r="E350" s="1" t="s">
        <v>78</v>
      </c>
      <c r="F350" s="1" t="s">
        <v>79</v>
      </c>
      <c r="G350" s="1" t="s">
        <v>427</v>
      </c>
      <c r="H350" s="4" t="str">
        <f>INDEX(字典!B:B,MATCH(D350,字典!A:A,0))</f>
        <v>正常</v>
      </c>
      <c r="I350" s="4" t="str">
        <f>IF(RIGHT(F350,2)="90",INDEX(字典!F:F,MATCH("0x"&amp;MID(F350,5,2),字典!C:C,0)),INDEX(字典!D:D,MATCH("0x"&amp;MID(F350,5,2),字典!C:C,0)))</f>
        <v>-</v>
      </c>
      <c r="J350" s="4" t="str">
        <f>IF(RIGHT(F350,2) ="90",INDEX(字典!J:J,MATCH("0x"&amp;MID(F350,7,2),字典!C:C,0)),INDEX(字典!H:H,MATCH("0x"&amp;MID(F350,7,2),字典!C:C,0)))</f>
        <v>-</v>
      </c>
      <c r="K350" s="4" t="str">
        <f>INDEX(字典!M:M,MATCH("0x"&amp;RIGHT(F350,2),字典!L:L,0))</f>
        <v>0xF8(248/120)</v>
      </c>
      <c r="L350" s="8">
        <f t="shared" si="10"/>
        <v>24.513999999999999</v>
      </c>
      <c r="M350" s="8">
        <f t="shared" si="11"/>
        <v>7.0000000000000284E-2</v>
      </c>
    </row>
    <row r="351" spans="1:13" ht="18" customHeight="1" x14ac:dyDescent="0.2">
      <c r="A351" s="1">
        <v>350</v>
      </c>
      <c r="B351" s="1">
        <v>1</v>
      </c>
      <c r="C351" s="20"/>
      <c r="D351" s="1" t="s">
        <v>77</v>
      </c>
      <c r="E351" s="1" t="s">
        <v>78</v>
      </c>
      <c r="F351" s="1" t="s">
        <v>79</v>
      </c>
      <c r="G351" s="1" t="s">
        <v>428</v>
      </c>
      <c r="H351" s="4" t="str">
        <f>INDEX(字典!B:B,MATCH(D351,字典!A:A,0))</f>
        <v>正常</v>
      </c>
      <c r="I351" s="4" t="str">
        <f>IF(RIGHT(F351,2)="90",INDEX(字典!F:F,MATCH("0x"&amp;MID(F351,5,2),字典!C:C,0)),INDEX(字典!D:D,MATCH("0x"&amp;MID(F351,5,2),字典!C:C,0)))</f>
        <v>-</v>
      </c>
      <c r="J351" s="4" t="str">
        <f>IF(RIGHT(F351,2) ="90",INDEX(字典!J:J,MATCH("0x"&amp;MID(F351,7,2),字典!C:C,0)),INDEX(字典!H:H,MATCH("0x"&amp;MID(F351,7,2),字典!C:C,0)))</f>
        <v>-</v>
      </c>
      <c r="K351" s="4" t="str">
        <f>INDEX(字典!M:M,MATCH("0x"&amp;RIGHT(F351,2),字典!L:L,0))</f>
        <v>0xF8(248/120)</v>
      </c>
      <c r="L351" s="8">
        <f t="shared" ref="L351:L414" si="12">HEX2DEC(RIGHT(G351,6))/1000</f>
        <v>24.594000000000001</v>
      </c>
      <c r="M351" s="8">
        <f t="shared" si="11"/>
        <v>8.0000000000001847E-2</v>
      </c>
    </row>
    <row r="352" spans="1:13" ht="18" customHeight="1" x14ac:dyDescent="0.2">
      <c r="A352" s="1">
        <v>351</v>
      </c>
      <c r="B352" s="1">
        <v>1</v>
      </c>
      <c r="C352" s="20"/>
      <c r="D352" s="1" t="s">
        <v>77</v>
      </c>
      <c r="E352" s="1" t="s">
        <v>78</v>
      </c>
      <c r="F352" s="1" t="s">
        <v>79</v>
      </c>
      <c r="G352" s="1" t="s">
        <v>429</v>
      </c>
      <c r="H352" s="4" t="str">
        <f>INDEX(字典!B:B,MATCH(D352,字典!A:A,0))</f>
        <v>正常</v>
      </c>
      <c r="I352" s="4" t="str">
        <f>IF(RIGHT(F352,2)="90",INDEX(字典!F:F,MATCH("0x"&amp;MID(F352,5,2),字典!C:C,0)),INDEX(字典!D:D,MATCH("0x"&amp;MID(F352,5,2),字典!C:C,0)))</f>
        <v>-</v>
      </c>
      <c r="J352" s="4" t="str">
        <f>IF(RIGHT(F352,2) ="90",INDEX(字典!J:J,MATCH("0x"&amp;MID(F352,7,2),字典!C:C,0)),INDEX(字典!H:H,MATCH("0x"&amp;MID(F352,7,2),字典!C:C,0)))</f>
        <v>-</v>
      </c>
      <c r="K352" s="4" t="str">
        <f>INDEX(字典!M:M,MATCH("0x"&amp;RIGHT(F352,2),字典!L:L,0))</f>
        <v>0xF8(248/120)</v>
      </c>
      <c r="L352" s="8">
        <f t="shared" si="12"/>
        <v>24.664000000000001</v>
      </c>
      <c r="M352" s="8">
        <f t="shared" si="11"/>
        <v>7.0000000000000284E-2</v>
      </c>
    </row>
    <row r="353" spans="1:13" ht="18" customHeight="1" x14ac:dyDescent="0.2">
      <c r="A353" s="1">
        <v>352</v>
      </c>
      <c r="B353" s="1">
        <v>1</v>
      </c>
      <c r="C353" s="20"/>
      <c r="D353" s="1" t="s">
        <v>77</v>
      </c>
      <c r="E353" s="1" t="s">
        <v>78</v>
      </c>
      <c r="F353" s="1" t="s">
        <v>87</v>
      </c>
      <c r="G353" s="1" t="s">
        <v>430</v>
      </c>
      <c r="H353" s="4" t="str">
        <f>INDEX(字典!B:B,MATCH(D353,字典!A:A,0))</f>
        <v>正常</v>
      </c>
      <c r="I353" s="4" t="str">
        <f>IF(RIGHT(F353,2)="90",INDEX(字典!F:F,MATCH("0x"&amp;MID(F353,5,2),字典!C:C,0)),INDEX(字典!D:D,MATCH("0x"&amp;MID(F353,5,2),字典!C:C,0)))</f>
        <v>-</v>
      </c>
      <c r="J353" s="4" t="str">
        <f>IF(RIGHT(F353,2) ="90",INDEX(字典!J:J,MATCH("0x"&amp;MID(F353,7,2),字典!C:C,0)),INDEX(字典!H:H,MATCH("0x"&amp;MID(F353,7,2),字典!C:C,0)))</f>
        <v>-</v>
      </c>
      <c r="K353" s="4" t="str">
        <f>INDEX(字典!M:M,MATCH("0x"&amp;RIGHT(F353,2),字典!L:L,0))</f>
        <v>0xFE(254/126)</v>
      </c>
      <c r="L353" s="8">
        <f t="shared" si="12"/>
        <v>24.744</v>
      </c>
      <c r="M353" s="8">
        <f t="shared" si="11"/>
        <v>7.9999999999998295E-2</v>
      </c>
    </row>
    <row r="354" spans="1:13" ht="18" customHeight="1" x14ac:dyDescent="0.2">
      <c r="A354" s="1">
        <v>353</v>
      </c>
      <c r="B354" s="1">
        <v>1</v>
      </c>
      <c r="C354" s="20"/>
      <c r="D354" s="1" t="s">
        <v>77</v>
      </c>
      <c r="E354" s="1" t="s">
        <v>78</v>
      </c>
      <c r="F354" s="1" t="s">
        <v>79</v>
      </c>
      <c r="G354" s="1" t="s">
        <v>431</v>
      </c>
      <c r="H354" s="4" t="str">
        <f>INDEX(字典!B:B,MATCH(D354,字典!A:A,0))</f>
        <v>正常</v>
      </c>
      <c r="I354" s="4" t="str">
        <f>IF(RIGHT(F354,2)="90",INDEX(字典!F:F,MATCH("0x"&amp;MID(F354,5,2),字典!C:C,0)),INDEX(字典!D:D,MATCH("0x"&amp;MID(F354,5,2),字典!C:C,0)))</f>
        <v>-</v>
      </c>
      <c r="J354" s="4" t="str">
        <f>IF(RIGHT(F354,2) ="90",INDEX(字典!J:J,MATCH("0x"&amp;MID(F354,7,2),字典!C:C,0)),INDEX(字典!H:H,MATCH("0x"&amp;MID(F354,7,2),字典!C:C,0)))</f>
        <v>-</v>
      </c>
      <c r="K354" s="4" t="str">
        <f>INDEX(字典!M:M,MATCH("0x"&amp;RIGHT(F354,2),字典!L:L,0))</f>
        <v>0xF8(248/120)</v>
      </c>
      <c r="L354" s="8">
        <f t="shared" si="12"/>
        <v>24.814</v>
      </c>
      <c r="M354" s="8">
        <f t="shared" si="11"/>
        <v>7.0000000000000284E-2</v>
      </c>
    </row>
    <row r="355" spans="1:13" ht="18" customHeight="1" x14ac:dyDescent="0.2">
      <c r="A355" s="1">
        <v>354</v>
      </c>
      <c r="B355" s="1">
        <v>1</v>
      </c>
      <c r="C355" s="20"/>
      <c r="D355" s="1" t="s">
        <v>77</v>
      </c>
      <c r="E355" s="1" t="s">
        <v>78</v>
      </c>
      <c r="F355" s="1" t="s">
        <v>79</v>
      </c>
      <c r="G355" s="1" t="s">
        <v>432</v>
      </c>
      <c r="H355" s="4" t="str">
        <f>INDEX(字典!B:B,MATCH(D355,字典!A:A,0))</f>
        <v>正常</v>
      </c>
      <c r="I355" s="4" t="str">
        <f>IF(RIGHT(F355,2)="90",INDEX(字典!F:F,MATCH("0x"&amp;MID(F355,5,2),字典!C:C,0)),INDEX(字典!D:D,MATCH("0x"&amp;MID(F355,5,2),字典!C:C,0)))</f>
        <v>-</v>
      </c>
      <c r="J355" s="4" t="str">
        <f>IF(RIGHT(F355,2) ="90",INDEX(字典!J:J,MATCH("0x"&amp;MID(F355,7,2),字典!C:C,0)),INDEX(字典!H:H,MATCH("0x"&amp;MID(F355,7,2),字典!C:C,0)))</f>
        <v>-</v>
      </c>
      <c r="K355" s="4" t="str">
        <f>INDEX(字典!M:M,MATCH("0x"&amp;RIGHT(F355,2),字典!L:L,0))</f>
        <v>0xF8(248/120)</v>
      </c>
      <c r="L355" s="8">
        <f t="shared" si="12"/>
        <v>24.893999999999998</v>
      </c>
      <c r="M355" s="8">
        <f t="shared" si="11"/>
        <v>7.9999999999998295E-2</v>
      </c>
    </row>
    <row r="356" spans="1:13" ht="18" customHeight="1" x14ac:dyDescent="0.2">
      <c r="A356" s="1">
        <v>355</v>
      </c>
      <c r="B356" s="1">
        <v>1</v>
      </c>
      <c r="C356" s="20"/>
      <c r="D356" s="1" t="s">
        <v>77</v>
      </c>
      <c r="E356" s="1" t="s">
        <v>78</v>
      </c>
      <c r="F356" s="1" t="s">
        <v>79</v>
      </c>
      <c r="G356" s="1" t="s">
        <v>433</v>
      </c>
      <c r="H356" s="4" t="str">
        <f>INDEX(字典!B:B,MATCH(D356,字典!A:A,0))</f>
        <v>正常</v>
      </c>
      <c r="I356" s="4" t="str">
        <f>IF(RIGHT(F356,2)="90",INDEX(字典!F:F,MATCH("0x"&amp;MID(F356,5,2),字典!C:C,0)),INDEX(字典!D:D,MATCH("0x"&amp;MID(F356,5,2),字典!C:C,0)))</f>
        <v>-</v>
      </c>
      <c r="J356" s="4" t="str">
        <f>IF(RIGHT(F356,2) ="90",INDEX(字典!J:J,MATCH("0x"&amp;MID(F356,7,2),字典!C:C,0)),INDEX(字典!H:H,MATCH("0x"&amp;MID(F356,7,2),字典!C:C,0)))</f>
        <v>-</v>
      </c>
      <c r="K356" s="4" t="str">
        <f>INDEX(字典!M:M,MATCH("0x"&amp;RIGHT(F356,2),字典!L:L,0))</f>
        <v>0xF8(248/120)</v>
      </c>
      <c r="L356" s="8">
        <f t="shared" si="12"/>
        <v>24.974</v>
      </c>
      <c r="M356" s="8">
        <f t="shared" si="11"/>
        <v>8.0000000000001847E-2</v>
      </c>
    </row>
    <row r="357" spans="1:13" ht="18" customHeight="1" x14ac:dyDescent="0.2">
      <c r="A357" s="1">
        <v>356</v>
      </c>
      <c r="B357" s="1">
        <v>1</v>
      </c>
      <c r="C357" s="20"/>
      <c r="D357" s="1" t="s">
        <v>77</v>
      </c>
      <c r="E357" s="1" t="s">
        <v>78</v>
      </c>
      <c r="F357" s="1" t="s">
        <v>79</v>
      </c>
      <c r="G357" s="1" t="s">
        <v>434</v>
      </c>
      <c r="H357" s="4" t="str">
        <f>INDEX(字典!B:B,MATCH(D357,字典!A:A,0))</f>
        <v>正常</v>
      </c>
      <c r="I357" s="4" t="str">
        <f>IF(RIGHT(F357,2)="90",INDEX(字典!F:F,MATCH("0x"&amp;MID(F357,5,2),字典!C:C,0)),INDEX(字典!D:D,MATCH("0x"&amp;MID(F357,5,2),字典!C:C,0)))</f>
        <v>-</v>
      </c>
      <c r="J357" s="4" t="str">
        <f>IF(RIGHT(F357,2) ="90",INDEX(字典!J:J,MATCH("0x"&amp;MID(F357,7,2),字典!C:C,0)),INDEX(字典!H:H,MATCH("0x"&amp;MID(F357,7,2),字典!C:C,0)))</f>
        <v>-</v>
      </c>
      <c r="K357" s="4" t="str">
        <f>INDEX(字典!M:M,MATCH("0x"&amp;RIGHT(F357,2),字典!L:L,0))</f>
        <v>0xF8(248/120)</v>
      </c>
      <c r="L357" s="8">
        <f t="shared" si="12"/>
        <v>25.044</v>
      </c>
      <c r="M357" s="8">
        <f t="shared" si="11"/>
        <v>7.0000000000000284E-2</v>
      </c>
    </row>
    <row r="358" spans="1:13" ht="18" customHeight="1" x14ac:dyDescent="0.2">
      <c r="A358" s="1">
        <v>357</v>
      </c>
      <c r="B358" s="1">
        <v>1</v>
      </c>
      <c r="C358" s="20"/>
      <c r="D358" s="1" t="s">
        <v>77</v>
      </c>
      <c r="E358" s="1" t="s">
        <v>78</v>
      </c>
      <c r="F358" s="1" t="s">
        <v>79</v>
      </c>
      <c r="G358" s="1" t="s">
        <v>435</v>
      </c>
      <c r="H358" s="4" t="str">
        <f>INDEX(字典!B:B,MATCH(D358,字典!A:A,0))</f>
        <v>正常</v>
      </c>
      <c r="I358" s="4" t="str">
        <f>IF(RIGHT(F358,2)="90",INDEX(字典!F:F,MATCH("0x"&amp;MID(F358,5,2),字典!C:C,0)),INDEX(字典!D:D,MATCH("0x"&amp;MID(F358,5,2),字典!C:C,0)))</f>
        <v>-</v>
      </c>
      <c r="J358" s="4" t="str">
        <f>IF(RIGHT(F358,2) ="90",INDEX(字典!J:J,MATCH("0x"&amp;MID(F358,7,2),字典!C:C,0)),INDEX(字典!H:H,MATCH("0x"&amp;MID(F358,7,2),字典!C:C,0)))</f>
        <v>-</v>
      </c>
      <c r="K358" s="4" t="str">
        <f>INDEX(字典!M:M,MATCH("0x"&amp;RIGHT(F358,2),字典!L:L,0))</f>
        <v>0xF8(248/120)</v>
      </c>
      <c r="L358" s="8">
        <f t="shared" si="12"/>
        <v>25.123999999999999</v>
      </c>
      <c r="M358" s="8">
        <f t="shared" si="11"/>
        <v>7.9999999999998295E-2</v>
      </c>
    </row>
    <row r="359" spans="1:13" ht="18" customHeight="1" x14ac:dyDescent="0.2">
      <c r="A359" s="1">
        <v>358</v>
      </c>
      <c r="B359" s="1">
        <v>1</v>
      </c>
      <c r="C359" s="20"/>
      <c r="D359" s="1" t="s">
        <v>77</v>
      </c>
      <c r="E359" s="1" t="s">
        <v>78</v>
      </c>
      <c r="F359" s="1" t="s">
        <v>79</v>
      </c>
      <c r="G359" s="1" t="s">
        <v>436</v>
      </c>
      <c r="H359" s="4" t="str">
        <f>INDEX(字典!B:B,MATCH(D359,字典!A:A,0))</f>
        <v>正常</v>
      </c>
      <c r="I359" s="4" t="str">
        <f>IF(RIGHT(F359,2)="90",INDEX(字典!F:F,MATCH("0x"&amp;MID(F359,5,2),字典!C:C,0)),INDEX(字典!D:D,MATCH("0x"&amp;MID(F359,5,2),字典!C:C,0)))</f>
        <v>-</v>
      </c>
      <c r="J359" s="4" t="str">
        <f>IF(RIGHT(F359,2) ="90",INDEX(字典!J:J,MATCH("0x"&amp;MID(F359,7,2),字典!C:C,0)),INDEX(字典!H:H,MATCH("0x"&amp;MID(F359,7,2),字典!C:C,0)))</f>
        <v>-</v>
      </c>
      <c r="K359" s="4" t="str">
        <f>INDEX(字典!M:M,MATCH("0x"&amp;RIGHT(F359,2),字典!L:L,0))</f>
        <v>0xF8(248/120)</v>
      </c>
      <c r="L359" s="8">
        <f t="shared" si="12"/>
        <v>25.204000000000001</v>
      </c>
      <c r="M359" s="8">
        <f t="shared" si="11"/>
        <v>8.0000000000001847E-2</v>
      </c>
    </row>
    <row r="360" spans="1:13" ht="18" customHeight="1" x14ac:dyDescent="0.2">
      <c r="A360" s="1">
        <v>359</v>
      </c>
      <c r="B360" s="1">
        <v>1</v>
      </c>
      <c r="C360" s="20"/>
      <c r="D360" s="1" t="s">
        <v>77</v>
      </c>
      <c r="E360" s="1" t="s">
        <v>78</v>
      </c>
      <c r="F360" s="1" t="s">
        <v>79</v>
      </c>
      <c r="G360" s="1" t="s">
        <v>437</v>
      </c>
      <c r="H360" s="4" t="str">
        <f>INDEX(字典!B:B,MATCH(D360,字典!A:A,0))</f>
        <v>正常</v>
      </c>
      <c r="I360" s="4" t="str">
        <f>IF(RIGHT(F360,2)="90",INDEX(字典!F:F,MATCH("0x"&amp;MID(F360,5,2),字典!C:C,0)),INDEX(字典!D:D,MATCH("0x"&amp;MID(F360,5,2),字典!C:C,0)))</f>
        <v>-</v>
      </c>
      <c r="J360" s="4" t="str">
        <f>IF(RIGHT(F360,2) ="90",INDEX(字典!J:J,MATCH("0x"&amp;MID(F360,7,2),字典!C:C,0)),INDEX(字典!H:H,MATCH("0x"&amp;MID(F360,7,2),字典!C:C,0)))</f>
        <v>-</v>
      </c>
      <c r="K360" s="4" t="str">
        <f>INDEX(字典!M:M,MATCH("0x"&amp;RIGHT(F360,2),字典!L:L,0))</f>
        <v>0xF8(248/120)</v>
      </c>
      <c r="L360" s="8">
        <f t="shared" si="12"/>
        <v>25.274000000000001</v>
      </c>
      <c r="M360" s="8">
        <f t="shared" si="11"/>
        <v>7.0000000000000284E-2</v>
      </c>
    </row>
    <row r="361" spans="1:13" ht="18" customHeight="1" x14ac:dyDescent="0.2">
      <c r="A361" s="1">
        <v>360</v>
      </c>
      <c r="B361" s="1">
        <v>1</v>
      </c>
      <c r="C361" s="20"/>
      <c r="D361" s="1" t="s">
        <v>77</v>
      </c>
      <c r="E361" s="1" t="s">
        <v>78</v>
      </c>
      <c r="F361" s="1" t="s">
        <v>79</v>
      </c>
      <c r="G361" s="1" t="s">
        <v>438</v>
      </c>
      <c r="H361" s="4" t="str">
        <f>INDEX(字典!B:B,MATCH(D361,字典!A:A,0))</f>
        <v>正常</v>
      </c>
      <c r="I361" s="4" t="str">
        <f>IF(RIGHT(F361,2)="90",INDEX(字典!F:F,MATCH("0x"&amp;MID(F361,5,2),字典!C:C,0)),INDEX(字典!D:D,MATCH("0x"&amp;MID(F361,5,2),字典!C:C,0)))</f>
        <v>-</v>
      </c>
      <c r="J361" s="4" t="str">
        <f>IF(RIGHT(F361,2) ="90",INDEX(字典!J:J,MATCH("0x"&amp;MID(F361,7,2),字典!C:C,0)),INDEX(字典!H:H,MATCH("0x"&amp;MID(F361,7,2),字典!C:C,0)))</f>
        <v>-</v>
      </c>
      <c r="K361" s="4" t="str">
        <f>INDEX(字典!M:M,MATCH("0x"&amp;RIGHT(F361,2),字典!L:L,0))</f>
        <v>0xF8(248/120)</v>
      </c>
      <c r="L361" s="8">
        <f t="shared" si="12"/>
        <v>25.353999999999999</v>
      </c>
      <c r="M361" s="8">
        <f t="shared" si="11"/>
        <v>7.9999999999998295E-2</v>
      </c>
    </row>
    <row r="362" spans="1:13" ht="18" customHeight="1" x14ac:dyDescent="0.2">
      <c r="A362" s="1">
        <v>361</v>
      </c>
      <c r="B362" s="1">
        <v>1</v>
      </c>
      <c r="C362" s="20"/>
      <c r="D362" s="1" t="s">
        <v>77</v>
      </c>
      <c r="E362" s="1" t="s">
        <v>78</v>
      </c>
      <c r="F362" s="1" t="s">
        <v>79</v>
      </c>
      <c r="G362" s="1" t="s">
        <v>439</v>
      </c>
      <c r="H362" s="4" t="str">
        <f>INDEX(字典!B:B,MATCH(D362,字典!A:A,0))</f>
        <v>正常</v>
      </c>
      <c r="I362" s="4" t="str">
        <f>IF(RIGHT(F362,2)="90",INDEX(字典!F:F,MATCH("0x"&amp;MID(F362,5,2),字典!C:C,0)),INDEX(字典!D:D,MATCH("0x"&amp;MID(F362,5,2),字典!C:C,0)))</f>
        <v>-</v>
      </c>
      <c r="J362" s="4" t="str">
        <f>IF(RIGHT(F362,2) ="90",INDEX(字典!J:J,MATCH("0x"&amp;MID(F362,7,2),字典!C:C,0)),INDEX(字典!H:H,MATCH("0x"&amp;MID(F362,7,2),字典!C:C,0)))</f>
        <v>-</v>
      </c>
      <c r="K362" s="4" t="str">
        <f>INDEX(字典!M:M,MATCH("0x"&amp;RIGHT(F362,2),字典!L:L,0))</f>
        <v>0xF8(248/120)</v>
      </c>
      <c r="L362" s="8">
        <f t="shared" si="12"/>
        <v>25.423999999999999</v>
      </c>
      <c r="M362" s="8">
        <f t="shared" si="11"/>
        <v>7.0000000000000284E-2</v>
      </c>
    </row>
    <row r="363" spans="1:13" ht="18" customHeight="1" x14ac:dyDescent="0.2">
      <c r="A363" s="1">
        <v>362</v>
      </c>
      <c r="B363" s="1">
        <v>1</v>
      </c>
      <c r="C363" s="20"/>
      <c r="D363" s="1" t="s">
        <v>77</v>
      </c>
      <c r="E363" s="1" t="s">
        <v>78</v>
      </c>
      <c r="F363" s="1" t="s">
        <v>79</v>
      </c>
      <c r="G363" s="1" t="s">
        <v>440</v>
      </c>
      <c r="H363" s="4" t="str">
        <f>INDEX(字典!B:B,MATCH(D363,字典!A:A,0))</f>
        <v>正常</v>
      </c>
      <c r="I363" s="4" t="str">
        <f>IF(RIGHT(F363,2)="90",INDEX(字典!F:F,MATCH("0x"&amp;MID(F363,5,2),字典!C:C,0)),INDEX(字典!D:D,MATCH("0x"&amp;MID(F363,5,2),字典!C:C,0)))</f>
        <v>-</v>
      </c>
      <c r="J363" s="4" t="str">
        <f>IF(RIGHT(F363,2) ="90",INDEX(字典!J:J,MATCH("0x"&amp;MID(F363,7,2),字典!C:C,0)),INDEX(字典!H:H,MATCH("0x"&amp;MID(F363,7,2),字典!C:C,0)))</f>
        <v>-</v>
      </c>
      <c r="K363" s="4" t="str">
        <f>INDEX(字典!M:M,MATCH("0x"&amp;RIGHT(F363,2),字典!L:L,0))</f>
        <v>0xF8(248/120)</v>
      </c>
      <c r="L363" s="8">
        <f t="shared" si="12"/>
        <v>25.501000000000001</v>
      </c>
      <c r="M363" s="8">
        <f t="shared" si="11"/>
        <v>7.7000000000001734E-2</v>
      </c>
    </row>
    <row r="364" spans="1:13" ht="18" customHeight="1" x14ac:dyDescent="0.2">
      <c r="A364" s="1">
        <v>363</v>
      </c>
      <c r="B364" s="1">
        <v>1</v>
      </c>
      <c r="C364" s="20"/>
      <c r="D364" s="1" t="s">
        <v>77</v>
      </c>
      <c r="E364" s="1" t="s">
        <v>78</v>
      </c>
      <c r="F364" s="1" t="s">
        <v>87</v>
      </c>
      <c r="G364" s="1" t="s">
        <v>441</v>
      </c>
      <c r="H364" s="4" t="str">
        <f>INDEX(字典!B:B,MATCH(D364,字典!A:A,0))</f>
        <v>正常</v>
      </c>
      <c r="I364" s="4" t="str">
        <f>IF(RIGHT(F364,2)="90",INDEX(字典!F:F,MATCH("0x"&amp;MID(F364,5,2),字典!C:C,0)),INDEX(字典!D:D,MATCH("0x"&amp;MID(F364,5,2),字典!C:C,0)))</f>
        <v>-</v>
      </c>
      <c r="J364" s="4" t="str">
        <f>IF(RIGHT(F364,2) ="90",INDEX(字典!J:J,MATCH("0x"&amp;MID(F364,7,2),字典!C:C,0)),INDEX(字典!H:H,MATCH("0x"&amp;MID(F364,7,2),字典!C:C,0)))</f>
        <v>-</v>
      </c>
      <c r="K364" s="4" t="str">
        <f>INDEX(字典!M:M,MATCH("0x"&amp;RIGHT(F364,2),字典!L:L,0))</f>
        <v>0xFE(254/126)</v>
      </c>
      <c r="L364" s="8">
        <f t="shared" si="12"/>
        <v>25.581</v>
      </c>
      <c r="M364" s="8">
        <f t="shared" si="11"/>
        <v>7.9999999999998295E-2</v>
      </c>
    </row>
    <row r="365" spans="1:13" ht="18" customHeight="1" x14ac:dyDescent="0.2">
      <c r="A365" s="1">
        <v>364</v>
      </c>
      <c r="B365" s="1">
        <v>1</v>
      </c>
      <c r="C365" s="20"/>
      <c r="D365" s="1" t="s">
        <v>77</v>
      </c>
      <c r="E365" s="1" t="s">
        <v>78</v>
      </c>
      <c r="F365" s="1" t="s">
        <v>79</v>
      </c>
      <c r="G365" s="1" t="s">
        <v>442</v>
      </c>
      <c r="H365" s="4" t="str">
        <f>INDEX(字典!B:B,MATCH(D365,字典!A:A,0))</f>
        <v>正常</v>
      </c>
      <c r="I365" s="4" t="str">
        <f>IF(RIGHT(F365,2)="90",INDEX(字典!F:F,MATCH("0x"&amp;MID(F365,5,2),字典!C:C,0)),INDEX(字典!D:D,MATCH("0x"&amp;MID(F365,5,2),字典!C:C,0)))</f>
        <v>-</v>
      </c>
      <c r="J365" s="4" t="str">
        <f>IF(RIGHT(F365,2) ="90",INDEX(字典!J:J,MATCH("0x"&amp;MID(F365,7,2),字典!C:C,0)),INDEX(字典!H:H,MATCH("0x"&amp;MID(F365,7,2),字典!C:C,0)))</f>
        <v>-</v>
      </c>
      <c r="K365" s="4" t="str">
        <f>INDEX(字典!M:M,MATCH("0x"&amp;RIGHT(F365,2),字典!L:L,0))</f>
        <v>0xF8(248/120)</v>
      </c>
      <c r="L365" s="8">
        <f t="shared" si="12"/>
        <v>25.651</v>
      </c>
      <c r="M365" s="8">
        <f t="shared" si="11"/>
        <v>7.0000000000000284E-2</v>
      </c>
    </row>
    <row r="366" spans="1:13" ht="18" customHeight="1" x14ac:dyDescent="0.2">
      <c r="A366" s="1">
        <v>365</v>
      </c>
      <c r="B366" s="1">
        <v>1</v>
      </c>
      <c r="C366" s="20"/>
      <c r="D366" s="1" t="s">
        <v>77</v>
      </c>
      <c r="E366" s="1" t="s">
        <v>78</v>
      </c>
      <c r="F366" s="1" t="s">
        <v>79</v>
      </c>
      <c r="G366" s="1" t="s">
        <v>443</v>
      </c>
      <c r="H366" s="4" t="str">
        <f>INDEX(字典!B:B,MATCH(D366,字典!A:A,0))</f>
        <v>正常</v>
      </c>
      <c r="I366" s="4" t="str">
        <f>IF(RIGHT(F366,2)="90",INDEX(字典!F:F,MATCH("0x"&amp;MID(F366,5,2),字典!C:C,0)),INDEX(字典!D:D,MATCH("0x"&amp;MID(F366,5,2),字典!C:C,0)))</f>
        <v>-</v>
      </c>
      <c r="J366" s="4" t="str">
        <f>IF(RIGHT(F366,2) ="90",INDEX(字典!J:J,MATCH("0x"&amp;MID(F366,7,2),字典!C:C,0)),INDEX(字典!H:H,MATCH("0x"&amp;MID(F366,7,2),字典!C:C,0)))</f>
        <v>-</v>
      </c>
      <c r="K366" s="4" t="str">
        <f>INDEX(字典!M:M,MATCH("0x"&amp;RIGHT(F366,2),字典!L:L,0))</f>
        <v>0xF8(248/120)</v>
      </c>
      <c r="L366" s="8">
        <f t="shared" si="12"/>
        <v>25.741</v>
      </c>
      <c r="M366" s="8">
        <f t="shared" si="11"/>
        <v>8.9999999999999858E-2</v>
      </c>
    </row>
    <row r="367" spans="1:13" ht="18" customHeight="1" x14ac:dyDescent="0.2">
      <c r="A367" s="1">
        <v>366</v>
      </c>
      <c r="B367" s="1">
        <v>1</v>
      </c>
      <c r="C367" s="20"/>
      <c r="D367" s="1" t="s">
        <v>77</v>
      </c>
      <c r="E367" s="1" t="s">
        <v>78</v>
      </c>
      <c r="F367" s="1" t="s">
        <v>79</v>
      </c>
      <c r="G367" s="1" t="s">
        <v>444</v>
      </c>
      <c r="H367" s="4" t="str">
        <f>INDEX(字典!B:B,MATCH(D367,字典!A:A,0))</f>
        <v>正常</v>
      </c>
      <c r="I367" s="4" t="str">
        <f>IF(RIGHT(F367,2)="90",INDEX(字典!F:F,MATCH("0x"&amp;MID(F367,5,2),字典!C:C,0)),INDEX(字典!D:D,MATCH("0x"&amp;MID(F367,5,2),字典!C:C,0)))</f>
        <v>-</v>
      </c>
      <c r="J367" s="4" t="str">
        <f>IF(RIGHT(F367,2) ="90",INDEX(字典!J:J,MATCH("0x"&amp;MID(F367,7,2),字典!C:C,0)),INDEX(字典!H:H,MATCH("0x"&amp;MID(F367,7,2),字典!C:C,0)))</f>
        <v>-</v>
      </c>
      <c r="K367" s="4" t="str">
        <f>INDEX(字典!M:M,MATCH("0x"&amp;RIGHT(F367,2),字典!L:L,0))</f>
        <v>0xF8(248/120)</v>
      </c>
      <c r="L367" s="8">
        <f t="shared" si="12"/>
        <v>25.821000000000002</v>
      </c>
      <c r="M367" s="8">
        <f t="shared" si="11"/>
        <v>8.0000000000001847E-2</v>
      </c>
    </row>
    <row r="368" spans="1:13" ht="18" customHeight="1" x14ac:dyDescent="0.2">
      <c r="A368" s="1">
        <v>367</v>
      </c>
      <c r="B368" s="1">
        <v>1</v>
      </c>
      <c r="C368" s="20"/>
      <c r="D368" s="1" t="s">
        <v>77</v>
      </c>
      <c r="E368" s="1" t="s">
        <v>78</v>
      </c>
      <c r="F368" s="1" t="s">
        <v>79</v>
      </c>
      <c r="G368" s="1" t="s">
        <v>445</v>
      </c>
      <c r="H368" s="4" t="str">
        <f>INDEX(字典!B:B,MATCH(D368,字典!A:A,0))</f>
        <v>正常</v>
      </c>
      <c r="I368" s="4" t="str">
        <f>IF(RIGHT(F368,2)="90",INDEX(字典!F:F,MATCH("0x"&amp;MID(F368,5,2),字典!C:C,0)),INDEX(字典!D:D,MATCH("0x"&amp;MID(F368,5,2),字典!C:C,0)))</f>
        <v>-</v>
      </c>
      <c r="J368" s="4" t="str">
        <f>IF(RIGHT(F368,2) ="90",INDEX(字典!J:J,MATCH("0x"&amp;MID(F368,7,2),字典!C:C,0)),INDEX(字典!H:H,MATCH("0x"&amp;MID(F368,7,2),字典!C:C,0)))</f>
        <v>-</v>
      </c>
      <c r="K368" s="4" t="str">
        <f>INDEX(字典!M:M,MATCH("0x"&amp;RIGHT(F368,2),字典!L:L,0))</f>
        <v>0xF8(248/120)</v>
      </c>
      <c r="L368" s="8">
        <f t="shared" si="12"/>
        <v>25.881</v>
      </c>
      <c r="M368" s="8">
        <f t="shared" si="11"/>
        <v>5.9999999999998721E-2</v>
      </c>
    </row>
    <row r="369" spans="1:13" ht="18" customHeight="1" x14ac:dyDescent="0.2">
      <c r="A369" s="1">
        <v>368</v>
      </c>
      <c r="B369" s="1">
        <v>1</v>
      </c>
      <c r="C369" s="20"/>
      <c r="D369" s="1" t="s">
        <v>77</v>
      </c>
      <c r="E369" s="1" t="s">
        <v>78</v>
      </c>
      <c r="F369" s="1" t="s">
        <v>79</v>
      </c>
      <c r="G369" s="1" t="s">
        <v>446</v>
      </c>
      <c r="H369" s="4" t="str">
        <f>INDEX(字典!B:B,MATCH(D369,字典!A:A,0))</f>
        <v>正常</v>
      </c>
      <c r="I369" s="4" t="str">
        <f>IF(RIGHT(F369,2)="90",INDEX(字典!F:F,MATCH("0x"&amp;MID(F369,5,2),字典!C:C,0)),INDEX(字典!D:D,MATCH("0x"&amp;MID(F369,5,2),字典!C:C,0)))</f>
        <v>-</v>
      </c>
      <c r="J369" s="4" t="str">
        <f>IF(RIGHT(F369,2) ="90",INDEX(字典!J:J,MATCH("0x"&amp;MID(F369,7,2),字典!C:C,0)),INDEX(字典!H:H,MATCH("0x"&amp;MID(F369,7,2),字典!C:C,0)))</f>
        <v>-</v>
      </c>
      <c r="K369" s="4" t="str">
        <f>INDEX(字典!M:M,MATCH("0x"&amp;RIGHT(F369,2),字典!L:L,0))</f>
        <v>0xF8(248/120)</v>
      </c>
      <c r="L369" s="8">
        <f t="shared" si="12"/>
        <v>25.972000000000001</v>
      </c>
      <c r="M369" s="8">
        <f t="shared" si="11"/>
        <v>9.100000000000108E-2</v>
      </c>
    </row>
    <row r="370" spans="1:13" ht="18" customHeight="1" x14ac:dyDescent="0.2">
      <c r="A370" s="1">
        <v>369</v>
      </c>
      <c r="B370" s="1">
        <v>1</v>
      </c>
      <c r="C370" s="20"/>
      <c r="D370" s="1" t="s">
        <v>77</v>
      </c>
      <c r="E370" s="1" t="s">
        <v>78</v>
      </c>
      <c r="F370" s="1" t="s">
        <v>79</v>
      </c>
      <c r="G370" s="1" t="s">
        <v>447</v>
      </c>
      <c r="H370" s="4" t="str">
        <f>INDEX(字典!B:B,MATCH(D370,字典!A:A,0))</f>
        <v>正常</v>
      </c>
      <c r="I370" s="4" t="str">
        <f>IF(RIGHT(F370,2)="90",INDEX(字典!F:F,MATCH("0x"&amp;MID(F370,5,2),字典!C:C,0)),INDEX(字典!D:D,MATCH("0x"&amp;MID(F370,5,2),字典!C:C,0)))</f>
        <v>-</v>
      </c>
      <c r="J370" s="4" t="str">
        <f>IF(RIGHT(F370,2) ="90",INDEX(字典!J:J,MATCH("0x"&amp;MID(F370,7,2),字典!C:C,0)),INDEX(字典!H:H,MATCH("0x"&amp;MID(F370,7,2),字典!C:C,0)))</f>
        <v>-</v>
      </c>
      <c r="K370" s="4" t="str">
        <f>INDEX(字典!M:M,MATCH("0x"&amp;RIGHT(F370,2),字典!L:L,0))</f>
        <v>0xF8(248/120)</v>
      </c>
      <c r="L370" s="8">
        <f t="shared" si="12"/>
        <v>26.04</v>
      </c>
      <c r="M370" s="8">
        <f t="shared" si="11"/>
        <v>6.799999999999784E-2</v>
      </c>
    </row>
    <row r="371" spans="1:13" ht="18" customHeight="1" x14ac:dyDescent="0.2">
      <c r="A371" s="1">
        <v>370</v>
      </c>
      <c r="B371" s="1">
        <v>1</v>
      </c>
      <c r="C371" s="20"/>
      <c r="D371" s="1" t="s">
        <v>77</v>
      </c>
      <c r="E371" s="1" t="s">
        <v>78</v>
      </c>
      <c r="F371" s="1" t="s">
        <v>79</v>
      </c>
      <c r="G371" s="1" t="s">
        <v>448</v>
      </c>
      <c r="H371" s="4" t="str">
        <f>INDEX(字典!B:B,MATCH(D371,字典!A:A,0))</f>
        <v>正常</v>
      </c>
      <c r="I371" s="4" t="str">
        <f>IF(RIGHT(F371,2)="90",INDEX(字典!F:F,MATCH("0x"&amp;MID(F371,5,2),字典!C:C,0)),INDEX(字典!D:D,MATCH("0x"&amp;MID(F371,5,2),字典!C:C,0)))</f>
        <v>-</v>
      </c>
      <c r="J371" s="4" t="str">
        <f>IF(RIGHT(F371,2) ="90",INDEX(字典!J:J,MATCH("0x"&amp;MID(F371,7,2),字典!C:C,0)),INDEX(字典!H:H,MATCH("0x"&amp;MID(F371,7,2),字典!C:C,0)))</f>
        <v>-</v>
      </c>
      <c r="K371" s="4" t="str">
        <f>INDEX(字典!M:M,MATCH("0x"&amp;RIGHT(F371,2),字典!L:L,0))</f>
        <v>0xF8(248/120)</v>
      </c>
      <c r="L371" s="8">
        <f t="shared" si="12"/>
        <v>26.12</v>
      </c>
      <c r="M371" s="8">
        <f t="shared" si="11"/>
        <v>8.0000000000001847E-2</v>
      </c>
    </row>
    <row r="372" spans="1:13" ht="18" customHeight="1" x14ac:dyDescent="0.2">
      <c r="A372" s="1">
        <v>371</v>
      </c>
      <c r="B372" s="1">
        <v>1</v>
      </c>
      <c r="C372" s="20"/>
      <c r="D372" s="1" t="s">
        <v>77</v>
      </c>
      <c r="E372" s="1" t="s">
        <v>78</v>
      </c>
      <c r="F372" s="1" t="s">
        <v>79</v>
      </c>
      <c r="G372" s="1" t="s">
        <v>449</v>
      </c>
      <c r="H372" s="4" t="str">
        <f>INDEX(字典!B:B,MATCH(D372,字典!A:A,0))</f>
        <v>正常</v>
      </c>
      <c r="I372" s="4" t="str">
        <f>IF(RIGHT(F372,2)="90",INDEX(字典!F:F,MATCH("0x"&amp;MID(F372,5,2),字典!C:C,0)),INDEX(字典!D:D,MATCH("0x"&amp;MID(F372,5,2),字典!C:C,0)))</f>
        <v>-</v>
      </c>
      <c r="J372" s="4" t="str">
        <f>IF(RIGHT(F372,2) ="90",INDEX(字典!J:J,MATCH("0x"&amp;MID(F372,7,2),字典!C:C,0)),INDEX(字典!H:H,MATCH("0x"&amp;MID(F372,7,2),字典!C:C,0)))</f>
        <v>-</v>
      </c>
      <c r="K372" s="4" t="str">
        <f>INDEX(字典!M:M,MATCH("0x"&amp;RIGHT(F372,2),字典!L:L,0))</f>
        <v>0xF8(248/120)</v>
      </c>
      <c r="L372" s="8">
        <f t="shared" si="12"/>
        <v>26.2</v>
      </c>
      <c r="M372" s="8">
        <f t="shared" si="11"/>
        <v>7.9999999999998295E-2</v>
      </c>
    </row>
    <row r="373" spans="1:13" ht="18" customHeight="1" x14ac:dyDescent="0.2">
      <c r="A373" s="1">
        <v>372</v>
      </c>
      <c r="B373" s="1">
        <v>1</v>
      </c>
      <c r="C373" s="20"/>
      <c r="D373" s="1" t="s">
        <v>77</v>
      </c>
      <c r="E373" s="1" t="s">
        <v>78</v>
      </c>
      <c r="F373" s="1" t="s">
        <v>79</v>
      </c>
      <c r="G373" s="1" t="s">
        <v>450</v>
      </c>
      <c r="H373" s="4" t="str">
        <f>INDEX(字典!B:B,MATCH(D373,字典!A:A,0))</f>
        <v>正常</v>
      </c>
      <c r="I373" s="4" t="str">
        <f>IF(RIGHT(F373,2)="90",INDEX(字典!F:F,MATCH("0x"&amp;MID(F373,5,2),字典!C:C,0)),INDEX(字典!D:D,MATCH("0x"&amp;MID(F373,5,2),字典!C:C,0)))</f>
        <v>-</v>
      </c>
      <c r="J373" s="4" t="str">
        <f>IF(RIGHT(F373,2) ="90",INDEX(字典!J:J,MATCH("0x"&amp;MID(F373,7,2),字典!C:C,0)),INDEX(字典!H:H,MATCH("0x"&amp;MID(F373,7,2),字典!C:C,0)))</f>
        <v>-</v>
      </c>
      <c r="K373" s="4" t="str">
        <f>INDEX(字典!M:M,MATCH("0x"&amp;RIGHT(F373,2),字典!L:L,0))</f>
        <v>0xF8(248/120)</v>
      </c>
      <c r="L373" s="8">
        <f t="shared" si="12"/>
        <v>26.28</v>
      </c>
      <c r="M373" s="8">
        <f t="shared" si="11"/>
        <v>8.0000000000001847E-2</v>
      </c>
    </row>
    <row r="374" spans="1:13" ht="18" customHeight="1" x14ac:dyDescent="0.2">
      <c r="A374" s="1">
        <v>373</v>
      </c>
      <c r="B374" s="1">
        <v>1</v>
      </c>
      <c r="C374" s="20"/>
      <c r="D374" s="1" t="s">
        <v>77</v>
      </c>
      <c r="E374" s="1" t="s">
        <v>78</v>
      </c>
      <c r="F374" s="1" t="s">
        <v>87</v>
      </c>
      <c r="G374" s="1" t="s">
        <v>451</v>
      </c>
      <c r="H374" s="4" t="str">
        <f>INDEX(字典!B:B,MATCH(D374,字典!A:A,0))</f>
        <v>正常</v>
      </c>
      <c r="I374" s="4" t="str">
        <f>IF(RIGHT(F374,2)="90",INDEX(字典!F:F,MATCH("0x"&amp;MID(F374,5,2),字典!C:C,0)),INDEX(字典!D:D,MATCH("0x"&amp;MID(F374,5,2),字典!C:C,0)))</f>
        <v>-</v>
      </c>
      <c r="J374" s="4" t="str">
        <f>IF(RIGHT(F374,2) ="90",INDEX(字典!J:J,MATCH("0x"&amp;MID(F374,7,2),字典!C:C,0)),INDEX(字典!H:H,MATCH("0x"&amp;MID(F374,7,2),字典!C:C,0)))</f>
        <v>-</v>
      </c>
      <c r="K374" s="4" t="str">
        <f>INDEX(字典!M:M,MATCH("0x"&amp;RIGHT(F374,2),字典!L:L,0))</f>
        <v>0xFE(254/126)</v>
      </c>
      <c r="L374" s="8">
        <f t="shared" si="12"/>
        <v>26.36</v>
      </c>
      <c r="M374" s="8">
        <f t="shared" si="11"/>
        <v>7.9999999999998295E-2</v>
      </c>
    </row>
    <row r="375" spans="1:13" ht="18" customHeight="1" x14ac:dyDescent="0.2">
      <c r="A375" s="1">
        <v>374</v>
      </c>
      <c r="B375" s="1">
        <v>1</v>
      </c>
      <c r="C375" s="20"/>
      <c r="D375" s="1" t="s">
        <v>77</v>
      </c>
      <c r="E375" s="1" t="s">
        <v>78</v>
      </c>
      <c r="F375" s="1" t="s">
        <v>79</v>
      </c>
      <c r="G375" s="1" t="s">
        <v>452</v>
      </c>
      <c r="H375" s="4" t="str">
        <f>INDEX(字典!B:B,MATCH(D375,字典!A:A,0))</f>
        <v>正常</v>
      </c>
      <c r="I375" s="4" t="str">
        <f>IF(RIGHT(F375,2)="90",INDEX(字典!F:F,MATCH("0x"&amp;MID(F375,5,2),字典!C:C,0)),INDEX(字典!D:D,MATCH("0x"&amp;MID(F375,5,2),字典!C:C,0)))</f>
        <v>-</v>
      </c>
      <c r="J375" s="4" t="str">
        <f>IF(RIGHT(F375,2) ="90",INDEX(字典!J:J,MATCH("0x"&amp;MID(F375,7,2),字典!C:C,0)),INDEX(字典!H:H,MATCH("0x"&amp;MID(F375,7,2),字典!C:C,0)))</f>
        <v>-</v>
      </c>
      <c r="K375" s="4" t="str">
        <f>INDEX(字典!M:M,MATCH("0x"&amp;RIGHT(F375,2),字典!L:L,0))</f>
        <v>0xF8(248/120)</v>
      </c>
      <c r="L375" s="8">
        <f t="shared" si="12"/>
        <v>26.44</v>
      </c>
      <c r="M375" s="8">
        <f t="shared" si="11"/>
        <v>8.0000000000001847E-2</v>
      </c>
    </row>
    <row r="376" spans="1:13" ht="18" customHeight="1" x14ac:dyDescent="0.2">
      <c r="A376" s="1">
        <v>375</v>
      </c>
      <c r="B376" s="1">
        <v>1</v>
      </c>
      <c r="C376" s="20"/>
      <c r="D376" s="1" t="s">
        <v>77</v>
      </c>
      <c r="E376" s="1" t="s">
        <v>78</v>
      </c>
      <c r="F376" s="1" t="s">
        <v>79</v>
      </c>
      <c r="G376" s="1" t="s">
        <v>453</v>
      </c>
      <c r="H376" s="4" t="str">
        <f>INDEX(字典!B:B,MATCH(D376,字典!A:A,0))</f>
        <v>正常</v>
      </c>
      <c r="I376" s="4" t="str">
        <f>IF(RIGHT(F376,2)="90",INDEX(字典!F:F,MATCH("0x"&amp;MID(F376,5,2),字典!C:C,0)),INDEX(字典!D:D,MATCH("0x"&amp;MID(F376,5,2),字典!C:C,0)))</f>
        <v>-</v>
      </c>
      <c r="J376" s="4" t="str">
        <f>IF(RIGHT(F376,2) ="90",INDEX(字典!J:J,MATCH("0x"&amp;MID(F376,7,2),字典!C:C,0)),INDEX(字典!H:H,MATCH("0x"&amp;MID(F376,7,2),字典!C:C,0)))</f>
        <v>-</v>
      </c>
      <c r="K376" s="4" t="str">
        <f>INDEX(字典!M:M,MATCH("0x"&amp;RIGHT(F376,2),字典!L:L,0))</f>
        <v>0xF8(248/120)</v>
      </c>
      <c r="L376" s="8">
        <f t="shared" si="12"/>
        <v>26.523</v>
      </c>
      <c r="M376" s="8">
        <f t="shared" si="11"/>
        <v>8.2999999999998408E-2</v>
      </c>
    </row>
    <row r="377" spans="1:13" ht="18" customHeight="1" x14ac:dyDescent="0.2">
      <c r="A377" s="1">
        <v>376</v>
      </c>
      <c r="B377" s="1">
        <v>1</v>
      </c>
      <c r="C377" s="20"/>
      <c r="D377" s="1" t="s">
        <v>77</v>
      </c>
      <c r="E377" s="1" t="s">
        <v>78</v>
      </c>
      <c r="F377" s="1" t="s">
        <v>79</v>
      </c>
      <c r="G377" s="1" t="s">
        <v>454</v>
      </c>
      <c r="H377" s="4" t="str">
        <f>INDEX(字典!B:B,MATCH(D377,字典!A:A,0))</f>
        <v>正常</v>
      </c>
      <c r="I377" s="4" t="str">
        <f>IF(RIGHT(F377,2)="90",INDEX(字典!F:F,MATCH("0x"&amp;MID(F377,5,2),字典!C:C,0)),INDEX(字典!D:D,MATCH("0x"&amp;MID(F377,5,2),字典!C:C,0)))</f>
        <v>-</v>
      </c>
      <c r="J377" s="4" t="str">
        <f>IF(RIGHT(F377,2) ="90",INDEX(字典!J:J,MATCH("0x"&amp;MID(F377,7,2),字典!C:C,0)),INDEX(字典!H:H,MATCH("0x"&amp;MID(F377,7,2),字典!C:C,0)))</f>
        <v>-</v>
      </c>
      <c r="K377" s="4" t="str">
        <f>INDEX(字典!M:M,MATCH("0x"&amp;RIGHT(F377,2),字典!L:L,0))</f>
        <v>0xF8(248/120)</v>
      </c>
      <c r="L377" s="8">
        <f t="shared" si="12"/>
        <v>26.603000000000002</v>
      </c>
      <c r="M377" s="8">
        <f t="shared" si="11"/>
        <v>8.0000000000001847E-2</v>
      </c>
    </row>
    <row r="378" spans="1:13" ht="18" customHeight="1" x14ac:dyDescent="0.2">
      <c r="A378" s="1">
        <v>377</v>
      </c>
      <c r="B378" s="1">
        <v>1</v>
      </c>
      <c r="C378" s="20"/>
      <c r="D378" s="1" t="s">
        <v>77</v>
      </c>
      <c r="E378" s="1" t="s">
        <v>78</v>
      </c>
      <c r="F378" s="1" t="s">
        <v>79</v>
      </c>
      <c r="G378" s="1" t="s">
        <v>455</v>
      </c>
      <c r="H378" s="4" t="str">
        <f>INDEX(字典!B:B,MATCH(D378,字典!A:A,0))</f>
        <v>正常</v>
      </c>
      <c r="I378" s="4" t="str">
        <f>IF(RIGHT(F378,2)="90",INDEX(字典!F:F,MATCH("0x"&amp;MID(F378,5,2),字典!C:C,0)),INDEX(字典!D:D,MATCH("0x"&amp;MID(F378,5,2),字典!C:C,0)))</f>
        <v>-</v>
      </c>
      <c r="J378" s="4" t="str">
        <f>IF(RIGHT(F378,2) ="90",INDEX(字典!J:J,MATCH("0x"&amp;MID(F378,7,2),字典!C:C,0)),INDEX(字典!H:H,MATCH("0x"&amp;MID(F378,7,2),字典!C:C,0)))</f>
        <v>-</v>
      </c>
      <c r="K378" s="4" t="str">
        <f>INDEX(字典!M:M,MATCH("0x"&amp;RIGHT(F378,2),字典!L:L,0))</f>
        <v>0xF8(248/120)</v>
      </c>
      <c r="L378" s="8">
        <f t="shared" si="12"/>
        <v>26.683</v>
      </c>
      <c r="M378" s="8">
        <f t="shared" si="11"/>
        <v>7.9999999999998295E-2</v>
      </c>
    </row>
    <row r="379" spans="1:13" ht="18" customHeight="1" x14ac:dyDescent="0.2">
      <c r="A379" s="1">
        <v>378</v>
      </c>
      <c r="B379" s="1">
        <v>1</v>
      </c>
      <c r="C379" s="20"/>
      <c r="D379" s="1" t="s">
        <v>77</v>
      </c>
      <c r="E379" s="1" t="s">
        <v>78</v>
      </c>
      <c r="F379" s="1" t="s">
        <v>79</v>
      </c>
      <c r="G379" s="1" t="s">
        <v>456</v>
      </c>
      <c r="H379" s="4" t="str">
        <f>INDEX(字典!B:B,MATCH(D379,字典!A:A,0))</f>
        <v>正常</v>
      </c>
      <c r="I379" s="4" t="str">
        <f>IF(RIGHT(F379,2)="90",INDEX(字典!F:F,MATCH("0x"&amp;MID(F379,5,2),字典!C:C,0)),INDEX(字典!D:D,MATCH("0x"&amp;MID(F379,5,2),字典!C:C,0)))</f>
        <v>-</v>
      </c>
      <c r="J379" s="4" t="str">
        <f>IF(RIGHT(F379,2) ="90",INDEX(字典!J:J,MATCH("0x"&amp;MID(F379,7,2),字典!C:C,0)),INDEX(字典!H:H,MATCH("0x"&amp;MID(F379,7,2),字典!C:C,0)))</f>
        <v>-</v>
      </c>
      <c r="K379" s="4" t="str">
        <f>INDEX(字典!M:M,MATCH("0x"&amp;RIGHT(F379,2),字典!L:L,0))</f>
        <v>0xF8(248/120)</v>
      </c>
      <c r="L379" s="8">
        <f t="shared" si="12"/>
        <v>26.763000000000002</v>
      </c>
      <c r="M379" s="8">
        <f t="shared" si="11"/>
        <v>8.0000000000001847E-2</v>
      </c>
    </row>
    <row r="380" spans="1:13" ht="18" customHeight="1" x14ac:dyDescent="0.2">
      <c r="A380" s="1">
        <v>379</v>
      </c>
      <c r="B380" s="1">
        <v>1</v>
      </c>
      <c r="C380" s="20"/>
      <c r="D380" s="1" t="s">
        <v>77</v>
      </c>
      <c r="E380" s="1" t="s">
        <v>78</v>
      </c>
      <c r="F380" s="1" t="s">
        <v>79</v>
      </c>
      <c r="G380" s="1" t="s">
        <v>457</v>
      </c>
      <c r="H380" s="4" t="str">
        <f>INDEX(字典!B:B,MATCH(D380,字典!A:A,0))</f>
        <v>正常</v>
      </c>
      <c r="I380" s="4" t="str">
        <f>IF(RIGHT(F380,2)="90",INDEX(字典!F:F,MATCH("0x"&amp;MID(F380,5,2),字典!C:C,0)),INDEX(字典!D:D,MATCH("0x"&amp;MID(F380,5,2),字典!C:C,0)))</f>
        <v>-</v>
      </c>
      <c r="J380" s="4" t="str">
        <f>IF(RIGHT(F380,2) ="90",INDEX(字典!J:J,MATCH("0x"&amp;MID(F380,7,2),字典!C:C,0)),INDEX(字典!H:H,MATCH("0x"&amp;MID(F380,7,2),字典!C:C,0)))</f>
        <v>-</v>
      </c>
      <c r="K380" s="4" t="str">
        <f>INDEX(字典!M:M,MATCH("0x"&amp;RIGHT(F380,2),字典!L:L,0))</f>
        <v>0xF8(248/120)</v>
      </c>
      <c r="L380" s="8">
        <f t="shared" si="12"/>
        <v>26.843</v>
      </c>
      <c r="M380" s="8">
        <f t="shared" si="11"/>
        <v>7.9999999999998295E-2</v>
      </c>
    </row>
    <row r="381" spans="1:13" ht="18" customHeight="1" x14ac:dyDescent="0.2">
      <c r="A381" s="1">
        <v>380</v>
      </c>
      <c r="B381" s="1">
        <v>1</v>
      </c>
      <c r="C381" s="20"/>
      <c r="D381" s="1" t="s">
        <v>77</v>
      </c>
      <c r="E381" s="1" t="s">
        <v>78</v>
      </c>
      <c r="F381" s="1" t="s">
        <v>79</v>
      </c>
      <c r="G381" s="1" t="s">
        <v>458</v>
      </c>
      <c r="H381" s="4" t="str">
        <f>INDEX(字典!B:B,MATCH(D381,字典!A:A,0))</f>
        <v>正常</v>
      </c>
      <c r="I381" s="4" t="str">
        <f>IF(RIGHT(F381,2)="90",INDEX(字典!F:F,MATCH("0x"&amp;MID(F381,5,2),字典!C:C,0)),INDEX(字典!D:D,MATCH("0x"&amp;MID(F381,5,2),字典!C:C,0)))</f>
        <v>-</v>
      </c>
      <c r="J381" s="4" t="str">
        <f>IF(RIGHT(F381,2) ="90",INDEX(字典!J:J,MATCH("0x"&amp;MID(F381,7,2),字典!C:C,0)),INDEX(字典!H:H,MATCH("0x"&amp;MID(F381,7,2),字典!C:C,0)))</f>
        <v>-</v>
      </c>
      <c r="K381" s="4" t="str">
        <f>INDEX(字典!M:M,MATCH("0x"&amp;RIGHT(F381,2),字典!L:L,0))</f>
        <v>0xF8(248/120)</v>
      </c>
      <c r="L381" s="8">
        <f t="shared" si="12"/>
        <v>26.913</v>
      </c>
      <c r="M381" s="8">
        <f t="shared" si="11"/>
        <v>7.0000000000000284E-2</v>
      </c>
    </row>
    <row r="382" spans="1:13" ht="18" customHeight="1" x14ac:dyDescent="0.2">
      <c r="A382" s="1">
        <v>381</v>
      </c>
      <c r="B382" s="1">
        <v>1</v>
      </c>
      <c r="C382" s="20"/>
      <c r="D382" s="1" t="s">
        <v>77</v>
      </c>
      <c r="E382" s="1" t="s">
        <v>78</v>
      </c>
      <c r="F382" s="1" t="s">
        <v>79</v>
      </c>
      <c r="G382" s="1" t="s">
        <v>459</v>
      </c>
      <c r="H382" s="4" t="str">
        <f>INDEX(字典!B:B,MATCH(D382,字典!A:A,0))</f>
        <v>正常</v>
      </c>
      <c r="I382" s="4" t="str">
        <f>IF(RIGHT(F382,2)="90",INDEX(字典!F:F,MATCH("0x"&amp;MID(F382,5,2),字典!C:C,0)),INDEX(字典!D:D,MATCH("0x"&amp;MID(F382,5,2),字典!C:C,0)))</f>
        <v>-</v>
      </c>
      <c r="J382" s="4" t="str">
        <f>IF(RIGHT(F382,2) ="90",INDEX(字典!J:J,MATCH("0x"&amp;MID(F382,7,2),字典!C:C,0)),INDEX(字典!H:H,MATCH("0x"&amp;MID(F382,7,2),字典!C:C,0)))</f>
        <v>-</v>
      </c>
      <c r="K382" s="4" t="str">
        <f>INDEX(字典!M:M,MATCH("0x"&amp;RIGHT(F382,2),字典!L:L,0))</f>
        <v>0xF8(248/120)</v>
      </c>
      <c r="L382" s="8">
        <f t="shared" si="12"/>
        <v>26.998000000000001</v>
      </c>
      <c r="M382" s="8">
        <f t="shared" si="11"/>
        <v>8.5000000000000853E-2</v>
      </c>
    </row>
    <row r="383" spans="1:13" ht="18" customHeight="1" x14ac:dyDescent="0.2">
      <c r="A383" s="1">
        <v>382</v>
      </c>
      <c r="B383" s="1">
        <v>1</v>
      </c>
      <c r="C383" s="20"/>
      <c r="D383" s="1" t="s">
        <v>77</v>
      </c>
      <c r="E383" s="1" t="s">
        <v>78</v>
      </c>
      <c r="F383" s="1" t="s">
        <v>79</v>
      </c>
      <c r="G383" s="1" t="s">
        <v>460</v>
      </c>
      <c r="H383" s="4" t="str">
        <f>INDEX(字典!B:B,MATCH(D383,字典!A:A,0))</f>
        <v>正常</v>
      </c>
      <c r="I383" s="4" t="str">
        <f>IF(RIGHT(F383,2)="90",INDEX(字典!F:F,MATCH("0x"&amp;MID(F383,5,2),字典!C:C,0)),INDEX(字典!D:D,MATCH("0x"&amp;MID(F383,5,2),字典!C:C,0)))</f>
        <v>-</v>
      </c>
      <c r="J383" s="4" t="str">
        <f>IF(RIGHT(F383,2) ="90",INDEX(字典!J:J,MATCH("0x"&amp;MID(F383,7,2),字典!C:C,0)),INDEX(字典!H:H,MATCH("0x"&amp;MID(F383,7,2),字典!C:C,0)))</f>
        <v>-</v>
      </c>
      <c r="K383" s="4" t="str">
        <f>INDEX(字典!M:M,MATCH("0x"&amp;RIGHT(F383,2),字典!L:L,0))</f>
        <v>0xF8(248/120)</v>
      </c>
      <c r="L383" s="8">
        <f t="shared" si="12"/>
        <v>27.077999999999999</v>
      </c>
      <c r="M383" s="8">
        <f t="shared" si="11"/>
        <v>7.9999999999998295E-2</v>
      </c>
    </row>
    <row r="384" spans="1:13" ht="18" customHeight="1" x14ac:dyDescent="0.2">
      <c r="A384" s="1">
        <v>383</v>
      </c>
      <c r="B384" s="1">
        <v>1</v>
      </c>
      <c r="C384" s="20"/>
      <c r="D384" s="1" t="s">
        <v>77</v>
      </c>
      <c r="E384" s="1" t="s">
        <v>78</v>
      </c>
      <c r="F384" s="1" t="s">
        <v>87</v>
      </c>
      <c r="G384" s="1" t="s">
        <v>461</v>
      </c>
      <c r="H384" s="4" t="str">
        <f>INDEX(字典!B:B,MATCH(D384,字典!A:A,0))</f>
        <v>正常</v>
      </c>
      <c r="I384" s="4" t="str">
        <f>IF(RIGHT(F384,2)="90",INDEX(字典!F:F,MATCH("0x"&amp;MID(F384,5,2),字典!C:C,0)),INDEX(字典!D:D,MATCH("0x"&amp;MID(F384,5,2),字典!C:C,0)))</f>
        <v>-</v>
      </c>
      <c r="J384" s="4" t="str">
        <f>IF(RIGHT(F384,2) ="90",INDEX(字典!J:J,MATCH("0x"&amp;MID(F384,7,2),字典!C:C,0)),INDEX(字典!H:H,MATCH("0x"&amp;MID(F384,7,2),字典!C:C,0)))</f>
        <v>-</v>
      </c>
      <c r="K384" s="4" t="str">
        <f>INDEX(字典!M:M,MATCH("0x"&amp;RIGHT(F384,2),字典!L:L,0))</f>
        <v>0xFE(254/126)</v>
      </c>
      <c r="L384" s="8">
        <f t="shared" si="12"/>
        <v>27.158000000000001</v>
      </c>
      <c r="M384" s="8">
        <f t="shared" si="11"/>
        <v>8.0000000000001847E-2</v>
      </c>
    </row>
    <row r="385" spans="1:13" ht="18" customHeight="1" x14ac:dyDescent="0.2">
      <c r="A385" s="1">
        <v>384</v>
      </c>
      <c r="B385" s="1">
        <v>1</v>
      </c>
      <c r="C385" s="20"/>
      <c r="D385" s="1" t="s">
        <v>77</v>
      </c>
      <c r="E385" s="1" t="s">
        <v>78</v>
      </c>
      <c r="F385" s="1" t="s">
        <v>79</v>
      </c>
      <c r="G385" s="1" t="s">
        <v>462</v>
      </c>
      <c r="H385" s="4" t="str">
        <f>INDEX(字典!B:B,MATCH(D385,字典!A:A,0))</f>
        <v>正常</v>
      </c>
      <c r="I385" s="4" t="str">
        <f>IF(RIGHT(F385,2)="90",INDEX(字典!F:F,MATCH("0x"&amp;MID(F385,5,2),字典!C:C,0)),INDEX(字典!D:D,MATCH("0x"&amp;MID(F385,5,2),字典!C:C,0)))</f>
        <v>-</v>
      </c>
      <c r="J385" s="4" t="str">
        <f>IF(RIGHT(F385,2) ="90",INDEX(字典!J:J,MATCH("0x"&amp;MID(F385,7,2),字典!C:C,0)),INDEX(字典!H:H,MATCH("0x"&amp;MID(F385,7,2),字典!C:C,0)))</f>
        <v>-</v>
      </c>
      <c r="K385" s="4" t="str">
        <f>INDEX(字典!M:M,MATCH("0x"&amp;RIGHT(F385,2),字典!L:L,0))</f>
        <v>0xF8(248/120)</v>
      </c>
      <c r="L385" s="8">
        <f t="shared" si="12"/>
        <v>27.238</v>
      </c>
      <c r="M385" s="8">
        <f t="shared" si="11"/>
        <v>7.9999999999998295E-2</v>
      </c>
    </row>
    <row r="386" spans="1:13" ht="18" customHeight="1" x14ac:dyDescent="0.2">
      <c r="A386" s="1">
        <v>385</v>
      </c>
      <c r="B386" s="1">
        <v>1</v>
      </c>
      <c r="C386" s="20"/>
      <c r="D386" s="1" t="s">
        <v>77</v>
      </c>
      <c r="E386" s="1" t="s">
        <v>78</v>
      </c>
      <c r="F386" s="1" t="s">
        <v>79</v>
      </c>
      <c r="G386" s="1" t="s">
        <v>463</v>
      </c>
      <c r="H386" s="4" t="str">
        <f>INDEX(字典!B:B,MATCH(D386,字典!A:A,0))</f>
        <v>正常</v>
      </c>
      <c r="I386" s="4" t="str">
        <f>IF(RIGHT(F386,2)="90",INDEX(字典!F:F,MATCH("0x"&amp;MID(F386,5,2),字典!C:C,0)),INDEX(字典!D:D,MATCH("0x"&amp;MID(F386,5,2),字典!C:C,0)))</f>
        <v>-</v>
      </c>
      <c r="J386" s="4" t="str">
        <f>IF(RIGHT(F386,2) ="90",INDEX(字典!J:J,MATCH("0x"&amp;MID(F386,7,2),字典!C:C,0)),INDEX(字典!H:H,MATCH("0x"&amp;MID(F386,7,2),字典!C:C,0)))</f>
        <v>-</v>
      </c>
      <c r="K386" s="4" t="str">
        <f>INDEX(字典!M:M,MATCH("0x"&amp;RIGHT(F386,2),字典!L:L,0))</f>
        <v>0xF8(248/120)</v>
      </c>
      <c r="L386" s="8">
        <f t="shared" si="12"/>
        <v>27.318000000000001</v>
      </c>
      <c r="M386" s="8">
        <f t="shared" ref="M386:M449" si="13">IFERROR(IF(B386=B385,L386-L385,0),"")</f>
        <v>8.0000000000001847E-2</v>
      </c>
    </row>
    <row r="387" spans="1:13" ht="18" customHeight="1" x14ac:dyDescent="0.2">
      <c r="A387" s="1">
        <v>386</v>
      </c>
      <c r="B387" s="1">
        <v>1</v>
      </c>
      <c r="C387" s="20"/>
      <c r="D387" s="1" t="s">
        <v>77</v>
      </c>
      <c r="E387" s="1" t="s">
        <v>78</v>
      </c>
      <c r="F387" s="1" t="s">
        <v>79</v>
      </c>
      <c r="G387" s="1" t="s">
        <v>464</v>
      </c>
      <c r="H387" s="4" t="str">
        <f>INDEX(字典!B:B,MATCH(D387,字典!A:A,0))</f>
        <v>正常</v>
      </c>
      <c r="I387" s="4" t="str">
        <f>IF(RIGHT(F387,2)="90",INDEX(字典!F:F,MATCH("0x"&amp;MID(F387,5,2),字典!C:C,0)),INDEX(字典!D:D,MATCH("0x"&amp;MID(F387,5,2),字典!C:C,0)))</f>
        <v>-</v>
      </c>
      <c r="J387" s="4" t="str">
        <f>IF(RIGHT(F387,2) ="90",INDEX(字典!J:J,MATCH("0x"&amp;MID(F387,7,2),字典!C:C,0)),INDEX(字典!H:H,MATCH("0x"&amp;MID(F387,7,2),字典!C:C,0)))</f>
        <v>-</v>
      </c>
      <c r="K387" s="4" t="str">
        <f>INDEX(字典!M:M,MATCH("0x"&amp;RIGHT(F387,2),字典!L:L,0))</f>
        <v>0xF8(248/120)</v>
      </c>
      <c r="L387" s="8">
        <f t="shared" si="12"/>
        <v>27.408000000000001</v>
      </c>
      <c r="M387" s="8">
        <f t="shared" si="13"/>
        <v>8.9999999999999858E-2</v>
      </c>
    </row>
    <row r="388" spans="1:13" ht="18" customHeight="1" x14ac:dyDescent="0.2">
      <c r="A388" s="1">
        <v>387</v>
      </c>
      <c r="B388" s="1">
        <v>1</v>
      </c>
      <c r="C388" s="20"/>
      <c r="D388" s="1" t="s">
        <v>77</v>
      </c>
      <c r="E388" s="1" t="s">
        <v>78</v>
      </c>
      <c r="F388" s="1" t="s">
        <v>79</v>
      </c>
      <c r="G388" s="1" t="s">
        <v>465</v>
      </c>
      <c r="H388" s="4" t="str">
        <f>INDEX(字典!B:B,MATCH(D388,字典!A:A,0))</f>
        <v>正常</v>
      </c>
      <c r="I388" s="4" t="str">
        <f>IF(RIGHT(F388,2)="90",INDEX(字典!F:F,MATCH("0x"&amp;MID(F388,5,2),字典!C:C,0)),INDEX(字典!D:D,MATCH("0x"&amp;MID(F388,5,2),字典!C:C,0)))</f>
        <v>-</v>
      </c>
      <c r="J388" s="4" t="str">
        <f>IF(RIGHT(F388,2) ="90",INDEX(字典!J:J,MATCH("0x"&amp;MID(F388,7,2),字典!C:C,0)),INDEX(字典!H:H,MATCH("0x"&amp;MID(F388,7,2),字典!C:C,0)))</f>
        <v>-</v>
      </c>
      <c r="K388" s="4" t="str">
        <f>INDEX(字典!M:M,MATCH("0x"&amp;RIGHT(F388,2),字典!L:L,0))</f>
        <v>0xF8(248/120)</v>
      </c>
      <c r="L388" s="8">
        <f t="shared" si="12"/>
        <v>27.491</v>
      </c>
      <c r="M388" s="8">
        <f t="shared" si="13"/>
        <v>8.2999999999998408E-2</v>
      </c>
    </row>
    <row r="389" spans="1:13" ht="18" customHeight="1" x14ac:dyDescent="0.2">
      <c r="A389" s="1">
        <v>388</v>
      </c>
      <c r="B389" s="1">
        <v>1</v>
      </c>
      <c r="C389" s="20"/>
      <c r="D389" s="1" t="s">
        <v>77</v>
      </c>
      <c r="E389" s="1" t="s">
        <v>78</v>
      </c>
      <c r="F389" s="1" t="s">
        <v>79</v>
      </c>
      <c r="G389" s="1" t="s">
        <v>466</v>
      </c>
      <c r="H389" s="4" t="str">
        <f>INDEX(字典!B:B,MATCH(D389,字典!A:A,0))</f>
        <v>正常</v>
      </c>
      <c r="I389" s="4" t="str">
        <f>IF(RIGHT(F389,2)="90",INDEX(字典!F:F,MATCH("0x"&amp;MID(F389,5,2),字典!C:C,0)),INDEX(字典!D:D,MATCH("0x"&amp;MID(F389,5,2),字典!C:C,0)))</f>
        <v>-</v>
      </c>
      <c r="J389" s="4" t="str">
        <f>IF(RIGHT(F389,2) ="90",INDEX(字典!J:J,MATCH("0x"&amp;MID(F389,7,2),字典!C:C,0)),INDEX(字典!H:H,MATCH("0x"&amp;MID(F389,7,2),字典!C:C,0)))</f>
        <v>-</v>
      </c>
      <c r="K389" s="4" t="str">
        <f>INDEX(字典!M:M,MATCH("0x"&amp;RIGHT(F389,2),字典!L:L,0))</f>
        <v>0xF8(248/120)</v>
      </c>
      <c r="L389" s="8">
        <f t="shared" si="12"/>
        <v>27.567</v>
      </c>
      <c r="M389" s="8">
        <f t="shared" si="13"/>
        <v>7.6000000000000512E-2</v>
      </c>
    </row>
    <row r="390" spans="1:13" ht="18" customHeight="1" x14ac:dyDescent="0.2">
      <c r="A390" s="1">
        <v>389</v>
      </c>
      <c r="B390" s="1">
        <v>1</v>
      </c>
      <c r="C390" s="20"/>
      <c r="D390" s="1" t="s">
        <v>77</v>
      </c>
      <c r="E390" s="1" t="s">
        <v>78</v>
      </c>
      <c r="F390" s="1" t="s">
        <v>79</v>
      </c>
      <c r="G390" s="1" t="s">
        <v>467</v>
      </c>
      <c r="H390" s="4" t="str">
        <f>INDEX(字典!B:B,MATCH(D390,字典!A:A,0))</f>
        <v>正常</v>
      </c>
      <c r="I390" s="4" t="str">
        <f>IF(RIGHT(F390,2)="90",INDEX(字典!F:F,MATCH("0x"&amp;MID(F390,5,2),字典!C:C,0)),INDEX(字典!D:D,MATCH("0x"&amp;MID(F390,5,2),字典!C:C,0)))</f>
        <v>-</v>
      </c>
      <c r="J390" s="4" t="str">
        <f>IF(RIGHT(F390,2) ="90",INDEX(字典!J:J,MATCH("0x"&amp;MID(F390,7,2),字典!C:C,0)),INDEX(字典!H:H,MATCH("0x"&amp;MID(F390,7,2),字典!C:C,0)))</f>
        <v>-</v>
      </c>
      <c r="K390" s="4" t="str">
        <f>INDEX(字典!M:M,MATCH("0x"&amp;RIGHT(F390,2),字典!L:L,0))</f>
        <v>0xF8(248/120)</v>
      </c>
      <c r="L390" s="8">
        <f t="shared" si="12"/>
        <v>27.657</v>
      </c>
      <c r="M390" s="8">
        <f t="shared" si="13"/>
        <v>8.9999999999999858E-2</v>
      </c>
    </row>
    <row r="391" spans="1:13" ht="18" customHeight="1" x14ac:dyDescent="0.2">
      <c r="A391" s="1">
        <v>390</v>
      </c>
      <c r="B391" s="1">
        <v>1</v>
      </c>
      <c r="C391" s="20"/>
      <c r="D391" s="1" t="s">
        <v>77</v>
      </c>
      <c r="E391" s="1" t="s">
        <v>78</v>
      </c>
      <c r="F391" s="1" t="s">
        <v>79</v>
      </c>
      <c r="G391" s="1" t="s">
        <v>468</v>
      </c>
      <c r="H391" s="4" t="str">
        <f>INDEX(字典!B:B,MATCH(D391,字典!A:A,0))</f>
        <v>正常</v>
      </c>
      <c r="I391" s="4" t="str">
        <f>IF(RIGHT(F391,2)="90",INDEX(字典!F:F,MATCH("0x"&amp;MID(F391,5,2),字典!C:C,0)),INDEX(字典!D:D,MATCH("0x"&amp;MID(F391,5,2),字典!C:C,0)))</f>
        <v>-</v>
      </c>
      <c r="J391" s="4" t="str">
        <f>IF(RIGHT(F391,2) ="90",INDEX(字典!J:J,MATCH("0x"&amp;MID(F391,7,2),字典!C:C,0)),INDEX(字典!H:H,MATCH("0x"&amp;MID(F391,7,2),字典!C:C,0)))</f>
        <v>-</v>
      </c>
      <c r="K391" s="4" t="str">
        <f>INDEX(字典!M:M,MATCH("0x"&amp;RIGHT(F391,2),字典!L:L,0))</f>
        <v>0xF8(248/120)</v>
      </c>
      <c r="L391" s="8">
        <f t="shared" si="12"/>
        <v>27.736999999999998</v>
      </c>
      <c r="M391" s="8">
        <f t="shared" si="13"/>
        <v>7.9999999999998295E-2</v>
      </c>
    </row>
    <row r="392" spans="1:13" ht="18" customHeight="1" x14ac:dyDescent="0.2">
      <c r="A392" s="1">
        <v>391</v>
      </c>
      <c r="B392" s="1">
        <v>1</v>
      </c>
      <c r="C392" s="20"/>
      <c r="D392" s="1" t="s">
        <v>77</v>
      </c>
      <c r="E392" s="1" t="s">
        <v>78</v>
      </c>
      <c r="F392" s="1" t="s">
        <v>79</v>
      </c>
      <c r="G392" s="1" t="s">
        <v>469</v>
      </c>
      <c r="H392" s="4" t="str">
        <f>INDEX(字典!B:B,MATCH(D392,字典!A:A,0))</f>
        <v>正常</v>
      </c>
      <c r="I392" s="4" t="str">
        <f>IF(RIGHT(F392,2)="90",INDEX(字典!F:F,MATCH("0x"&amp;MID(F392,5,2),字典!C:C,0)),INDEX(字典!D:D,MATCH("0x"&amp;MID(F392,5,2),字典!C:C,0)))</f>
        <v>-</v>
      </c>
      <c r="J392" s="4" t="str">
        <f>IF(RIGHT(F392,2) ="90",INDEX(字典!J:J,MATCH("0x"&amp;MID(F392,7,2),字典!C:C,0)),INDEX(字典!H:H,MATCH("0x"&amp;MID(F392,7,2),字典!C:C,0)))</f>
        <v>-</v>
      </c>
      <c r="K392" s="4" t="str">
        <f>INDEX(字典!M:M,MATCH("0x"&amp;RIGHT(F392,2),字典!L:L,0))</f>
        <v>0xF8(248/120)</v>
      </c>
      <c r="L392" s="8">
        <f t="shared" si="12"/>
        <v>27.817</v>
      </c>
      <c r="M392" s="8">
        <f t="shared" si="13"/>
        <v>8.0000000000001847E-2</v>
      </c>
    </row>
    <row r="393" spans="1:13" ht="18" customHeight="1" x14ac:dyDescent="0.2">
      <c r="A393" s="1">
        <v>392</v>
      </c>
      <c r="B393" s="1">
        <v>1</v>
      </c>
      <c r="C393" s="20"/>
      <c r="D393" s="1" t="s">
        <v>77</v>
      </c>
      <c r="E393" s="1" t="s">
        <v>78</v>
      </c>
      <c r="F393" s="1" t="s">
        <v>79</v>
      </c>
      <c r="G393" s="1" t="s">
        <v>470</v>
      </c>
      <c r="H393" s="4" t="str">
        <f>INDEX(字典!B:B,MATCH(D393,字典!A:A,0))</f>
        <v>正常</v>
      </c>
      <c r="I393" s="4" t="str">
        <f>IF(RIGHT(F393,2)="90",INDEX(字典!F:F,MATCH("0x"&amp;MID(F393,5,2),字典!C:C,0)),INDEX(字典!D:D,MATCH("0x"&amp;MID(F393,5,2),字典!C:C,0)))</f>
        <v>-</v>
      </c>
      <c r="J393" s="4" t="str">
        <f>IF(RIGHT(F393,2) ="90",INDEX(字典!J:J,MATCH("0x"&amp;MID(F393,7,2),字典!C:C,0)),INDEX(字典!H:H,MATCH("0x"&amp;MID(F393,7,2),字典!C:C,0)))</f>
        <v>-</v>
      </c>
      <c r="K393" s="4" t="str">
        <f>INDEX(字典!M:M,MATCH("0x"&amp;RIGHT(F393,2),字典!L:L,0))</f>
        <v>0xF8(248/120)</v>
      </c>
      <c r="L393" s="8">
        <f t="shared" si="12"/>
        <v>27.896999999999998</v>
      </c>
      <c r="M393" s="8">
        <f t="shared" si="13"/>
        <v>7.9999999999998295E-2</v>
      </c>
    </row>
    <row r="394" spans="1:13" ht="18" customHeight="1" x14ac:dyDescent="0.2">
      <c r="A394" s="1">
        <v>393</v>
      </c>
      <c r="B394" s="1">
        <v>1</v>
      </c>
      <c r="C394" s="20"/>
      <c r="D394" s="1" t="s">
        <v>77</v>
      </c>
      <c r="E394" s="1" t="s">
        <v>78</v>
      </c>
      <c r="F394" s="1" t="s">
        <v>79</v>
      </c>
      <c r="G394" s="1" t="s">
        <v>471</v>
      </c>
      <c r="H394" s="4" t="str">
        <f>INDEX(字典!B:B,MATCH(D394,字典!A:A,0))</f>
        <v>正常</v>
      </c>
      <c r="I394" s="4" t="str">
        <f>IF(RIGHT(F394,2)="90",INDEX(字典!F:F,MATCH("0x"&amp;MID(F394,5,2),字典!C:C,0)),INDEX(字典!D:D,MATCH("0x"&amp;MID(F394,5,2),字典!C:C,0)))</f>
        <v>-</v>
      </c>
      <c r="J394" s="4" t="str">
        <f>IF(RIGHT(F394,2) ="90",INDEX(字典!J:J,MATCH("0x"&amp;MID(F394,7,2),字典!C:C,0)),INDEX(字典!H:H,MATCH("0x"&amp;MID(F394,7,2),字典!C:C,0)))</f>
        <v>-</v>
      </c>
      <c r="K394" s="4" t="str">
        <f>INDEX(字典!M:M,MATCH("0x"&amp;RIGHT(F394,2),字典!L:L,0))</f>
        <v>0xF8(248/120)</v>
      </c>
      <c r="L394" s="8">
        <f t="shared" si="12"/>
        <v>27.977</v>
      </c>
      <c r="M394" s="8">
        <f t="shared" si="13"/>
        <v>8.0000000000001847E-2</v>
      </c>
    </row>
    <row r="395" spans="1:13" ht="18" customHeight="1" x14ac:dyDescent="0.2">
      <c r="A395" s="1">
        <v>394</v>
      </c>
      <c r="B395" s="1">
        <v>1</v>
      </c>
      <c r="C395" s="20"/>
      <c r="D395" s="1" t="s">
        <v>77</v>
      </c>
      <c r="E395" s="1" t="s">
        <v>78</v>
      </c>
      <c r="F395" s="1" t="s">
        <v>87</v>
      </c>
      <c r="G395" s="1" t="s">
        <v>472</v>
      </c>
      <c r="H395" s="4" t="str">
        <f>INDEX(字典!B:B,MATCH(D395,字典!A:A,0))</f>
        <v>正常</v>
      </c>
      <c r="I395" s="4" t="str">
        <f>IF(RIGHT(F395,2)="90",INDEX(字典!F:F,MATCH("0x"&amp;MID(F395,5,2),字典!C:C,0)),INDEX(字典!D:D,MATCH("0x"&amp;MID(F395,5,2),字典!C:C,0)))</f>
        <v>-</v>
      </c>
      <c r="J395" s="4" t="str">
        <f>IF(RIGHT(F395,2) ="90",INDEX(字典!J:J,MATCH("0x"&amp;MID(F395,7,2),字典!C:C,0)),INDEX(字典!H:H,MATCH("0x"&amp;MID(F395,7,2),字典!C:C,0)))</f>
        <v>-</v>
      </c>
      <c r="K395" s="4" t="str">
        <f>INDEX(字典!M:M,MATCH("0x"&amp;RIGHT(F395,2),字典!L:L,0))</f>
        <v>0xFE(254/126)</v>
      </c>
      <c r="L395" s="8">
        <f t="shared" si="12"/>
        <v>28.064</v>
      </c>
      <c r="M395" s="8">
        <f t="shared" si="13"/>
        <v>8.6999999999999744E-2</v>
      </c>
    </row>
    <row r="396" spans="1:13" ht="18" customHeight="1" x14ac:dyDescent="0.2">
      <c r="A396" s="1">
        <v>395</v>
      </c>
      <c r="B396" s="1">
        <v>1</v>
      </c>
      <c r="C396" s="20"/>
      <c r="D396" s="1" t="s">
        <v>77</v>
      </c>
      <c r="E396" s="1" t="s">
        <v>78</v>
      </c>
      <c r="F396" s="1" t="s">
        <v>79</v>
      </c>
      <c r="G396" s="1" t="s">
        <v>473</v>
      </c>
      <c r="H396" s="4" t="str">
        <f>INDEX(字典!B:B,MATCH(D396,字典!A:A,0))</f>
        <v>正常</v>
      </c>
      <c r="I396" s="4" t="str">
        <f>IF(RIGHT(F396,2)="90",INDEX(字典!F:F,MATCH("0x"&amp;MID(F396,5,2),字典!C:C,0)),INDEX(字典!D:D,MATCH("0x"&amp;MID(F396,5,2),字典!C:C,0)))</f>
        <v>-</v>
      </c>
      <c r="J396" s="4" t="str">
        <f>IF(RIGHT(F396,2) ="90",INDEX(字典!J:J,MATCH("0x"&amp;MID(F396,7,2),字典!C:C,0)),INDEX(字典!H:H,MATCH("0x"&amp;MID(F396,7,2),字典!C:C,0)))</f>
        <v>-</v>
      </c>
      <c r="K396" s="4" t="str">
        <f>INDEX(字典!M:M,MATCH("0x"&amp;RIGHT(F396,2),字典!L:L,0))</f>
        <v>0xF8(248/120)</v>
      </c>
      <c r="L396" s="8">
        <f t="shared" si="12"/>
        <v>28.143999999999998</v>
      </c>
      <c r="M396" s="8">
        <f t="shared" si="13"/>
        <v>7.9999999999998295E-2</v>
      </c>
    </row>
    <row r="397" spans="1:13" ht="18" customHeight="1" x14ac:dyDescent="0.2">
      <c r="A397" s="1">
        <v>396</v>
      </c>
      <c r="B397" s="1">
        <v>1</v>
      </c>
      <c r="C397" s="20"/>
      <c r="D397" s="1" t="s">
        <v>77</v>
      </c>
      <c r="E397" s="1" t="s">
        <v>78</v>
      </c>
      <c r="F397" s="1" t="s">
        <v>79</v>
      </c>
      <c r="G397" s="1" t="s">
        <v>474</v>
      </c>
      <c r="H397" s="4" t="str">
        <f>INDEX(字典!B:B,MATCH(D397,字典!A:A,0))</f>
        <v>正常</v>
      </c>
      <c r="I397" s="4" t="str">
        <f>IF(RIGHT(F397,2)="90",INDEX(字典!F:F,MATCH("0x"&amp;MID(F397,5,2),字典!C:C,0)),INDEX(字典!D:D,MATCH("0x"&amp;MID(F397,5,2),字典!C:C,0)))</f>
        <v>-</v>
      </c>
      <c r="J397" s="4" t="str">
        <f>IF(RIGHT(F397,2) ="90",INDEX(字典!J:J,MATCH("0x"&amp;MID(F397,7,2),字典!C:C,0)),INDEX(字典!H:H,MATCH("0x"&amp;MID(F397,7,2),字典!C:C,0)))</f>
        <v>-</v>
      </c>
      <c r="K397" s="4" t="str">
        <f>INDEX(字典!M:M,MATCH("0x"&amp;RIGHT(F397,2),字典!L:L,0))</f>
        <v>0xF8(248/120)</v>
      </c>
      <c r="L397" s="8">
        <f t="shared" si="12"/>
        <v>28.224</v>
      </c>
      <c r="M397" s="8">
        <f t="shared" si="13"/>
        <v>8.0000000000001847E-2</v>
      </c>
    </row>
    <row r="398" spans="1:13" ht="18" customHeight="1" x14ac:dyDescent="0.2">
      <c r="A398" s="1">
        <v>397</v>
      </c>
      <c r="B398" s="1">
        <v>1</v>
      </c>
      <c r="C398" s="20"/>
      <c r="D398" s="1" t="s">
        <v>77</v>
      </c>
      <c r="E398" s="1" t="s">
        <v>78</v>
      </c>
      <c r="F398" s="1" t="s">
        <v>79</v>
      </c>
      <c r="G398" s="1" t="s">
        <v>475</v>
      </c>
      <c r="H398" s="4" t="str">
        <f>INDEX(字典!B:B,MATCH(D398,字典!A:A,0))</f>
        <v>正常</v>
      </c>
      <c r="I398" s="4" t="str">
        <f>IF(RIGHT(F398,2)="90",INDEX(字典!F:F,MATCH("0x"&amp;MID(F398,5,2),字典!C:C,0)),INDEX(字典!D:D,MATCH("0x"&amp;MID(F398,5,2),字典!C:C,0)))</f>
        <v>-</v>
      </c>
      <c r="J398" s="4" t="str">
        <f>IF(RIGHT(F398,2) ="90",INDEX(字典!J:J,MATCH("0x"&amp;MID(F398,7,2),字典!C:C,0)),INDEX(字典!H:H,MATCH("0x"&amp;MID(F398,7,2),字典!C:C,0)))</f>
        <v>-</v>
      </c>
      <c r="K398" s="4" t="str">
        <f>INDEX(字典!M:M,MATCH("0x"&amp;RIGHT(F398,2),字典!L:L,0))</f>
        <v>0xF8(248/120)</v>
      </c>
      <c r="L398" s="8">
        <f t="shared" si="12"/>
        <v>28.303999999999998</v>
      </c>
      <c r="M398" s="8">
        <f t="shared" si="13"/>
        <v>7.9999999999998295E-2</v>
      </c>
    </row>
    <row r="399" spans="1:13" ht="18" customHeight="1" x14ac:dyDescent="0.2">
      <c r="A399" s="1">
        <v>398</v>
      </c>
      <c r="B399" s="1">
        <v>1</v>
      </c>
      <c r="C399" s="20"/>
      <c r="D399" s="1" t="s">
        <v>77</v>
      </c>
      <c r="E399" s="1" t="s">
        <v>78</v>
      </c>
      <c r="F399" s="1" t="s">
        <v>79</v>
      </c>
      <c r="G399" s="1" t="s">
        <v>476</v>
      </c>
      <c r="H399" s="4" t="str">
        <f>INDEX(字典!B:B,MATCH(D399,字典!A:A,0))</f>
        <v>正常</v>
      </c>
      <c r="I399" s="4" t="str">
        <f>IF(RIGHT(F399,2)="90",INDEX(字典!F:F,MATCH("0x"&amp;MID(F399,5,2),字典!C:C,0)),INDEX(字典!D:D,MATCH("0x"&amp;MID(F399,5,2),字典!C:C,0)))</f>
        <v>-</v>
      </c>
      <c r="J399" s="4" t="str">
        <f>IF(RIGHT(F399,2) ="90",INDEX(字典!J:J,MATCH("0x"&amp;MID(F399,7,2),字典!C:C,0)),INDEX(字典!H:H,MATCH("0x"&amp;MID(F399,7,2),字典!C:C,0)))</f>
        <v>-</v>
      </c>
      <c r="K399" s="4" t="str">
        <f>INDEX(字典!M:M,MATCH("0x"&amp;RIGHT(F399,2),字典!L:L,0))</f>
        <v>0xF8(248/120)</v>
      </c>
      <c r="L399" s="8">
        <f t="shared" si="12"/>
        <v>28.384</v>
      </c>
      <c r="M399" s="8">
        <f t="shared" si="13"/>
        <v>8.0000000000001847E-2</v>
      </c>
    </row>
    <row r="400" spans="1:13" ht="18" customHeight="1" x14ac:dyDescent="0.2">
      <c r="A400" s="1">
        <v>399</v>
      </c>
      <c r="B400" s="1">
        <v>1</v>
      </c>
      <c r="C400" s="20"/>
      <c r="D400" s="1" t="s">
        <v>77</v>
      </c>
      <c r="E400" s="1" t="s">
        <v>78</v>
      </c>
      <c r="F400" s="1" t="s">
        <v>79</v>
      </c>
      <c r="G400" s="1" t="s">
        <v>477</v>
      </c>
      <c r="H400" s="4" t="str">
        <f>INDEX(字典!B:B,MATCH(D400,字典!A:A,0))</f>
        <v>正常</v>
      </c>
      <c r="I400" s="4" t="str">
        <f>IF(RIGHT(F400,2)="90",INDEX(字典!F:F,MATCH("0x"&amp;MID(F400,5,2),字典!C:C,0)),INDEX(字典!D:D,MATCH("0x"&amp;MID(F400,5,2),字典!C:C,0)))</f>
        <v>-</v>
      </c>
      <c r="J400" s="4" t="str">
        <f>IF(RIGHT(F400,2) ="90",INDEX(字典!J:J,MATCH("0x"&amp;MID(F400,7,2),字典!C:C,0)),INDEX(字典!H:H,MATCH("0x"&amp;MID(F400,7,2),字典!C:C,0)))</f>
        <v>-</v>
      </c>
      <c r="K400" s="4" t="str">
        <f>INDEX(字典!M:M,MATCH("0x"&amp;RIGHT(F400,2),字典!L:L,0))</f>
        <v>0xF8(248/120)</v>
      </c>
      <c r="L400" s="8">
        <f t="shared" si="12"/>
        <v>28.474</v>
      </c>
      <c r="M400" s="8">
        <f t="shared" si="13"/>
        <v>8.9999999999999858E-2</v>
      </c>
    </row>
    <row r="401" spans="1:13" ht="18" customHeight="1" x14ac:dyDescent="0.2">
      <c r="A401" s="1">
        <v>400</v>
      </c>
      <c r="B401" s="1">
        <v>1</v>
      </c>
      <c r="C401" s="20"/>
      <c r="D401" s="1" t="s">
        <v>77</v>
      </c>
      <c r="E401" s="1" t="s">
        <v>78</v>
      </c>
      <c r="F401" s="1" t="s">
        <v>79</v>
      </c>
      <c r="G401" s="1" t="s">
        <v>478</v>
      </c>
      <c r="H401" s="4" t="str">
        <f>INDEX(字典!B:B,MATCH(D401,字典!A:A,0))</f>
        <v>正常</v>
      </c>
      <c r="I401" s="4" t="str">
        <f>IF(RIGHT(F401,2)="90",INDEX(字典!F:F,MATCH("0x"&amp;MID(F401,5,2),字典!C:C,0)),INDEX(字典!D:D,MATCH("0x"&amp;MID(F401,5,2),字典!C:C,0)))</f>
        <v>-</v>
      </c>
      <c r="J401" s="4" t="str">
        <f>IF(RIGHT(F401,2) ="90",INDEX(字典!J:J,MATCH("0x"&amp;MID(F401,7,2),字典!C:C,0)),INDEX(字典!H:H,MATCH("0x"&amp;MID(F401,7,2),字典!C:C,0)))</f>
        <v>-</v>
      </c>
      <c r="K401" s="4" t="str">
        <f>INDEX(字典!M:M,MATCH("0x"&amp;RIGHT(F401,2),字典!L:L,0))</f>
        <v>0xF8(248/120)</v>
      </c>
      <c r="L401" s="8">
        <f t="shared" si="12"/>
        <v>28.553999999999998</v>
      </c>
      <c r="M401" s="8">
        <f t="shared" si="13"/>
        <v>7.9999999999998295E-2</v>
      </c>
    </row>
    <row r="402" spans="1:13" ht="18" customHeight="1" x14ac:dyDescent="0.2">
      <c r="A402" s="1">
        <v>401</v>
      </c>
      <c r="B402" s="1">
        <v>1</v>
      </c>
      <c r="C402" s="20"/>
      <c r="D402" s="1" t="s">
        <v>77</v>
      </c>
      <c r="E402" s="1" t="s">
        <v>78</v>
      </c>
      <c r="F402" s="1" t="s">
        <v>79</v>
      </c>
      <c r="G402" s="1" t="s">
        <v>479</v>
      </c>
      <c r="H402" s="4" t="str">
        <f>INDEX(字典!B:B,MATCH(D402,字典!A:A,0))</f>
        <v>正常</v>
      </c>
      <c r="I402" s="4" t="str">
        <f>IF(RIGHT(F402,2)="90",INDEX(字典!F:F,MATCH("0x"&amp;MID(F402,5,2),字典!C:C,0)),INDEX(字典!D:D,MATCH("0x"&amp;MID(F402,5,2),字典!C:C,0)))</f>
        <v>-</v>
      </c>
      <c r="J402" s="4" t="str">
        <f>IF(RIGHT(F402,2) ="90",INDEX(字典!J:J,MATCH("0x"&amp;MID(F402,7,2),字典!C:C,0)),INDEX(字典!H:H,MATCH("0x"&amp;MID(F402,7,2),字典!C:C,0)))</f>
        <v>-</v>
      </c>
      <c r="K402" s="4" t="str">
        <f>INDEX(字典!M:M,MATCH("0x"&amp;RIGHT(F402,2),字典!L:L,0))</f>
        <v>0xF8(248/120)</v>
      </c>
      <c r="L402" s="8">
        <f t="shared" si="12"/>
        <v>28.643999999999998</v>
      </c>
      <c r="M402" s="8">
        <f t="shared" si="13"/>
        <v>8.9999999999999858E-2</v>
      </c>
    </row>
    <row r="403" spans="1:13" ht="18" customHeight="1" x14ac:dyDescent="0.2">
      <c r="A403" s="1">
        <v>402</v>
      </c>
      <c r="B403" s="1">
        <v>1</v>
      </c>
      <c r="C403" s="20"/>
      <c r="D403" s="1" t="s">
        <v>77</v>
      </c>
      <c r="E403" s="1" t="s">
        <v>78</v>
      </c>
      <c r="F403" s="1" t="s">
        <v>79</v>
      </c>
      <c r="G403" s="1" t="s">
        <v>480</v>
      </c>
      <c r="H403" s="4" t="str">
        <f>INDEX(字典!B:B,MATCH(D403,字典!A:A,0))</f>
        <v>正常</v>
      </c>
      <c r="I403" s="4" t="str">
        <f>IF(RIGHT(F403,2)="90",INDEX(字典!F:F,MATCH("0x"&amp;MID(F403,5,2),字典!C:C,0)),INDEX(字典!D:D,MATCH("0x"&amp;MID(F403,5,2),字典!C:C,0)))</f>
        <v>-</v>
      </c>
      <c r="J403" s="4" t="str">
        <f>IF(RIGHT(F403,2) ="90",INDEX(字典!J:J,MATCH("0x"&amp;MID(F403,7,2),字典!C:C,0)),INDEX(字典!H:H,MATCH("0x"&amp;MID(F403,7,2),字典!C:C,0)))</f>
        <v>-</v>
      </c>
      <c r="K403" s="4" t="str">
        <f>INDEX(字典!M:M,MATCH("0x"&amp;RIGHT(F403,2),字典!L:L,0))</f>
        <v>0xF8(248/120)</v>
      </c>
      <c r="L403" s="8">
        <f t="shared" si="12"/>
        <v>28.724</v>
      </c>
      <c r="M403" s="8">
        <f t="shared" si="13"/>
        <v>8.0000000000001847E-2</v>
      </c>
    </row>
    <row r="404" spans="1:13" ht="18" customHeight="1" x14ac:dyDescent="0.2">
      <c r="A404" s="1">
        <v>403</v>
      </c>
      <c r="B404" s="1">
        <v>1</v>
      </c>
      <c r="C404" s="20"/>
      <c r="D404" s="1" t="s">
        <v>77</v>
      </c>
      <c r="E404" s="1" t="s">
        <v>78</v>
      </c>
      <c r="F404" s="1" t="s">
        <v>79</v>
      </c>
      <c r="G404" s="1" t="s">
        <v>481</v>
      </c>
      <c r="H404" s="4" t="str">
        <f>INDEX(字典!B:B,MATCH(D404,字典!A:A,0))</f>
        <v>正常</v>
      </c>
      <c r="I404" s="4" t="str">
        <f>IF(RIGHT(F404,2)="90",INDEX(字典!F:F,MATCH("0x"&amp;MID(F404,5,2),字典!C:C,0)),INDEX(字典!D:D,MATCH("0x"&amp;MID(F404,5,2),字典!C:C,0)))</f>
        <v>-</v>
      </c>
      <c r="J404" s="4" t="str">
        <f>IF(RIGHT(F404,2) ="90",INDEX(字典!J:J,MATCH("0x"&amp;MID(F404,7,2),字典!C:C,0)),INDEX(字典!H:H,MATCH("0x"&amp;MID(F404,7,2),字典!C:C,0)))</f>
        <v>-</v>
      </c>
      <c r="K404" s="4" t="str">
        <f>INDEX(字典!M:M,MATCH("0x"&amp;RIGHT(F404,2),字典!L:L,0))</f>
        <v>0xF8(248/120)</v>
      </c>
      <c r="L404" s="8">
        <f t="shared" si="12"/>
        <v>28.803999999999998</v>
      </c>
      <c r="M404" s="8">
        <f t="shared" si="13"/>
        <v>7.9999999999998295E-2</v>
      </c>
    </row>
    <row r="405" spans="1:13" ht="18" customHeight="1" x14ac:dyDescent="0.2">
      <c r="A405" s="1">
        <v>404</v>
      </c>
      <c r="B405" s="1">
        <v>1</v>
      </c>
      <c r="C405" s="20"/>
      <c r="D405" s="1" t="s">
        <v>77</v>
      </c>
      <c r="E405" s="1" t="s">
        <v>78</v>
      </c>
      <c r="F405" s="1" t="s">
        <v>87</v>
      </c>
      <c r="G405" s="1" t="s">
        <v>482</v>
      </c>
      <c r="H405" s="4" t="str">
        <f>INDEX(字典!B:B,MATCH(D405,字典!A:A,0))</f>
        <v>正常</v>
      </c>
      <c r="I405" s="4" t="str">
        <f>IF(RIGHT(F405,2)="90",INDEX(字典!F:F,MATCH("0x"&amp;MID(F405,5,2),字典!C:C,0)),INDEX(字典!D:D,MATCH("0x"&amp;MID(F405,5,2),字典!C:C,0)))</f>
        <v>-</v>
      </c>
      <c r="J405" s="4" t="str">
        <f>IF(RIGHT(F405,2) ="90",INDEX(字典!J:J,MATCH("0x"&amp;MID(F405,7,2),字典!C:C,0)),INDEX(字典!H:H,MATCH("0x"&amp;MID(F405,7,2),字典!C:C,0)))</f>
        <v>-</v>
      </c>
      <c r="K405" s="4" t="str">
        <f>INDEX(字典!M:M,MATCH("0x"&amp;RIGHT(F405,2),字典!L:L,0))</f>
        <v>0xFE(254/126)</v>
      </c>
      <c r="L405" s="8">
        <f t="shared" si="12"/>
        <v>28.893999999999998</v>
      </c>
      <c r="M405" s="8">
        <f t="shared" si="13"/>
        <v>8.9999999999999858E-2</v>
      </c>
    </row>
    <row r="406" spans="1:13" ht="18" customHeight="1" x14ac:dyDescent="0.2">
      <c r="A406" s="1">
        <v>405</v>
      </c>
      <c r="B406" s="1">
        <v>1</v>
      </c>
      <c r="C406" s="20"/>
      <c r="D406" s="1" t="s">
        <v>77</v>
      </c>
      <c r="E406" s="1" t="s">
        <v>78</v>
      </c>
      <c r="F406" s="1" t="s">
        <v>79</v>
      </c>
      <c r="G406" s="1" t="s">
        <v>483</v>
      </c>
      <c r="H406" s="4" t="str">
        <f>INDEX(字典!B:B,MATCH(D406,字典!A:A,0))</f>
        <v>正常</v>
      </c>
      <c r="I406" s="4" t="str">
        <f>IF(RIGHT(F406,2)="90",INDEX(字典!F:F,MATCH("0x"&amp;MID(F406,5,2),字典!C:C,0)),INDEX(字典!D:D,MATCH("0x"&amp;MID(F406,5,2),字典!C:C,0)))</f>
        <v>-</v>
      </c>
      <c r="J406" s="4" t="str">
        <f>IF(RIGHT(F406,2) ="90",INDEX(字典!J:J,MATCH("0x"&amp;MID(F406,7,2),字典!C:C,0)),INDEX(字典!H:H,MATCH("0x"&amp;MID(F406,7,2),字典!C:C,0)))</f>
        <v>-</v>
      </c>
      <c r="K406" s="4" t="str">
        <f>INDEX(字典!M:M,MATCH("0x"&amp;RIGHT(F406,2),字典!L:L,0))</f>
        <v>0xF8(248/120)</v>
      </c>
      <c r="L406" s="8">
        <f t="shared" si="12"/>
        <v>28.974</v>
      </c>
      <c r="M406" s="8">
        <f t="shared" si="13"/>
        <v>8.0000000000001847E-2</v>
      </c>
    </row>
    <row r="407" spans="1:13" ht="18" customHeight="1" x14ac:dyDescent="0.2">
      <c r="A407" s="1">
        <v>406</v>
      </c>
      <c r="B407" s="1">
        <v>1</v>
      </c>
      <c r="C407" s="20"/>
      <c r="D407" s="1" t="s">
        <v>77</v>
      </c>
      <c r="E407" s="1" t="s">
        <v>78</v>
      </c>
      <c r="F407" s="1" t="s">
        <v>79</v>
      </c>
      <c r="G407" s="1" t="s">
        <v>484</v>
      </c>
      <c r="H407" s="4" t="str">
        <f>INDEX(字典!B:B,MATCH(D407,字典!A:A,0))</f>
        <v>正常</v>
      </c>
      <c r="I407" s="4" t="str">
        <f>IF(RIGHT(F407,2)="90",INDEX(字典!F:F,MATCH("0x"&amp;MID(F407,5,2),字典!C:C,0)),INDEX(字典!D:D,MATCH("0x"&amp;MID(F407,5,2),字典!C:C,0)))</f>
        <v>-</v>
      </c>
      <c r="J407" s="4" t="str">
        <f>IF(RIGHT(F407,2) ="90",INDEX(字典!J:J,MATCH("0x"&amp;MID(F407,7,2),字典!C:C,0)),INDEX(字典!H:H,MATCH("0x"&amp;MID(F407,7,2),字典!C:C,0)))</f>
        <v>-</v>
      </c>
      <c r="K407" s="4" t="str">
        <f>INDEX(字典!M:M,MATCH("0x"&amp;RIGHT(F407,2),字典!L:L,0))</f>
        <v>0xF8(248/120)</v>
      </c>
      <c r="L407" s="8">
        <f t="shared" si="12"/>
        <v>29.061</v>
      </c>
      <c r="M407" s="8">
        <f t="shared" si="13"/>
        <v>8.6999999999999744E-2</v>
      </c>
    </row>
    <row r="408" spans="1:13" ht="18" customHeight="1" x14ac:dyDescent="0.2">
      <c r="A408" s="1">
        <v>407</v>
      </c>
      <c r="B408" s="1">
        <v>1</v>
      </c>
      <c r="C408" s="20"/>
      <c r="D408" s="1" t="s">
        <v>77</v>
      </c>
      <c r="E408" s="1" t="s">
        <v>78</v>
      </c>
      <c r="F408" s="1" t="s">
        <v>79</v>
      </c>
      <c r="G408" s="1" t="s">
        <v>485</v>
      </c>
      <c r="H408" s="4" t="str">
        <f>INDEX(字典!B:B,MATCH(D408,字典!A:A,0))</f>
        <v>正常</v>
      </c>
      <c r="I408" s="4" t="str">
        <f>IF(RIGHT(F408,2)="90",INDEX(字典!F:F,MATCH("0x"&amp;MID(F408,5,2),字典!C:C,0)),INDEX(字典!D:D,MATCH("0x"&amp;MID(F408,5,2),字典!C:C,0)))</f>
        <v>-</v>
      </c>
      <c r="J408" s="4" t="str">
        <f>IF(RIGHT(F408,2) ="90",INDEX(字典!J:J,MATCH("0x"&amp;MID(F408,7,2),字典!C:C,0)),INDEX(字典!H:H,MATCH("0x"&amp;MID(F408,7,2),字典!C:C,0)))</f>
        <v>-</v>
      </c>
      <c r="K408" s="4" t="str">
        <f>INDEX(字典!M:M,MATCH("0x"&amp;RIGHT(F408,2),字典!L:L,0))</f>
        <v>0xF8(248/120)</v>
      </c>
      <c r="L408" s="8">
        <f t="shared" si="12"/>
        <v>29.151</v>
      </c>
      <c r="M408" s="8">
        <f t="shared" si="13"/>
        <v>8.9999999999999858E-2</v>
      </c>
    </row>
    <row r="409" spans="1:13" ht="18" customHeight="1" x14ac:dyDescent="0.2">
      <c r="A409" s="1">
        <v>408</v>
      </c>
      <c r="B409" s="1">
        <v>1</v>
      </c>
      <c r="C409" s="20"/>
      <c r="D409" s="1" t="s">
        <v>77</v>
      </c>
      <c r="E409" s="1" t="s">
        <v>78</v>
      </c>
      <c r="F409" s="1" t="s">
        <v>79</v>
      </c>
      <c r="G409" s="1" t="s">
        <v>486</v>
      </c>
      <c r="H409" s="4" t="str">
        <f>INDEX(字典!B:B,MATCH(D409,字典!A:A,0))</f>
        <v>正常</v>
      </c>
      <c r="I409" s="4" t="str">
        <f>IF(RIGHT(F409,2)="90",INDEX(字典!F:F,MATCH("0x"&amp;MID(F409,5,2),字典!C:C,0)),INDEX(字典!D:D,MATCH("0x"&amp;MID(F409,5,2),字典!C:C,0)))</f>
        <v>-</v>
      </c>
      <c r="J409" s="4" t="str">
        <f>IF(RIGHT(F409,2) ="90",INDEX(字典!J:J,MATCH("0x"&amp;MID(F409,7,2),字典!C:C,0)),INDEX(字典!H:H,MATCH("0x"&amp;MID(F409,7,2),字典!C:C,0)))</f>
        <v>-</v>
      </c>
      <c r="K409" s="4" t="str">
        <f>INDEX(字典!M:M,MATCH("0x"&amp;RIGHT(F409,2),字典!L:L,0))</f>
        <v>0xF8(248/120)</v>
      </c>
      <c r="L409" s="8">
        <f t="shared" si="12"/>
        <v>29.231000000000002</v>
      </c>
      <c r="M409" s="8">
        <f t="shared" si="13"/>
        <v>8.0000000000001847E-2</v>
      </c>
    </row>
    <row r="410" spans="1:13" ht="18" customHeight="1" x14ac:dyDescent="0.2">
      <c r="A410" s="1">
        <v>409</v>
      </c>
      <c r="B410" s="1">
        <v>1</v>
      </c>
      <c r="C410" s="20"/>
      <c r="D410" s="1" t="s">
        <v>77</v>
      </c>
      <c r="E410" s="1" t="s">
        <v>78</v>
      </c>
      <c r="F410" s="1" t="s">
        <v>79</v>
      </c>
      <c r="G410" s="1" t="s">
        <v>487</v>
      </c>
      <c r="H410" s="4" t="str">
        <f>INDEX(字典!B:B,MATCH(D410,字典!A:A,0))</f>
        <v>正常</v>
      </c>
      <c r="I410" s="4" t="str">
        <f>IF(RIGHT(F410,2)="90",INDEX(字典!F:F,MATCH("0x"&amp;MID(F410,5,2),字典!C:C,0)),INDEX(字典!D:D,MATCH("0x"&amp;MID(F410,5,2),字典!C:C,0)))</f>
        <v>-</v>
      </c>
      <c r="J410" s="4" t="str">
        <f>IF(RIGHT(F410,2) ="90",INDEX(字典!J:J,MATCH("0x"&amp;MID(F410,7,2),字典!C:C,0)),INDEX(字典!H:H,MATCH("0x"&amp;MID(F410,7,2),字典!C:C,0)))</f>
        <v>-</v>
      </c>
      <c r="K410" s="4" t="str">
        <f>INDEX(字典!M:M,MATCH("0x"&amp;RIGHT(F410,2),字典!L:L,0))</f>
        <v>0xF8(248/120)</v>
      </c>
      <c r="L410" s="8">
        <f t="shared" si="12"/>
        <v>29.321000000000002</v>
      </c>
      <c r="M410" s="8">
        <f t="shared" si="13"/>
        <v>8.9999999999999858E-2</v>
      </c>
    </row>
    <row r="411" spans="1:13" ht="18" customHeight="1" x14ac:dyDescent="0.2">
      <c r="A411" s="1">
        <v>410</v>
      </c>
      <c r="B411" s="1">
        <v>1</v>
      </c>
      <c r="C411" s="20"/>
      <c r="D411" s="1" t="s">
        <v>77</v>
      </c>
      <c r="E411" s="1" t="s">
        <v>78</v>
      </c>
      <c r="F411" s="1" t="s">
        <v>79</v>
      </c>
      <c r="G411" s="1" t="s">
        <v>488</v>
      </c>
      <c r="H411" s="4" t="str">
        <f>INDEX(字典!B:B,MATCH(D411,字典!A:A,0))</f>
        <v>正常</v>
      </c>
      <c r="I411" s="4" t="str">
        <f>IF(RIGHT(F411,2)="90",INDEX(字典!F:F,MATCH("0x"&amp;MID(F411,5,2),字典!C:C,0)),INDEX(字典!D:D,MATCH("0x"&amp;MID(F411,5,2),字典!C:C,0)))</f>
        <v>-</v>
      </c>
      <c r="J411" s="4" t="str">
        <f>IF(RIGHT(F411,2) ="90",INDEX(字典!J:J,MATCH("0x"&amp;MID(F411,7,2),字典!C:C,0)),INDEX(字典!H:H,MATCH("0x"&amp;MID(F411,7,2),字典!C:C,0)))</f>
        <v>-</v>
      </c>
      <c r="K411" s="4" t="str">
        <f>INDEX(字典!M:M,MATCH("0x"&amp;RIGHT(F411,2),字典!L:L,0))</f>
        <v>0xF8(248/120)</v>
      </c>
      <c r="L411" s="8">
        <f t="shared" si="12"/>
        <v>29.411000000000001</v>
      </c>
      <c r="M411" s="8">
        <f t="shared" si="13"/>
        <v>8.9999999999999858E-2</v>
      </c>
    </row>
    <row r="412" spans="1:13" ht="18" customHeight="1" x14ac:dyDescent="0.2">
      <c r="A412" s="1">
        <v>411</v>
      </c>
      <c r="B412" s="1">
        <v>1</v>
      </c>
      <c r="C412" s="20"/>
      <c r="D412" s="1" t="s">
        <v>77</v>
      </c>
      <c r="E412" s="1" t="s">
        <v>78</v>
      </c>
      <c r="F412" s="1" t="s">
        <v>79</v>
      </c>
      <c r="G412" s="1" t="s">
        <v>489</v>
      </c>
      <c r="H412" s="4" t="str">
        <f>INDEX(字典!B:B,MATCH(D412,字典!A:A,0))</f>
        <v>正常</v>
      </c>
      <c r="I412" s="4" t="str">
        <f>IF(RIGHT(F412,2)="90",INDEX(字典!F:F,MATCH("0x"&amp;MID(F412,5,2),字典!C:C,0)),INDEX(字典!D:D,MATCH("0x"&amp;MID(F412,5,2),字典!C:C,0)))</f>
        <v>-</v>
      </c>
      <c r="J412" s="4" t="str">
        <f>IF(RIGHT(F412,2) ="90",INDEX(字典!J:J,MATCH("0x"&amp;MID(F412,7,2),字典!C:C,0)),INDEX(字典!H:H,MATCH("0x"&amp;MID(F412,7,2),字典!C:C,0)))</f>
        <v>-</v>
      </c>
      <c r="K412" s="4" t="str">
        <f>INDEX(字典!M:M,MATCH("0x"&amp;RIGHT(F412,2),字典!L:L,0))</f>
        <v>0xF8(248/120)</v>
      </c>
      <c r="L412" s="8">
        <f t="shared" si="12"/>
        <v>29.491</v>
      </c>
      <c r="M412" s="8">
        <f t="shared" si="13"/>
        <v>7.9999999999998295E-2</v>
      </c>
    </row>
    <row r="413" spans="1:13" ht="18" customHeight="1" x14ac:dyDescent="0.2">
      <c r="A413" s="1">
        <v>412</v>
      </c>
      <c r="B413" s="1">
        <v>1</v>
      </c>
      <c r="C413" s="20"/>
      <c r="D413" s="1" t="s">
        <v>77</v>
      </c>
      <c r="E413" s="1" t="s">
        <v>78</v>
      </c>
      <c r="F413" s="1" t="s">
        <v>79</v>
      </c>
      <c r="G413" s="1" t="s">
        <v>490</v>
      </c>
      <c r="H413" s="4" t="str">
        <f>INDEX(字典!B:B,MATCH(D413,字典!A:A,0))</f>
        <v>正常</v>
      </c>
      <c r="I413" s="4" t="str">
        <f>IF(RIGHT(F413,2)="90",INDEX(字典!F:F,MATCH("0x"&amp;MID(F413,5,2),字典!C:C,0)),INDEX(字典!D:D,MATCH("0x"&amp;MID(F413,5,2),字典!C:C,0)))</f>
        <v>-</v>
      </c>
      <c r="J413" s="4" t="str">
        <f>IF(RIGHT(F413,2) ="90",INDEX(字典!J:J,MATCH("0x"&amp;MID(F413,7,2),字典!C:C,0)),INDEX(字典!H:H,MATCH("0x"&amp;MID(F413,7,2),字典!C:C,0)))</f>
        <v>-</v>
      </c>
      <c r="K413" s="4" t="str">
        <f>INDEX(字典!M:M,MATCH("0x"&amp;RIGHT(F413,2),字典!L:L,0))</f>
        <v>0xF8(248/120)</v>
      </c>
      <c r="L413" s="8">
        <f t="shared" si="12"/>
        <v>29.58</v>
      </c>
      <c r="M413" s="8">
        <f t="shared" si="13"/>
        <v>8.8999999999998636E-2</v>
      </c>
    </row>
    <row r="414" spans="1:13" ht="18" customHeight="1" x14ac:dyDescent="0.2">
      <c r="A414" s="1">
        <v>413</v>
      </c>
      <c r="B414" s="1">
        <v>1</v>
      </c>
      <c r="C414" s="20"/>
      <c r="D414" s="1" t="s">
        <v>77</v>
      </c>
      <c r="E414" s="1" t="s">
        <v>78</v>
      </c>
      <c r="F414" s="1" t="s">
        <v>79</v>
      </c>
      <c r="G414" s="1" t="s">
        <v>491</v>
      </c>
      <c r="H414" s="4" t="str">
        <f>INDEX(字典!B:B,MATCH(D414,字典!A:A,0))</f>
        <v>正常</v>
      </c>
      <c r="I414" s="4" t="str">
        <f>IF(RIGHT(F414,2)="90",INDEX(字典!F:F,MATCH("0x"&amp;MID(F414,5,2),字典!C:C,0)),INDEX(字典!D:D,MATCH("0x"&amp;MID(F414,5,2),字典!C:C,0)))</f>
        <v>-</v>
      </c>
      <c r="J414" s="4" t="str">
        <f>IF(RIGHT(F414,2) ="90",INDEX(字典!J:J,MATCH("0x"&amp;MID(F414,7,2),字典!C:C,0)),INDEX(字典!H:H,MATCH("0x"&amp;MID(F414,7,2),字典!C:C,0)))</f>
        <v>-</v>
      </c>
      <c r="K414" s="4" t="str">
        <f>INDEX(字典!M:M,MATCH("0x"&amp;RIGHT(F414,2),字典!L:L,0))</f>
        <v>0xF8(248/120)</v>
      </c>
      <c r="L414" s="8">
        <f t="shared" si="12"/>
        <v>29.67</v>
      </c>
      <c r="M414" s="8">
        <f t="shared" si="13"/>
        <v>9.0000000000003411E-2</v>
      </c>
    </row>
    <row r="415" spans="1:13" ht="18" customHeight="1" x14ac:dyDescent="0.2">
      <c r="A415" s="1">
        <v>414</v>
      </c>
      <c r="B415" s="1">
        <v>1</v>
      </c>
      <c r="C415" s="20"/>
      <c r="D415" s="1" t="s">
        <v>77</v>
      </c>
      <c r="E415" s="1" t="s">
        <v>78</v>
      </c>
      <c r="F415" s="1" t="s">
        <v>87</v>
      </c>
      <c r="G415" s="1" t="s">
        <v>492</v>
      </c>
      <c r="H415" s="4" t="str">
        <f>INDEX(字典!B:B,MATCH(D415,字典!A:A,0))</f>
        <v>正常</v>
      </c>
      <c r="I415" s="4" t="str">
        <f>IF(RIGHT(F415,2)="90",INDEX(字典!F:F,MATCH("0x"&amp;MID(F415,5,2),字典!C:C,0)),INDEX(字典!D:D,MATCH("0x"&amp;MID(F415,5,2),字典!C:C,0)))</f>
        <v>-</v>
      </c>
      <c r="J415" s="4" t="str">
        <f>IF(RIGHT(F415,2) ="90",INDEX(字典!J:J,MATCH("0x"&amp;MID(F415,7,2),字典!C:C,0)),INDEX(字典!H:H,MATCH("0x"&amp;MID(F415,7,2),字典!C:C,0)))</f>
        <v>-</v>
      </c>
      <c r="K415" s="4" t="str">
        <f>INDEX(字典!M:M,MATCH("0x"&amp;RIGHT(F415,2),字典!L:L,0))</f>
        <v>0xFE(254/126)</v>
      </c>
      <c r="L415" s="8">
        <f t="shared" ref="L415:L478" si="14">HEX2DEC(RIGHT(G415,6))/1000</f>
        <v>29.76</v>
      </c>
      <c r="M415" s="8">
        <f t="shared" si="13"/>
        <v>8.9999999999999858E-2</v>
      </c>
    </row>
    <row r="416" spans="1:13" ht="18" customHeight="1" x14ac:dyDescent="0.2">
      <c r="A416" s="1">
        <v>415</v>
      </c>
      <c r="B416" s="1">
        <v>1</v>
      </c>
      <c r="C416" s="20"/>
      <c r="D416" s="1" t="s">
        <v>77</v>
      </c>
      <c r="E416" s="1" t="s">
        <v>78</v>
      </c>
      <c r="F416" s="1" t="s">
        <v>79</v>
      </c>
      <c r="G416" s="1" t="s">
        <v>493</v>
      </c>
      <c r="H416" s="4" t="str">
        <f>INDEX(字典!B:B,MATCH(D416,字典!A:A,0))</f>
        <v>正常</v>
      </c>
      <c r="I416" s="4" t="str">
        <f>IF(RIGHT(F416,2)="90",INDEX(字典!F:F,MATCH("0x"&amp;MID(F416,5,2),字典!C:C,0)),INDEX(字典!D:D,MATCH("0x"&amp;MID(F416,5,2),字典!C:C,0)))</f>
        <v>-</v>
      </c>
      <c r="J416" s="4" t="str">
        <f>IF(RIGHT(F416,2) ="90",INDEX(字典!J:J,MATCH("0x"&amp;MID(F416,7,2),字典!C:C,0)),INDEX(字典!H:H,MATCH("0x"&amp;MID(F416,7,2),字典!C:C,0)))</f>
        <v>-</v>
      </c>
      <c r="K416" s="4" t="str">
        <f>INDEX(字典!M:M,MATCH("0x"&amp;RIGHT(F416,2),字典!L:L,0))</f>
        <v>0xF8(248/120)</v>
      </c>
      <c r="L416" s="8">
        <f t="shared" si="14"/>
        <v>29.84</v>
      </c>
      <c r="M416" s="8">
        <f t="shared" si="13"/>
        <v>7.9999999999998295E-2</v>
      </c>
    </row>
    <row r="417" spans="1:13" ht="18" customHeight="1" x14ac:dyDescent="0.2">
      <c r="A417" s="1">
        <v>416</v>
      </c>
      <c r="B417" s="1">
        <v>1</v>
      </c>
      <c r="C417" s="20"/>
      <c r="D417" s="1" t="s">
        <v>77</v>
      </c>
      <c r="E417" s="1" t="s">
        <v>78</v>
      </c>
      <c r="F417" s="1" t="s">
        <v>79</v>
      </c>
      <c r="G417" s="1" t="s">
        <v>494</v>
      </c>
      <c r="H417" s="4" t="str">
        <f>INDEX(字典!B:B,MATCH(D417,字典!A:A,0))</f>
        <v>正常</v>
      </c>
      <c r="I417" s="4" t="str">
        <f>IF(RIGHT(F417,2)="90",INDEX(字典!F:F,MATCH("0x"&amp;MID(F417,5,2),字典!C:C,0)),INDEX(字典!D:D,MATCH("0x"&amp;MID(F417,5,2),字典!C:C,0)))</f>
        <v>-</v>
      </c>
      <c r="J417" s="4" t="str">
        <f>IF(RIGHT(F417,2) ="90",INDEX(字典!J:J,MATCH("0x"&amp;MID(F417,7,2),字典!C:C,0)),INDEX(字典!H:H,MATCH("0x"&amp;MID(F417,7,2),字典!C:C,0)))</f>
        <v>-</v>
      </c>
      <c r="K417" s="4" t="str">
        <f>INDEX(字典!M:M,MATCH("0x"&amp;RIGHT(F417,2),字典!L:L,0))</f>
        <v>0xF8(248/120)</v>
      </c>
      <c r="L417" s="8">
        <f t="shared" si="14"/>
        <v>29.93</v>
      </c>
      <c r="M417" s="8">
        <f t="shared" si="13"/>
        <v>8.9999999999999858E-2</v>
      </c>
    </row>
    <row r="418" spans="1:13" ht="18" customHeight="1" x14ac:dyDescent="0.2">
      <c r="A418" s="1">
        <v>417</v>
      </c>
      <c r="B418" s="1">
        <v>1</v>
      </c>
      <c r="C418" s="20"/>
      <c r="D418" s="1" t="s">
        <v>77</v>
      </c>
      <c r="E418" s="1" t="s">
        <v>78</v>
      </c>
      <c r="F418" s="1" t="s">
        <v>79</v>
      </c>
      <c r="G418" s="1" t="s">
        <v>495</v>
      </c>
      <c r="H418" s="4" t="str">
        <f>INDEX(字典!B:B,MATCH(D418,字典!A:A,0))</f>
        <v>正常</v>
      </c>
      <c r="I418" s="4" t="str">
        <f>IF(RIGHT(F418,2)="90",INDEX(字典!F:F,MATCH("0x"&amp;MID(F418,5,2),字典!C:C,0)),INDEX(字典!D:D,MATCH("0x"&amp;MID(F418,5,2),字典!C:C,0)))</f>
        <v>-</v>
      </c>
      <c r="J418" s="4" t="str">
        <f>IF(RIGHT(F418,2) ="90",INDEX(字典!J:J,MATCH("0x"&amp;MID(F418,7,2),字典!C:C,0)),INDEX(字典!H:H,MATCH("0x"&amp;MID(F418,7,2),字典!C:C,0)))</f>
        <v>-</v>
      </c>
      <c r="K418" s="4" t="str">
        <f>INDEX(字典!M:M,MATCH("0x"&amp;RIGHT(F418,2),字典!L:L,0))</f>
        <v>0xF8(248/120)</v>
      </c>
      <c r="L418" s="8">
        <f t="shared" si="14"/>
        <v>30.02</v>
      </c>
      <c r="M418" s="8">
        <f t="shared" si="13"/>
        <v>8.9999999999999858E-2</v>
      </c>
    </row>
    <row r="419" spans="1:13" ht="18" customHeight="1" x14ac:dyDescent="0.2">
      <c r="A419" s="1">
        <v>418</v>
      </c>
      <c r="B419" s="1">
        <v>1</v>
      </c>
      <c r="C419" s="20"/>
      <c r="D419" s="1" t="s">
        <v>77</v>
      </c>
      <c r="E419" s="1" t="s">
        <v>78</v>
      </c>
      <c r="F419" s="1" t="s">
        <v>79</v>
      </c>
      <c r="G419" s="1" t="s">
        <v>496</v>
      </c>
      <c r="H419" s="4" t="str">
        <f>INDEX(字典!B:B,MATCH(D419,字典!A:A,0))</f>
        <v>正常</v>
      </c>
      <c r="I419" s="4" t="str">
        <f>IF(RIGHT(F419,2)="90",INDEX(字典!F:F,MATCH("0x"&amp;MID(F419,5,2),字典!C:C,0)),INDEX(字典!D:D,MATCH("0x"&amp;MID(F419,5,2),字典!C:C,0)))</f>
        <v>-</v>
      </c>
      <c r="J419" s="4" t="str">
        <f>IF(RIGHT(F419,2) ="90",INDEX(字典!J:J,MATCH("0x"&amp;MID(F419,7,2),字典!C:C,0)),INDEX(字典!H:H,MATCH("0x"&amp;MID(F419,7,2),字典!C:C,0)))</f>
        <v>-</v>
      </c>
      <c r="K419" s="4" t="str">
        <f>INDEX(字典!M:M,MATCH("0x"&amp;RIGHT(F419,2),字典!L:L,0))</f>
        <v>0xF8(248/120)</v>
      </c>
      <c r="L419" s="8">
        <f t="shared" si="14"/>
        <v>30.097000000000001</v>
      </c>
      <c r="M419" s="8">
        <f t="shared" si="13"/>
        <v>7.7000000000001734E-2</v>
      </c>
    </row>
    <row r="420" spans="1:13" ht="18" customHeight="1" x14ac:dyDescent="0.2">
      <c r="A420" s="1">
        <v>419</v>
      </c>
      <c r="B420" s="1">
        <v>1</v>
      </c>
      <c r="C420" s="20"/>
      <c r="D420" s="1" t="s">
        <v>77</v>
      </c>
      <c r="E420" s="1" t="s">
        <v>78</v>
      </c>
      <c r="F420" s="1" t="s">
        <v>79</v>
      </c>
      <c r="G420" s="1" t="s">
        <v>497</v>
      </c>
      <c r="H420" s="4" t="str">
        <f>INDEX(字典!B:B,MATCH(D420,字典!A:A,0))</f>
        <v>正常</v>
      </c>
      <c r="I420" s="4" t="str">
        <f>IF(RIGHT(F420,2)="90",INDEX(字典!F:F,MATCH("0x"&amp;MID(F420,5,2),字典!C:C,0)),INDEX(字典!D:D,MATCH("0x"&amp;MID(F420,5,2),字典!C:C,0)))</f>
        <v>-</v>
      </c>
      <c r="J420" s="4" t="str">
        <f>IF(RIGHT(F420,2) ="90",INDEX(字典!J:J,MATCH("0x"&amp;MID(F420,7,2),字典!C:C,0)),INDEX(字典!H:H,MATCH("0x"&amp;MID(F420,7,2),字典!C:C,0)))</f>
        <v>-</v>
      </c>
      <c r="K420" s="4" t="str">
        <f>INDEX(字典!M:M,MATCH("0x"&amp;RIGHT(F420,2),字典!L:L,0))</f>
        <v>0xF8(248/120)</v>
      </c>
      <c r="L420" s="8">
        <f t="shared" si="14"/>
        <v>30.196999999999999</v>
      </c>
      <c r="M420" s="8">
        <f t="shared" si="13"/>
        <v>9.9999999999997868E-2</v>
      </c>
    </row>
    <row r="421" spans="1:13" ht="18" customHeight="1" x14ac:dyDescent="0.2">
      <c r="A421" s="1">
        <v>420</v>
      </c>
      <c r="B421" s="1">
        <v>1</v>
      </c>
      <c r="C421" s="20"/>
      <c r="D421" s="1" t="s">
        <v>77</v>
      </c>
      <c r="E421" s="1" t="s">
        <v>78</v>
      </c>
      <c r="F421" s="1" t="s">
        <v>79</v>
      </c>
      <c r="G421" s="1" t="s">
        <v>498</v>
      </c>
      <c r="H421" s="4" t="str">
        <f>INDEX(字典!B:B,MATCH(D421,字典!A:A,0))</f>
        <v>正常</v>
      </c>
      <c r="I421" s="4" t="str">
        <f>IF(RIGHT(F421,2)="90",INDEX(字典!F:F,MATCH("0x"&amp;MID(F421,5,2),字典!C:C,0)),INDEX(字典!D:D,MATCH("0x"&amp;MID(F421,5,2),字典!C:C,0)))</f>
        <v>-</v>
      </c>
      <c r="J421" s="4" t="str">
        <f>IF(RIGHT(F421,2) ="90",INDEX(字典!J:J,MATCH("0x"&amp;MID(F421,7,2),字典!C:C,0)),INDEX(字典!H:H,MATCH("0x"&amp;MID(F421,7,2),字典!C:C,0)))</f>
        <v>-</v>
      </c>
      <c r="K421" s="4" t="str">
        <f>INDEX(字典!M:M,MATCH("0x"&amp;RIGHT(F421,2),字典!L:L,0))</f>
        <v>0xF8(248/120)</v>
      </c>
      <c r="L421" s="8">
        <f t="shared" si="14"/>
        <v>30.277000000000001</v>
      </c>
      <c r="M421" s="8">
        <f t="shared" si="13"/>
        <v>8.0000000000001847E-2</v>
      </c>
    </row>
    <row r="422" spans="1:13" ht="18" customHeight="1" x14ac:dyDescent="0.2">
      <c r="A422" s="1">
        <v>421</v>
      </c>
      <c r="B422" s="1">
        <v>1</v>
      </c>
      <c r="C422" s="20"/>
      <c r="D422" s="1" t="s">
        <v>77</v>
      </c>
      <c r="E422" s="1" t="s">
        <v>78</v>
      </c>
      <c r="F422" s="1" t="s">
        <v>79</v>
      </c>
      <c r="G422" s="1" t="s">
        <v>499</v>
      </c>
      <c r="H422" s="4" t="str">
        <f>INDEX(字典!B:B,MATCH(D422,字典!A:A,0))</f>
        <v>正常</v>
      </c>
      <c r="I422" s="4" t="str">
        <f>IF(RIGHT(F422,2)="90",INDEX(字典!F:F,MATCH("0x"&amp;MID(F422,5,2),字典!C:C,0)),INDEX(字典!D:D,MATCH("0x"&amp;MID(F422,5,2),字典!C:C,0)))</f>
        <v>-</v>
      </c>
      <c r="J422" s="4" t="str">
        <f>IF(RIGHT(F422,2) ="90",INDEX(字典!J:J,MATCH("0x"&amp;MID(F422,7,2),字典!C:C,0)),INDEX(字典!H:H,MATCH("0x"&amp;MID(F422,7,2),字典!C:C,0)))</f>
        <v>-</v>
      </c>
      <c r="K422" s="4" t="str">
        <f>INDEX(字典!M:M,MATCH("0x"&amp;RIGHT(F422,2),字典!L:L,0))</f>
        <v>0xF8(248/120)</v>
      </c>
      <c r="L422" s="8">
        <f t="shared" si="14"/>
        <v>30.367000000000001</v>
      </c>
      <c r="M422" s="8">
        <f t="shared" si="13"/>
        <v>8.9999999999999858E-2</v>
      </c>
    </row>
    <row r="423" spans="1:13" ht="18" customHeight="1" x14ac:dyDescent="0.2">
      <c r="A423" s="1">
        <v>422</v>
      </c>
      <c r="B423" s="1">
        <v>1</v>
      </c>
      <c r="C423" s="20"/>
      <c r="D423" s="1" t="s">
        <v>77</v>
      </c>
      <c r="E423" s="1" t="s">
        <v>78</v>
      </c>
      <c r="F423" s="1" t="s">
        <v>79</v>
      </c>
      <c r="G423" s="1" t="s">
        <v>500</v>
      </c>
      <c r="H423" s="4" t="str">
        <f>INDEX(字典!B:B,MATCH(D423,字典!A:A,0))</f>
        <v>正常</v>
      </c>
      <c r="I423" s="4" t="str">
        <f>IF(RIGHT(F423,2)="90",INDEX(字典!F:F,MATCH("0x"&amp;MID(F423,5,2),字典!C:C,0)),INDEX(字典!D:D,MATCH("0x"&amp;MID(F423,5,2),字典!C:C,0)))</f>
        <v>-</v>
      </c>
      <c r="J423" s="4" t="str">
        <f>IF(RIGHT(F423,2) ="90",INDEX(字典!J:J,MATCH("0x"&amp;MID(F423,7,2),字典!C:C,0)),INDEX(字典!H:H,MATCH("0x"&amp;MID(F423,7,2),字典!C:C,0)))</f>
        <v>-</v>
      </c>
      <c r="K423" s="4" t="str">
        <f>INDEX(字典!M:M,MATCH("0x"&amp;RIGHT(F423,2),字典!L:L,0))</f>
        <v>0xF8(248/120)</v>
      </c>
      <c r="L423" s="8">
        <f t="shared" si="14"/>
        <v>30.457000000000001</v>
      </c>
      <c r="M423" s="8">
        <f t="shared" si="13"/>
        <v>8.9999999999999858E-2</v>
      </c>
    </row>
    <row r="424" spans="1:13" ht="18" customHeight="1" x14ac:dyDescent="0.2">
      <c r="A424" s="1">
        <v>423</v>
      </c>
      <c r="B424" s="1">
        <v>1</v>
      </c>
      <c r="C424" s="20"/>
      <c r="D424" s="1" t="s">
        <v>77</v>
      </c>
      <c r="E424" s="1" t="s">
        <v>78</v>
      </c>
      <c r="F424" s="1" t="s">
        <v>79</v>
      </c>
      <c r="G424" s="1" t="s">
        <v>501</v>
      </c>
      <c r="H424" s="4" t="str">
        <f>INDEX(字典!B:B,MATCH(D424,字典!A:A,0))</f>
        <v>正常</v>
      </c>
      <c r="I424" s="4" t="str">
        <f>IF(RIGHT(F424,2)="90",INDEX(字典!F:F,MATCH("0x"&amp;MID(F424,5,2),字典!C:C,0)),INDEX(字典!D:D,MATCH("0x"&amp;MID(F424,5,2),字典!C:C,0)))</f>
        <v>-</v>
      </c>
      <c r="J424" s="4" t="str">
        <f>IF(RIGHT(F424,2) ="90",INDEX(字典!J:J,MATCH("0x"&amp;MID(F424,7,2),字典!C:C,0)),INDEX(字典!H:H,MATCH("0x"&amp;MID(F424,7,2),字典!C:C,0)))</f>
        <v>-</v>
      </c>
      <c r="K424" s="4" t="str">
        <f>INDEX(字典!M:M,MATCH("0x"&amp;RIGHT(F424,2),字典!L:L,0))</f>
        <v>0xF8(248/120)</v>
      </c>
      <c r="L424" s="8">
        <f t="shared" si="14"/>
        <v>30.547000000000001</v>
      </c>
      <c r="M424" s="8">
        <f t="shared" si="13"/>
        <v>8.9999999999999858E-2</v>
      </c>
    </row>
    <row r="425" spans="1:13" ht="18" customHeight="1" x14ac:dyDescent="0.2">
      <c r="A425" s="1">
        <v>424</v>
      </c>
      <c r="B425" s="1">
        <v>1</v>
      </c>
      <c r="C425" s="20"/>
      <c r="D425" s="1" t="s">
        <v>77</v>
      </c>
      <c r="E425" s="1" t="s">
        <v>78</v>
      </c>
      <c r="F425" s="1" t="s">
        <v>87</v>
      </c>
      <c r="G425" s="1" t="s">
        <v>502</v>
      </c>
      <c r="H425" s="4" t="str">
        <f>INDEX(字典!B:B,MATCH(D425,字典!A:A,0))</f>
        <v>正常</v>
      </c>
      <c r="I425" s="4" t="str">
        <f>IF(RIGHT(F425,2)="90",INDEX(字典!F:F,MATCH("0x"&amp;MID(F425,5,2),字典!C:C,0)),INDEX(字典!D:D,MATCH("0x"&amp;MID(F425,5,2),字典!C:C,0)))</f>
        <v>-</v>
      </c>
      <c r="J425" s="4" t="str">
        <f>IF(RIGHT(F425,2) ="90",INDEX(字典!J:J,MATCH("0x"&amp;MID(F425,7,2),字典!C:C,0)),INDEX(字典!H:H,MATCH("0x"&amp;MID(F425,7,2),字典!C:C,0)))</f>
        <v>-</v>
      </c>
      <c r="K425" s="4" t="str">
        <f>INDEX(字典!M:M,MATCH("0x"&amp;RIGHT(F425,2),字典!L:L,0))</f>
        <v>0xFE(254/126)</v>
      </c>
      <c r="L425" s="8">
        <f t="shared" si="14"/>
        <v>30.637</v>
      </c>
      <c r="M425" s="8">
        <f t="shared" si="13"/>
        <v>8.9999999999999858E-2</v>
      </c>
    </row>
    <row r="426" spans="1:13" ht="18" customHeight="1" x14ac:dyDescent="0.2">
      <c r="A426" s="1">
        <v>425</v>
      </c>
      <c r="B426" s="1">
        <v>1</v>
      </c>
      <c r="C426" s="20"/>
      <c r="D426" s="1" t="s">
        <v>77</v>
      </c>
      <c r="E426" s="1" t="s">
        <v>78</v>
      </c>
      <c r="F426" s="1" t="s">
        <v>79</v>
      </c>
      <c r="G426" s="1" t="s">
        <v>503</v>
      </c>
      <c r="H426" s="4" t="str">
        <f>INDEX(字典!B:B,MATCH(D426,字典!A:A,0))</f>
        <v>正常</v>
      </c>
      <c r="I426" s="4" t="str">
        <f>IF(RIGHT(F426,2)="90",INDEX(字典!F:F,MATCH("0x"&amp;MID(F426,5,2),字典!C:C,0)),INDEX(字典!D:D,MATCH("0x"&amp;MID(F426,5,2),字典!C:C,0)))</f>
        <v>-</v>
      </c>
      <c r="J426" s="4" t="str">
        <f>IF(RIGHT(F426,2) ="90",INDEX(字典!J:J,MATCH("0x"&amp;MID(F426,7,2),字典!C:C,0)),INDEX(字典!H:H,MATCH("0x"&amp;MID(F426,7,2),字典!C:C,0)))</f>
        <v>-</v>
      </c>
      <c r="K426" s="4" t="str">
        <f>INDEX(字典!M:M,MATCH("0x"&amp;RIGHT(F426,2),字典!L:L,0))</f>
        <v>0xF8(248/120)</v>
      </c>
      <c r="L426" s="8">
        <f t="shared" si="14"/>
        <v>30.727</v>
      </c>
      <c r="M426" s="8">
        <f t="shared" si="13"/>
        <v>8.9999999999999858E-2</v>
      </c>
    </row>
    <row r="427" spans="1:13" ht="18" customHeight="1" x14ac:dyDescent="0.2">
      <c r="A427" s="1">
        <v>426</v>
      </c>
      <c r="B427" s="1">
        <v>1</v>
      </c>
      <c r="C427" s="20"/>
      <c r="D427" s="1" t="s">
        <v>77</v>
      </c>
      <c r="E427" s="1" t="s">
        <v>78</v>
      </c>
      <c r="F427" s="1" t="s">
        <v>79</v>
      </c>
      <c r="G427" s="1" t="s">
        <v>504</v>
      </c>
      <c r="H427" s="4" t="str">
        <f>INDEX(字典!B:B,MATCH(D427,字典!A:A,0))</f>
        <v>正常</v>
      </c>
      <c r="I427" s="4" t="str">
        <f>IF(RIGHT(F427,2)="90",INDEX(字典!F:F,MATCH("0x"&amp;MID(F427,5,2),字典!C:C,0)),INDEX(字典!D:D,MATCH("0x"&amp;MID(F427,5,2),字典!C:C,0)))</f>
        <v>-</v>
      </c>
      <c r="J427" s="4" t="str">
        <f>IF(RIGHT(F427,2) ="90",INDEX(字典!J:J,MATCH("0x"&amp;MID(F427,7,2),字典!C:C,0)),INDEX(字典!H:H,MATCH("0x"&amp;MID(F427,7,2),字典!C:C,0)))</f>
        <v>-</v>
      </c>
      <c r="K427" s="4" t="str">
        <f>INDEX(字典!M:M,MATCH("0x"&amp;RIGHT(F427,2),字典!L:L,0))</f>
        <v>0xF8(248/120)</v>
      </c>
      <c r="L427" s="8">
        <f t="shared" si="14"/>
        <v>30.817</v>
      </c>
      <c r="M427" s="8">
        <f t="shared" si="13"/>
        <v>8.9999999999999858E-2</v>
      </c>
    </row>
    <row r="428" spans="1:13" ht="18" customHeight="1" x14ac:dyDescent="0.2">
      <c r="A428" s="1">
        <v>427</v>
      </c>
      <c r="B428" s="1">
        <v>1</v>
      </c>
      <c r="C428" s="20"/>
      <c r="D428" s="1" t="s">
        <v>77</v>
      </c>
      <c r="E428" s="1" t="s">
        <v>78</v>
      </c>
      <c r="F428" s="1" t="s">
        <v>79</v>
      </c>
      <c r="G428" s="1" t="s">
        <v>505</v>
      </c>
      <c r="H428" s="4" t="str">
        <f>INDEX(字典!B:B,MATCH(D428,字典!A:A,0))</f>
        <v>正常</v>
      </c>
      <c r="I428" s="4" t="str">
        <f>IF(RIGHT(F428,2)="90",INDEX(字典!F:F,MATCH("0x"&amp;MID(F428,5,2),字典!C:C,0)),INDEX(字典!D:D,MATCH("0x"&amp;MID(F428,5,2),字典!C:C,0)))</f>
        <v>-</v>
      </c>
      <c r="J428" s="4" t="str">
        <f>IF(RIGHT(F428,2) ="90",INDEX(字典!J:J,MATCH("0x"&amp;MID(F428,7,2),字典!C:C,0)),INDEX(字典!H:H,MATCH("0x"&amp;MID(F428,7,2),字典!C:C,0)))</f>
        <v>-</v>
      </c>
      <c r="K428" s="4" t="str">
        <f>INDEX(字典!M:M,MATCH("0x"&amp;RIGHT(F428,2),字典!L:L,0))</f>
        <v>0xF8(248/120)</v>
      </c>
      <c r="L428" s="8">
        <f t="shared" si="14"/>
        <v>30.907</v>
      </c>
      <c r="M428" s="8">
        <f t="shared" si="13"/>
        <v>8.9999999999999858E-2</v>
      </c>
    </row>
    <row r="429" spans="1:13" ht="18" customHeight="1" x14ac:dyDescent="0.2">
      <c r="A429" s="1">
        <v>428</v>
      </c>
      <c r="B429" s="1">
        <v>1</v>
      </c>
      <c r="C429" s="20"/>
      <c r="D429" s="1" t="s">
        <v>77</v>
      </c>
      <c r="E429" s="1" t="s">
        <v>78</v>
      </c>
      <c r="F429" s="1" t="s">
        <v>79</v>
      </c>
      <c r="G429" s="1" t="s">
        <v>506</v>
      </c>
      <c r="H429" s="4" t="str">
        <f>INDEX(字典!B:B,MATCH(D429,字典!A:A,0))</f>
        <v>正常</v>
      </c>
      <c r="I429" s="4" t="str">
        <f>IF(RIGHT(F429,2)="90",INDEX(字典!F:F,MATCH("0x"&amp;MID(F429,5,2),字典!C:C,0)),INDEX(字典!D:D,MATCH("0x"&amp;MID(F429,5,2),字典!C:C,0)))</f>
        <v>-</v>
      </c>
      <c r="J429" s="4" t="str">
        <f>IF(RIGHT(F429,2) ="90",INDEX(字典!J:J,MATCH("0x"&amp;MID(F429,7,2),字典!C:C,0)),INDEX(字典!H:H,MATCH("0x"&amp;MID(F429,7,2),字典!C:C,0)))</f>
        <v>-</v>
      </c>
      <c r="K429" s="4" t="str">
        <f>INDEX(字典!M:M,MATCH("0x"&amp;RIGHT(F429,2),字典!L:L,0))</f>
        <v>0xF8(248/120)</v>
      </c>
      <c r="L429" s="8">
        <f t="shared" si="14"/>
        <v>30.997</v>
      </c>
      <c r="M429" s="8">
        <f t="shared" si="13"/>
        <v>8.9999999999999858E-2</v>
      </c>
    </row>
    <row r="430" spans="1:13" ht="18" customHeight="1" x14ac:dyDescent="0.2">
      <c r="A430" s="1">
        <v>429</v>
      </c>
      <c r="B430" s="1">
        <v>1</v>
      </c>
      <c r="C430" s="20"/>
      <c r="D430" s="1" t="s">
        <v>77</v>
      </c>
      <c r="E430" s="1" t="s">
        <v>78</v>
      </c>
      <c r="F430" s="1" t="s">
        <v>79</v>
      </c>
      <c r="G430" s="1" t="s">
        <v>507</v>
      </c>
      <c r="H430" s="4" t="str">
        <f>INDEX(字典!B:B,MATCH(D430,字典!A:A,0))</f>
        <v>正常</v>
      </c>
      <c r="I430" s="4" t="str">
        <f>IF(RIGHT(F430,2)="90",INDEX(字典!F:F,MATCH("0x"&amp;MID(F430,5,2),字典!C:C,0)),INDEX(字典!D:D,MATCH("0x"&amp;MID(F430,5,2),字典!C:C,0)))</f>
        <v>-</v>
      </c>
      <c r="J430" s="4" t="str">
        <f>IF(RIGHT(F430,2) ="90",INDEX(字典!J:J,MATCH("0x"&amp;MID(F430,7,2),字典!C:C,0)),INDEX(字典!H:H,MATCH("0x"&amp;MID(F430,7,2),字典!C:C,0)))</f>
        <v>-</v>
      </c>
      <c r="K430" s="4" t="str">
        <f>INDEX(字典!M:M,MATCH("0x"&amp;RIGHT(F430,2),字典!L:L,0))</f>
        <v>0xF8(248/120)</v>
      </c>
      <c r="L430" s="8">
        <f t="shared" si="14"/>
        <v>31.084</v>
      </c>
      <c r="M430" s="8">
        <f t="shared" si="13"/>
        <v>8.6999999999999744E-2</v>
      </c>
    </row>
    <row r="431" spans="1:13" ht="18" customHeight="1" x14ac:dyDescent="0.2">
      <c r="A431" s="1">
        <v>430</v>
      </c>
      <c r="B431" s="1">
        <v>1</v>
      </c>
      <c r="C431" s="20"/>
      <c r="D431" s="1" t="s">
        <v>77</v>
      </c>
      <c r="E431" s="1" t="s">
        <v>78</v>
      </c>
      <c r="F431" s="1" t="s">
        <v>79</v>
      </c>
      <c r="G431" s="1" t="s">
        <v>508</v>
      </c>
      <c r="H431" s="4" t="str">
        <f>INDEX(字典!B:B,MATCH(D431,字典!A:A,0))</f>
        <v>正常</v>
      </c>
      <c r="I431" s="4" t="str">
        <f>IF(RIGHT(F431,2)="90",INDEX(字典!F:F,MATCH("0x"&amp;MID(F431,5,2),字典!C:C,0)),INDEX(字典!D:D,MATCH("0x"&amp;MID(F431,5,2),字典!C:C,0)))</f>
        <v>-</v>
      </c>
      <c r="J431" s="4" t="str">
        <f>IF(RIGHT(F431,2) ="90",INDEX(字典!J:J,MATCH("0x"&amp;MID(F431,7,2),字典!C:C,0)),INDEX(字典!H:H,MATCH("0x"&amp;MID(F431,7,2),字典!C:C,0)))</f>
        <v>-</v>
      </c>
      <c r="K431" s="4" t="str">
        <f>INDEX(字典!M:M,MATCH("0x"&amp;RIGHT(F431,2),字典!L:L,0))</f>
        <v>0xF8(248/120)</v>
      </c>
      <c r="L431" s="8">
        <f t="shared" si="14"/>
        <v>31.184000000000001</v>
      </c>
      <c r="M431" s="8">
        <f t="shared" si="13"/>
        <v>0.10000000000000142</v>
      </c>
    </row>
    <row r="432" spans="1:13" ht="18" customHeight="1" x14ac:dyDescent="0.2">
      <c r="A432" s="1">
        <v>431</v>
      </c>
      <c r="B432" s="1">
        <v>1</v>
      </c>
      <c r="C432" s="20"/>
      <c r="D432" s="1" t="s">
        <v>77</v>
      </c>
      <c r="E432" s="1" t="s">
        <v>78</v>
      </c>
      <c r="F432" s="1" t="s">
        <v>79</v>
      </c>
      <c r="G432" s="1" t="s">
        <v>509</v>
      </c>
      <c r="H432" s="4" t="str">
        <f>INDEX(字典!B:B,MATCH(D432,字典!A:A,0))</f>
        <v>正常</v>
      </c>
      <c r="I432" s="4" t="str">
        <f>IF(RIGHT(F432,2)="90",INDEX(字典!F:F,MATCH("0x"&amp;MID(F432,5,2),字典!C:C,0)),INDEX(字典!D:D,MATCH("0x"&amp;MID(F432,5,2),字典!C:C,0)))</f>
        <v>-</v>
      </c>
      <c r="J432" s="4" t="str">
        <f>IF(RIGHT(F432,2) ="90",INDEX(字典!J:J,MATCH("0x"&amp;MID(F432,7,2),字典!C:C,0)),INDEX(字典!H:H,MATCH("0x"&amp;MID(F432,7,2),字典!C:C,0)))</f>
        <v>-</v>
      </c>
      <c r="K432" s="4" t="str">
        <f>INDEX(字典!M:M,MATCH("0x"&amp;RIGHT(F432,2),字典!L:L,0))</f>
        <v>0xF8(248/120)</v>
      </c>
      <c r="L432" s="8">
        <f t="shared" si="14"/>
        <v>31.274000000000001</v>
      </c>
      <c r="M432" s="8">
        <f t="shared" si="13"/>
        <v>8.9999999999999858E-2</v>
      </c>
    </row>
    <row r="433" spans="1:13" ht="18" customHeight="1" x14ac:dyDescent="0.2">
      <c r="A433" s="1">
        <v>432</v>
      </c>
      <c r="B433" s="1">
        <v>1</v>
      </c>
      <c r="C433" s="20"/>
      <c r="D433" s="1" t="s">
        <v>77</v>
      </c>
      <c r="E433" s="1" t="s">
        <v>78</v>
      </c>
      <c r="F433" s="1" t="s">
        <v>79</v>
      </c>
      <c r="G433" s="1" t="s">
        <v>510</v>
      </c>
      <c r="H433" s="4" t="str">
        <f>INDEX(字典!B:B,MATCH(D433,字典!A:A,0))</f>
        <v>正常</v>
      </c>
      <c r="I433" s="4" t="str">
        <f>IF(RIGHT(F433,2)="90",INDEX(字典!F:F,MATCH("0x"&amp;MID(F433,5,2),字典!C:C,0)),INDEX(字典!D:D,MATCH("0x"&amp;MID(F433,5,2),字典!C:C,0)))</f>
        <v>-</v>
      </c>
      <c r="J433" s="4" t="str">
        <f>IF(RIGHT(F433,2) ="90",INDEX(字典!J:J,MATCH("0x"&amp;MID(F433,7,2),字典!C:C,0)),INDEX(字典!H:H,MATCH("0x"&amp;MID(F433,7,2),字典!C:C,0)))</f>
        <v>-</v>
      </c>
      <c r="K433" s="4" t="str">
        <f>INDEX(字典!M:M,MATCH("0x"&amp;RIGHT(F433,2),字典!L:L,0))</f>
        <v>0xF8(248/120)</v>
      </c>
      <c r="L433" s="8">
        <f t="shared" si="14"/>
        <v>31.364000000000001</v>
      </c>
      <c r="M433" s="8">
        <f t="shared" si="13"/>
        <v>8.9999999999999858E-2</v>
      </c>
    </row>
    <row r="434" spans="1:13" ht="18" customHeight="1" x14ac:dyDescent="0.2">
      <c r="A434" s="1">
        <v>433</v>
      </c>
      <c r="B434" s="1">
        <v>1</v>
      </c>
      <c r="C434" s="20"/>
      <c r="D434" s="1" t="s">
        <v>77</v>
      </c>
      <c r="E434" s="1" t="s">
        <v>78</v>
      </c>
      <c r="F434" s="1" t="s">
        <v>79</v>
      </c>
      <c r="G434" s="1" t="s">
        <v>511</v>
      </c>
      <c r="H434" s="4" t="str">
        <f>INDEX(字典!B:B,MATCH(D434,字典!A:A,0))</f>
        <v>正常</v>
      </c>
      <c r="I434" s="4" t="str">
        <f>IF(RIGHT(F434,2)="90",INDEX(字典!F:F,MATCH("0x"&amp;MID(F434,5,2),字典!C:C,0)),INDEX(字典!D:D,MATCH("0x"&amp;MID(F434,5,2),字典!C:C,0)))</f>
        <v>-</v>
      </c>
      <c r="J434" s="4" t="str">
        <f>IF(RIGHT(F434,2) ="90",INDEX(字典!J:J,MATCH("0x"&amp;MID(F434,7,2),字典!C:C,0)),INDEX(字典!H:H,MATCH("0x"&amp;MID(F434,7,2),字典!C:C,0)))</f>
        <v>-</v>
      </c>
      <c r="K434" s="4" t="str">
        <f>INDEX(字典!M:M,MATCH("0x"&amp;RIGHT(F434,2),字典!L:L,0))</f>
        <v>0xF8(248/120)</v>
      </c>
      <c r="L434" s="8">
        <f t="shared" si="14"/>
        <v>31.454000000000001</v>
      </c>
      <c r="M434" s="8">
        <f t="shared" si="13"/>
        <v>8.9999999999999858E-2</v>
      </c>
    </row>
    <row r="435" spans="1:13" ht="18" customHeight="1" x14ac:dyDescent="0.2">
      <c r="A435" s="1">
        <v>434</v>
      </c>
      <c r="B435" s="1">
        <v>1</v>
      </c>
      <c r="C435" s="20"/>
      <c r="D435" s="1" t="s">
        <v>77</v>
      </c>
      <c r="E435" s="1" t="s">
        <v>78</v>
      </c>
      <c r="F435" s="1" t="s">
        <v>79</v>
      </c>
      <c r="G435" s="1" t="s">
        <v>512</v>
      </c>
      <c r="H435" s="4" t="str">
        <f>INDEX(字典!B:B,MATCH(D435,字典!A:A,0))</f>
        <v>正常</v>
      </c>
      <c r="I435" s="4" t="str">
        <f>IF(RIGHT(F435,2)="90",INDEX(字典!F:F,MATCH("0x"&amp;MID(F435,5,2),字典!C:C,0)),INDEX(字典!D:D,MATCH("0x"&amp;MID(F435,5,2),字典!C:C,0)))</f>
        <v>-</v>
      </c>
      <c r="J435" s="4" t="str">
        <f>IF(RIGHT(F435,2) ="90",INDEX(字典!J:J,MATCH("0x"&amp;MID(F435,7,2),字典!C:C,0)),INDEX(字典!H:H,MATCH("0x"&amp;MID(F435,7,2),字典!C:C,0)))</f>
        <v>-</v>
      </c>
      <c r="K435" s="4" t="str">
        <f>INDEX(字典!M:M,MATCH("0x"&amp;RIGHT(F435,2),字典!L:L,0))</f>
        <v>0xF8(248/120)</v>
      </c>
      <c r="L435" s="8">
        <f t="shared" si="14"/>
        <v>31.55</v>
      </c>
      <c r="M435" s="8">
        <f t="shared" si="13"/>
        <v>9.6000000000000085E-2</v>
      </c>
    </row>
    <row r="436" spans="1:13" ht="18" customHeight="1" x14ac:dyDescent="0.2">
      <c r="A436" s="1">
        <v>435</v>
      </c>
      <c r="B436" s="1">
        <v>1</v>
      </c>
      <c r="C436" s="20"/>
      <c r="D436" s="1" t="s">
        <v>77</v>
      </c>
      <c r="E436" s="1" t="s">
        <v>78</v>
      </c>
      <c r="F436" s="1" t="s">
        <v>87</v>
      </c>
      <c r="G436" s="1" t="s">
        <v>513</v>
      </c>
      <c r="H436" s="4" t="str">
        <f>INDEX(字典!B:B,MATCH(D436,字典!A:A,0))</f>
        <v>正常</v>
      </c>
      <c r="I436" s="4" t="str">
        <f>IF(RIGHT(F436,2)="90",INDEX(字典!F:F,MATCH("0x"&amp;MID(F436,5,2),字典!C:C,0)),INDEX(字典!D:D,MATCH("0x"&amp;MID(F436,5,2),字典!C:C,0)))</f>
        <v>-</v>
      </c>
      <c r="J436" s="4" t="str">
        <f>IF(RIGHT(F436,2) ="90",INDEX(字典!J:J,MATCH("0x"&amp;MID(F436,7,2),字典!C:C,0)),INDEX(字典!H:H,MATCH("0x"&amp;MID(F436,7,2),字典!C:C,0)))</f>
        <v>-</v>
      </c>
      <c r="K436" s="4" t="str">
        <f>INDEX(字典!M:M,MATCH("0x"&amp;RIGHT(F436,2),字典!L:L,0))</f>
        <v>0xFE(254/126)</v>
      </c>
      <c r="L436" s="8">
        <f t="shared" si="14"/>
        <v>31.634</v>
      </c>
      <c r="M436" s="8">
        <f t="shared" si="13"/>
        <v>8.3999999999999631E-2</v>
      </c>
    </row>
    <row r="437" spans="1:13" ht="18" customHeight="1" x14ac:dyDescent="0.2">
      <c r="A437" s="1">
        <v>436</v>
      </c>
      <c r="B437" s="1">
        <v>1</v>
      </c>
      <c r="C437" s="20"/>
      <c r="D437" s="1" t="s">
        <v>77</v>
      </c>
      <c r="E437" s="1" t="s">
        <v>78</v>
      </c>
      <c r="F437" s="1" t="s">
        <v>79</v>
      </c>
      <c r="G437" s="1" t="s">
        <v>514</v>
      </c>
      <c r="H437" s="4" t="str">
        <f>INDEX(字典!B:B,MATCH(D437,字典!A:A,0))</f>
        <v>正常</v>
      </c>
      <c r="I437" s="4" t="str">
        <f>IF(RIGHT(F437,2)="90",INDEX(字典!F:F,MATCH("0x"&amp;MID(F437,5,2),字典!C:C,0)),INDEX(字典!D:D,MATCH("0x"&amp;MID(F437,5,2),字典!C:C,0)))</f>
        <v>-</v>
      </c>
      <c r="J437" s="4" t="str">
        <f>IF(RIGHT(F437,2) ="90",INDEX(字典!J:J,MATCH("0x"&amp;MID(F437,7,2),字典!C:C,0)),INDEX(字典!H:H,MATCH("0x"&amp;MID(F437,7,2),字典!C:C,0)))</f>
        <v>-</v>
      </c>
      <c r="K437" s="4" t="str">
        <f>INDEX(字典!M:M,MATCH("0x"&amp;RIGHT(F437,2),字典!L:L,0))</f>
        <v>0xF8(248/120)</v>
      </c>
      <c r="L437" s="8">
        <f t="shared" si="14"/>
        <v>31.734000000000002</v>
      </c>
      <c r="M437" s="8">
        <f t="shared" si="13"/>
        <v>0.10000000000000142</v>
      </c>
    </row>
    <row r="438" spans="1:13" ht="18" customHeight="1" x14ac:dyDescent="0.2">
      <c r="A438" s="1">
        <v>437</v>
      </c>
      <c r="B438" s="1">
        <v>1</v>
      </c>
      <c r="C438" s="20"/>
      <c r="D438" s="1" t="s">
        <v>77</v>
      </c>
      <c r="E438" s="1" t="s">
        <v>78</v>
      </c>
      <c r="F438" s="1" t="s">
        <v>79</v>
      </c>
      <c r="G438" s="1" t="s">
        <v>515</v>
      </c>
      <c r="H438" s="4" t="str">
        <f>INDEX(字典!B:B,MATCH(D438,字典!A:A,0))</f>
        <v>正常</v>
      </c>
      <c r="I438" s="4" t="str">
        <f>IF(RIGHT(F438,2)="90",INDEX(字典!F:F,MATCH("0x"&amp;MID(F438,5,2),字典!C:C,0)),INDEX(字典!D:D,MATCH("0x"&amp;MID(F438,5,2),字典!C:C,0)))</f>
        <v>-</v>
      </c>
      <c r="J438" s="4" t="str">
        <f>IF(RIGHT(F438,2) ="90",INDEX(字典!J:J,MATCH("0x"&amp;MID(F438,7,2),字典!C:C,0)),INDEX(字典!H:H,MATCH("0x"&amp;MID(F438,7,2),字典!C:C,0)))</f>
        <v>-</v>
      </c>
      <c r="K438" s="4" t="str">
        <f>INDEX(字典!M:M,MATCH("0x"&amp;RIGHT(F438,2),字典!L:L,0))</f>
        <v>0xF8(248/120)</v>
      </c>
      <c r="L438" s="8">
        <f t="shared" si="14"/>
        <v>31.824000000000002</v>
      </c>
      <c r="M438" s="8">
        <f t="shared" si="13"/>
        <v>8.9999999999999858E-2</v>
      </c>
    </row>
    <row r="439" spans="1:13" ht="18" customHeight="1" x14ac:dyDescent="0.2">
      <c r="A439" s="1">
        <v>438</v>
      </c>
      <c r="B439" s="1">
        <v>1</v>
      </c>
      <c r="C439" s="20"/>
      <c r="D439" s="1" t="s">
        <v>77</v>
      </c>
      <c r="E439" s="1" t="s">
        <v>78</v>
      </c>
      <c r="F439" s="1" t="s">
        <v>79</v>
      </c>
      <c r="G439" s="1" t="s">
        <v>516</v>
      </c>
      <c r="H439" s="4" t="str">
        <f>INDEX(字典!B:B,MATCH(D439,字典!A:A,0))</f>
        <v>正常</v>
      </c>
      <c r="I439" s="4" t="str">
        <f>IF(RIGHT(F439,2)="90",INDEX(字典!F:F,MATCH("0x"&amp;MID(F439,5,2),字典!C:C,0)),INDEX(字典!D:D,MATCH("0x"&amp;MID(F439,5,2),字典!C:C,0)))</f>
        <v>-</v>
      </c>
      <c r="J439" s="4" t="str">
        <f>IF(RIGHT(F439,2) ="90",INDEX(字典!J:J,MATCH("0x"&amp;MID(F439,7,2),字典!C:C,0)),INDEX(字典!H:H,MATCH("0x"&amp;MID(F439,7,2),字典!C:C,0)))</f>
        <v>-</v>
      </c>
      <c r="K439" s="4" t="str">
        <f>INDEX(字典!M:M,MATCH("0x"&amp;RIGHT(F439,2),字典!L:L,0))</f>
        <v>0xF8(248/120)</v>
      </c>
      <c r="L439" s="8">
        <f t="shared" si="14"/>
        <v>31.914000000000001</v>
      </c>
      <c r="M439" s="8">
        <f t="shared" si="13"/>
        <v>8.9999999999999858E-2</v>
      </c>
    </row>
    <row r="440" spans="1:13" ht="18" customHeight="1" x14ac:dyDescent="0.2">
      <c r="A440" s="1">
        <v>439</v>
      </c>
      <c r="B440" s="1">
        <v>1</v>
      </c>
      <c r="C440" s="20"/>
      <c r="D440" s="1" t="s">
        <v>77</v>
      </c>
      <c r="E440" s="1" t="s">
        <v>78</v>
      </c>
      <c r="F440" s="1" t="s">
        <v>79</v>
      </c>
      <c r="G440" s="1" t="s">
        <v>517</v>
      </c>
      <c r="H440" s="4" t="str">
        <f>INDEX(字典!B:B,MATCH(D440,字典!A:A,0))</f>
        <v>正常</v>
      </c>
      <c r="I440" s="4" t="str">
        <f>IF(RIGHT(F440,2)="90",INDEX(字典!F:F,MATCH("0x"&amp;MID(F440,5,2),字典!C:C,0)),INDEX(字典!D:D,MATCH("0x"&amp;MID(F440,5,2),字典!C:C,0)))</f>
        <v>-</v>
      </c>
      <c r="J440" s="4" t="str">
        <f>IF(RIGHT(F440,2) ="90",INDEX(字典!J:J,MATCH("0x"&amp;MID(F440,7,2),字典!C:C,0)),INDEX(字典!H:H,MATCH("0x"&amp;MID(F440,7,2),字典!C:C,0)))</f>
        <v>-</v>
      </c>
      <c r="K440" s="4" t="str">
        <f>INDEX(字典!M:M,MATCH("0x"&amp;RIGHT(F440,2),字典!L:L,0))</f>
        <v>0xF8(248/120)</v>
      </c>
      <c r="L440" s="8">
        <f t="shared" si="14"/>
        <v>32.003999999999998</v>
      </c>
      <c r="M440" s="8">
        <f t="shared" si="13"/>
        <v>8.9999999999996305E-2</v>
      </c>
    </row>
    <row r="441" spans="1:13" ht="18" customHeight="1" x14ac:dyDescent="0.2">
      <c r="A441" s="1">
        <v>440</v>
      </c>
      <c r="B441" s="1">
        <v>1</v>
      </c>
      <c r="C441" s="20"/>
      <c r="D441" s="1" t="s">
        <v>77</v>
      </c>
      <c r="E441" s="1" t="s">
        <v>78</v>
      </c>
      <c r="F441" s="1" t="s">
        <v>79</v>
      </c>
      <c r="G441" s="1" t="s">
        <v>518</v>
      </c>
      <c r="H441" s="4" t="str">
        <f>INDEX(字典!B:B,MATCH(D441,字典!A:A,0))</f>
        <v>正常</v>
      </c>
      <c r="I441" s="4" t="str">
        <f>IF(RIGHT(F441,2)="90",INDEX(字典!F:F,MATCH("0x"&amp;MID(F441,5,2),字典!C:C,0)),INDEX(字典!D:D,MATCH("0x"&amp;MID(F441,5,2),字典!C:C,0)))</f>
        <v>-</v>
      </c>
      <c r="J441" s="4" t="str">
        <f>IF(RIGHT(F441,2) ="90",INDEX(字典!J:J,MATCH("0x"&amp;MID(F441,7,2),字典!C:C,0)),INDEX(字典!H:H,MATCH("0x"&amp;MID(F441,7,2),字典!C:C,0)))</f>
        <v>-</v>
      </c>
      <c r="K441" s="4" t="str">
        <f>INDEX(字典!M:M,MATCH("0x"&amp;RIGHT(F441,2),字典!L:L,0))</f>
        <v>0xF8(248/120)</v>
      </c>
      <c r="L441" s="8">
        <f t="shared" si="14"/>
        <v>32.103999999999999</v>
      </c>
      <c r="M441" s="8">
        <f t="shared" si="13"/>
        <v>0.10000000000000142</v>
      </c>
    </row>
    <row r="442" spans="1:13" ht="18" customHeight="1" x14ac:dyDescent="0.2">
      <c r="A442" s="1">
        <v>441</v>
      </c>
      <c r="B442" s="1">
        <v>1</v>
      </c>
      <c r="C442" s="20"/>
      <c r="D442" s="1" t="s">
        <v>77</v>
      </c>
      <c r="E442" s="1" t="s">
        <v>78</v>
      </c>
      <c r="F442" s="1" t="s">
        <v>79</v>
      </c>
      <c r="G442" s="1" t="s">
        <v>519</v>
      </c>
      <c r="H442" s="4" t="str">
        <f>INDEX(字典!B:B,MATCH(D442,字典!A:A,0))</f>
        <v>正常</v>
      </c>
      <c r="I442" s="4" t="str">
        <f>IF(RIGHT(F442,2)="90",INDEX(字典!F:F,MATCH("0x"&amp;MID(F442,5,2),字典!C:C,0)),INDEX(字典!D:D,MATCH("0x"&amp;MID(F442,5,2),字典!C:C,0)))</f>
        <v>-</v>
      </c>
      <c r="J442" s="4" t="str">
        <f>IF(RIGHT(F442,2) ="90",INDEX(字典!J:J,MATCH("0x"&amp;MID(F442,7,2),字典!C:C,0)),INDEX(字典!H:H,MATCH("0x"&amp;MID(F442,7,2),字典!C:C,0)))</f>
        <v>-</v>
      </c>
      <c r="K442" s="4" t="str">
        <f>INDEX(字典!M:M,MATCH("0x"&amp;RIGHT(F442,2),字典!L:L,0))</f>
        <v>0xF8(248/120)</v>
      </c>
      <c r="L442" s="8">
        <f t="shared" si="14"/>
        <v>32.183999999999997</v>
      </c>
      <c r="M442" s="8">
        <f t="shared" si="13"/>
        <v>7.9999999999998295E-2</v>
      </c>
    </row>
    <row r="443" spans="1:13" ht="18" customHeight="1" x14ac:dyDescent="0.2">
      <c r="A443" s="1">
        <v>442</v>
      </c>
      <c r="B443" s="1">
        <v>1</v>
      </c>
      <c r="C443" s="20"/>
      <c r="D443" s="1" t="s">
        <v>77</v>
      </c>
      <c r="E443" s="1" t="s">
        <v>78</v>
      </c>
      <c r="F443" s="1" t="s">
        <v>79</v>
      </c>
      <c r="G443" s="1" t="s">
        <v>520</v>
      </c>
      <c r="H443" s="4" t="str">
        <f>INDEX(字典!B:B,MATCH(D443,字典!A:A,0))</f>
        <v>正常</v>
      </c>
      <c r="I443" s="4" t="str">
        <f>IF(RIGHT(F443,2)="90",INDEX(字典!F:F,MATCH("0x"&amp;MID(F443,5,2),字典!C:C,0)),INDEX(字典!D:D,MATCH("0x"&amp;MID(F443,5,2),字典!C:C,0)))</f>
        <v>-</v>
      </c>
      <c r="J443" s="4" t="str">
        <f>IF(RIGHT(F443,2) ="90",INDEX(字典!J:J,MATCH("0x"&amp;MID(F443,7,2),字典!C:C,0)),INDEX(字典!H:H,MATCH("0x"&amp;MID(F443,7,2),字典!C:C,0)))</f>
        <v>-</v>
      </c>
      <c r="K443" s="4" t="str">
        <f>INDEX(字典!M:M,MATCH("0x"&amp;RIGHT(F443,2),字典!L:L,0))</f>
        <v>0xF8(248/120)</v>
      </c>
      <c r="L443" s="8">
        <f t="shared" si="14"/>
        <v>32.283999999999999</v>
      </c>
      <c r="M443" s="8">
        <f t="shared" si="13"/>
        <v>0.10000000000000142</v>
      </c>
    </row>
    <row r="444" spans="1:13" ht="18" customHeight="1" x14ac:dyDescent="0.2">
      <c r="A444" s="1">
        <v>443</v>
      </c>
      <c r="B444" s="1">
        <v>1</v>
      </c>
      <c r="C444" s="20"/>
      <c r="D444" s="1" t="s">
        <v>77</v>
      </c>
      <c r="E444" s="1" t="s">
        <v>78</v>
      </c>
      <c r="F444" s="1" t="s">
        <v>79</v>
      </c>
      <c r="G444" s="1" t="s">
        <v>521</v>
      </c>
      <c r="H444" s="4" t="str">
        <f>INDEX(字典!B:B,MATCH(D444,字典!A:A,0))</f>
        <v>正常</v>
      </c>
      <c r="I444" s="4" t="str">
        <f>IF(RIGHT(F444,2)="90",INDEX(字典!F:F,MATCH("0x"&amp;MID(F444,5,2),字典!C:C,0)),INDEX(字典!D:D,MATCH("0x"&amp;MID(F444,5,2),字典!C:C,0)))</f>
        <v>-</v>
      </c>
      <c r="J444" s="4" t="str">
        <f>IF(RIGHT(F444,2) ="90",INDEX(字典!J:J,MATCH("0x"&amp;MID(F444,7,2),字典!C:C,0)),INDEX(字典!H:H,MATCH("0x"&amp;MID(F444,7,2),字典!C:C,0)))</f>
        <v>-</v>
      </c>
      <c r="K444" s="4" t="str">
        <f>INDEX(字典!M:M,MATCH("0x"&amp;RIGHT(F444,2),字典!L:L,0))</f>
        <v>0xF8(248/120)</v>
      </c>
      <c r="L444" s="8">
        <f t="shared" si="14"/>
        <v>32.374000000000002</v>
      </c>
      <c r="M444" s="8">
        <f t="shared" si="13"/>
        <v>9.0000000000003411E-2</v>
      </c>
    </row>
    <row r="445" spans="1:13" ht="18" customHeight="1" x14ac:dyDescent="0.2">
      <c r="A445" s="1">
        <v>444</v>
      </c>
      <c r="B445" s="1">
        <v>1</v>
      </c>
      <c r="C445" s="20"/>
      <c r="D445" s="1" t="s">
        <v>77</v>
      </c>
      <c r="E445" s="1" t="s">
        <v>78</v>
      </c>
      <c r="F445" s="1" t="s">
        <v>79</v>
      </c>
      <c r="G445" s="1" t="s">
        <v>522</v>
      </c>
      <c r="H445" s="4" t="str">
        <f>INDEX(字典!B:B,MATCH(D445,字典!A:A,0))</f>
        <v>正常</v>
      </c>
      <c r="I445" s="4" t="str">
        <f>IF(RIGHT(F445,2)="90",INDEX(字典!F:F,MATCH("0x"&amp;MID(F445,5,2),字典!C:C,0)),INDEX(字典!D:D,MATCH("0x"&amp;MID(F445,5,2),字典!C:C,0)))</f>
        <v>-</v>
      </c>
      <c r="J445" s="4" t="str">
        <f>IF(RIGHT(F445,2) ="90",INDEX(字典!J:J,MATCH("0x"&amp;MID(F445,7,2),字典!C:C,0)),INDEX(字典!H:H,MATCH("0x"&amp;MID(F445,7,2),字典!C:C,0)))</f>
        <v>-</v>
      </c>
      <c r="K445" s="4" t="str">
        <f>INDEX(字典!M:M,MATCH("0x"&amp;RIGHT(F445,2),字典!L:L,0))</f>
        <v>0xF8(248/120)</v>
      </c>
      <c r="L445" s="8">
        <f t="shared" si="14"/>
        <v>32.463999999999999</v>
      </c>
      <c r="M445" s="8">
        <f t="shared" si="13"/>
        <v>8.9999999999996305E-2</v>
      </c>
    </row>
    <row r="446" spans="1:13" ht="18" customHeight="1" x14ac:dyDescent="0.2">
      <c r="A446" s="1">
        <v>445</v>
      </c>
      <c r="B446" s="1">
        <v>1</v>
      </c>
      <c r="C446" s="20"/>
      <c r="D446" s="1" t="s">
        <v>77</v>
      </c>
      <c r="E446" s="1" t="s">
        <v>78</v>
      </c>
      <c r="F446" s="1" t="s">
        <v>87</v>
      </c>
      <c r="G446" s="1" t="s">
        <v>523</v>
      </c>
      <c r="H446" s="4" t="str">
        <f>INDEX(字典!B:B,MATCH(D446,字典!A:A,0))</f>
        <v>正常</v>
      </c>
      <c r="I446" s="4" t="str">
        <f>IF(RIGHT(F446,2)="90",INDEX(字典!F:F,MATCH("0x"&amp;MID(F446,5,2),字典!C:C,0)),INDEX(字典!D:D,MATCH("0x"&amp;MID(F446,5,2),字典!C:C,0)))</f>
        <v>-</v>
      </c>
      <c r="J446" s="4" t="str">
        <f>IF(RIGHT(F446,2) ="90",INDEX(字典!J:J,MATCH("0x"&amp;MID(F446,7,2),字典!C:C,0)),INDEX(字典!H:H,MATCH("0x"&amp;MID(F446,7,2),字典!C:C,0)))</f>
        <v>-</v>
      </c>
      <c r="K446" s="4" t="str">
        <f>INDEX(字典!M:M,MATCH("0x"&amp;RIGHT(F446,2),字典!L:L,0))</f>
        <v>0xFE(254/126)</v>
      </c>
      <c r="L446" s="8">
        <f t="shared" si="14"/>
        <v>32.564999999999998</v>
      </c>
      <c r="M446" s="8">
        <f t="shared" si="13"/>
        <v>0.10099999999999909</v>
      </c>
    </row>
    <row r="447" spans="1:13" ht="18" customHeight="1" x14ac:dyDescent="0.2">
      <c r="A447" s="1">
        <v>446</v>
      </c>
      <c r="B447" s="1">
        <v>1</v>
      </c>
      <c r="C447" s="20"/>
      <c r="D447" s="1" t="s">
        <v>77</v>
      </c>
      <c r="E447" s="1" t="s">
        <v>78</v>
      </c>
      <c r="F447" s="1" t="s">
        <v>79</v>
      </c>
      <c r="G447" s="1" t="s">
        <v>524</v>
      </c>
      <c r="H447" s="4" t="str">
        <f>INDEX(字典!B:B,MATCH(D447,字典!A:A,0))</f>
        <v>正常</v>
      </c>
      <c r="I447" s="4" t="str">
        <f>IF(RIGHT(F447,2)="90",INDEX(字典!F:F,MATCH("0x"&amp;MID(F447,5,2),字典!C:C,0)),INDEX(字典!D:D,MATCH("0x"&amp;MID(F447,5,2),字典!C:C,0)))</f>
        <v>-</v>
      </c>
      <c r="J447" s="4" t="str">
        <f>IF(RIGHT(F447,2) ="90",INDEX(字典!J:J,MATCH("0x"&amp;MID(F447,7,2),字典!C:C,0)),INDEX(字典!H:H,MATCH("0x"&amp;MID(F447,7,2),字典!C:C,0)))</f>
        <v>-</v>
      </c>
      <c r="K447" s="4" t="str">
        <f>INDEX(字典!M:M,MATCH("0x"&amp;RIGHT(F447,2),字典!L:L,0))</f>
        <v>0xF8(248/120)</v>
      </c>
      <c r="L447" s="8">
        <f t="shared" si="14"/>
        <v>32.651000000000003</v>
      </c>
      <c r="M447" s="8">
        <f t="shared" si="13"/>
        <v>8.6000000000005627E-2</v>
      </c>
    </row>
    <row r="448" spans="1:13" ht="18" customHeight="1" x14ac:dyDescent="0.2">
      <c r="A448" s="1">
        <v>447</v>
      </c>
      <c r="B448" s="1">
        <v>1</v>
      </c>
      <c r="C448" s="20"/>
      <c r="D448" s="1" t="s">
        <v>77</v>
      </c>
      <c r="E448" s="1" t="s">
        <v>78</v>
      </c>
      <c r="F448" s="1" t="s">
        <v>79</v>
      </c>
      <c r="G448" s="1" t="s">
        <v>525</v>
      </c>
      <c r="H448" s="4" t="str">
        <f>INDEX(字典!B:B,MATCH(D448,字典!A:A,0))</f>
        <v>正常</v>
      </c>
      <c r="I448" s="4" t="str">
        <f>IF(RIGHT(F448,2)="90",INDEX(字典!F:F,MATCH("0x"&amp;MID(F448,5,2),字典!C:C,0)),INDEX(字典!D:D,MATCH("0x"&amp;MID(F448,5,2),字典!C:C,0)))</f>
        <v>-</v>
      </c>
      <c r="J448" s="4" t="str">
        <f>IF(RIGHT(F448,2) ="90",INDEX(字典!J:J,MATCH("0x"&amp;MID(F448,7,2),字典!C:C,0)),INDEX(字典!H:H,MATCH("0x"&amp;MID(F448,7,2),字典!C:C,0)))</f>
        <v>-</v>
      </c>
      <c r="K448" s="4" t="str">
        <f>INDEX(字典!M:M,MATCH("0x"&amp;RIGHT(F448,2),字典!L:L,0))</f>
        <v>0xF8(248/120)</v>
      </c>
      <c r="L448" s="8">
        <f t="shared" si="14"/>
        <v>32.750999999999998</v>
      </c>
      <c r="M448" s="8">
        <f t="shared" si="13"/>
        <v>9.9999999999994316E-2</v>
      </c>
    </row>
    <row r="449" spans="1:13" ht="18" customHeight="1" x14ac:dyDescent="0.2">
      <c r="A449" s="1">
        <v>448</v>
      </c>
      <c r="B449" s="1">
        <v>1</v>
      </c>
      <c r="C449" s="20"/>
      <c r="D449" s="1" t="s">
        <v>77</v>
      </c>
      <c r="E449" s="1" t="s">
        <v>78</v>
      </c>
      <c r="F449" s="1" t="s">
        <v>79</v>
      </c>
      <c r="G449" s="1" t="s">
        <v>526</v>
      </c>
      <c r="H449" s="4" t="str">
        <f>INDEX(字典!B:B,MATCH(D449,字典!A:A,0))</f>
        <v>正常</v>
      </c>
      <c r="I449" s="4" t="str">
        <f>IF(RIGHT(F449,2)="90",INDEX(字典!F:F,MATCH("0x"&amp;MID(F449,5,2),字典!C:C,0)),INDEX(字典!D:D,MATCH("0x"&amp;MID(F449,5,2),字典!C:C,0)))</f>
        <v>-</v>
      </c>
      <c r="J449" s="4" t="str">
        <f>IF(RIGHT(F449,2) ="90",INDEX(字典!J:J,MATCH("0x"&amp;MID(F449,7,2),字典!C:C,0)),INDEX(字典!H:H,MATCH("0x"&amp;MID(F449,7,2),字典!C:C,0)))</f>
        <v>-</v>
      </c>
      <c r="K449" s="4" t="str">
        <f>INDEX(字典!M:M,MATCH("0x"&amp;RIGHT(F449,2),字典!L:L,0))</f>
        <v>0xF8(248/120)</v>
      </c>
      <c r="L449" s="8">
        <f t="shared" si="14"/>
        <v>32.841000000000001</v>
      </c>
      <c r="M449" s="8">
        <f t="shared" si="13"/>
        <v>9.0000000000003411E-2</v>
      </c>
    </row>
    <row r="450" spans="1:13" ht="18" customHeight="1" x14ac:dyDescent="0.2">
      <c r="A450" s="1">
        <v>449</v>
      </c>
      <c r="B450" s="1">
        <v>1</v>
      </c>
      <c r="C450" s="20"/>
      <c r="D450" s="1" t="s">
        <v>77</v>
      </c>
      <c r="E450" s="1" t="s">
        <v>78</v>
      </c>
      <c r="F450" s="1" t="s">
        <v>79</v>
      </c>
      <c r="G450" s="1" t="s">
        <v>527</v>
      </c>
      <c r="H450" s="4" t="str">
        <f>INDEX(字典!B:B,MATCH(D450,字典!A:A,0))</f>
        <v>正常</v>
      </c>
      <c r="I450" s="4" t="str">
        <f>IF(RIGHT(F450,2)="90",INDEX(字典!F:F,MATCH("0x"&amp;MID(F450,5,2),字典!C:C,0)),INDEX(字典!D:D,MATCH("0x"&amp;MID(F450,5,2),字典!C:C,0)))</f>
        <v>-</v>
      </c>
      <c r="J450" s="4" t="str">
        <f>IF(RIGHT(F450,2) ="90",INDEX(字典!J:J,MATCH("0x"&amp;MID(F450,7,2),字典!C:C,0)),INDEX(字典!H:H,MATCH("0x"&amp;MID(F450,7,2),字典!C:C,0)))</f>
        <v>-</v>
      </c>
      <c r="K450" s="4" t="str">
        <f>INDEX(字典!M:M,MATCH("0x"&amp;RIGHT(F450,2),字典!L:L,0))</f>
        <v>0xF8(248/120)</v>
      </c>
      <c r="L450" s="8">
        <f t="shared" si="14"/>
        <v>32.941000000000003</v>
      </c>
      <c r="M450" s="8">
        <f t="shared" ref="M450:M513" si="15">IFERROR(IF(B450=B449,L450-L449,0),"")</f>
        <v>0.10000000000000142</v>
      </c>
    </row>
    <row r="451" spans="1:13" ht="18" customHeight="1" x14ac:dyDescent="0.2">
      <c r="A451" s="1">
        <v>450</v>
      </c>
      <c r="B451" s="1">
        <v>1</v>
      </c>
      <c r="C451" s="20"/>
      <c r="D451" s="1" t="s">
        <v>77</v>
      </c>
      <c r="E451" s="1" t="s">
        <v>78</v>
      </c>
      <c r="F451" s="1" t="s">
        <v>79</v>
      </c>
      <c r="G451" s="1" t="s">
        <v>528</v>
      </c>
      <c r="H451" s="4" t="str">
        <f>INDEX(字典!B:B,MATCH(D451,字典!A:A,0))</f>
        <v>正常</v>
      </c>
      <c r="I451" s="4" t="str">
        <f>IF(RIGHT(F451,2)="90",INDEX(字典!F:F,MATCH("0x"&amp;MID(F451,5,2),字典!C:C,0)),INDEX(字典!D:D,MATCH("0x"&amp;MID(F451,5,2),字典!C:C,0)))</f>
        <v>-</v>
      </c>
      <c r="J451" s="4" t="str">
        <f>IF(RIGHT(F451,2) ="90",INDEX(字典!J:J,MATCH("0x"&amp;MID(F451,7,2),字典!C:C,0)),INDEX(字典!H:H,MATCH("0x"&amp;MID(F451,7,2),字典!C:C,0)))</f>
        <v>-</v>
      </c>
      <c r="K451" s="4" t="str">
        <f>INDEX(字典!M:M,MATCH("0x"&amp;RIGHT(F451,2),字典!L:L,0))</f>
        <v>0xF8(248/120)</v>
      </c>
      <c r="L451" s="8">
        <f t="shared" si="14"/>
        <v>33.030999999999999</v>
      </c>
      <c r="M451" s="8">
        <f t="shared" si="15"/>
        <v>8.9999999999996305E-2</v>
      </c>
    </row>
    <row r="452" spans="1:13" ht="18" customHeight="1" x14ac:dyDescent="0.2">
      <c r="A452" s="1">
        <v>451</v>
      </c>
      <c r="B452" s="1">
        <v>1</v>
      </c>
      <c r="C452" s="20"/>
      <c r="D452" s="1" t="s">
        <v>77</v>
      </c>
      <c r="E452" s="1" t="s">
        <v>78</v>
      </c>
      <c r="F452" s="1" t="s">
        <v>79</v>
      </c>
      <c r="G452" s="1" t="s">
        <v>529</v>
      </c>
      <c r="H452" s="4" t="str">
        <f>INDEX(字典!B:B,MATCH(D452,字典!A:A,0))</f>
        <v>正常</v>
      </c>
      <c r="I452" s="4" t="str">
        <f>IF(RIGHT(F452,2)="90",INDEX(字典!F:F,MATCH("0x"&amp;MID(F452,5,2),字典!C:C,0)),INDEX(字典!D:D,MATCH("0x"&amp;MID(F452,5,2),字典!C:C,0)))</f>
        <v>-</v>
      </c>
      <c r="J452" s="4" t="str">
        <f>IF(RIGHT(F452,2) ="90",INDEX(字典!J:J,MATCH("0x"&amp;MID(F452,7,2),字典!C:C,0)),INDEX(字典!H:H,MATCH("0x"&amp;MID(F452,7,2),字典!C:C,0)))</f>
        <v>-</v>
      </c>
      <c r="K452" s="4" t="str">
        <f>INDEX(字典!M:M,MATCH("0x"&amp;RIGHT(F452,2),字典!L:L,0))</f>
        <v>0xF8(248/120)</v>
      </c>
      <c r="L452" s="8">
        <f t="shared" si="14"/>
        <v>33.130000000000003</v>
      </c>
      <c r="M452" s="8">
        <f t="shared" si="15"/>
        <v>9.9000000000003752E-2</v>
      </c>
    </row>
    <row r="453" spans="1:13" ht="18" customHeight="1" x14ac:dyDescent="0.2">
      <c r="A453" s="1">
        <v>452</v>
      </c>
      <c r="B453" s="1">
        <v>1</v>
      </c>
      <c r="C453" s="20"/>
      <c r="D453" s="1" t="s">
        <v>77</v>
      </c>
      <c r="E453" s="1" t="s">
        <v>78</v>
      </c>
      <c r="F453" s="1" t="s">
        <v>79</v>
      </c>
      <c r="G453" s="1" t="s">
        <v>530</v>
      </c>
      <c r="H453" s="4" t="str">
        <f>INDEX(字典!B:B,MATCH(D453,字典!A:A,0))</f>
        <v>正常</v>
      </c>
      <c r="I453" s="4" t="str">
        <f>IF(RIGHT(F453,2)="90",INDEX(字典!F:F,MATCH("0x"&amp;MID(F453,5,2),字典!C:C,0)),INDEX(字典!D:D,MATCH("0x"&amp;MID(F453,5,2),字典!C:C,0)))</f>
        <v>-</v>
      </c>
      <c r="J453" s="4" t="str">
        <f>IF(RIGHT(F453,2) ="90",INDEX(字典!J:J,MATCH("0x"&amp;MID(F453,7,2),字典!C:C,0)),INDEX(字典!H:H,MATCH("0x"&amp;MID(F453,7,2),字典!C:C,0)))</f>
        <v>-</v>
      </c>
      <c r="K453" s="4" t="str">
        <f>INDEX(字典!M:M,MATCH("0x"&amp;RIGHT(F453,2),字典!L:L,0))</f>
        <v>0xF8(248/120)</v>
      </c>
      <c r="L453" s="8">
        <f t="shared" si="14"/>
        <v>33.22</v>
      </c>
      <c r="M453" s="8">
        <f t="shared" si="15"/>
        <v>8.9999999999996305E-2</v>
      </c>
    </row>
    <row r="454" spans="1:13" ht="18" customHeight="1" x14ac:dyDescent="0.2">
      <c r="A454" s="1">
        <v>453</v>
      </c>
      <c r="B454" s="1">
        <v>1</v>
      </c>
      <c r="C454" s="20"/>
      <c r="D454" s="1" t="s">
        <v>77</v>
      </c>
      <c r="E454" s="1" t="s">
        <v>78</v>
      </c>
      <c r="F454" s="1" t="s">
        <v>79</v>
      </c>
      <c r="G454" s="1" t="s">
        <v>531</v>
      </c>
      <c r="H454" s="4" t="str">
        <f>INDEX(字典!B:B,MATCH(D454,字典!A:A,0))</f>
        <v>正常</v>
      </c>
      <c r="I454" s="4" t="str">
        <f>IF(RIGHT(F454,2)="90",INDEX(字典!F:F,MATCH("0x"&amp;MID(F454,5,2),字典!C:C,0)),INDEX(字典!D:D,MATCH("0x"&amp;MID(F454,5,2),字典!C:C,0)))</f>
        <v>-</v>
      </c>
      <c r="J454" s="4" t="str">
        <f>IF(RIGHT(F454,2) ="90",INDEX(字典!J:J,MATCH("0x"&amp;MID(F454,7,2),字典!C:C,0)),INDEX(字典!H:H,MATCH("0x"&amp;MID(F454,7,2),字典!C:C,0)))</f>
        <v>-</v>
      </c>
      <c r="K454" s="4" t="str">
        <f>INDEX(字典!M:M,MATCH("0x"&amp;RIGHT(F454,2),字典!L:L,0))</f>
        <v>0xF8(248/120)</v>
      </c>
      <c r="L454" s="8">
        <f t="shared" si="14"/>
        <v>33.32</v>
      </c>
      <c r="M454" s="8">
        <f t="shared" si="15"/>
        <v>0.10000000000000142</v>
      </c>
    </row>
    <row r="455" spans="1:13" ht="18" customHeight="1" x14ac:dyDescent="0.2">
      <c r="A455" s="1">
        <v>454</v>
      </c>
      <c r="B455" s="1">
        <v>1</v>
      </c>
      <c r="C455" s="20"/>
      <c r="D455" s="1" t="s">
        <v>77</v>
      </c>
      <c r="E455" s="1" t="s">
        <v>78</v>
      </c>
      <c r="F455" s="1" t="s">
        <v>79</v>
      </c>
      <c r="G455" s="1" t="s">
        <v>532</v>
      </c>
      <c r="H455" s="4" t="str">
        <f>INDEX(字典!B:B,MATCH(D455,字典!A:A,0))</f>
        <v>正常</v>
      </c>
      <c r="I455" s="4" t="str">
        <f>IF(RIGHT(F455,2)="90",INDEX(字典!F:F,MATCH("0x"&amp;MID(F455,5,2),字典!C:C,0)),INDEX(字典!D:D,MATCH("0x"&amp;MID(F455,5,2),字典!C:C,0)))</f>
        <v>-</v>
      </c>
      <c r="J455" s="4" t="str">
        <f>IF(RIGHT(F455,2) ="90",INDEX(字典!J:J,MATCH("0x"&amp;MID(F455,7,2),字典!C:C,0)),INDEX(字典!H:H,MATCH("0x"&amp;MID(F455,7,2),字典!C:C,0)))</f>
        <v>-</v>
      </c>
      <c r="K455" s="4" t="str">
        <f>INDEX(字典!M:M,MATCH("0x"&amp;RIGHT(F455,2),字典!L:L,0))</f>
        <v>0xF8(248/120)</v>
      </c>
      <c r="L455" s="8">
        <f t="shared" si="14"/>
        <v>33.409999999999997</v>
      </c>
      <c r="M455" s="8">
        <f t="shared" si="15"/>
        <v>8.9999999999996305E-2</v>
      </c>
    </row>
    <row r="456" spans="1:13" ht="18" customHeight="1" x14ac:dyDescent="0.2">
      <c r="A456" s="1">
        <v>455</v>
      </c>
      <c r="B456" s="1">
        <v>1</v>
      </c>
      <c r="C456" s="20"/>
      <c r="D456" s="1" t="s">
        <v>77</v>
      </c>
      <c r="E456" s="1" t="s">
        <v>78</v>
      </c>
      <c r="F456" s="1" t="s">
        <v>87</v>
      </c>
      <c r="G456" s="1" t="s">
        <v>533</v>
      </c>
      <c r="H456" s="4" t="str">
        <f>INDEX(字典!B:B,MATCH(D456,字典!A:A,0))</f>
        <v>正常</v>
      </c>
      <c r="I456" s="4" t="str">
        <f>IF(RIGHT(F456,2)="90",INDEX(字典!F:F,MATCH("0x"&amp;MID(F456,5,2),字典!C:C,0)),INDEX(字典!D:D,MATCH("0x"&amp;MID(F456,5,2),字典!C:C,0)))</f>
        <v>-</v>
      </c>
      <c r="J456" s="4" t="str">
        <f>IF(RIGHT(F456,2) ="90",INDEX(字典!J:J,MATCH("0x"&amp;MID(F456,7,2),字典!C:C,0)),INDEX(字典!H:H,MATCH("0x"&amp;MID(F456,7,2),字典!C:C,0)))</f>
        <v>-</v>
      </c>
      <c r="K456" s="4" t="str">
        <f>INDEX(字典!M:M,MATCH("0x"&amp;RIGHT(F456,2),字典!L:L,0))</f>
        <v>0xFE(254/126)</v>
      </c>
      <c r="L456" s="8">
        <f t="shared" si="14"/>
        <v>33.51</v>
      </c>
      <c r="M456" s="8">
        <f t="shared" si="15"/>
        <v>0.10000000000000142</v>
      </c>
    </row>
    <row r="457" spans="1:13" ht="18" customHeight="1" x14ac:dyDescent="0.2">
      <c r="A457" s="1">
        <v>456</v>
      </c>
      <c r="B457" s="1">
        <v>1</v>
      </c>
      <c r="C457" s="20"/>
      <c r="D457" s="1" t="s">
        <v>77</v>
      </c>
      <c r="E457" s="1" t="s">
        <v>78</v>
      </c>
      <c r="F457" s="1" t="s">
        <v>79</v>
      </c>
      <c r="G457" s="1" t="s">
        <v>534</v>
      </c>
      <c r="H457" s="4" t="str">
        <f>INDEX(字典!B:B,MATCH(D457,字典!A:A,0))</f>
        <v>正常</v>
      </c>
      <c r="I457" s="4" t="str">
        <f>IF(RIGHT(F457,2)="90",INDEX(字典!F:F,MATCH("0x"&amp;MID(F457,5,2),字典!C:C,0)),INDEX(字典!D:D,MATCH("0x"&amp;MID(F457,5,2),字典!C:C,0)))</f>
        <v>-</v>
      </c>
      <c r="J457" s="4" t="str">
        <f>IF(RIGHT(F457,2) ="90",INDEX(字典!J:J,MATCH("0x"&amp;MID(F457,7,2),字典!C:C,0)),INDEX(字典!H:H,MATCH("0x"&amp;MID(F457,7,2),字典!C:C,0)))</f>
        <v>-</v>
      </c>
      <c r="K457" s="4" t="str">
        <f>INDEX(字典!M:M,MATCH("0x"&amp;RIGHT(F457,2),字典!L:L,0))</f>
        <v>0xF8(248/120)</v>
      </c>
      <c r="L457" s="8">
        <f t="shared" si="14"/>
        <v>33.606999999999999</v>
      </c>
      <c r="M457" s="8">
        <f t="shared" si="15"/>
        <v>9.7000000000001307E-2</v>
      </c>
    </row>
    <row r="458" spans="1:13" ht="18" customHeight="1" x14ac:dyDescent="0.2">
      <c r="A458" s="1">
        <v>457</v>
      </c>
      <c r="B458" s="1">
        <v>1</v>
      </c>
      <c r="C458" s="20"/>
      <c r="D458" s="1" t="s">
        <v>77</v>
      </c>
      <c r="E458" s="1" t="s">
        <v>78</v>
      </c>
      <c r="F458" s="1" t="s">
        <v>79</v>
      </c>
      <c r="G458" s="1" t="s">
        <v>535</v>
      </c>
      <c r="H458" s="4" t="str">
        <f>INDEX(字典!B:B,MATCH(D458,字典!A:A,0))</f>
        <v>正常</v>
      </c>
      <c r="I458" s="4" t="str">
        <f>IF(RIGHT(F458,2)="90",INDEX(字典!F:F,MATCH("0x"&amp;MID(F458,5,2),字典!C:C,0)),INDEX(字典!D:D,MATCH("0x"&amp;MID(F458,5,2),字典!C:C,0)))</f>
        <v>-</v>
      </c>
      <c r="J458" s="4" t="str">
        <f>IF(RIGHT(F458,2) ="90",INDEX(字典!J:J,MATCH("0x"&amp;MID(F458,7,2),字典!C:C,0)),INDEX(字典!H:H,MATCH("0x"&amp;MID(F458,7,2),字典!C:C,0)))</f>
        <v>-</v>
      </c>
      <c r="K458" s="4" t="str">
        <f>INDEX(字典!M:M,MATCH("0x"&amp;RIGHT(F458,2),字典!L:L,0))</f>
        <v>0xF8(248/120)</v>
      </c>
      <c r="L458" s="8">
        <f t="shared" si="14"/>
        <v>33.707000000000001</v>
      </c>
      <c r="M458" s="8">
        <f t="shared" si="15"/>
        <v>0.10000000000000142</v>
      </c>
    </row>
    <row r="459" spans="1:13" ht="18" customHeight="1" x14ac:dyDescent="0.2">
      <c r="A459" s="1">
        <v>458</v>
      </c>
      <c r="B459" s="1">
        <v>1</v>
      </c>
      <c r="C459" s="20"/>
      <c r="D459" s="1" t="s">
        <v>77</v>
      </c>
      <c r="E459" s="1" t="s">
        <v>78</v>
      </c>
      <c r="F459" s="1" t="s">
        <v>79</v>
      </c>
      <c r="G459" s="1" t="s">
        <v>536</v>
      </c>
      <c r="H459" s="4" t="str">
        <f>INDEX(字典!B:B,MATCH(D459,字典!A:A,0))</f>
        <v>正常</v>
      </c>
      <c r="I459" s="4" t="str">
        <f>IF(RIGHT(F459,2)="90",INDEX(字典!F:F,MATCH("0x"&amp;MID(F459,5,2),字典!C:C,0)),INDEX(字典!D:D,MATCH("0x"&amp;MID(F459,5,2),字典!C:C,0)))</f>
        <v>-</v>
      </c>
      <c r="J459" s="4" t="str">
        <f>IF(RIGHT(F459,2) ="90",INDEX(字典!J:J,MATCH("0x"&amp;MID(F459,7,2),字典!C:C,0)),INDEX(字典!H:H,MATCH("0x"&amp;MID(F459,7,2),字典!C:C,0)))</f>
        <v>-</v>
      </c>
      <c r="K459" s="4" t="str">
        <f>INDEX(字典!M:M,MATCH("0x"&amp;RIGHT(F459,2),字典!L:L,0))</f>
        <v>0xF8(248/120)</v>
      </c>
      <c r="L459" s="8">
        <f t="shared" si="14"/>
        <v>33.796999999999997</v>
      </c>
      <c r="M459" s="8">
        <f t="shared" si="15"/>
        <v>8.9999999999996305E-2</v>
      </c>
    </row>
    <row r="460" spans="1:13" ht="18" customHeight="1" x14ac:dyDescent="0.2">
      <c r="A460" s="1">
        <v>459</v>
      </c>
      <c r="B460" s="1">
        <v>1</v>
      </c>
      <c r="C460" s="20"/>
      <c r="D460" s="1" t="s">
        <v>77</v>
      </c>
      <c r="E460" s="1" t="s">
        <v>78</v>
      </c>
      <c r="F460" s="1" t="s">
        <v>79</v>
      </c>
      <c r="G460" s="1" t="s">
        <v>537</v>
      </c>
      <c r="H460" s="4" t="str">
        <f>INDEX(字典!B:B,MATCH(D460,字典!A:A,0))</f>
        <v>正常</v>
      </c>
      <c r="I460" s="4" t="str">
        <f>IF(RIGHT(F460,2)="90",INDEX(字典!F:F,MATCH("0x"&amp;MID(F460,5,2),字典!C:C,0)),INDEX(字典!D:D,MATCH("0x"&amp;MID(F460,5,2),字典!C:C,0)))</f>
        <v>-</v>
      </c>
      <c r="J460" s="4" t="str">
        <f>IF(RIGHT(F460,2) ="90",INDEX(字典!J:J,MATCH("0x"&amp;MID(F460,7,2),字典!C:C,0)),INDEX(字典!H:H,MATCH("0x"&amp;MID(F460,7,2),字典!C:C,0)))</f>
        <v>-</v>
      </c>
      <c r="K460" s="4" t="str">
        <f>INDEX(字典!M:M,MATCH("0x"&amp;RIGHT(F460,2),字典!L:L,0))</f>
        <v>0xF8(248/120)</v>
      </c>
      <c r="L460" s="8">
        <f t="shared" si="14"/>
        <v>33.896999999999998</v>
      </c>
      <c r="M460" s="8">
        <f t="shared" si="15"/>
        <v>0.10000000000000142</v>
      </c>
    </row>
    <row r="461" spans="1:13" ht="18" customHeight="1" x14ac:dyDescent="0.2">
      <c r="A461" s="1">
        <v>460</v>
      </c>
      <c r="B461" s="1">
        <v>1</v>
      </c>
      <c r="C461" s="20"/>
      <c r="D461" s="1" t="s">
        <v>77</v>
      </c>
      <c r="E461" s="1" t="s">
        <v>78</v>
      </c>
      <c r="F461" s="1" t="s">
        <v>79</v>
      </c>
      <c r="G461" s="1" t="s">
        <v>538</v>
      </c>
      <c r="H461" s="4" t="str">
        <f>INDEX(字典!B:B,MATCH(D461,字典!A:A,0))</f>
        <v>正常</v>
      </c>
      <c r="I461" s="4" t="str">
        <f>IF(RIGHT(F461,2)="90",INDEX(字典!F:F,MATCH("0x"&amp;MID(F461,5,2),字典!C:C,0)),INDEX(字典!D:D,MATCH("0x"&amp;MID(F461,5,2),字典!C:C,0)))</f>
        <v>-</v>
      </c>
      <c r="J461" s="4" t="str">
        <f>IF(RIGHT(F461,2) ="90",INDEX(字典!J:J,MATCH("0x"&amp;MID(F461,7,2),字典!C:C,0)),INDEX(字典!H:H,MATCH("0x"&amp;MID(F461,7,2),字典!C:C,0)))</f>
        <v>-</v>
      </c>
      <c r="K461" s="4" t="str">
        <f>INDEX(字典!M:M,MATCH("0x"&amp;RIGHT(F461,2),字典!L:L,0))</f>
        <v>0xF8(248/120)</v>
      </c>
      <c r="L461" s="8">
        <f t="shared" si="14"/>
        <v>33.997</v>
      </c>
      <c r="M461" s="8">
        <f t="shared" si="15"/>
        <v>0.10000000000000142</v>
      </c>
    </row>
    <row r="462" spans="1:13" ht="18" customHeight="1" x14ac:dyDescent="0.2">
      <c r="A462" s="1">
        <v>461</v>
      </c>
      <c r="B462" s="1">
        <v>1</v>
      </c>
      <c r="C462" s="20"/>
      <c r="D462" s="1" t="s">
        <v>77</v>
      </c>
      <c r="E462" s="1" t="s">
        <v>78</v>
      </c>
      <c r="F462" s="1" t="s">
        <v>79</v>
      </c>
      <c r="G462" s="1" t="s">
        <v>539</v>
      </c>
      <c r="H462" s="4" t="str">
        <f>INDEX(字典!B:B,MATCH(D462,字典!A:A,0))</f>
        <v>正常</v>
      </c>
      <c r="I462" s="4" t="str">
        <f>IF(RIGHT(F462,2)="90",INDEX(字典!F:F,MATCH("0x"&amp;MID(F462,5,2),字典!C:C,0)),INDEX(字典!D:D,MATCH("0x"&amp;MID(F462,5,2),字典!C:C,0)))</f>
        <v>-</v>
      </c>
      <c r="J462" s="4" t="str">
        <f>IF(RIGHT(F462,2) ="90",INDEX(字典!J:J,MATCH("0x"&amp;MID(F462,7,2),字典!C:C,0)),INDEX(字典!H:H,MATCH("0x"&amp;MID(F462,7,2),字典!C:C,0)))</f>
        <v>-</v>
      </c>
      <c r="K462" s="4" t="str">
        <f>INDEX(字典!M:M,MATCH("0x"&amp;RIGHT(F462,2),字典!L:L,0))</f>
        <v>0xF8(248/120)</v>
      </c>
      <c r="L462" s="8">
        <f t="shared" si="14"/>
        <v>34.091999999999999</v>
      </c>
      <c r="M462" s="8">
        <f t="shared" si="15"/>
        <v>9.4999999999998863E-2</v>
      </c>
    </row>
    <row r="463" spans="1:13" ht="18" customHeight="1" x14ac:dyDescent="0.2">
      <c r="A463" s="1">
        <v>462</v>
      </c>
      <c r="B463" s="1">
        <v>1</v>
      </c>
      <c r="C463" s="20"/>
      <c r="D463" s="1" t="s">
        <v>77</v>
      </c>
      <c r="E463" s="1" t="s">
        <v>78</v>
      </c>
      <c r="F463" s="1" t="s">
        <v>79</v>
      </c>
      <c r="G463" s="1" t="s">
        <v>540</v>
      </c>
      <c r="H463" s="4" t="str">
        <f>INDEX(字典!B:B,MATCH(D463,字典!A:A,0))</f>
        <v>正常</v>
      </c>
      <c r="I463" s="4" t="str">
        <f>IF(RIGHT(F463,2)="90",INDEX(字典!F:F,MATCH("0x"&amp;MID(F463,5,2),字典!C:C,0)),INDEX(字典!D:D,MATCH("0x"&amp;MID(F463,5,2),字典!C:C,0)))</f>
        <v>-</v>
      </c>
      <c r="J463" s="4" t="str">
        <f>IF(RIGHT(F463,2) ="90",INDEX(字典!J:J,MATCH("0x"&amp;MID(F463,7,2),字典!C:C,0)),INDEX(字典!H:H,MATCH("0x"&amp;MID(F463,7,2),字典!C:C,0)))</f>
        <v>-</v>
      </c>
      <c r="K463" s="4" t="str">
        <f>INDEX(字典!M:M,MATCH("0x"&amp;RIGHT(F463,2),字典!L:L,0))</f>
        <v>0xF8(248/120)</v>
      </c>
      <c r="L463" s="8">
        <f t="shared" si="14"/>
        <v>34.186999999999998</v>
      </c>
      <c r="M463" s="8">
        <f t="shared" si="15"/>
        <v>9.4999999999998863E-2</v>
      </c>
    </row>
    <row r="464" spans="1:13" ht="18" customHeight="1" x14ac:dyDescent="0.2">
      <c r="A464" s="1">
        <v>463</v>
      </c>
      <c r="B464" s="1">
        <v>1</v>
      </c>
      <c r="C464" s="20"/>
      <c r="D464" s="1" t="s">
        <v>77</v>
      </c>
      <c r="E464" s="1" t="s">
        <v>78</v>
      </c>
      <c r="F464" s="1" t="s">
        <v>79</v>
      </c>
      <c r="G464" s="1" t="s">
        <v>541</v>
      </c>
      <c r="H464" s="4" t="str">
        <f>INDEX(字典!B:B,MATCH(D464,字典!A:A,0))</f>
        <v>正常</v>
      </c>
      <c r="I464" s="4" t="str">
        <f>IF(RIGHT(F464,2)="90",INDEX(字典!F:F,MATCH("0x"&amp;MID(F464,5,2),字典!C:C,0)),INDEX(字典!D:D,MATCH("0x"&amp;MID(F464,5,2),字典!C:C,0)))</f>
        <v>-</v>
      </c>
      <c r="J464" s="4" t="str">
        <f>IF(RIGHT(F464,2) ="90",INDEX(字典!J:J,MATCH("0x"&amp;MID(F464,7,2),字典!C:C,0)),INDEX(字典!H:H,MATCH("0x"&amp;MID(F464,7,2),字典!C:C,0)))</f>
        <v>-</v>
      </c>
      <c r="K464" s="4" t="str">
        <f>INDEX(字典!M:M,MATCH("0x"&amp;RIGHT(F464,2),字典!L:L,0))</f>
        <v>0xF8(248/120)</v>
      </c>
      <c r="L464" s="8">
        <f t="shared" si="14"/>
        <v>34.277000000000001</v>
      </c>
      <c r="M464" s="8">
        <f t="shared" si="15"/>
        <v>9.0000000000003411E-2</v>
      </c>
    </row>
    <row r="465" spans="1:13" ht="18" customHeight="1" x14ac:dyDescent="0.2">
      <c r="A465" s="1">
        <v>464</v>
      </c>
      <c r="B465" s="1">
        <v>1</v>
      </c>
      <c r="C465" s="20"/>
      <c r="D465" s="1" t="s">
        <v>77</v>
      </c>
      <c r="E465" s="1" t="s">
        <v>78</v>
      </c>
      <c r="F465" s="1" t="s">
        <v>79</v>
      </c>
      <c r="G465" s="1" t="s">
        <v>542</v>
      </c>
      <c r="H465" s="4" t="str">
        <f>INDEX(字典!B:B,MATCH(D465,字典!A:A,0))</f>
        <v>正常</v>
      </c>
      <c r="I465" s="4" t="str">
        <f>IF(RIGHT(F465,2)="90",INDEX(字典!F:F,MATCH("0x"&amp;MID(F465,5,2),字典!C:C,0)),INDEX(字典!D:D,MATCH("0x"&amp;MID(F465,5,2),字典!C:C,0)))</f>
        <v>-</v>
      </c>
      <c r="J465" s="4" t="str">
        <f>IF(RIGHT(F465,2) ="90",INDEX(字典!J:J,MATCH("0x"&amp;MID(F465,7,2),字典!C:C,0)),INDEX(字典!H:H,MATCH("0x"&amp;MID(F465,7,2),字典!C:C,0)))</f>
        <v>-</v>
      </c>
      <c r="K465" s="4" t="str">
        <f>INDEX(字典!M:M,MATCH("0x"&amp;RIGHT(F465,2),字典!L:L,0))</f>
        <v>0xF8(248/120)</v>
      </c>
      <c r="L465" s="8">
        <f t="shared" si="14"/>
        <v>34.377000000000002</v>
      </c>
      <c r="M465" s="8">
        <f t="shared" si="15"/>
        <v>0.10000000000000142</v>
      </c>
    </row>
    <row r="466" spans="1:13" ht="18" customHeight="1" x14ac:dyDescent="0.2">
      <c r="A466" s="1">
        <v>465</v>
      </c>
      <c r="B466" s="1">
        <v>1</v>
      </c>
      <c r="C466" s="20"/>
      <c r="D466" s="1" t="s">
        <v>77</v>
      </c>
      <c r="E466" s="1" t="s">
        <v>78</v>
      </c>
      <c r="F466" s="1" t="s">
        <v>87</v>
      </c>
      <c r="G466" s="1" t="s">
        <v>543</v>
      </c>
      <c r="H466" s="4" t="str">
        <f>INDEX(字典!B:B,MATCH(D466,字典!A:A,0))</f>
        <v>正常</v>
      </c>
      <c r="I466" s="4" t="str">
        <f>IF(RIGHT(F466,2)="90",INDEX(字典!F:F,MATCH("0x"&amp;MID(F466,5,2),字典!C:C,0)),INDEX(字典!D:D,MATCH("0x"&amp;MID(F466,5,2),字典!C:C,0)))</f>
        <v>-</v>
      </c>
      <c r="J466" s="4" t="str">
        <f>IF(RIGHT(F466,2) ="90",INDEX(字典!J:J,MATCH("0x"&amp;MID(F466,7,2),字典!C:C,0)),INDEX(字典!H:H,MATCH("0x"&amp;MID(F466,7,2),字典!C:C,0)))</f>
        <v>-</v>
      </c>
      <c r="K466" s="4" t="str">
        <f>INDEX(字典!M:M,MATCH("0x"&amp;RIGHT(F466,2),字典!L:L,0))</f>
        <v>0xFE(254/126)</v>
      </c>
      <c r="L466" s="8">
        <f t="shared" si="14"/>
        <v>34.466999999999999</v>
      </c>
      <c r="M466" s="8">
        <f t="shared" si="15"/>
        <v>8.9999999999996305E-2</v>
      </c>
    </row>
    <row r="467" spans="1:13" ht="18" customHeight="1" x14ac:dyDescent="0.2">
      <c r="A467" s="1">
        <v>466</v>
      </c>
      <c r="B467" s="1">
        <v>1</v>
      </c>
      <c r="C467" s="20"/>
      <c r="D467" s="1" t="s">
        <v>77</v>
      </c>
      <c r="E467" s="1" t="s">
        <v>78</v>
      </c>
      <c r="F467" s="1" t="s">
        <v>79</v>
      </c>
      <c r="G467" s="1" t="s">
        <v>544</v>
      </c>
      <c r="H467" s="4" t="str">
        <f>INDEX(字典!B:B,MATCH(D467,字典!A:A,0))</f>
        <v>正常</v>
      </c>
      <c r="I467" s="4" t="str">
        <f>IF(RIGHT(F467,2)="90",INDEX(字典!F:F,MATCH("0x"&amp;MID(F467,5,2),字典!C:C,0)),INDEX(字典!D:D,MATCH("0x"&amp;MID(F467,5,2),字典!C:C,0)))</f>
        <v>-</v>
      </c>
      <c r="J467" s="4" t="str">
        <f>IF(RIGHT(F467,2) ="90",INDEX(字典!J:J,MATCH("0x"&amp;MID(F467,7,2),字典!C:C,0)),INDEX(字典!H:H,MATCH("0x"&amp;MID(F467,7,2),字典!C:C,0)))</f>
        <v>-</v>
      </c>
      <c r="K467" s="4" t="str">
        <f>INDEX(字典!M:M,MATCH("0x"&amp;RIGHT(F467,2),字典!L:L,0))</f>
        <v>0xF8(248/120)</v>
      </c>
      <c r="L467" s="8">
        <f t="shared" si="14"/>
        <v>34.576999999999998</v>
      </c>
      <c r="M467" s="8">
        <f t="shared" si="15"/>
        <v>0.10999999999999943</v>
      </c>
    </row>
    <row r="468" spans="1:13" ht="18" customHeight="1" x14ac:dyDescent="0.2">
      <c r="A468" s="1">
        <v>467</v>
      </c>
      <c r="B468" s="1">
        <v>1</v>
      </c>
      <c r="C468" s="20"/>
      <c r="D468" s="1" t="s">
        <v>77</v>
      </c>
      <c r="E468" s="1" t="s">
        <v>78</v>
      </c>
      <c r="F468" s="1" t="s">
        <v>79</v>
      </c>
      <c r="G468" s="1" t="s">
        <v>545</v>
      </c>
      <c r="H468" s="4" t="str">
        <f>INDEX(字典!B:B,MATCH(D468,字典!A:A,0))</f>
        <v>正常</v>
      </c>
      <c r="I468" s="4" t="str">
        <f>IF(RIGHT(F468,2)="90",INDEX(字典!F:F,MATCH("0x"&amp;MID(F468,5,2),字典!C:C,0)),INDEX(字典!D:D,MATCH("0x"&amp;MID(F468,5,2),字典!C:C,0)))</f>
        <v>-</v>
      </c>
      <c r="J468" s="4" t="str">
        <f>IF(RIGHT(F468,2) ="90",INDEX(字典!J:J,MATCH("0x"&amp;MID(F468,7,2),字典!C:C,0)),INDEX(字典!H:H,MATCH("0x"&amp;MID(F468,7,2),字典!C:C,0)))</f>
        <v>-</v>
      </c>
      <c r="K468" s="4" t="str">
        <f>INDEX(字典!M:M,MATCH("0x"&amp;RIGHT(F468,2),字典!L:L,0))</f>
        <v>0xF8(248/120)</v>
      </c>
      <c r="L468" s="8">
        <f t="shared" si="14"/>
        <v>34.673999999999999</v>
      </c>
      <c r="M468" s="8">
        <f t="shared" si="15"/>
        <v>9.7000000000001307E-2</v>
      </c>
    </row>
    <row r="469" spans="1:13" ht="18" customHeight="1" x14ac:dyDescent="0.2">
      <c r="A469" s="1">
        <v>468</v>
      </c>
      <c r="B469" s="1">
        <v>1</v>
      </c>
      <c r="C469" s="20"/>
      <c r="D469" s="1" t="s">
        <v>77</v>
      </c>
      <c r="E469" s="1" t="s">
        <v>78</v>
      </c>
      <c r="F469" s="1" t="s">
        <v>79</v>
      </c>
      <c r="G469" s="1" t="s">
        <v>546</v>
      </c>
      <c r="H469" s="4" t="str">
        <f>INDEX(字典!B:B,MATCH(D469,字典!A:A,0))</f>
        <v>正常</v>
      </c>
      <c r="I469" s="4" t="str">
        <f>IF(RIGHT(F469,2)="90",INDEX(字典!F:F,MATCH("0x"&amp;MID(F469,5,2),字典!C:C,0)),INDEX(字典!D:D,MATCH("0x"&amp;MID(F469,5,2),字典!C:C,0)))</f>
        <v>-</v>
      </c>
      <c r="J469" s="4" t="str">
        <f>IF(RIGHT(F469,2) ="90",INDEX(字典!J:J,MATCH("0x"&amp;MID(F469,7,2),字典!C:C,0)),INDEX(字典!H:H,MATCH("0x"&amp;MID(F469,7,2),字典!C:C,0)))</f>
        <v>-</v>
      </c>
      <c r="K469" s="4" t="str">
        <f>INDEX(字典!M:M,MATCH("0x"&amp;RIGHT(F469,2),字典!L:L,0))</f>
        <v>0xF8(248/120)</v>
      </c>
      <c r="L469" s="8">
        <f t="shared" si="14"/>
        <v>34.764000000000003</v>
      </c>
      <c r="M469" s="8">
        <f t="shared" si="15"/>
        <v>9.0000000000003411E-2</v>
      </c>
    </row>
    <row r="470" spans="1:13" ht="18" customHeight="1" x14ac:dyDescent="0.2">
      <c r="A470" s="1">
        <v>469</v>
      </c>
      <c r="B470" s="1">
        <v>1</v>
      </c>
      <c r="C470" s="20"/>
      <c r="D470" s="1" t="s">
        <v>77</v>
      </c>
      <c r="E470" s="1" t="s">
        <v>78</v>
      </c>
      <c r="F470" s="1" t="s">
        <v>79</v>
      </c>
      <c r="G470" s="1" t="s">
        <v>547</v>
      </c>
      <c r="H470" s="4" t="str">
        <f>INDEX(字典!B:B,MATCH(D470,字典!A:A,0))</f>
        <v>正常</v>
      </c>
      <c r="I470" s="4" t="str">
        <f>IF(RIGHT(F470,2)="90",INDEX(字典!F:F,MATCH("0x"&amp;MID(F470,5,2),字典!C:C,0)),INDEX(字典!D:D,MATCH("0x"&amp;MID(F470,5,2),字典!C:C,0)))</f>
        <v>-</v>
      </c>
      <c r="J470" s="4" t="str">
        <f>IF(RIGHT(F470,2) ="90",INDEX(字典!J:J,MATCH("0x"&amp;MID(F470,7,2),字典!C:C,0)),INDEX(字典!H:H,MATCH("0x"&amp;MID(F470,7,2),字典!C:C,0)))</f>
        <v>-</v>
      </c>
      <c r="K470" s="4" t="str">
        <f>INDEX(字典!M:M,MATCH("0x"&amp;RIGHT(F470,2),字典!L:L,0))</f>
        <v>0xF8(248/120)</v>
      </c>
      <c r="L470" s="8">
        <f t="shared" si="14"/>
        <v>34.863999999999997</v>
      </c>
      <c r="M470" s="8">
        <f t="shared" si="15"/>
        <v>9.9999999999994316E-2</v>
      </c>
    </row>
    <row r="471" spans="1:13" ht="18" customHeight="1" x14ac:dyDescent="0.2">
      <c r="A471" s="1">
        <v>470</v>
      </c>
      <c r="B471" s="1">
        <v>1</v>
      </c>
      <c r="C471" s="20"/>
      <c r="D471" s="1" t="s">
        <v>77</v>
      </c>
      <c r="E471" s="1" t="s">
        <v>78</v>
      </c>
      <c r="F471" s="1" t="s">
        <v>79</v>
      </c>
      <c r="G471" s="1" t="s">
        <v>548</v>
      </c>
      <c r="H471" s="4" t="str">
        <f>INDEX(字典!B:B,MATCH(D471,字典!A:A,0))</f>
        <v>正常</v>
      </c>
      <c r="I471" s="4" t="str">
        <f>IF(RIGHT(F471,2)="90",INDEX(字典!F:F,MATCH("0x"&amp;MID(F471,5,2),字典!C:C,0)),INDEX(字典!D:D,MATCH("0x"&amp;MID(F471,5,2),字典!C:C,0)))</f>
        <v>-</v>
      </c>
      <c r="J471" s="4" t="str">
        <f>IF(RIGHT(F471,2) ="90",INDEX(字典!J:J,MATCH("0x"&amp;MID(F471,7,2),字典!C:C,0)),INDEX(字典!H:H,MATCH("0x"&amp;MID(F471,7,2),字典!C:C,0)))</f>
        <v>-</v>
      </c>
      <c r="K471" s="4" t="str">
        <f>INDEX(字典!M:M,MATCH("0x"&amp;RIGHT(F471,2),字典!L:L,0))</f>
        <v>0xF8(248/120)</v>
      </c>
      <c r="L471" s="8">
        <f t="shared" si="14"/>
        <v>34.963999999999999</v>
      </c>
      <c r="M471" s="8">
        <f t="shared" si="15"/>
        <v>0.10000000000000142</v>
      </c>
    </row>
    <row r="472" spans="1:13" ht="18" customHeight="1" x14ac:dyDescent="0.2">
      <c r="A472" s="1">
        <v>471</v>
      </c>
      <c r="B472" s="1">
        <v>1</v>
      </c>
      <c r="C472" s="20"/>
      <c r="D472" s="1" t="s">
        <v>77</v>
      </c>
      <c r="E472" s="1" t="s">
        <v>78</v>
      </c>
      <c r="F472" s="1" t="s">
        <v>79</v>
      </c>
      <c r="G472" s="1" t="s">
        <v>549</v>
      </c>
      <c r="H472" s="4" t="str">
        <f>INDEX(字典!B:B,MATCH(D472,字典!A:A,0))</f>
        <v>正常</v>
      </c>
      <c r="I472" s="4" t="str">
        <f>IF(RIGHT(F472,2)="90",INDEX(字典!F:F,MATCH("0x"&amp;MID(F472,5,2),字典!C:C,0)),INDEX(字典!D:D,MATCH("0x"&amp;MID(F472,5,2),字典!C:C,0)))</f>
        <v>-</v>
      </c>
      <c r="J472" s="4" t="str">
        <f>IF(RIGHT(F472,2) ="90",INDEX(字典!J:J,MATCH("0x"&amp;MID(F472,7,2),字典!C:C,0)),INDEX(字典!H:H,MATCH("0x"&amp;MID(F472,7,2),字典!C:C,0)))</f>
        <v>-</v>
      </c>
      <c r="K472" s="4" t="str">
        <f>INDEX(字典!M:M,MATCH("0x"&amp;RIGHT(F472,2),字典!L:L,0))</f>
        <v>0xF8(248/120)</v>
      </c>
      <c r="L472" s="8">
        <f t="shared" si="14"/>
        <v>35.064</v>
      </c>
      <c r="M472" s="8">
        <f t="shared" si="15"/>
        <v>0.10000000000000142</v>
      </c>
    </row>
    <row r="473" spans="1:13" ht="18" customHeight="1" x14ac:dyDescent="0.2">
      <c r="A473" s="1">
        <v>472</v>
      </c>
      <c r="B473" s="1">
        <v>1</v>
      </c>
      <c r="C473" s="20"/>
      <c r="D473" s="1" t="s">
        <v>77</v>
      </c>
      <c r="E473" s="1" t="s">
        <v>78</v>
      </c>
      <c r="F473" s="1" t="s">
        <v>79</v>
      </c>
      <c r="G473" s="1" t="s">
        <v>550</v>
      </c>
      <c r="H473" s="4" t="str">
        <f>INDEX(字典!B:B,MATCH(D473,字典!A:A,0))</f>
        <v>正常</v>
      </c>
      <c r="I473" s="4" t="str">
        <f>IF(RIGHT(F473,2)="90",INDEX(字典!F:F,MATCH("0x"&amp;MID(F473,5,2),字典!C:C,0)),INDEX(字典!D:D,MATCH("0x"&amp;MID(F473,5,2),字典!C:C,0)))</f>
        <v>-</v>
      </c>
      <c r="J473" s="4" t="str">
        <f>IF(RIGHT(F473,2) ="90",INDEX(字典!J:J,MATCH("0x"&amp;MID(F473,7,2),字典!C:C,0)),INDEX(字典!H:H,MATCH("0x"&amp;MID(F473,7,2),字典!C:C,0)))</f>
        <v>-</v>
      </c>
      <c r="K473" s="4" t="str">
        <f>INDEX(字典!M:M,MATCH("0x"&amp;RIGHT(F473,2),字典!L:L,0))</f>
        <v>0xF8(248/120)</v>
      </c>
      <c r="L473" s="8">
        <f t="shared" si="14"/>
        <v>35.17</v>
      </c>
      <c r="M473" s="8">
        <f t="shared" si="15"/>
        <v>0.10600000000000165</v>
      </c>
    </row>
    <row r="474" spans="1:13" ht="18" customHeight="1" x14ac:dyDescent="0.2">
      <c r="A474" s="1">
        <v>473</v>
      </c>
      <c r="B474" s="1">
        <v>1</v>
      </c>
      <c r="C474" s="20"/>
      <c r="D474" s="1" t="s">
        <v>77</v>
      </c>
      <c r="E474" s="1" t="s">
        <v>78</v>
      </c>
      <c r="F474" s="1" t="s">
        <v>79</v>
      </c>
      <c r="G474" s="1" t="s">
        <v>551</v>
      </c>
      <c r="H474" s="4" t="str">
        <f>INDEX(字典!B:B,MATCH(D474,字典!A:A,0))</f>
        <v>正常</v>
      </c>
      <c r="I474" s="4" t="str">
        <f>IF(RIGHT(F474,2)="90",INDEX(字典!F:F,MATCH("0x"&amp;MID(F474,5,2),字典!C:C,0)),INDEX(字典!D:D,MATCH("0x"&amp;MID(F474,5,2),字典!C:C,0)))</f>
        <v>-</v>
      </c>
      <c r="J474" s="4" t="str">
        <f>IF(RIGHT(F474,2) ="90",INDEX(字典!J:J,MATCH("0x"&amp;MID(F474,7,2),字典!C:C,0)),INDEX(字典!H:H,MATCH("0x"&amp;MID(F474,7,2),字典!C:C,0)))</f>
        <v>-</v>
      </c>
      <c r="K474" s="4" t="str">
        <f>INDEX(字典!M:M,MATCH("0x"&amp;RIGHT(F474,2),字典!L:L,0))</f>
        <v>0xF8(248/120)</v>
      </c>
      <c r="L474" s="8">
        <f t="shared" si="14"/>
        <v>35.270000000000003</v>
      </c>
      <c r="M474" s="8">
        <f t="shared" si="15"/>
        <v>0.10000000000000142</v>
      </c>
    </row>
    <row r="475" spans="1:13" ht="18" customHeight="1" x14ac:dyDescent="0.2">
      <c r="A475" s="1">
        <v>474</v>
      </c>
      <c r="B475" s="1">
        <v>1</v>
      </c>
      <c r="C475" s="20"/>
      <c r="D475" s="1" t="s">
        <v>77</v>
      </c>
      <c r="E475" s="1" t="s">
        <v>78</v>
      </c>
      <c r="F475" s="1" t="s">
        <v>79</v>
      </c>
      <c r="G475" s="1" t="s">
        <v>552</v>
      </c>
      <c r="H475" s="4" t="str">
        <f>INDEX(字典!B:B,MATCH(D475,字典!A:A,0))</f>
        <v>正常</v>
      </c>
      <c r="I475" s="4" t="str">
        <f>IF(RIGHT(F475,2)="90",INDEX(字典!F:F,MATCH("0x"&amp;MID(F475,5,2),字典!C:C,0)),INDEX(字典!D:D,MATCH("0x"&amp;MID(F475,5,2),字典!C:C,0)))</f>
        <v>-</v>
      </c>
      <c r="J475" s="4" t="str">
        <f>IF(RIGHT(F475,2) ="90",INDEX(字典!J:J,MATCH("0x"&amp;MID(F475,7,2),字典!C:C,0)),INDEX(字典!H:H,MATCH("0x"&amp;MID(F475,7,2),字典!C:C,0)))</f>
        <v>-</v>
      </c>
      <c r="K475" s="4" t="str">
        <f>INDEX(字典!M:M,MATCH("0x"&amp;RIGHT(F475,2),字典!L:L,0))</f>
        <v>0xF8(248/120)</v>
      </c>
      <c r="L475" s="8">
        <f t="shared" si="14"/>
        <v>35.36</v>
      </c>
      <c r="M475" s="8">
        <f t="shared" si="15"/>
        <v>8.9999999999996305E-2</v>
      </c>
    </row>
    <row r="476" spans="1:13" ht="18" customHeight="1" x14ac:dyDescent="0.2">
      <c r="A476" s="1">
        <v>475</v>
      </c>
      <c r="B476" s="1">
        <v>1</v>
      </c>
      <c r="C476" s="20"/>
      <c r="D476" s="1" t="s">
        <v>77</v>
      </c>
      <c r="E476" s="1" t="s">
        <v>78</v>
      </c>
      <c r="F476" s="1" t="s">
        <v>79</v>
      </c>
      <c r="G476" s="1" t="s">
        <v>553</v>
      </c>
      <c r="H476" s="4" t="str">
        <f>INDEX(字典!B:B,MATCH(D476,字典!A:A,0))</f>
        <v>正常</v>
      </c>
      <c r="I476" s="4" t="str">
        <f>IF(RIGHT(F476,2)="90",INDEX(字典!F:F,MATCH("0x"&amp;MID(F476,5,2),字典!C:C,0)),INDEX(字典!D:D,MATCH("0x"&amp;MID(F476,5,2),字典!C:C,0)))</f>
        <v>-</v>
      </c>
      <c r="J476" s="4" t="str">
        <f>IF(RIGHT(F476,2) ="90",INDEX(字典!J:J,MATCH("0x"&amp;MID(F476,7,2),字典!C:C,0)),INDEX(字典!H:H,MATCH("0x"&amp;MID(F476,7,2),字典!C:C,0)))</f>
        <v>-</v>
      </c>
      <c r="K476" s="4" t="str">
        <f>INDEX(字典!M:M,MATCH("0x"&amp;RIGHT(F476,2),字典!L:L,0))</f>
        <v>0xF8(248/120)</v>
      </c>
      <c r="L476" s="8">
        <f t="shared" si="14"/>
        <v>35.46</v>
      </c>
      <c r="M476" s="8">
        <f t="shared" si="15"/>
        <v>0.10000000000000142</v>
      </c>
    </row>
    <row r="477" spans="1:13" ht="18" customHeight="1" x14ac:dyDescent="0.2">
      <c r="A477" s="1">
        <v>476</v>
      </c>
      <c r="B477" s="1">
        <v>1</v>
      </c>
      <c r="C477" s="20"/>
      <c r="D477" s="1" t="s">
        <v>77</v>
      </c>
      <c r="E477" s="1" t="s">
        <v>78</v>
      </c>
      <c r="F477" s="1" t="s">
        <v>87</v>
      </c>
      <c r="G477" s="1" t="s">
        <v>554</v>
      </c>
      <c r="H477" s="4" t="str">
        <f>INDEX(字典!B:B,MATCH(D477,字典!A:A,0))</f>
        <v>正常</v>
      </c>
      <c r="I477" s="4" t="str">
        <f>IF(RIGHT(F477,2)="90",INDEX(字典!F:F,MATCH("0x"&amp;MID(F477,5,2),字典!C:C,0)),INDEX(字典!D:D,MATCH("0x"&amp;MID(F477,5,2),字典!C:C,0)))</f>
        <v>-</v>
      </c>
      <c r="J477" s="4" t="str">
        <f>IF(RIGHT(F477,2) ="90",INDEX(字典!J:J,MATCH("0x"&amp;MID(F477,7,2),字典!C:C,0)),INDEX(字典!H:H,MATCH("0x"&amp;MID(F477,7,2),字典!C:C,0)))</f>
        <v>-</v>
      </c>
      <c r="K477" s="4" t="str">
        <f>INDEX(字典!M:M,MATCH("0x"&amp;RIGHT(F477,2),字典!L:L,0))</f>
        <v>0xFE(254/126)</v>
      </c>
      <c r="L477" s="8">
        <f t="shared" si="14"/>
        <v>35.56</v>
      </c>
      <c r="M477" s="8">
        <f t="shared" si="15"/>
        <v>0.10000000000000142</v>
      </c>
    </row>
    <row r="478" spans="1:13" ht="18" customHeight="1" x14ac:dyDescent="0.2">
      <c r="A478" s="1">
        <v>477</v>
      </c>
      <c r="B478" s="1">
        <v>1</v>
      </c>
      <c r="C478" s="20"/>
      <c r="D478" s="1" t="s">
        <v>77</v>
      </c>
      <c r="E478" s="1" t="s">
        <v>78</v>
      </c>
      <c r="F478" s="1" t="s">
        <v>79</v>
      </c>
      <c r="G478" s="1" t="s">
        <v>555</v>
      </c>
      <c r="H478" s="4" t="str">
        <f>INDEX(字典!B:B,MATCH(D478,字典!A:A,0))</f>
        <v>正常</v>
      </c>
      <c r="I478" s="4" t="str">
        <f>IF(RIGHT(F478,2)="90",INDEX(字典!F:F,MATCH("0x"&amp;MID(F478,5,2),字典!C:C,0)),INDEX(字典!D:D,MATCH("0x"&amp;MID(F478,5,2),字典!C:C,0)))</f>
        <v>-</v>
      </c>
      <c r="J478" s="4" t="str">
        <f>IF(RIGHT(F478,2) ="90",INDEX(字典!J:J,MATCH("0x"&amp;MID(F478,7,2),字典!C:C,0)),INDEX(字典!H:H,MATCH("0x"&amp;MID(F478,7,2),字典!C:C,0)))</f>
        <v>-</v>
      </c>
      <c r="K478" s="4" t="str">
        <f>INDEX(字典!M:M,MATCH("0x"&amp;RIGHT(F478,2),字典!L:L,0))</f>
        <v>0xF8(248/120)</v>
      </c>
      <c r="L478" s="8">
        <f t="shared" si="14"/>
        <v>35.661000000000001</v>
      </c>
      <c r="M478" s="8">
        <f t="shared" si="15"/>
        <v>0.10099999999999909</v>
      </c>
    </row>
    <row r="479" spans="1:13" ht="18" customHeight="1" x14ac:dyDescent="0.2">
      <c r="A479" s="1">
        <v>478</v>
      </c>
      <c r="B479" s="1">
        <v>1</v>
      </c>
      <c r="C479" s="20"/>
      <c r="D479" s="1" t="s">
        <v>77</v>
      </c>
      <c r="E479" s="1" t="s">
        <v>78</v>
      </c>
      <c r="F479" s="1" t="s">
        <v>79</v>
      </c>
      <c r="G479" s="1" t="s">
        <v>556</v>
      </c>
      <c r="H479" s="4" t="str">
        <f>INDEX(字典!B:B,MATCH(D479,字典!A:A,0))</f>
        <v>正常</v>
      </c>
      <c r="I479" s="4" t="str">
        <f>IF(RIGHT(F479,2)="90",INDEX(字典!F:F,MATCH("0x"&amp;MID(F479,5,2),字典!C:C,0)),INDEX(字典!D:D,MATCH("0x"&amp;MID(F479,5,2),字典!C:C,0)))</f>
        <v>-</v>
      </c>
      <c r="J479" s="4" t="str">
        <f>IF(RIGHT(F479,2) ="90",INDEX(字典!J:J,MATCH("0x"&amp;MID(F479,7,2),字典!C:C,0)),INDEX(字典!H:H,MATCH("0x"&amp;MID(F479,7,2),字典!C:C,0)))</f>
        <v>-</v>
      </c>
      <c r="K479" s="4" t="str">
        <f>INDEX(字典!M:M,MATCH("0x"&amp;RIGHT(F479,2),字典!L:L,0))</f>
        <v>0xF8(248/120)</v>
      </c>
      <c r="L479" s="8">
        <f t="shared" ref="L479:L542" si="16">HEX2DEC(RIGHT(G479,6))/1000</f>
        <v>35.761000000000003</v>
      </c>
      <c r="M479" s="8">
        <f t="shared" si="15"/>
        <v>0.10000000000000142</v>
      </c>
    </row>
    <row r="480" spans="1:13" ht="18" customHeight="1" x14ac:dyDescent="0.2">
      <c r="A480" s="1">
        <v>479</v>
      </c>
      <c r="B480" s="1">
        <v>1</v>
      </c>
      <c r="C480" s="20"/>
      <c r="D480" s="1" t="s">
        <v>77</v>
      </c>
      <c r="E480" s="1" t="s">
        <v>78</v>
      </c>
      <c r="F480" s="1" t="s">
        <v>79</v>
      </c>
      <c r="G480" s="1" t="s">
        <v>557</v>
      </c>
      <c r="H480" s="4" t="str">
        <f>INDEX(字典!B:B,MATCH(D480,字典!A:A,0))</f>
        <v>正常</v>
      </c>
      <c r="I480" s="4" t="str">
        <f>IF(RIGHT(F480,2)="90",INDEX(字典!F:F,MATCH("0x"&amp;MID(F480,5,2),字典!C:C,0)),INDEX(字典!D:D,MATCH("0x"&amp;MID(F480,5,2),字典!C:C,0)))</f>
        <v>-</v>
      </c>
      <c r="J480" s="4" t="str">
        <f>IF(RIGHT(F480,2) ="90",INDEX(字典!J:J,MATCH("0x"&amp;MID(F480,7,2),字典!C:C,0)),INDEX(字典!H:H,MATCH("0x"&amp;MID(F480,7,2),字典!C:C,0)))</f>
        <v>-</v>
      </c>
      <c r="K480" s="4" t="str">
        <f>INDEX(字典!M:M,MATCH("0x"&amp;RIGHT(F480,2),字典!L:L,0))</f>
        <v>0xF8(248/120)</v>
      </c>
      <c r="L480" s="8">
        <f t="shared" si="16"/>
        <v>35.860999999999997</v>
      </c>
      <c r="M480" s="8">
        <f t="shared" si="15"/>
        <v>9.9999999999994316E-2</v>
      </c>
    </row>
    <row r="481" spans="1:13" ht="18" customHeight="1" x14ac:dyDescent="0.2">
      <c r="A481" s="1">
        <v>480</v>
      </c>
      <c r="B481" s="1">
        <v>1</v>
      </c>
      <c r="C481" s="20"/>
      <c r="D481" s="1" t="s">
        <v>77</v>
      </c>
      <c r="E481" s="1" t="s">
        <v>78</v>
      </c>
      <c r="F481" s="1" t="s">
        <v>79</v>
      </c>
      <c r="G481" s="1" t="s">
        <v>558</v>
      </c>
      <c r="H481" s="4" t="str">
        <f>INDEX(字典!B:B,MATCH(D481,字典!A:A,0))</f>
        <v>正常</v>
      </c>
      <c r="I481" s="4" t="str">
        <f>IF(RIGHT(F481,2)="90",INDEX(字典!F:F,MATCH("0x"&amp;MID(F481,5,2),字典!C:C,0)),INDEX(字典!D:D,MATCH("0x"&amp;MID(F481,5,2),字典!C:C,0)))</f>
        <v>-</v>
      </c>
      <c r="J481" s="4" t="str">
        <f>IF(RIGHT(F481,2) ="90",INDEX(字典!J:J,MATCH("0x"&amp;MID(F481,7,2),字典!C:C,0)),INDEX(字典!H:H,MATCH("0x"&amp;MID(F481,7,2),字典!C:C,0)))</f>
        <v>-</v>
      </c>
      <c r="K481" s="4" t="str">
        <f>INDEX(字典!M:M,MATCH("0x"&amp;RIGHT(F481,2),字典!L:L,0))</f>
        <v>0xF8(248/120)</v>
      </c>
      <c r="L481" s="8">
        <f t="shared" si="16"/>
        <v>35.960999999999999</v>
      </c>
      <c r="M481" s="8">
        <f t="shared" si="15"/>
        <v>0.10000000000000142</v>
      </c>
    </row>
    <row r="482" spans="1:13" ht="18" customHeight="1" x14ac:dyDescent="0.2">
      <c r="A482" s="1">
        <v>481</v>
      </c>
      <c r="B482" s="1">
        <v>1</v>
      </c>
      <c r="C482" s="20"/>
      <c r="D482" s="1" t="s">
        <v>77</v>
      </c>
      <c r="E482" s="1" t="s">
        <v>78</v>
      </c>
      <c r="F482" s="1" t="s">
        <v>79</v>
      </c>
      <c r="G482" s="1" t="s">
        <v>559</v>
      </c>
      <c r="H482" s="4" t="str">
        <f>INDEX(字典!B:B,MATCH(D482,字典!A:A,0))</f>
        <v>正常</v>
      </c>
      <c r="I482" s="4" t="str">
        <f>IF(RIGHT(F482,2)="90",INDEX(字典!F:F,MATCH("0x"&amp;MID(F482,5,2),字典!C:C,0)),INDEX(字典!D:D,MATCH("0x"&amp;MID(F482,5,2),字典!C:C,0)))</f>
        <v>-</v>
      </c>
      <c r="J482" s="4" t="str">
        <f>IF(RIGHT(F482,2) ="90",INDEX(字典!J:J,MATCH("0x"&amp;MID(F482,7,2),字典!C:C,0)),INDEX(字典!H:H,MATCH("0x"&amp;MID(F482,7,2),字典!C:C,0)))</f>
        <v>-</v>
      </c>
      <c r="K482" s="4" t="str">
        <f>INDEX(字典!M:M,MATCH("0x"&amp;RIGHT(F482,2),字典!L:L,0))</f>
        <v>0xF8(248/120)</v>
      </c>
      <c r="L482" s="8">
        <f t="shared" si="16"/>
        <v>36.061</v>
      </c>
      <c r="M482" s="8">
        <f t="shared" si="15"/>
        <v>0.10000000000000142</v>
      </c>
    </row>
    <row r="483" spans="1:13" ht="18" customHeight="1" x14ac:dyDescent="0.2">
      <c r="A483" s="1">
        <v>482</v>
      </c>
      <c r="B483" s="1">
        <v>1</v>
      </c>
      <c r="C483" s="20"/>
      <c r="D483" s="1" t="s">
        <v>77</v>
      </c>
      <c r="E483" s="1" t="s">
        <v>78</v>
      </c>
      <c r="F483" s="1" t="s">
        <v>79</v>
      </c>
      <c r="G483" s="1" t="s">
        <v>560</v>
      </c>
      <c r="H483" s="4" t="str">
        <f>INDEX(字典!B:B,MATCH(D483,字典!A:A,0))</f>
        <v>正常</v>
      </c>
      <c r="I483" s="4" t="str">
        <f>IF(RIGHT(F483,2)="90",INDEX(字典!F:F,MATCH("0x"&amp;MID(F483,5,2),字典!C:C,0)),INDEX(字典!D:D,MATCH("0x"&amp;MID(F483,5,2),字典!C:C,0)))</f>
        <v>-</v>
      </c>
      <c r="J483" s="4" t="str">
        <f>IF(RIGHT(F483,2) ="90",INDEX(字典!J:J,MATCH("0x"&amp;MID(F483,7,2),字典!C:C,0)),INDEX(字典!H:H,MATCH("0x"&amp;MID(F483,7,2),字典!C:C,0)))</f>
        <v>-</v>
      </c>
      <c r="K483" s="4" t="str">
        <f>INDEX(字典!M:M,MATCH("0x"&amp;RIGHT(F483,2),字典!L:L,0))</f>
        <v>0xF8(248/120)</v>
      </c>
      <c r="L483" s="8">
        <f t="shared" si="16"/>
        <v>36.159999999999997</v>
      </c>
      <c r="M483" s="8">
        <f t="shared" si="15"/>
        <v>9.8999999999996646E-2</v>
      </c>
    </row>
    <row r="484" spans="1:13" ht="18" customHeight="1" x14ac:dyDescent="0.2">
      <c r="A484" s="1">
        <v>483</v>
      </c>
      <c r="B484" s="1">
        <v>1</v>
      </c>
      <c r="C484" s="20"/>
      <c r="D484" s="1" t="s">
        <v>77</v>
      </c>
      <c r="E484" s="1" t="s">
        <v>78</v>
      </c>
      <c r="F484" s="1" t="s">
        <v>79</v>
      </c>
      <c r="G484" s="1" t="s">
        <v>561</v>
      </c>
      <c r="H484" s="4" t="str">
        <f>INDEX(字典!B:B,MATCH(D484,字典!A:A,0))</f>
        <v>正常</v>
      </c>
      <c r="I484" s="4" t="str">
        <f>IF(RIGHT(F484,2)="90",INDEX(字典!F:F,MATCH("0x"&amp;MID(F484,5,2),字典!C:C,0)),INDEX(字典!D:D,MATCH("0x"&amp;MID(F484,5,2),字典!C:C,0)))</f>
        <v>-</v>
      </c>
      <c r="J484" s="4" t="str">
        <f>IF(RIGHT(F484,2) ="90",INDEX(字典!J:J,MATCH("0x"&amp;MID(F484,7,2),字典!C:C,0)),INDEX(字典!H:H,MATCH("0x"&amp;MID(F484,7,2),字典!C:C,0)))</f>
        <v>-</v>
      </c>
      <c r="K484" s="4" t="str">
        <f>INDEX(字典!M:M,MATCH("0x"&amp;RIGHT(F484,2),字典!L:L,0))</f>
        <v>0xF8(248/120)</v>
      </c>
      <c r="L484" s="8">
        <f t="shared" si="16"/>
        <v>36.26</v>
      </c>
      <c r="M484" s="8">
        <f t="shared" si="15"/>
        <v>0.10000000000000142</v>
      </c>
    </row>
    <row r="485" spans="1:13" ht="18" customHeight="1" x14ac:dyDescent="0.2">
      <c r="A485" s="1">
        <v>484</v>
      </c>
      <c r="B485" s="1">
        <v>1</v>
      </c>
      <c r="C485" s="20"/>
      <c r="D485" s="1" t="s">
        <v>77</v>
      </c>
      <c r="E485" s="1" t="s">
        <v>78</v>
      </c>
      <c r="F485" s="1" t="s">
        <v>79</v>
      </c>
      <c r="G485" s="1" t="s">
        <v>562</v>
      </c>
      <c r="H485" s="4" t="str">
        <f>INDEX(字典!B:B,MATCH(D485,字典!A:A,0))</f>
        <v>正常</v>
      </c>
      <c r="I485" s="4" t="str">
        <f>IF(RIGHT(F485,2)="90",INDEX(字典!F:F,MATCH("0x"&amp;MID(F485,5,2),字典!C:C,0)),INDEX(字典!D:D,MATCH("0x"&amp;MID(F485,5,2),字典!C:C,0)))</f>
        <v>-</v>
      </c>
      <c r="J485" s="4" t="str">
        <f>IF(RIGHT(F485,2) ="90",INDEX(字典!J:J,MATCH("0x"&amp;MID(F485,7,2),字典!C:C,0)),INDEX(字典!H:H,MATCH("0x"&amp;MID(F485,7,2),字典!C:C,0)))</f>
        <v>-</v>
      </c>
      <c r="K485" s="4" t="str">
        <f>INDEX(字典!M:M,MATCH("0x"&amp;RIGHT(F485,2),字典!L:L,0))</f>
        <v>0xF8(248/120)</v>
      </c>
      <c r="L485" s="8">
        <f t="shared" si="16"/>
        <v>36.36</v>
      </c>
      <c r="M485" s="8">
        <f t="shared" si="15"/>
        <v>0.10000000000000142</v>
      </c>
    </row>
    <row r="486" spans="1:13" ht="18" customHeight="1" x14ac:dyDescent="0.2">
      <c r="A486" s="1">
        <v>485</v>
      </c>
      <c r="B486" s="1">
        <v>1</v>
      </c>
      <c r="C486" s="20"/>
      <c r="D486" s="1" t="s">
        <v>77</v>
      </c>
      <c r="E486" s="1" t="s">
        <v>78</v>
      </c>
      <c r="F486" s="1" t="s">
        <v>79</v>
      </c>
      <c r="G486" s="1" t="s">
        <v>563</v>
      </c>
      <c r="H486" s="4" t="str">
        <f>INDEX(字典!B:B,MATCH(D486,字典!A:A,0))</f>
        <v>正常</v>
      </c>
      <c r="I486" s="4" t="str">
        <f>IF(RIGHT(F486,2)="90",INDEX(字典!F:F,MATCH("0x"&amp;MID(F486,5,2),字典!C:C,0)),INDEX(字典!D:D,MATCH("0x"&amp;MID(F486,5,2),字典!C:C,0)))</f>
        <v>-</v>
      </c>
      <c r="J486" s="4" t="str">
        <f>IF(RIGHT(F486,2) ="90",INDEX(字典!J:J,MATCH("0x"&amp;MID(F486,7,2),字典!C:C,0)),INDEX(字典!H:H,MATCH("0x"&amp;MID(F486,7,2),字典!C:C,0)))</f>
        <v>-</v>
      </c>
      <c r="K486" s="4" t="str">
        <f>INDEX(字典!M:M,MATCH("0x"&amp;RIGHT(F486,2),字典!L:L,0))</f>
        <v>0xF8(248/120)</v>
      </c>
      <c r="L486" s="8">
        <f t="shared" si="16"/>
        <v>36.46</v>
      </c>
      <c r="M486" s="8">
        <f t="shared" si="15"/>
        <v>0.10000000000000142</v>
      </c>
    </row>
    <row r="487" spans="1:13" ht="18" customHeight="1" x14ac:dyDescent="0.2">
      <c r="A487" s="1">
        <v>486</v>
      </c>
      <c r="B487" s="1">
        <v>1</v>
      </c>
      <c r="C487" s="20"/>
      <c r="D487" s="1" t="s">
        <v>77</v>
      </c>
      <c r="E487" s="1" t="s">
        <v>78</v>
      </c>
      <c r="F487" s="1" t="s">
        <v>87</v>
      </c>
      <c r="G487" s="1" t="s">
        <v>564</v>
      </c>
      <c r="H487" s="4" t="str">
        <f>INDEX(字典!B:B,MATCH(D487,字典!A:A,0))</f>
        <v>正常</v>
      </c>
      <c r="I487" s="4" t="str">
        <f>IF(RIGHT(F487,2)="90",INDEX(字典!F:F,MATCH("0x"&amp;MID(F487,5,2),字典!C:C,0)),INDEX(字典!D:D,MATCH("0x"&amp;MID(F487,5,2),字典!C:C,0)))</f>
        <v>-</v>
      </c>
      <c r="J487" s="4" t="str">
        <f>IF(RIGHT(F487,2) ="90",INDEX(字典!J:J,MATCH("0x"&amp;MID(F487,7,2),字典!C:C,0)),INDEX(字典!H:H,MATCH("0x"&amp;MID(F487,7,2),字典!C:C,0)))</f>
        <v>-</v>
      </c>
      <c r="K487" s="4" t="str">
        <f>INDEX(字典!M:M,MATCH("0x"&amp;RIGHT(F487,2),字典!L:L,0))</f>
        <v>0xFE(254/126)</v>
      </c>
      <c r="L487" s="8">
        <f t="shared" si="16"/>
        <v>36.56</v>
      </c>
      <c r="M487" s="8">
        <f t="shared" si="15"/>
        <v>0.10000000000000142</v>
      </c>
    </row>
    <row r="488" spans="1:13" ht="18" customHeight="1" x14ac:dyDescent="0.2">
      <c r="A488" s="1">
        <v>487</v>
      </c>
      <c r="B488" s="1">
        <v>1</v>
      </c>
      <c r="C488" s="20"/>
      <c r="D488" s="1" t="s">
        <v>77</v>
      </c>
      <c r="E488" s="1" t="s">
        <v>78</v>
      </c>
      <c r="F488" s="1" t="s">
        <v>79</v>
      </c>
      <c r="G488" s="1" t="s">
        <v>565</v>
      </c>
      <c r="H488" s="4" t="str">
        <f>INDEX(字典!B:B,MATCH(D488,字典!A:A,0))</f>
        <v>正常</v>
      </c>
      <c r="I488" s="4" t="str">
        <f>IF(RIGHT(F488,2)="90",INDEX(字典!F:F,MATCH("0x"&amp;MID(F488,5,2),字典!C:C,0)),INDEX(字典!D:D,MATCH("0x"&amp;MID(F488,5,2),字典!C:C,0)))</f>
        <v>-</v>
      </c>
      <c r="J488" s="4" t="str">
        <f>IF(RIGHT(F488,2) ="90",INDEX(字典!J:J,MATCH("0x"&amp;MID(F488,7,2),字典!C:C,0)),INDEX(字典!H:H,MATCH("0x"&amp;MID(F488,7,2),字典!C:C,0)))</f>
        <v>-</v>
      </c>
      <c r="K488" s="4" t="str">
        <f>INDEX(字典!M:M,MATCH("0x"&amp;RIGHT(F488,2),字典!L:L,0))</f>
        <v>0xF8(248/120)</v>
      </c>
      <c r="L488" s="8">
        <f t="shared" si="16"/>
        <v>36.67</v>
      </c>
      <c r="M488" s="8">
        <f t="shared" si="15"/>
        <v>0.10999999999999943</v>
      </c>
    </row>
    <row r="489" spans="1:13" ht="18" customHeight="1" x14ac:dyDescent="0.2">
      <c r="A489" s="1">
        <v>488</v>
      </c>
      <c r="B489" s="1">
        <v>1</v>
      </c>
      <c r="C489" s="20"/>
      <c r="D489" s="1" t="s">
        <v>77</v>
      </c>
      <c r="E489" s="1" t="s">
        <v>78</v>
      </c>
      <c r="F489" s="1" t="s">
        <v>79</v>
      </c>
      <c r="G489" s="1" t="s">
        <v>566</v>
      </c>
      <c r="H489" s="4" t="str">
        <f>INDEX(字典!B:B,MATCH(D489,字典!A:A,0))</f>
        <v>正常</v>
      </c>
      <c r="I489" s="4" t="str">
        <f>IF(RIGHT(F489,2)="90",INDEX(字典!F:F,MATCH("0x"&amp;MID(F489,5,2),字典!C:C,0)),INDEX(字典!D:D,MATCH("0x"&amp;MID(F489,5,2),字典!C:C,0)))</f>
        <v>-</v>
      </c>
      <c r="J489" s="4" t="str">
        <f>IF(RIGHT(F489,2) ="90",INDEX(字典!J:J,MATCH("0x"&amp;MID(F489,7,2),字典!C:C,0)),INDEX(字典!H:H,MATCH("0x"&amp;MID(F489,7,2),字典!C:C,0)))</f>
        <v>-</v>
      </c>
      <c r="K489" s="4" t="str">
        <f>INDEX(字典!M:M,MATCH("0x"&amp;RIGHT(F489,2),字典!L:L,0))</f>
        <v>0xF8(248/120)</v>
      </c>
      <c r="L489" s="8">
        <f t="shared" si="16"/>
        <v>36.771000000000001</v>
      </c>
      <c r="M489" s="8">
        <f t="shared" si="15"/>
        <v>0.10099999999999909</v>
      </c>
    </row>
    <row r="490" spans="1:13" ht="18" customHeight="1" x14ac:dyDescent="0.2">
      <c r="A490" s="1">
        <v>489</v>
      </c>
      <c r="B490" s="1">
        <v>1</v>
      </c>
      <c r="C490" s="20"/>
      <c r="D490" s="1" t="s">
        <v>77</v>
      </c>
      <c r="E490" s="1" t="s">
        <v>78</v>
      </c>
      <c r="F490" s="1" t="s">
        <v>79</v>
      </c>
      <c r="G490" s="1" t="s">
        <v>567</v>
      </c>
      <c r="H490" s="4" t="str">
        <f>INDEX(字典!B:B,MATCH(D490,字典!A:A,0))</f>
        <v>正常</v>
      </c>
      <c r="I490" s="4" t="str">
        <f>IF(RIGHT(F490,2)="90",INDEX(字典!F:F,MATCH("0x"&amp;MID(F490,5,2),字典!C:C,0)),INDEX(字典!D:D,MATCH("0x"&amp;MID(F490,5,2),字典!C:C,0)))</f>
        <v>-</v>
      </c>
      <c r="J490" s="4" t="str">
        <f>IF(RIGHT(F490,2) ="90",INDEX(字典!J:J,MATCH("0x"&amp;MID(F490,7,2),字典!C:C,0)),INDEX(字典!H:H,MATCH("0x"&amp;MID(F490,7,2),字典!C:C,0)))</f>
        <v>-</v>
      </c>
      <c r="K490" s="4" t="str">
        <f>INDEX(字典!M:M,MATCH("0x"&amp;RIGHT(F490,2),字典!L:L,0))</f>
        <v>0xF8(248/120)</v>
      </c>
      <c r="L490" s="8">
        <f t="shared" si="16"/>
        <v>36.871000000000002</v>
      </c>
      <c r="M490" s="8">
        <f t="shared" si="15"/>
        <v>0.10000000000000142</v>
      </c>
    </row>
    <row r="491" spans="1:13" ht="18" customHeight="1" x14ac:dyDescent="0.2">
      <c r="A491" s="1">
        <v>490</v>
      </c>
      <c r="B491" s="1">
        <v>1</v>
      </c>
      <c r="C491" s="20"/>
      <c r="D491" s="1" t="s">
        <v>77</v>
      </c>
      <c r="E491" s="1" t="s">
        <v>78</v>
      </c>
      <c r="F491" s="1" t="s">
        <v>79</v>
      </c>
      <c r="G491" s="1" t="s">
        <v>568</v>
      </c>
      <c r="H491" s="4" t="str">
        <f>INDEX(字典!B:B,MATCH(D491,字典!A:A,0))</f>
        <v>正常</v>
      </c>
      <c r="I491" s="4" t="str">
        <f>IF(RIGHT(F491,2)="90",INDEX(字典!F:F,MATCH("0x"&amp;MID(F491,5,2),字典!C:C,0)),INDEX(字典!D:D,MATCH("0x"&amp;MID(F491,5,2),字典!C:C,0)))</f>
        <v>-</v>
      </c>
      <c r="J491" s="4" t="str">
        <f>IF(RIGHT(F491,2) ="90",INDEX(字典!J:J,MATCH("0x"&amp;MID(F491,7,2),字典!C:C,0)),INDEX(字典!H:H,MATCH("0x"&amp;MID(F491,7,2),字典!C:C,0)))</f>
        <v>-</v>
      </c>
      <c r="K491" s="4" t="str">
        <f>INDEX(字典!M:M,MATCH("0x"&amp;RIGHT(F491,2),字典!L:L,0))</f>
        <v>0xF8(248/120)</v>
      </c>
      <c r="L491" s="8">
        <f t="shared" si="16"/>
        <v>36.981000000000002</v>
      </c>
      <c r="M491" s="8">
        <f t="shared" si="15"/>
        <v>0.10999999999999943</v>
      </c>
    </row>
    <row r="492" spans="1:13" ht="18" customHeight="1" x14ac:dyDescent="0.2">
      <c r="A492" s="1">
        <v>491</v>
      </c>
      <c r="B492" s="1">
        <v>1</v>
      </c>
      <c r="C492" s="20"/>
      <c r="D492" s="1" t="s">
        <v>77</v>
      </c>
      <c r="E492" s="1" t="s">
        <v>78</v>
      </c>
      <c r="F492" s="1" t="s">
        <v>79</v>
      </c>
      <c r="G492" s="1" t="s">
        <v>569</v>
      </c>
      <c r="H492" s="4" t="str">
        <f>INDEX(字典!B:B,MATCH(D492,字典!A:A,0))</f>
        <v>正常</v>
      </c>
      <c r="I492" s="4" t="str">
        <f>IF(RIGHT(F492,2)="90",INDEX(字典!F:F,MATCH("0x"&amp;MID(F492,5,2),字典!C:C,0)),INDEX(字典!D:D,MATCH("0x"&amp;MID(F492,5,2),字典!C:C,0)))</f>
        <v>-</v>
      </c>
      <c r="J492" s="4" t="str">
        <f>IF(RIGHT(F492,2) ="90",INDEX(字典!J:J,MATCH("0x"&amp;MID(F492,7,2),字典!C:C,0)),INDEX(字典!H:H,MATCH("0x"&amp;MID(F492,7,2),字典!C:C,0)))</f>
        <v>-</v>
      </c>
      <c r="K492" s="4" t="str">
        <f>INDEX(字典!M:M,MATCH("0x"&amp;RIGHT(F492,2),字典!L:L,0))</f>
        <v>0xF8(248/120)</v>
      </c>
      <c r="L492" s="8">
        <f t="shared" si="16"/>
        <v>37.081000000000003</v>
      </c>
      <c r="M492" s="8">
        <f t="shared" si="15"/>
        <v>0.10000000000000142</v>
      </c>
    </row>
    <row r="493" spans="1:13" ht="18" customHeight="1" x14ac:dyDescent="0.2">
      <c r="A493" s="1">
        <v>492</v>
      </c>
      <c r="B493" s="1">
        <v>1</v>
      </c>
      <c r="C493" s="20"/>
      <c r="D493" s="1" t="s">
        <v>77</v>
      </c>
      <c r="E493" s="1" t="s">
        <v>78</v>
      </c>
      <c r="F493" s="1" t="s">
        <v>79</v>
      </c>
      <c r="G493" s="1" t="s">
        <v>570</v>
      </c>
      <c r="H493" s="4" t="str">
        <f>INDEX(字典!B:B,MATCH(D493,字典!A:A,0))</f>
        <v>正常</v>
      </c>
      <c r="I493" s="4" t="str">
        <f>IF(RIGHT(F493,2)="90",INDEX(字典!F:F,MATCH("0x"&amp;MID(F493,5,2),字典!C:C,0)),INDEX(字典!D:D,MATCH("0x"&amp;MID(F493,5,2),字典!C:C,0)))</f>
        <v>-</v>
      </c>
      <c r="J493" s="4" t="str">
        <f>IF(RIGHT(F493,2) ="90",INDEX(字典!J:J,MATCH("0x"&amp;MID(F493,7,2),字典!C:C,0)),INDEX(字典!H:H,MATCH("0x"&amp;MID(F493,7,2),字典!C:C,0)))</f>
        <v>-</v>
      </c>
      <c r="K493" s="4" t="str">
        <f>INDEX(字典!M:M,MATCH("0x"&amp;RIGHT(F493,2),字典!L:L,0))</f>
        <v>0xF8(248/120)</v>
      </c>
      <c r="L493" s="8">
        <f t="shared" si="16"/>
        <v>37.19</v>
      </c>
      <c r="M493" s="8">
        <f t="shared" si="15"/>
        <v>0.10899999999999466</v>
      </c>
    </row>
    <row r="494" spans="1:13" ht="18" customHeight="1" x14ac:dyDescent="0.2">
      <c r="A494" s="1">
        <v>493</v>
      </c>
      <c r="B494" s="1">
        <v>1</v>
      </c>
      <c r="C494" s="20"/>
      <c r="D494" s="1" t="s">
        <v>77</v>
      </c>
      <c r="E494" s="1" t="s">
        <v>78</v>
      </c>
      <c r="F494" s="1" t="s">
        <v>79</v>
      </c>
      <c r="G494" s="1" t="s">
        <v>571</v>
      </c>
      <c r="H494" s="4" t="str">
        <f>INDEX(字典!B:B,MATCH(D494,字典!A:A,0))</f>
        <v>正常</v>
      </c>
      <c r="I494" s="4" t="str">
        <f>IF(RIGHT(F494,2)="90",INDEX(字典!F:F,MATCH("0x"&amp;MID(F494,5,2),字典!C:C,0)),INDEX(字典!D:D,MATCH("0x"&amp;MID(F494,5,2),字典!C:C,0)))</f>
        <v>-</v>
      </c>
      <c r="J494" s="4" t="str">
        <f>IF(RIGHT(F494,2) ="90",INDEX(字典!J:J,MATCH("0x"&amp;MID(F494,7,2),字典!C:C,0)),INDEX(字典!H:H,MATCH("0x"&amp;MID(F494,7,2),字典!C:C,0)))</f>
        <v>-</v>
      </c>
      <c r="K494" s="4" t="str">
        <f>INDEX(字典!M:M,MATCH("0x"&amp;RIGHT(F494,2),字典!L:L,0))</f>
        <v>0xF8(248/120)</v>
      </c>
      <c r="L494" s="8">
        <f t="shared" si="16"/>
        <v>37.29</v>
      </c>
      <c r="M494" s="8">
        <f t="shared" si="15"/>
        <v>0.10000000000000142</v>
      </c>
    </row>
    <row r="495" spans="1:13" ht="18" customHeight="1" x14ac:dyDescent="0.2">
      <c r="A495" s="1">
        <v>494</v>
      </c>
      <c r="B495" s="1">
        <v>1</v>
      </c>
      <c r="C495" s="20"/>
      <c r="D495" s="1" t="s">
        <v>77</v>
      </c>
      <c r="E495" s="1" t="s">
        <v>78</v>
      </c>
      <c r="F495" s="1" t="s">
        <v>79</v>
      </c>
      <c r="G495" s="1" t="s">
        <v>572</v>
      </c>
      <c r="H495" s="4" t="str">
        <f>INDEX(字典!B:B,MATCH(D495,字典!A:A,0))</f>
        <v>正常</v>
      </c>
      <c r="I495" s="4" t="str">
        <f>IF(RIGHT(F495,2)="90",INDEX(字典!F:F,MATCH("0x"&amp;MID(F495,5,2),字典!C:C,0)),INDEX(字典!D:D,MATCH("0x"&amp;MID(F495,5,2),字典!C:C,0)))</f>
        <v>-</v>
      </c>
      <c r="J495" s="4" t="str">
        <f>IF(RIGHT(F495,2) ="90",INDEX(字典!J:J,MATCH("0x"&amp;MID(F495,7,2),字典!C:C,0)),INDEX(字典!H:H,MATCH("0x"&amp;MID(F495,7,2),字典!C:C,0)))</f>
        <v>-</v>
      </c>
      <c r="K495" s="4" t="str">
        <f>INDEX(字典!M:M,MATCH("0x"&amp;RIGHT(F495,2),字典!L:L,0))</f>
        <v>0xF8(248/120)</v>
      </c>
      <c r="L495" s="8">
        <f t="shared" si="16"/>
        <v>37.39</v>
      </c>
      <c r="M495" s="8">
        <f t="shared" si="15"/>
        <v>0.10000000000000142</v>
      </c>
    </row>
    <row r="496" spans="1:13" ht="18" customHeight="1" x14ac:dyDescent="0.2">
      <c r="A496" s="1">
        <v>495</v>
      </c>
      <c r="B496" s="1">
        <v>1</v>
      </c>
      <c r="C496" s="20"/>
      <c r="D496" s="1" t="s">
        <v>77</v>
      </c>
      <c r="E496" s="1" t="s">
        <v>78</v>
      </c>
      <c r="F496" s="1" t="s">
        <v>79</v>
      </c>
      <c r="G496" s="1" t="s">
        <v>573</v>
      </c>
      <c r="H496" s="4" t="str">
        <f>INDEX(字典!B:B,MATCH(D496,字典!A:A,0))</f>
        <v>正常</v>
      </c>
      <c r="I496" s="4" t="str">
        <f>IF(RIGHT(F496,2)="90",INDEX(字典!F:F,MATCH("0x"&amp;MID(F496,5,2),字典!C:C,0)),INDEX(字典!D:D,MATCH("0x"&amp;MID(F496,5,2),字典!C:C,0)))</f>
        <v>-</v>
      </c>
      <c r="J496" s="4" t="str">
        <f>IF(RIGHT(F496,2) ="90",INDEX(字典!J:J,MATCH("0x"&amp;MID(F496,7,2),字典!C:C,0)),INDEX(字典!H:H,MATCH("0x"&amp;MID(F496,7,2),字典!C:C,0)))</f>
        <v>-</v>
      </c>
      <c r="K496" s="4" t="str">
        <f>INDEX(字典!M:M,MATCH("0x"&amp;RIGHT(F496,2),字典!L:L,0))</f>
        <v>0xF8(248/120)</v>
      </c>
      <c r="L496" s="8">
        <f t="shared" si="16"/>
        <v>37.5</v>
      </c>
      <c r="M496" s="8">
        <f t="shared" si="15"/>
        <v>0.10999999999999943</v>
      </c>
    </row>
    <row r="497" spans="1:13" ht="18" customHeight="1" x14ac:dyDescent="0.2">
      <c r="A497" s="1">
        <v>496</v>
      </c>
      <c r="B497" s="1">
        <v>1</v>
      </c>
      <c r="C497" s="20"/>
      <c r="D497" s="1" t="s">
        <v>77</v>
      </c>
      <c r="E497" s="1" t="s">
        <v>78</v>
      </c>
      <c r="F497" s="1" t="s">
        <v>87</v>
      </c>
      <c r="G497" s="1" t="s">
        <v>574</v>
      </c>
      <c r="H497" s="4" t="str">
        <f>INDEX(字典!B:B,MATCH(D497,字典!A:A,0))</f>
        <v>正常</v>
      </c>
      <c r="I497" s="4" t="str">
        <f>IF(RIGHT(F497,2)="90",INDEX(字典!F:F,MATCH("0x"&amp;MID(F497,5,2),字典!C:C,0)),INDEX(字典!D:D,MATCH("0x"&amp;MID(F497,5,2),字典!C:C,0)))</f>
        <v>-</v>
      </c>
      <c r="J497" s="4" t="str">
        <f>IF(RIGHT(F497,2) ="90",INDEX(字典!J:J,MATCH("0x"&amp;MID(F497,7,2),字典!C:C,0)),INDEX(字典!H:H,MATCH("0x"&amp;MID(F497,7,2),字典!C:C,0)))</f>
        <v>-</v>
      </c>
      <c r="K497" s="4" t="str">
        <f>INDEX(字典!M:M,MATCH("0x"&amp;RIGHT(F497,2),字典!L:L,0))</f>
        <v>0xFE(254/126)</v>
      </c>
      <c r="L497" s="8">
        <f t="shared" si="16"/>
        <v>37.6</v>
      </c>
      <c r="M497" s="8">
        <f t="shared" si="15"/>
        <v>0.10000000000000142</v>
      </c>
    </row>
    <row r="498" spans="1:13" ht="18" customHeight="1" x14ac:dyDescent="0.2">
      <c r="A498" s="1">
        <v>497</v>
      </c>
      <c r="B498" s="1">
        <v>1</v>
      </c>
      <c r="C498" s="20"/>
      <c r="D498" s="1" t="s">
        <v>77</v>
      </c>
      <c r="E498" s="1" t="s">
        <v>78</v>
      </c>
      <c r="F498" s="1" t="s">
        <v>79</v>
      </c>
      <c r="G498" s="1" t="s">
        <v>575</v>
      </c>
      <c r="H498" s="4" t="str">
        <f>INDEX(字典!B:B,MATCH(D498,字典!A:A,0))</f>
        <v>正常</v>
      </c>
      <c r="I498" s="4" t="str">
        <f>IF(RIGHT(F498,2)="90",INDEX(字典!F:F,MATCH("0x"&amp;MID(F498,5,2),字典!C:C,0)),INDEX(字典!D:D,MATCH("0x"&amp;MID(F498,5,2),字典!C:C,0)))</f>
        <v>-</v>
      </c>
      <c r="J498" s="4" t="str">
        <f>IF(RIGHT(F498,2) ="90",INDEX(字典!J:J,MATCH("0x"&amp;MID(F498,7,2),字典!C:C,0)),INDEX(字典!H:H,MATCH("0x"&amp;MID(F498,7,2),字典!C:C,0)))</f>
        <v>-</v>
      </c>
      <c r="K498" s="4" t="str">
        <f>INDEX(字典!M:M,MATCH("0x"&amp;RIGHT(F498,2),字典!L:L,0))</f>
        <v>0xF8(248/120)</v>
      </c>
      <c r="L498" s="8">
        <f t="shared" si="16"/>
        <v>37.707000000000001</v>
      </c>
      <c r="M498" s="8">
        <f t="shared" si="15"/>
        <v>0.10699999999999932</v>
      </c>
    </row>
    <row r="499" spans="1:13" ht="18" customHeight="1" x14ac:dyDescent="0.2">
      <c r="A499" s="1">
        <v>498</v>
      </c>
      <c r="B499" s="1">
        <v>1</v>
      </c>
      <c r="C499" s="20"/>
      <c r="D499" s="1" t="s">
        <v>77</v>
      </c>
      <c r="E499" s="1" t="s">
        <v>78</v>
      </c>
      <c r="F499" s="1" t="s">
        <v>79</v>
      </c>
      <c r="G499" s="1" t="s">
        <v>576</v>
      </c>
      <c r="H499" s="4" t="str">
        <f>INDEX(字典!B:B,MATCH(D499,字典!A:A,0))</f>
        <v>正常</v>
      </c>
      <c r="I499" s="4" t="str">
        <f>IF(RIGHT(F499,2)="90",INDEX(字典!F:F,MATCH("0x"&amp;MID(F499,5,2),字典!C:C,0)),INDEX(字典!D:D,MATCH("0x"&amp;MID(F499,5,2),字典!C:C,0)))</f>
        <v>-</v>
      </c>
      <c r="J499" s="4" t="str">
        <f>IF(RIGHT(F499,2) ="90",INDEX(字典!J:J,MATCH("0x"&amp;MID(F499,7,2),字典!C:C,0)),INDEX(字典!H:H,MATCH("0x"&amp;MID(F499,7,2),字典!C:C,0)))</f>
        <v>-</v>
      </c>
      <c r="K499" s="4" t="str">
        <f>INDEX(字典!M:M,MATCH("0x"&amp;RIGHT(F499,2),字典!L:L,0))</f>
        <v>0xF8(248/120)</v>
      </c>
      <c r="L499" s="8">
        <f t="shared" si="16"/>
        <v>37.817</v>
      </c>
      <c r="M499" s="8">
        <f t="shared" si="15"/>
        <v>0.10999999999999943</v>
      </c>
    </row>
    <row r="500" spans="1:13" ht="18" customHeight="1" x14ac:dyDescent="0.2">
      <c r="A500" s="1">
        <v>499</v>
      </c>
      <c r="B500" s="1">
        <v>1</v>
      </c>
      <c r="C500" s="20"/>
      <c r="D500" s="1" t="s">
        <v>77</v>
      </c>
      <c r="E500" s="1" t="s">
        <v>78</v>
      </c>
      <c r="F500" s="1" t="s">
        <v>79</v>
      </c>
      <c r="G500" s="1" t="s">
        <v>577</v>
      </c>
      <c r="H500" s="4" t="str">
        <f>INDEX(字典!B:B,MATCH(D500,字典!A:A,0))</f>
        <v>正常</v>
      </c>
      <c r="I500" s="4" t="str">
        <f>IF(RIGHT(F500,2)="90",INDEX(字典!F:F,MATCH("0x"&amp;MID(F500,5,2),字典!C:C,0)),INDEX(字典!D:D,MATCH("0x"&amp;MID(F500,5,2),字典!C:C,0)))</f>
        <v>-</v>
      </c>
      <c r="J500" s="4" t="str">
        <f>IF(RIGHT(F500,2) ="90",INDEX(字典!J:J,MATCH("0x"&amp;MID(F500,7,2),字典!C:C,0)),INDEX(字典!H:H,MATCH("0x"&amp;MID(F500,7,2),字典!C:C,0)))</f>
        <v>-</v>
      </c>
      <c r="K500" s="4" t="str">
        <f>INDEX(字典!M:M,MATCH("0x"&amp;RIGHT(F500,2),字典!L:L,0))</f>
        <v>0xF8(248/120)</v>
      </c>
      <c r="L500" s="8">
        <f t="shared" si="16"/>
        <v>37.917000000000002</v>
      </c>
      <c r="M500" s="8">
        <f t="shared" si="15"/>
        <v>0.10000000000000142</v>
      </c>
    </row>
    <row r="501" spans="1:13" ht="18" customHeight="1" x14ac:dyDescent="0.2">
      <c r="A501" s="1">
        <v>500</v>
      </c>
      <c r="B501" s="1">
        <v>1</v>
      </c>
      <c r="C501" s="20"/>
      <c r="D501" s="1" t="s">
        <v>77</v>
      </c>
      <c r="E501" s="1" t="s">
        <v>78</v>
      </c>
      <c r="F501" s="1" t="s">
        <v>79</v>
      </c>
      <c r="G501" s="1" t="s">
        <v>578</v>
      </c>
      <c r="H501" s="4" t="str">
        <f>INDEX(字典!B:B,MATCH(D501,字典!A:A,0))</f>
        <v>正常</v>
      </c>
      <c r="I501" s="4" t="str">
        <f>IF(RIGHT(F501,2)="90",INDEX(字典!F:F,MATCH("0x"&amp;MID(F501,5,2),字典!C:C,0)),INDEX(字典!D:D,MATCH("0x"&amp;MID(F501,5,2),字典!C:C,0)))</f>
        <v>-</v>
      </c>
      <c r="J501" s="4" t="str">
        <f>IF(RIGHT(F501,2) ="90",INDEX(字典!J:J,MATCH("0x"&amp;MID(F501,7,2),字典!C:C,0)),INDEX(字典!H:H,MATCH("0x"&amp;MID(F501,7,2),字典!C:C,0)))</f>
        <v>-</v>
      </c>
      <c r="K501" s="4" t="str">
        <f>INDEX(字典!M:M,MATCH("0x"&amp;RIGHT(F501,2),字典!L:L,0))</f>
        <v>0xF8(248/120)</v>
      </c>
      <c r="L501" s="8">
        <f t="shared" si="16"/>
        <v>38.027000000000001</v>
      </c>
      <c r="M501" s="8">
        <f t="shared" si="15"/>
        <v>0.10999999999999943</v>
      </c>
    </row>
    <row r="502" spans="1:13" ht="18" customHeight="1" x14ac:dyDescent="0.2">
      <c r="A502" s="1">
        <v>501</v>
      </c>
      <c r="B502" s="1">
        <v>1</v>
      </c>
      <c r="C502" s="20"/>
      <c r="D502" s="1" t="s">
        <v>77</v>
      </c>
      <c r="E502" s="1" t="s">
        <v>78</v>
      </c>
      <c r="F502" s="1" t="s">
        <v>79</v>
      </c>
      <c r="G502" s="1" t="s">
        <v>579</v>
      </c>
      <c r="H502" s="4" t="str">
        <f>INDEX(字典!B:B,MATCH(D502,字典!A:A,0))</f>
        <v>正常</v>
      </c>
      <c r="I502" s="4" t="str">
        <f>IF(RIGHT(F502,2)="90",INDEX(字典!F:F,MATCH("0x"&amp;MID(F502,5,2),字典!C:C,0)),INDEX(字典!D:D,MATCH("0x"&amp;MID(F502,5,2),字典!C:C,0)))</f>
        <v>-</v>
      </c>
      <c r="J502" s="4" t="str">
        <f>IF(RIGHT(F502,2) ="90",INDEX(字典!J:J,MATCH("0x"&amp;MID(F502,7,2),字典!C:C,0)),INDEX(字典!H:H,MATCH("0x"&amp;MID(F502,7,2),字典!C:C,0)))</f>
        <v>-</v>
      </c>
      <c r="K502" s="4" t="str">
        <f>INDEX(字典!M:M,MATCH("0x"&amp;RIGHT(F502,2),字典!L:L,0))</f>
        <v>0xF8(248/120)</v>
      </c>
      <c r="L502" s="8">
        <f t="shared" si="16"/>
        <v>38.137</v>
      </c>
      <c r="M502" s="8">
        <f t="shared" si="15"/>
        <v>0.10999999999999943</v>
      </c>
    </row>
    <row r="503" spans="1:13" ht="18" customHeight="1" x14ac:dyDescent="0.2">
      <c r="A503" s="1">
        <v>502</v>
      </c>
      <c r="B503" s="1">
        <v>1</v>
      </c>
      <c r="C503" s="20"/>
      <c r="D503" s="1" t="s">
        <v>77</v>
      </c>
      <c r="E503" s="1" t="s">
        <v>78</v>
      </c>
      <c r="F503" s="1" t="s">
        <v>79</v>
      </c>
      <c r="G503" s="1" t="s">
        <v>580</v>
      </c>
      <c r="H503" s="4" t="str">
        <f>INDEX(字典!B:B,MATCH(D503,字典!A:A,0))</f>
        <v>正常</v>
      </c>
      <c r="I503" s="4" t="str">
        <f>IF(RIGHT(F503,2)="90",INDEX(字典!F:F,MATCH("0x"&amp;MID(F503,5,2),字典!C:C,0)),INDEX(字典!D:D,MATCH("0x"&amp;MID(F503,5,2),字典!C:C,0)))</f>
        <v>-</v>
      </c>
      <c r="J503" s="4" t="str">
        <f>IF(RIGHT(F503,2) ="90",INDEX(字典!J:J,MATCH("0x"&amp;MID(F503,7,2),字典!C:C,0)),INDEX(字典!H:H,MATCH("0x"&amp;MID(F503,7,2),字典!C:C,0)))</f>
        <v>-</v>
      </c>
      <c r="K503" s="4" t="str">
        <f>INDEX(字典!M:M,MATCH("0x"&amp;RIGHT(F503,2),字典!L:L,0))</f>
        <v>0xF8(248/120)</v>
      </c>
      <c r="L503" s="8">
        <f t="shared" si="16"/>
        <v>38.237000000000002</v>
      </c>
      <c r="M503" s="8">
        <f t="shared" si="15"/>
        <v>0.10000000000000142</v>
      </c>
    </row>
    <row r="504" spans="1:13" ht="18" customHeight="1" x14ac:dyDescent="0.2">
      <c r="A504" s="1">
        <v>503</v>
      </c>
      <c r="B504" s="1">
        <v>1</v>
      </c>
      <c r="C504" s="20"/>
      <c r="D504" s="1" t="s">
        <v>77</v>
      </c>
      <c r="E504" s="1" t="s">
        <v>78</v>
      </c>
      <c r="F504" s="1" t="s">
        <v>79</v>
      </c>
      <c r="G504" s="1" t="s">
        <v>581</v>
      </c>
      <c r="H504" s="4" t="str">
        <f>INDEX(字典!B:B,MATCH(D504,字典!A:A,0))</f>
        <v>正常</v>
      </c>
      <c r="I504" s="4" t="str">
        <f>IF(RIGHT(F504,2)="90",INDEX(字典!F:F,MATCH("0x"&amp;MID(F504,5,2),字典!C:C,0)),INDEX(字典!D:D,MATCH("0x"&amp;MID(F504,5,2),字典!C:C,0)))</f>
        <v>-</v>
      </c>
      <c r="J504" s="4" t="str">
        <f>IF(RIGHT(F504,2) ="90",INDEX(字典!J:J,MATCH("0x"&amp;MID(F504,7,2),字典!C:C,0)),INDEX(字典!H:H,MATCH("0x"&amp;MID(F504,7,2),字典!C:C,0)))</f>
        <v>-</v>
      </c>
      <c r="K504" s="4" t="str">
        <f>INDEX(字典!M:M,MATCH("0x"&amp;RIGHT(F504,2),字典!L:L,0))</f>
        <v>0xF8(248/120)</v>
      </c>
      <c r="L504" s="8">
        <f t="shared" si="16"/>
        <v>38.337000000000003</v>
      </c>
      <c r="M504" s="8">
        <f t="shared" si="15"/>
        <v>0.10000000000000142</v>
      </c>
    </row>
    <row r="505" spans="1:13" ht="18" customHeight="1" x14ac:dyDescent="0.2">
      <c r="A505" s="1">
        <v>504</v>
      </c>
      <c r="B505" s="1">
        <v>1</v>
      </c>
      <c r="C505" s="20"/>
      <c r="D505" s="1" t="s">
        <v>77</v>
      </c>
      <c r="E505" s="1" t="s">
        <v>78</v>
      </c>
      <c r="F505" s="1" t="s">
        <v>79</v>
      </c>
      <c r="G505" s="1" t="s">
        <v>582</v>
      </c>
      <c r="H505" s="4" t="str">
        <f>INDEX(字典!B:B,MATCH(D505,字典!A:A,0))</f>
        <v>正常</v>
      </c>
      <c r="I505" s="4" t="str">
        <f>IF(RIGHT(F505,2)="90",INDEX(字典!F:F,MATCH("0x"&amp;MID(F505,5,2),字典!C:C,0)),INDEX(字典!D:D,MATCH("0x"&amp;MID(F505,5,2),字典!C:C,0)))</f>
        <v>-</v>
      </c>
      <c r="J505" s="4" t="str">
        <f>IF(RIGHT(F505,2) ="90",INDEX(字典!J:J,MATCH("0x"&amp;MID(F505,7,2),字典!C:C,0)),INDEX(字典!H:H,MATCH("0x"&amp;MID(F505,7,2),字典!C:C,0)))</f>
        <v>-</v>
      </c>
      <c r="K505" s="4" t="str">
        <f>INDEX(字典!M:M,MATCH("0x"&amp;RIGHT(F505,2),字典!L:L,0))</f>
        <v>0xF8(248/120)</v>
      </c>
      <c r="L505" s="8">
        <f t="shared" si="16"/>
        <v>38.436999999999998</v>
      </c>
      <c r="M505" s="8">
        <f t="shared" si="15"/>
        <v>9.9999999999994316E-2</v>
      </c>
    </row>
    <row r="506" spans="1:13" ht="18" customHeight="1" x14ac:dyDescent="0.2">
      <c r="A506" s="1">
        <v>505</v>
      </c>
      <c r="B506" s="1">
        <v>1</v>
      </c>
      <c r="C506" s="20"/>
      <c r="D506" s="1" t="s">
        <v>77</v>
      </c>
      <c r="E506" s="1" t="s">
        <v>78</v>
      </c>
      <c r="F506" s="1" t="s">
        <v>79</v>
      </c>
      <c r="G506" s="1" t="s">
        <v>583</v>
      </c>
      <c r="H506" s="4" t="str">
        <f>INDEX(字典!B:B,MATCH(D506,字典!A:A,0))</f>
        <v>正常</v>
      </c>
      <c r="I506" s="4" t="str">
        <f>IF(RIGHT(F506,2)="90",INDEX(字典!F:F,MATCH("0x"&amp;MID(F506,5,2),字典!C:C,0)),INDEX(字典!D:D,MATCH("0x"&amp;MID(F506,5,2),字典!C:C,0)))</f>
        <v>-</v>
      </c>
      <c r="J506" s="4" t="str">
        <f>IF(RIGHT(F506,2) ="90",INDEX(字典!J:J,MATCH("0x"&amp;MID(F506,7,2),字典!C:C,0)),INDEX(字典!H:H,MATCH("0x"&amp;MID(F506,7,2),字典!C:C,0)))</f>
        <v>-</v>
      </c>
      <c r="K506" s="4" t="str">
        <f>INDEX(字典!M:M,MATCH("0x"&amp;RIGHT(F506,2),字典!L:L,0))</f>
        <v>0xF8(248/120)</v>
      </c>
      <c r="L506" s="8">
        <f t="shared" si="16"/>
        <v>38.546999999999997</v>
      </c>
      <c r="M506" s="8">
        <f t="shared" si="15"/>
        <v>0.10999999999999943</v>
      </c>
    </row>
    <row r="507" spans="1:13" ht="18" customHeight="1" x14ac:dyDescent="0.2">
      <c r="A507" s="1">
        <v>506</v>
      </c>
      <c r="B507" s="1">
        <v>1</v>
      </c>
      <c r="C507" s="20"/>
      <c r="D507" s="1" t="s">
        <v>77</v>
      </c>
      <c r="E507" s="1" t="s">
        <v>78</v>
      </c>
      <c r="F507" s="1" t="s">
        <v>79</v>
      </c>
      <c r="G507" s="1" t="s">
        <v>584</v>
      </c>
      <c r="H507" s="4" t="str">
        <f>INDEX(字典!B:B,MATCH(D507,字典!A:A,0))</f>
        <v>正常</v>
      </c>
      <c r="I507" s="4" t="str">
        <f>IF(RIGHT(F507,2)="90",INDEX(字典!F:F,MATCH("0x"&amp;MID(F507,5,2),字典!C:C,0)),INDEX(字典!D:D,MATCH("0x"&amp;MID(F507,5,2),字典!C:C,0)))</f>
        <v>-</v>
      </c>
      <c r="J507" s="4" t="str">
        <f>IF(RIGHT(F507,2) ="90",INDEX(字典!J:J,MATCH("0x"&amp;MID(F507,7,2),字典!C:C,0)),INDEX(字典!H:H,MATCH("0x"&amp;MID(F507,7,2),字典!C:C,0)))</f>
        <v>-</v>
      </c>
      <c r="K507" s="4" t="str">
        <f>INDEX(字典!M:M,MATCH("0x"&amp;RIGHT(F507,2),字典!L:L,0))</f>
        <v>0xF8(248/120)</v>
      </c>
      <c r="L507" s="8">
        <f t="shared" si="16"/>
        <v>38.655000000000001</v>
      </c>
      <c r="M507" s="8">
        <f t="shared" si="15"/>
        <v>0.10800000000000409</v>
      </c>
    </row>
    <row r="508" spans="1:13" ht="18" customHeight="1" x14ac:dyDescent="0.2">
      <c r="A508" s="1">
        <v>507</v>
      </c>
      <c r="B508" s="1">
        <v>1</v>
      </c>
      <c r="C508" s="20"/>
      <c r="D508" s="1" t="s">
        <v>77</v>
      </c>
      <c r="E508" s="1" t="s">
        <v>78</v>
      </c>
      <c r="F508" s="1" t="s">
        <v>87</v>
      </c>
      <c r="G508" s="1" t="s">
        <v>585</v>
      </c>
      <c r="H508" s="4" t="str">
        <f>INDEX(字典!B:B,MATCH(D508,字典!A:A,0))</f>
        <v>正常</v>
      </c>
      <c r="I508" s="4" t="str">
        <f>IF(RIGHT(F508,2)="90",INDEX(字典!F:F,MATCH("0x"&amp;MID(F508,5,2),字典!C:C,0)),INDEX(字典!D:D,MATCH("0x"&amp;MID(F508,5,2),字典!C:C,0)))</f>
        <v>-</v>
      </c>
      <c r="J508" s="4" t="str">
        <f>IF(RIGHT(F508,2) ="90",INDEX(字典!J:J,MATCH("0x"&amp;MID(F508,7,2),字典!C:C,0)),INDEX(字典!H:H,MATCH("0x"&amp;MID(F508,7,2),字典!C:C,0)))</f>
        <v>-</v>
      </c>
      <c r="K508" s="4" t="str">
        <f>INDEX(字典!M:M,MATCH("0x"&amp;RIGHT(F508,2),字典!L:L,0))</f>
        <v>0xFE(254/126)</v>
      </c>
      <c r="L508" s="8">
        <f t="shared" si="16"/>
        <v>38.764000000000003</v>
      </c>
      <c r="M508" s="8">
        <f t="shared" si="15"/>
        <v>0.10900000000000176</v>
      </c>
    </row>
    <row r="509" spans="1:13" ht="18" customHeight="1" x14ac:dyDescent="0.2">
      <c r="A509" s="1">
        <v>508</v>
      </c>
      <c r="B509" s="1">
        <v>1</v>
      </c>
      <c r="C509" s="20"/>
      <c r="D509" s="1" t="s">
        <v>77</v>
      </c>
      <c r="E509" s="1" t="s">
        <v>78</v>
      </c>
      <c r="F509" s="1" t="s">
        <v>586</v>
      </c>
      <c r="G509" s="1" t="s">
        <v>587</v>
      </c>
      <c r="H509" s="4" t="str">
        <f>INDEX(字典!B:B,MATCH(D509,字典!A:A,0))</f>
        <v>正常</v>
      </c>
      <c r="I509" s="4" t="str">
        <f>IF(RIGHT(F509,2)="90",INDEX(字典!F:F,MATCH("0x"&amp;MID(F509,5,2),字典!C:C,0)),INDEX(字典!D:D,MATCH("0x"&amp;MID(F509,5,2),字典!C:C,0)))</f>
        <v>按下(力度97)</v>
      </c>
      <c r="J509" s="4" t="str">
        <f>IF(RIGHT(F509,2) ="90",INDEX(字典!J:J,MATCH("0x"&amp;MID(F509,7,2),字典!C:C,0)),INDEX(字典!H:H,MATCH("0x"&amp;MID(F509,7,2),字典!C:C,0)))</f>
        <v>C3键</v>
      </c>
      <c r="K509" s="4" t="str">
        <f>INDEX(字典!M:M,MATCH("0x"&amp;RIGHT(F509,2),字典!L:L,0))</f>
        <v>音符</v>
      </c>
      <c r="L509" s="8">
        <f t="shared" si="16"/>
        <v>38.874000000000002</v>
      </c>
      <c r="M509" s="8">
        <f t="shared" si="15"/>
        <v>0.10999999999999943</v>
      </c>
    </row>
    <row r="510" spans="1:13" ht="18" customHeight="1" x14ac:dyDescent="0.2">
      <c r="A510" s="1">
        <v>509</v>
      </c>
      <c r="B510" s="1">
        <v>1</v>
      </c>
      <c r="C510" s="20"/>
      <c r="D510" s="1" t="s">
        <v>77</v>
      </c>
      <c r="E510" s="1" t="s">
        <v>78</v>
      </c>
      <c r="F510" s="1" t="s">
        <v>79</v>
      </c>
      <c r="G510" s="1" t="s">
        <v>588</v>
      </c>
      <c r="H510" s="4" t="str">
        <f>INDEX(字典!B:B,MATCH(D510,字典!A:A,0))</f>
        <v>正常</v>
      </c>
      <c r="I510" s="4" t="str">
        <f>IF(RIGHT(F510,2)="90",INDEX(字典!F:F,MATCH("0x"&amp;MID(F510,5,2),字典!C:C,0)),INDEX(字典!D:D,MATCH("0x"&amp;MID(F510,5,2),字典!C:C,0)))</f>
        <v>-</v>
      </c>
      <c r="J510" s="4" t="str">
        <f>IF(RIGHT(F510,2) ="90",INDEX(字典!J:J,MATCH("0x"&amp;MID(F510,7,2),字典!C:C,0)),INDEX(字典!H:H,MATCH("0x"&amp;MID(F510,7,2),字典!C:C,0)))</f>
        <v>-</v>
      </c>
      <c r="K510" s="4" t="str">
        <f>INDEX(字典!M:M,MATCH("0x"&amp;RIGHT(F510,2),字典!L:L,0))</f>
        <v>0xF8(248/120)</v>
      </c>
      <c r="L510" s="8">
        <f t="shared" si="16"/>
        <v>38.973999999999997</v>
      </c>
      <c r="M510" s="8">
        <f t="shared" si="15"/>
        <v>9.9999999999994316E-2</v>
      </c>
    </row>
    <row r="511" spans="1:13" ht="18" customHeight="1" x14ac:dyDescent="0.2">
      <c r="A511" s="1">
        <v>510</v>
      </c>
      <c r="B511" s="1">
        <v>1</v>
      </c>
      <c r="C511" s="20"/>
      <c r="D511" s="1" t="s">
        <v>77</v>
      </c>
      <c r="E511" s="1" t="s">
        <v>78</v>
      </c>
      <c r="F511" s="1" t="s">
        <v>79</v>
      </c>
      <c r="G511" s="1" t="s">
        <v>589</v>
      </c>
      <c r="H511" s="4" t="str">
        <f>INDEX(字典!B:B,MATCH(D511,字典!A:A,0))</f>
        <v>正常</v>
      </c>
      <c r="I511" s="4" t="str">
        <f>IF(RIGHT(F511,2)="90",INDEX(字典!F:F,MATCH("0x"&amp;MID(F511,5,2),字典!C:C,0)),INDEX(字典!D:D,MATCH("0x"&amp;MID(F511,5,2),字典!C:C,0)))</f>
        <v>-</v>
      </c>
      <c r="J511" s="4" t="str">
        <f>IF(RIGHT(F511,2) ="90",INDEX(字典!J:J,MATCH("0x"&amp;MID(F511,7,2),字典!C:C,0)),INDEX(字典!H:H,MATCH("0x"&amp;MID(F511,7,2),字典!C:C,0)))</f>
        <v>-</v>
      </c>
      <c r="K511" s="4" t="str">
        <f>INDEX(字典!M:M,MATCH("0x"&amp;RIGHT(F511,2),字典!L:L,0))</f>
        <v>0xF8(248/120)</v>
      </c>
      <c r="L511" s="8">
        <f t="shared" si="16"/>
        <v>39.084000000000003</v>
      </c>
      <c r="M511" s="8">
        <f t="shared" si="15"/>
        <v>0.11000000000000654</v>
      </c>
    </row>
    <row r="512" spans="1:13" ht="18" customHeight="1" x14ac:dyDescent="0.2">
      <c r="A512" s="1">
        <v>511</v>
      </c>
      <c r="B512" s="1">
        <v>1</v>
      </c>
      <c r="C512" s="20"/>
      <c r="D512" s="1" t="s">
        <v>77</v>
      </c>
      <c r="E512" s="1" t="s">
        <v>78</v>
      </c>
      <c r="F512" s="1" t="s">
        <v>79</v>
      </c>
      <c r="G512" s="1" t="s">
        <v>590</v>
      </c>
      <c r="H512" s="4" t="str">
        <f>INDEX(字典!B:B,MATCH(D512,字典!A:A,0))</f>
        <v>正常</v>
      </c>
      <c r="I512" s="4" t="str">
        <f>IF(RIGHT(F512,2)="90",INDEX(字典!F:F,MATCH("0x"&amp;MID(F512,5,2),字典!C:C,0)),INDEX(字典!D:D,MATCH("0x"&amp;MID(F512,5,2),字典!C:C,0)))</f>
        <v>-</v>
      </c>
      <c r="J512" s="4" t="str">
        <f>IF(RIGHT(F512,2) ="90",INDEX(字典!J:J,MATCH("0x"&amp;MID(F512,7,2),字典!C:C,0)),INDEX(字典!H:H,MATCH("0x"&amp;MID(F512,7,2),字典!C:C,0)))</f>
        <v>-</v>
      </c>
      <c r="K512" s="4" t="str">
        <f>INDEX(字典!M:M,MATCH("0x"&amp;RIGHT(F512,2),字典!L:L,0))</f>
        <v>0xF8(248/120)</v>
      </c>
      <c r="L512" s="8">
        <f t="shared" si="16"/>
        <v>39.192999999999998</v>
      </c>
      <c r="M512" s="8">
        <f t="shared" si="15"/>
        <v>0.10899999999999466</v>
      </c>
    </row>
    <row r="513" spans="1:13" ht="18" customHeight="1" x14ac:dyDescent="0.2">
      <c r="A513" s="1">
        <v>512</v>
      </c>
      <c r="B513" s="1">
        <v>1</v>
      </c>
      <c r="C513" s="20"/>
      <c r="D513" s="1" t="s">
        <v>77</v>
      </c>
      <c r="E513" s="1" t="s">
        <v>78</v>
      </c>
      <c r="F513" s="1" t="s">
        <v>79</v>
      </c>
      <c r="G513" s="1" t="s">
        <v>591</v>
      </c>
      <c r="H513" s="4" t="str">
        <f>INDEX(字典!B:B,MATCH(D513,字典!A:A,0))</f>
        <v>正常</v>
      </c>
      <c r="I513" s="4" t="str">
        <f>IF(RIGHT(F513,2)="90",INDEX(字典!F:F,MATCH("0x"&amp;MID(F513,5,2),字典!C:C,0)),INDEX(字典!D:D,MATCH("0x"&amp;MID(F513,5,2),字典!C:C,0)))</f>
        <v>-</v>
      </c>
      <c r="J513" s="4" t="str">
        <f>IF(RIGHT(F513,2) ="90",INDEX(字典!J:J,MATCH("0x"&amp;MID(F513,7,2),字典!C:C,0)),INDEX(字典!H:H,MATCH("0x"&amp;MID(F513,7,2),字典!C:C,0)))</f>
        <v>-</v>
      </c>
      <c r="K513" s="4" t="str">
        <f>INDEX(字典!M:M,MATCH("0x"&amp;RIGHT(F513,2),字典!L:L,0))</f>
        <v>0xF8(248/120)</v>
      </c>
      <c r="L513" s="8">
        <f t="shared" si="16"/>
        <v>39.292999999999999</v>
      </c>
      <c r="M513" s="8">
        <f t="shared" si="15"/>
        <v>0.10000000000000142</v>
      </c>
    </row>
    <row r="514" spans="1:13" ht="18" customHeight="1" x14ac:dyDescent="0.2">
      <c r="A514" s="1">
        <v>513</v>
      </c>
      <c r="B514" s="1">
        <v>1</v>
      </c>
      <c r="C514" s="20"/>
      <c r="D514" s="1" t="s">
        <v>77</v>
      </c>
      <c r="E514" s="1" t="s">
        <v>78</v>
      </c>
      <c r="F514" s="1" t="s">
        <v>79</v>
      </c>
      <c r="G514" s="1" t="s">
        <v>592</v>
      </c>
      <c r="H514" s="4" t="str">
        <f>INDEX(字典!B:B,MATCH(D514,字典!A:A,0))</f>
        <v>正常</v>
      </c>
      <c r="I514" s="4" t="str">
        <f>IF(RIGHT(F514,2)="90",INDEX(字典!F:F,MATCH("0x"&amp;MID(F514,5,2),字典!C:C,0)),INDEX(字典!D:D,MATCH("0x"&amp;MID(F514,5,2),字典!C:C,0)))</f>
        <v>-</v>
      </c>
      <c r="J514" s="4" t="str">
        <f>IF(RIGHT(F514,2) ="90",INDEX(字典!J:J,MATCH("0x"&amp;MID(F514,7,2),字典!C:C,0)),INDEX(字典!H:H,MATCH("0x"&amp;MID(F514,7,2),字典!C:C,0)))</f>
        <v>-</v>
      </c>
      <c r="K514" s="4" t="str">
        <f>INDEX(字典!M:M,MATCH("0x"&amp;RIGHT(F514,2),字典!L:L,0))</f>
        <v>0xF8(248/120)</v>
      </c>
      <c r="L514" s="8">
        <f t="shared" si="16"/>
        <v>39.402999999999999</v>
      </c>
      <c r="M514" s="8">
        <f t="shared" ref="M514:M577" si="17">IFERROR(IF(B514=B513,L514-L513,0),"")</f>
        <v>0.10999999999999943</v>
      </c>
    </row>
    <row r="515" spans="1:13" ht="18" customHeight="1" x14ac:dyDescent="0.2">
      <c r="A515" s="1">
        <v>514</v>
      </c>
      <c r="B515" s="1">
        <v>1</v>
      </c>
      <c r="C515" s="20"/>
      <c r="D515" s="1" t="s">
        <v>77</v>
      </c>
      <c r="E515" s="1" t="s">
        <v>78</v>
      </c>
      <c r="F515" s="1" t="s">
        <v>79</v>
      </c>
      <c r="G515" s="1" t="s">
        <v>593</v>
      </c>
      <c r="H515" s="4" t="str">
        <f>INDEX(字典!B:B,MATCH(D515,字典!A:A,0))</f>
        <v>正常</v>
      </c>
      <c r="I515" s="4" t="str">
        <f>IF(RIGHT(F515,2)="90",INDEX(字典!F:F,MATCH("0x"&amp;MID(F515,5,2),字典!C:C,0)),INDEX(字典!D:D,MATCH("0x"&amp;MID(F515,5,2),字典!C:C,0)))</f>
        <v>-</v>
      </c>
      <c r="J515" s="4" t="str">
        <f>IF(RIGHT(F515,2) ="90",INDEX(字典!J:J,MATCH("0x"&amp;MID(F515,7,2),字典!C:C,0)),INDEX(字典!H:H,MATCH("0x"&amp;MID(F515,7,2),字典!C:C,0)))</f>
        <v>-</v>
      </c>
      <c r="K515" s="4" t="str">
        <f>INDEX(字典!M:M,MATCH("0x"&amp;RIGHT(F515,2),字典!L:L,0))</f>
        <v>0xF8(248/120)</v>
      </c>
      <c r="L515" s="8">
        <f t="shared" si="16"/>
        <v>39.512999999999998</v>
      </c>
      <c r="M515" s="8">
        <f t="shared" si="17"/>
        <v>0.10999999999999943</v>
      </c>
    </row>
    <row r="516" spans="1:13" ht="18" customHeight="1" x14ac:dyDescent="0.2">
      <c r="A516" s="1">
        <v>515</v>
      </c>
      <c r="B516" s="1">
        <v>1</v>
      </c>
      <c r="C516" s="20"/>
      <c r="D516" s="1" t="s">
        <v>77</v>
      </c>
      <c r="E516" s="1" t="s">
        <v>78</v>
      </c>
      <c r="F516" s="1" t="s">
        <v>79</v>
      </c>
      <c r="G516" s="1" t="s">
        <v>594</v>
      </c>
      <c r="H516" s="4" t="str">
        <f>INDEX(字典!B:B,MATCH(D516,字典!A:A,0))</f>
        <v>正常</v>
      </c>
      <c r="I516" s="4" t="str">
        <f>IF(RIGHT(F516,2)="90",INDEX(字典!F:F,MATCH("0x"&amp;MID(F516,5,2),字典!C:C,0)),INDEX(字典!D:D,MATCH("0x"&amp;MID(F516,5,2),字典!C:C,0)))</f>
        <v>-</v>
      </c>
      <c r="J516" s="4" t="str">
        <f>IF(RIGHT(F516,2) ="90",INDEX(字典!J:J,MATCH("0x"&amp;MID(F516,7,2),字典!C:C,0)),INDEX(字典!H:H,MATCH("0x"&amp;MID(F516,7,2),字典!C:C,0)))</f>
        <v>-</v>
      </c>
      <c r="K516" s="4" t="str">
        <f>INDEX(字典!M:M,MATCH("0x"&amp;RIGHT(F516,2),字典!L:L,0))</f>
        <v>0xF8(248/120)</v>
      </c>
      <c r="L516" s="8">
        <f t="shared" si="16"/>
        <v>39.622999999999998</v>
      </c>
      <c r="M516" s="8">
        <f t="shared" si="17"/>
        <v>0.10999999999999943</v>
      </c>
    </row>
    <row r="517" spans="1:13" ht="18" customHeight="1" x14ac:dyDescent="0.2">
      <c r="A517" s="1">
        <v>516</v>
      </c>
      <c r="B517" s="1">
        <v>1</v>
      </c>
      <c r="C517" s="20"/>
      <c r="D517" s="1" t="s">
        <v>77</v>
      </c>
      <c r="E517" s="1" t="s">
        <v>78</v>
      </c>
      <c r="F517" s="1" t="s">
        <v>79</v>
      </c>
      <c r="G517" s="1" t="s">
        <v>595</v>
      </c>
      <c r="H517" s="4" t="str">
        <f>INDEX(字典!B:B,MATCH(D517,字典!A:A,0))</f>
        <v>正常</v>
      </c>
      <c r="I517" s="4" t="str">
        <f>IF(RIGHT(F517,2)="90",INDEX(字典!F:F,MATCH("0x"&amp;MID(F517,5,2),字典!C:C,0)),INDEX(字典!D:D,MATCH("0x"&amp;MID(F517,5,2),字典!C:C,0)))</f>
        <v>-</v>
      </c>
      <c r="J517" s="4" t="str">
        <f>IF(RIGHT(F517,2) ="90",INDEX(字典!J:J,MATCH("0x"&amp;MID(F517,7,2),字典!C:C,0)),INDEX(字典!H:H,MATCH("0x"&amp;MID(F517,7,2),字典!C:C,0)))</f>
        <v>-</v>
      </c>
      <c r="K517" s="4" t="str">
        <f>INDEX(字典!M:M,MATCH("0x"&amp;RIGHT(F517,2),字典!L:L,0))</f>
        <v>0xF8(248/120)</v>
      </c>
      <c r="L517" s="8">
        <f t="shared" si="16"/>
        <v>39.729999999999997</v>
      </c>
      <c r="M517" s="8">
        <f t="shared" si="17"/>
        <v>0.10699999999999932</v>
      </c>
    </row>
    <row r="518" spans="1:13" ht="18" customHeight="1" x14ac:dyDescent="0.2">
      <c r="A518" s="1">
        <v>517</v>
      </c>
      <c r="B518" s="1">
        <v>1</v>
      </c>
      <c r="C518" s="20"/>
      <c r="D518" s="1" t="s">
        <v>77</v>
      </c>
      <c r="E518" s="1" t="s">
        <v>78</v>
      </c>
      <c r="F518" s="1" t="s">
        <v>79</v>
      </c>
      <c r="G518" s="1" t="s">
        <v>596</v>
      </c>
      <c r="H518" s="4" t="str">
        <f>INDEX(字典!B:B,MATCH(D518,字典!A:A,0))</f>
        <v>正常</v>
      </c>
      <c r="I518" s="4" t="str">
        <f>IF(RIGHT(F518,2)="90",INDEX(字典!F:F,MATCH("0x"&amp;MID(F518,5,2),字典!C:C,0)),INDEX(字典!D:D,MATCH("0x"&amp;MID(F518,5,2),字典!C:C,0)))</f>
        <v>-</v>
      </c>
      <c r="J518" s="4" t="str">
        <f>IF(RIGHT(F518,2) ="90",INDEX(字典!J:J,MATCH("0x"&amp;MID(F518,7,2),字典!C:C,0)),INDEX(字典!H:H,MATCH("0x"&amp;MID(F518,7,2),字典!C:C,0)))</f>
        <v>-</v>
      </c>
      <c r="K518" s="4" t="str">
        <f>INDEX(字典!M:M,MATCH("0x"&amp;RIGHT(F518,2),字典!L:L,0))</f>
        <v>0xF8(248/120)</v>
      </c>
      <c r="L518" s="8">
        <f t="shared" si="16"/>
        <v>39.840000000000003</v>
      </c>
      <c r="M518" s="8">
        <f t="shared" si="17"/>
        <v>0.11000000000000654</v>
      </c>
    </row>
    <row r="519" spans="1:13" ht="18" customHeight="1" x14ac:dyDescent="0.2">
      <c r="A519" s="1">
        <v>518</v>
      </c>
      <c r="B519" s="1">
        <v>1</v>
      </c>
      <c r="C519" s="20"/>
      <c r="D519" s="1" t="s">
        <v>77</v>
      </c>
      <c r="E519" s="1" t="s">
        <v>78</v>
      </c>
      <c r="F519" s="1" t="s">
        <v>87</v>
      </c>
      <c r="G519" s="1" t="s">
        <v>597</v>
      </c>
      <c r="H519" s="4" t="str">
        <f>INDEX(字典!B:B,MATCH(D519,字典!A:A,0))</f>
        <v>正常</v>
      </c>
      <c r="I519" s="4" t="str">
        <f>IF(RIGHT(F519,2)="90",INDEX(字典!F:F,MATCH("0x"&amp;MID(F519,5,2),字典!C:C,0)),INDEX(字典!D:D,MATCH("0x"&amp;MID(F519,5,2),字典!C:C,0)))</f>
        <v>-</v>
      </c>
      <c r="J519" s="4" t="str">
        <f>IF(RIGHT(F519,2) ="90",INDEX(字典!J:J,MATCH("0x"&amp;MID(F519,7,2),字典!C:C,0)),INDEX(字典!H:H,MATCH("0x"&amp;MID(F519,7,2),字典!C:C,0)))</f>
        <v>-</v>
      </c>
      <c r="K519" s="4" t="str">
        <f>INDEX(字典!M:M,MATCH("0x"&amp;RIGHT(F519,2),字典!L:L,0))</f>
        <v>0xFE(254/126)</v>
      </c>
      <c r="L519" s="8">
        <f t="shared" si="16"/>
        <v>39.950000000000003</v>
      </c>
      <c r="M519" s="8">
        <f t="shared" si="17"/>
        <v>0.10999999999999943</v>
      </c>
    </row>
    <row r="520" spans="1:13" ht="18" customHeight="1" x14ac:dyDescent="0.2">
      <c r="A520" s="1">
        <v>519</v>
      </c>
      <c r="B520" s="1">
        <v>1</v>
      </c>
      <c r="C520" s="20"/>
      <c r="D520" s="1" t="s">
        <v>77</v>
      </c>
      <c r="E520" s="1" t="s">
        <v>78</v>
      </c>
      <c r="F520" s="1" t="s">
        <v>79</v>
      </c>
      <c r="G520" s="1" t="s">
        <v>598</v>
      </c>
      <c r="H520" s="4" t="str">
        <f>INDEX(字典!B:B,MATCH(D520,字典!A:A,0))</f>
        <v>正常</v>
      </c>
      <c r="I520" s="4" t="str">
        <f>IF(RIGHT(F520,2)="90",INDEX(字典!F:F,MATCH("0x"&amp;MID(F520,5,2),字典!C:C,0)),INDEX(字典!D:D,MATCH("0x"&amp;MID(F520,5,2),字典!C:C,0)))</f>
        <v>-</v>
      </c>
      <c r="J520" s="4" t="str">
        <f>IF(RIGHT(F520,2) ="90",INDEX(字典!J:J,MATCH("0x"&amp;MID(F520,7,2),字典!C:C,0)),INDEX(字典!H:H,MATCH("0x"&amp;MID(F520,7,2),字典!C:C,0)))</f>
        <v>-</v>
      </c>
      <c r="K520" s="4" t="str">
        <f>INDEX(字典!M:M,MATCH("0x"&amp;RIGHT(F520,2),字典!L:L,0))</f>
        <v>0xF8(248/120)</v>
      </c>
      <c r="L520" s="8">
        <f t="shared" si="16"/>
        <v>40.06</v>
      </c>
      <c r="M520" s="8">
        <f t="shared" si="17"/>
        <v>0.10999999999999943</v>
      </c>
    </row>
    <row r="521" spans="1:13" ht="18" customHeight="1" x14ac:dyDescent="0.2">
      <c r="A521" s="1">
        <v>520</v>
      </c>
      <c r="B521" s="1">
        <v>1</v>
      </c>
      <c r="C521" s="20"/>
      <c r="D521" s="1" t="s">
        <v>77</v>
      </c>
      <c r="E521" s="1" t="s">
        <v>78</v>
      </c>
      <c r="F521" s="1" t="s">
        <v>79</v>
      </c>
      <c r="G521" s="1" t="s">
        <v>599</v>
      </c>
      <c r="H521" s="4" t="str">
        <f>INDEX(字典!B:B,MATCH(D521,字典!A:A,0))</f>
        <v>正常</v>
      </c>
      <c r="I521" s="4" t="str">
        <f>IF(RIGHT(F521,2)="90",INDEX(字典!F:F,MATCH("0x"&amp;MID(F521,5,2),字典!C:C,0)),INDEX(字典!D:D,MATCH("0x"&amp;MID(F521,5,2),字典!C:C,0)))</f>
        <v>-</v>
      </c>
      <c r="J521" s="4" t="str">
        <f>IF(RIGHT(F521,2) ="90",INDEX(字典!J:J,MATCH("0x"&amp;MID(F521,7,2),字典!C:C,0)),INDEX(字典!H:H,MATCH("0x"&amp;MID(F521,7,2),字典!C:C,0)))</f>
        <v>-</v>
      </c>
      <c r="K521" s="4" t="str">
        <f>INDEX(字典!M:M,MATCH("0x"&amp;RIGHT(F521,2),字典!L:L,0))</f>
        <v>0xF8(248/120)</v>
      </c>
      <c r="L521" s="8">
        <f t="shared" si="16"/>
        <v>40.176000000000002</v>
      </c>
      <c r="M521" s="8">
        <f t="shared" si="17"/>
        <v>0.11599999999999966</v>
      </c>
    </row>
    <row r="522" spans="1:13" ht="18" customHeight="1" x14ac:dyDescent="0.2">
      <c r="A522" s="1">
        <v>521</v>
      </c>
      <c r="B522" s="1">
        <v>1</v>
      </c>
      <c r="C522" s="20"/>
      <c r="D522" s="1" t="s">
        <v>77</v>
      </c>
      <c r="E522" s="1" t="s">
        <v>78</v>
      </c>
      <c r="F522" s="1" t="s">
        <v>79</v>
      </c>
      <c r="G522" s="1" t="s">
        <v>600</v>
      </c>
      <c r="H522" s="4" t="str">
        <f>INDEX(字典!B:B,MATCH(D522,字典!A:A,0))</f>
        <v>正常</v>
      </c>
      <c r="I522" s="4" t="str">
        <f>IF(RIGHT(F522,2)="90",INDEX(字典!F:F,MATCH("0x"&amp;MID(F522,5,2),字典!C:C,0)),INDEX(字典!D:D,MATCH("0x"&amp;MID(F522,5,2),字典!C:C,0)))</f>
        <v>-</v>
      </c>
      <c r="J522" s="4" t="str">
        <f>IF(RIGHT(F522,2) ="90",INDEX(字典!J:J,MATCH("0x"&amp;MID(F522,7,2),字典!C:C,0)),INDEX(字典!H:H,MATCH("0x"&amp;MID(F522,7,2),字典!C:C,0)))</f>
        <v>-</v>
      </c>
      <c r="K522" s="4" t="str">
        <f>INDEX(字典!M:M,MATCH("0x"&amp;RIGHT(F522,2),字典!L:L,0))</f>
        <v>0xF8(248/120)</v>
      </c>
      <c r="L522" s="8">
        <f t="shared" si="16"/>
        <v>40.28</v>
      </c>
      <c r="M522" s="8">
        <f t="shared" si="17"/>
        <v>0.1039999999999992</v>
      </c>
    </row>
    <row r="523" spans="1:13" ht="18" customHeight="1" x14ac:dyDescent="0.2">
      <c r="A523" s="1">
        <v>522</v>
      </c>
      <c r="B523" s="1">
        <v>1</v>
      </c>
      <c r="C523" s="20"/>
      <c r="D523" s="1" t="s">
        <v>77</v>
      </c>
      <c r="E523" s="1" t="s">
        <v>78</v>
      </c>
      <c r="F523" s="1" t="s">
        <v>79</v>
      </c>
      <c r="G523" s="1" t="s">
        <v>601</v>
      </c>
      <c r="H523" s="4" t="str">
        <f>INDEX(字典!B:B,MATCH(D523,字典!A:A,0))</f>
        <v>正常</v>
      </c>
      <c r="I523" s="4" t="str">
        <f>IF(RIGHT(F523,2)="90",INDEX(字典!F:F,MATCH("0x"&amp;MID(F523,5,2),字典!C:C,0)),INDEX(字典!D:D,MATCH("0x"&amp;MID(F523,5,2),字典!C:C,0)))</f>
        <v>-</v>
      </c>
      <c r="J523" s="4" t="str">
        <f>IF(RIGHT(F523,2) ="90",INDEX(字典!J:J,MATCH("0x"&amp;MID(F523,7,2),字典!C:C,0)),INDEX(字典!H:H,MATCH("0x"&amp;MID(F523,7,2),字典!C:C,0)))</f>
        <v>-</v>
      </c>
      <c r="K523" s="4" t="str">
        <f>INDEX(字典!M:M,MATCH("0x"&amp;RIGHT(F523,2),字典!L:L,0))</f>
        <v>0xF8(248/120)</v>
      </c>
      <c r="L523" s="8">
        <f t="shared" si="16"/>
        <v>40.39</v>
      </c>
      <c r="M523" s="8">
        <f t="shared" si="17"/>
        <v>0.10999999999999943</v>
      </c>
    </row>
    <row r="524" spans="1:13" ht="18" customHeight="1" x14ac:dyDescent="0.2">
      <c r="A524" s="1">
        <v>523</v>
      </c>
      <c r="B524" s="1">
        <v>1</v>
      </c>
      <c r="C524" s="20"/>
      <c r="D524" s="1" t="s">
        <v>77</v>
      </c>
      <c r="E524" s="1" t="s">
        <v>78</v>
      </c>
      <c r="F524" s="1" t="s">
        <v>79</v>
      </c>
      <c r="G524" s="1" t="s">
        <v>602</v>
      </c>
      <c r="H524" s="4" t="str">
        <f>INDEX(字典!B:B,MATCH(D524,字典!A:A,0))</f>
        <v>正常</v>
      </c>
      <c r="I524" s="4" t="str">
        <f>IF(RIGHT(F524,2)="90",INDEX(字典!F:F,MATCH("0x"&amp;MID(F524,5,2),字典!C:C,0)),INDEX(字典!D:D,MATCH("0x"&amp;MID(F524,5,2),字典!C:C,0)))</f>
        <v>-</v>
      </c>
      <c r="J524" s="4" t="str">
        <f>IF(RIGHT(F524,2) ="90",INDEX(字典!J:J,MATCH("0x"&amp;MID(F524,7,2),字典!C:C,0)),INDEX(字典!H:H,MATCH("0x"&amp;MID(F524,7,2),字典!C:C,0)))</f>
        <v>-</v>
      </c>
      <c r="K524" s="4" t="str">
        <f>INDEX(字典!M:M,MATCH("0x"&amp;RIGHT(F524,2),字典!L:L,0))</f>
        <v>0xF8(248/120)</v>
      </c>
      <c r="L524" s="8">
        <f t="shared" si="16"/>
        <v>40.49</v>
      </c>
      <c r="M524" s="8">
        <f t="shared" si="17"/>
        <v>0.10000000000000142</v>
      </c>
    </row>
    <row r="525" spans="1:13" ht="18" customHeight="1" x14ac:dyDescent="0.2">
      <c r="A525" s="1">
        <v>524</v>
      </c>
      <c r="B525" s="1">
        <v>1</v>
      </c>
      <c r="C525" s="20"/>
      <c r="D525" s="1" t="s">
        <v>77</v>
      </c>
      <c r="E525" s="1" t="s">
        <v>78</v>
      </c>
      <c r="F525" s="1" t="s">
        <v>79</v>
      </c>
      <c r="G525" s="1" t="s">
        <v>603</v>
      </c>
      <c r="H525" s="4" t="str">
        <f>INDEX(字典!B:B,MATCH(D525,字典!A:A,0))</f>
        <v>正常</v>
      </c>
      <c r="I525" s="4" t="str">
        <f>IF(RIGHT(F525,2)="90",INDEX(字典!F:F,MATCH("0x"&amp;MID(F525,5,2),字典!C:C,0)),INDEX(字典!D:D,MATCH("0x"&amp;MID(F525,5,2),字典!C:C,0)))</f>
        <v>-</v>
      </c>
      <c r="J525" s="4" t="str">
        <f>IF(RIGHT(F525,2) ="90",INDEX(字典!J:J,MATCH("0x"&amp;MID(F525,7,2),字典!C:C,0)),INDEX(字典!H:H,MATCH("0x"&amp;MID(F525,7,2),字典!C:C,0)))</f>
        <v>-</v>
      </c>
      <c r="K525" s="4" t="str">
        <f>INDEX(字典!M:M,MATCH("0x"&amp;RIGHT(F525,2),字典!L:L,0))</f>
        <v>0xF8(248/120)</v>
      </c>
      <c r="L525" s="8">
        <f t="shared" si="16"/>
        <v>40.6</v>
      </c>
      <c r="M525" s="8">
        <f t="shared" si="17"/>
        <v>0.10999999999999943</v>
      </c>
    </row>
    <row r="526" spans="1:13" ht="18" customHeight="1" x14ac:dyDescent="0.2">
      <c r="A526" s="1">
        <v>525</v>
      </c>
      <c r="B526" s="1">
        <v>1</v>
      </c>
      <c r="C526" s="20"/>
      <c r="D526" s="1" t="s">
        <v>77</v>
      </c>
      <c r="E526" s="1" t="s">
        <v>78</v>
      </c>
      <c r="F526" s="1" t="s">
        <v>79</v>
      </c>
      <c r="G526" s="1" t="s">
        <v>604</v>
      </c>
      <c r="H526" s="4" t="str">
        <f>INDEX(字典!B:B,MATCH(D526,字典!A:A,0))</f>
        <v>正常</v>
      </c>
      <c r="I526" s="4" t="str">
        <f>IF(RIGHT(F526,2)="90",INDEX(字典!F:F,MATCH("0x"&amp;MID(F526,5,2),字典!C:C,0)),INDEX(字典!D:D,MATCH("0x"&amp;MID(F526,5,2),字典!C:C,0)))</f>
        <v>-</v>
      </c>
      <c r="J526" s="4" t="str">
        <f>IF(RIGHT(F526,2) ="90",INDEX(字典!J:J,MATCH("0x"&amp;MID(F526,7,2),字典!C:C,0)),INDEX(字典!H:H,MATCH("0x"&amp;MID(F526,7,2),字典!C:C,0)))</f>
        <v>-</v>
      </c>
      <c r="K526" s="4" t="str">
        <f>INDEX(字典!M:M,MATCH("0x"&amp;RIGHT(F526,2),字典!L:L,0))</f>
        <v>0xF8(248/120)</v>
      </c>
      <c r="L526" s="8">
        <f t="shared" si="16"/>
        <v>40.707000000000001</v>
      </c>
      <c r="M526" s="8">
        <f t="shared" si="17"/>
        <v>0.10699999999999932</v>
      </c>
    </row>
    <row r="527" spans="1:13" ht="18" customHeight="1" x14ac:dyDescent="0.2">
      <c r="A527" s="1">
        <v>526</v>
      </c>
      <c r="B527" s="1">
        <v>1</v>
      </c>
      <c r="C527" s="20"/>
      <c r="D527" s="1" t="s">
        <v>77</v>
      </c>
      <c r="E527" s="1" t="s">
        <v>78</v>
      </c>
      <c r="F527" s="1" t="s">
        <v>79</v>
      </c>
      <c r="G527" s="1" t="s">
        <v>605</v>
      </c>
      <c r="H527" s="4" t="str">
        <f>INDEX(字典!B:B,MATCH(D527,字典!A:A,0))</f>
        <v>正常</v>
      </c>
      <c r="I527" s="4" t="str">
        <f>IF(RIGHT(F527,2)="90",INDEX(字典!F:F,MATCH("0x"&amp;MID(F527,5,2),字典!C:C,0)),INDEX(字典!D:D,MATCH("0x"&amp;MID(F527,5,2),字典!C:C,0)))</f>
        <v>-</v>
      </c>
      <c r="J527" s="4" t="str">
        <f>IF(RIGHT(F527,2) ="90",INDEX(字典!J:J,MATCH("0x"&amp;MID(F527,7,2),字典!C:C,0)),INDEX(字典!H:H,MATCH("0x"&amp;MID(F527,7,2),字典!C:C,0)))</f>
        <v>-</v>
      </c>
      <c r="K527" s="4" t="str">
        <f>INDEX(字典!M:M,MATCH("0x"&amp;RIGHT(F527,2),字典!L:L,0))</f>
        <v>0xF8(248/120)</v>
      </c>
      <c r="L527" s="8">
        <f t="shared" si="16"/>
        <v>40.817</v>
      </c>
      <c r="M527" s="8">
        <f t="shared" si="17"/>
        <v>0.10999999999999943</v>
      </c>
    </row>
    <row r="528" spans="1:13" ht="18" customHeight="1" x14ac:dyDescent="0.2">
      <c r="A528" s="1">
        <v>527</v>
      </c>
      <c r="B528" s="1">
        <v>1</v>
      </c>
      <c r="C528" s="20"/>
      <c r="D528" s="1" t="s">
        <v>77</v>
      </c>
      <c r="E528" s="1" t="s">
        <v>78</v>
      </c>
      <c r="F528" s="1" t="s">
        <v>79</v>
      </c>
      <c r="G528" s="1" t="s">
        <v>606</v>
      </c>
      <c r="H528" s="4" t="str">
        <f>INDEX(字典!B:B,MATCH(D528,字典!A:A,0))</f>
        <v>正常</v>
      </c>
      <c r="I528" s="4" t="str">
        <f>IF(RIGHT(F528,2)="90",INDEX(字典!F:F,MATCH("0x"&amp;MID(F528,5,2),字典!C:C,0)),INDEX(字典!D:D,MATCH("0x"&amp;MID(F528,5,2),字典!C:C,0)))</f>
        <v>-</v>
      </c>
      <c r="J528" s="4" t="str">
        <f>IF(RIGHT(F528,2) ="90",INDEX(字典!J:J,MATCH("0x"&amp;MID(F528,7,2),字典!C:C,0)),INDEX(字典!H:H,MATCH("0x"&amp;MID(F528,7,2),字典!C:C,0)))</f>
        <v>-</v>
      </c>
      <c r="K528" s="4" t="str">
        <f>INDEX(字典!M:M,MATCH("0x"&amp;RIGHT(F528,2),字典!L:L,0))</f>
        <v>0xF8(248/120)</v>
      </c>
      <c r="L528" s="8">
        <f t="shared" si="16"/>
        <v>40.927</v>
      </c>
      <c r="M528" s="8">
        <f t="shared" si="17"/>
        <v>0.10999999999999943</v>
      </c>
    </row>
    <row r="529" spans="1:13" ht="18" customHeight="1" x14ac:dyDescent="0.2">
      <c r="A529" s="1">
        <v>528</v>
      </c>
      <c r="B529" s="1">
        <v>1</v>
      </c>
      <c r="C529" s="20"/>
      <c r="D529" s="1" t="s">
        <v>77</v>
      </c>
      <c r="E529" s="1" t="s">
        <v>78</v>
      </c>
      <c r="F529" s="1" t="s">
        <v>87</v>
      </c>
      <c r="G529" s="1" t="s">
        <v>607</v>
      </c>
      <c r="H529" s="4" t="str">
        <f>INDEX(字典!B:B,MATCH(D529,字典!A:A,0))</f>
        <v>正常</v>
      </c>
      <c r="I529" s="4" t="str">
        <f>IF(RIGHT(F529,2)="90",INDEX(字典!F:F,MATCH("0x"&amp;MID(F529,5,2),字典!C:C,0)),INDEX(字典!D:D,MATCH("0x"&amp;MID(F529,5,2),字典!C:C,0)))</f>
        <v>-</v>
      </c>
      <c r="J529" s="4" t="str">
        <f>IF(RIGHT(F529,2) ="90",INDEX(字典!J:J,MATCH("0x"&amp;MID(F529,7,2),字典!C:C,0)),INDEX(字典!H:H,MATCH("0x"&amp;MID(F529,7,2),字典!C:C,0)))</f>
        <v>-</v>
      </c>
      <c r="K529" s="4" t="str">
        <f>INDEX(字典!M:M,MATCH("0x"&amp;RIGHT(F529,2),字典!L:L,0))</f>
        <v>0xFE(254/126)</v>
      </c>
      <c r="L529" s="8">
        <f t="shared" si="16"/>
        <v>41.036999999999999</v>
      </c>
      <c r="M529" s="8">
        <f t="shared" si="17"/>
        <v>0.10999999999999943</v>
      </c>
    </row>
    <row r="530" spans="1:13" ht="18" customHeight="1" x14ac:dyDescent="0.2">
      <c r="A530" s="1">
        <v>529</v>
      </c>
      <c r="B530" s="1">
        <v>1</v>
      </c>
      <c r="C530" s="20"/>
      <c r="D530" s="1" t="s">
        <v>77</v>
      </c>
      <c r="E530" s="1" t="s">
        <v>78</v>
      </c>
      <c r="F530" s="1" t="s">
        <v>79</v>
      </c>
      <c r="G530" s="1" t="s">
        <v>608</v>
      </c>
      <c r="H530" s="4" t="str">
        <f>INDEX(字典!B:B,MATCH(D530,字典!A:A,0))</f>
        <v>正常</v>
      </c>
      <c r="I530" s="4" t="str">
        <f>IF(RIGHT(F530,2)="90",INDEX(字典!F:F,MATCH("0x"&amp;MID(F530,5,2),字典!C:C,0)),INDEX(字典!D:D,MATCH("0x"&amp;MID(F530,5,2),字典!C:C,0)))</f>
        <v>-</v>
      </c>
      <c r="J530" s="4" t="str">
        <f>IF(RIGHT(F530,2) ="90",INDEX(字典!J:J,MATCH("0x"&amp;MID(F530,7,2),字典!C:C,0)),INDEX(字典!H:H,MATCH("0x"&amp;MID(F530,7,2),字典!C:C,0)))</f>
        <v>-</v>
      </c>
      <c r="K530" s="4" t="str">
        <f>INDEX(字典!M:M,MATCH("0x"&amp;RIGHT(F530,2),字典!L:L,0))</f>
        <v>0xF8(248/120)</v>
      </c>
      <c r="L530" s="8">
        <f t="shared" si="16"/>
        <v>41.146999999999998</v>
      </c>
      <c r="M530" s="8">
        <f t="shared" si="17"/>
        <v>0.10999999999999943</v>
      </c>
    </row>
    <row r="531" spans="1:13" ht="18" customHeight="1" x14ac:dyDescent="0.2">
      <c r="A531" s="1">
        <v>530</v>
      </c>
      <c r="B531" s="1">
        <v>1</v>
      </c>
      <c r="C531" s="20"/>
      <c r="D531" s="1" t="s">
        <v>77</v>
      </c>
      <c r="E531" s="1" t="s">
        <v>78</v>
      </c>
      <c r="F531" s="1" t="s">
        <v>79</v>
      </c>
      <c r="G531" s="1" t="s">
        <v>609</v>
      </c>
      <c r="H531" s="4" t="str">
        <f>INDEX(字典!B:B,MATCH(D531,字典!A:A,0))</f>
        <v>正常</v>
      </c>
      <c r="I531" s="4" t="str">
        <f>IF(RIGHT(F531,2)="90",INDEX(字典!F:F,MATCH("0x"&amp;MID(F531,5,2),字典!C:C,0)),INDEX(字典!D:D,MATCH("0x"&amp;MID(F531,5,2),字典!C:C,0)))</f>
        <v>-</v>
      </c>
      <c r="J531" s="4" t="str">
        <f>IF(RIGHT(F531,2) ="90",INDEX(字典!J:J,MATCH("0x"&amp;MID(F531,7,2),字典!C:C,0)),INDEX(字典!H:H,MATCH("0x"&amp;MID(F531,7,2),字典!C:C,0)))</f>
        <v>-</v>
      </c>
      <c r="K531" s="4" t="str">
        <f>INDEX(字典!M:M,MATCH("0x"&amp;RIGHT(F531,2),字典!L:L,0))</f>
        <v>0xF8(248/120)</v>
      </c>
      <c r="L531" s="8">
        <f t="shared" si="16"/>
        <v>41.256</v>
      </c>
      <c r="M531" s="8">
        <f t="shared" si="17"/>
        <v>0.10900000000000176</v>
      </c>
    </row>
    <row r="532" spans="1:13" ht="18" customHeight="1" x14ac:dyDescent="0.2">
      <c r="A532" s="1">
        <v>531</v>
      </c>
      <c r="B532" s="1">
        <v>1</v>
      </c>
      <c r="C532" s="20"/>
      <c r="D532" s="1" t="s">
        <v>77</v>
      </c>
      <c r="E532" s="1" t="s">
        <v>78</v>
      </c>
      <c r="F532" s="1" t="s">
        <v>79</v>
      </c>
      <c r="G532" s="1" t="s">
        <v>610</v>
      </c>
      <c r="H532" s="4" t="str">
        <f>INDEX(字典!B:B,MATCH(D532,字典!A:A,0))</f>
        <v>正常</v>
      </c>
      <c r="I532" s="4" t="str">
        <f>IF(RIGHT(F532,2)="90",INDEX(字典!F:F,MATCH("0x"&amp;MID(F532,5,2),字典!C:C,0)),INDEX(字典!D:D,MATCH("0x"&amp;MID(F532,5,2),字典!C:C,0)))</f>
        <v>-</v>
      </c>
      <c r="J532" s="4" t="str">
        <f>IF(RIGHT(F532,2) ="90",INDEX(字典!J:J,MATCH("0x"&amp;MID(F532,7,2),字典!C:C,0)),INDEX(字典!H:H,MATCH("0x"&amp;MID(F532,7,2),字典!C:C,0)))</f>
        <v>-</v>
      </c>
      <c r="K532" s="4" t="str">
        <f>INDEX(字典!M:M,MATCH("0x"&amp;RIGHT(F532,2),字典!L:L,0))</f>
        <v>0xF8(248/120)</v>
      </c>
      <c r="L532" s="8">
        <f t="shared" si="16"/>
        <v>41.366</v>
      </c>
      <c r="M532" s="8">
        <f t="shared" si="17"/>
        <v>0.10999999999999943</v>
      </c>
    </row>
    <row r="533" spans="1:13" ht="18" customHeight="1" x14ac:dyDescent="0.2">
      <c r="A533" s="1">
        <v>532</v>
      </c>
      <c r="B533" s="1">
        <v>1</v>
      </c>
      <c r="C533" s="20"/>
      <c r="D533" s="1" t="s">
        <v>77</v>
      </c>
      <c r="E533" s="1" t="s">
        <v>78</v>
      </c>
      <c r="F533" s="1" t="s">
        <v>79</v>
      </c>
      <c r="G533" s="1" t="s">
        <v>611</v>
      </c>
      <c r="H533" s="4" t="str">
        <f>INDEX(字典!B:B,MATCH(D533,字典!A:A,0))</f>
        <v>正常</v>
      </c>
      <c r="I533" s="4" t="str">
        <f>IF(RIGHT(F533,2)="90",INDEX(字典!F:F,MATCH("0x"&amp;MID(F533,5,2),字典!C:C,0)),INDEX(字典!D:D,MATCH("0x"&amp;MID(F533,5,2),字典!C:C,0)))</f>
        <v>-</v>
      </c>
      <c r="J533" s="4" t="str">
        <f>IF(RIGHT(F533,2) ="90",INDEX(字典!J:J,MATCH("0x"&amp;MID(F533,7,2),字典!C:C,0)),INDEX(字典!H:H,MATCH("0x"&amp;MID(F533,7,2),字典!C:C,0)))</f>
        <v>-</v>
      </c>
      <c r="K533" s="4" t="str">
        <f>INDEX(字典!M:M,MATCH("0x"&amp;RIGHT(F533,2),字典!L:L,0))</f>
        <v>0xF8(248/120)</v>
      </c>
      <c r="L533" s="8">
        <f t="shared" si="16"/>
        <v>41.485999999999997</v>
      </c>
      <c r="M533" s="8">
        <f t="shared" si="17"/>
        <v>0.11999999999999744</v>
      </c>
    </row>
    <row r="534" spans="1:13" ht="18" customHeight="1" x14ac:dyDescent="0.2">
      <c r="A534" s="1">
        <v>533</v>
      </c>
      <c r="B534" s="1">
        <v>1</v>
      </c>
      <c r="C534" s="20"/>
      <c r="D534" s="1" t="s">
        <v>77</v>
      </c>
      <c r="E534" s="1" t="s">
        <v>78</v>
      </c>
      <c r="F534" s="1" t="s">
        <v>79</v>
      </c>
      <c r="G534" s="1" t="s">
        <v>612</v>
      </c>
      <c r="H534" s="4" t="str">
        <f>INDEX(字典!B:B,MATCH(D534,字典!A:A,0))</f>
        <v>正常</v>
      </c>
      <c r="I534" s="4" t="str">
        <f>IF(RIGHT(F534,2)="90",INDEX(字典!F:F,MATCH("0x"&amp;MID(F534,5,2),字典!C:C,0)),INDEX(字典!D:D,MATCH("0x"&amp;MID(F534,5,2),字典!C:C,0)))</f>
        <v>-</v>
      </c>
      <c r="J534" s="4" t="str">
        <f>IF(RIGHT(F534,2) ="90",INDEX(字典!J:J,MATCH("0x"&amp;MID(F534,7,2),字典!C:C,0)),INDEX(字典!H:H,MATCH("0x"&amp;MID(F534,7,2),字典!C:C,0)))</f>
        <v>-</v>
      </c>
      <c r="K534" s="4" t="str">
        <f>INDEX(字典!M:M,MATCH("0x"&amp;RIGHT(F534,2),字典!L:L,0))</f>
        <v>0xF8(248/120)</v>
      </c>
      <c r="L534" s="8">
        <f t="shared" si="16"/>
        <v>41.595999999999997</v>
      </c>
      <c r="M534" s="8">
        <f t="shared" si="17"/>
        <v>0.10999999999999943</v>
      </c>
    </row>
    <row r="535" spans="1:13" ht="18" customHeight="1" x14ac:dyDescent="0.2">
      <c r="A535" s="1">
        <v>534</v>
      </c>
      <c r="B535" s="1">
        <v>1</v>
      </c>
      <c r="C535" s="20"/>
      <c r="D535" s="1" t="s">
        <v>77</v>
      </c>
      <c r="E535" s="1" t="s">
        <v>78</v>
      </c>
      <c r="F535" s="1" t="s">
        <v>79</v>
      </c>
      <c r="G535" s="1" t="s">
        <v>613</v>
      </c>
      <c r="H535" s="4" t="str">
        <f>INDEX(字典!B:B,MATCH(D535,字典!A:A,0))</f>
        <v>正常</v>
      </c>
      <c r="I535" s="4" t="str">
        <f>IF(RIGHT(F535,2)="90",INDEX(字典!F:F,MATCH("0x"&amp;MID(F535,5,2),字典!C:C,0)),INDEX(字典!D:D,MATCH("0x"&amp;MID(F535,5,2),字典!C:C,0)))</f>
        <v>-</v>
      </c>
      <c r="J535" s="4" t="str">
        <f>IF(RIGHT(F535,2) ="90",INDEX(字典!J:J,MATCH("0x"&amp;MID(F535,7,2),字典!C:C,0)),INDEX(字典!H:H,MATCH("0x"&amp;MID(F535,7,2),字典!C:C,0)))</f>
        <v>-</v>
      </c>
      <c r="K535" s="4" t="str">
        <f>INDEX(字典!M:M,MATCH("0x"&amp;RIGHT(F535,2),字典!L:L,0))</f>
        <v>0xF8(248/120)</v>
      </c>
      <c r="L535" s="8">
        <f t="shared" si="16"/>
        <v>41.713999999999999</v>
      </c>
      <c r="M535" s="8">
        <f t="shared" si="17"/>
        <v>0.1180000000000021</v>
      </c>
    </row>
    <row r="536" spans="1:13" ht="18" customHeight="1" x14ac:dyDescent="0.2">
      <c r="A536" s="1">
        <v>535</v>
      </c>
      <c r="B536" s="1">
        <v>1</v>
      </c>
      <c r="C536" s="20"/>
      <c r="D536" s="1" t="s">
        <v>77</v>
      </c>
      <c r="E536" s="1" t="s">
        <v>78</v>
      </c>
      <c r="F536" s="1" t="s">
        <v>79</v>
      </c>
      <c r="G536" s="1" t="s">
        <v>614</v>
      </c>
      <c r="H536" s="4" t="str">
        <f>INDEX(字典!B:B,MATCH(D536,字典!A:A,0))</f>
        <v>正常</v>
      </c>
      <c r="I536" s="4" t="str">
        <f>IF(RIGHT(F536,2)="90",INDEX(字典!F:F,MATCH("0x"&amp;MID(F536,5,2),字典!C:C,0)),INDEX(字典!D:D,MATCH("0x"&amp;MID(F536,5,2),字典!C:C,0)))</f>
        <v>-</v>
      </c>
      <c r="J536" s="4" t="str">
        <f>IF(RIGHT(F536,2) ="90",INDEX(字典!J:J,MATCH("0x"&amp;MID(F536,7,2),字典!C:C,0)),INDEX(字典!H:H,MATCH("0x"&amp;MID(F536,7,2),字典!C:C,0)))</f>
        <v>-</v>
      </c>
      <c r="K536" s="4" t="str">
        <f>INDEX(字典!M:M,MATCH("0x"&amp;RIGHT(F536,2),字典!L:L,0))</f>
        <v>0xF8(248/120)</v>
      </c>
      <c r="L536" s="8">
        <f t="shared" si="16"/>
        <v>41.834000000000003</v>
      </c>
      <c r="M536" s="8">
        <f t="shared" si="17"/>
        <v>0.12000000000000455</v>
      </c>
    </row>
    <row r="537" spans="1:13" ht="18" customHeight="1" x14ac:dyDescent="0.2">
      <c r="A537" s="1">
        <v>536</v>
      </c>
      <c r="B537" s="1">
        <v>1</v>
      </c>
      <c r="C537" s="20"/>
      <c r="D537" s="1" t="s">
        <v>77</v>
      </c>
      <c r="E537" s="1" t="s">
        <v>78</v>
      </c>
      <c r="F537" s="1" t="s">
        <v>79</v>
      </c>
      <c r="G537" s="1" t="s">
        <v>615</v>
      </c>
      <c r="H537" s="4" t="str">
        <f>INDEX(字典!B:B,MATCH(D537,字典!A:A,0))</f>
        <v>正常</v>
      </c>
      <c r="I537" s="4" t="str">
        <f>IF(RIGHT(F537,2)="90",INDEX(字典!F:F,MATCH("0x"&amp;MID(F537,5,2),字典!C:C,0)),INDEX(字典!D:D,MATCH("0x"&amp;MID(F537,5,2),字典!C:C,0)))</f>
        <v>-</v>
      </c>
      <c r="J537" s="4" t="str">
        <f>IF(RIGHT(F537,2) ="90",INDEX(字典!J:J,MATCH("0x"&amp;MID(F537,7,2),字典!C:C,0)),INDEX(字典!H:H,MATCH("0x"&amp;MID(F537,7,2),字典!C:C,0)))</f>
        <v>-</v>
      </c>
      <c r="K537" s="4" t="str">
        <f>INDEX(字典!M:M,MATCH("0x"&amp;RIGHT(F537,2),字典!L:L,0))</f>
        <v>0xF8(248/120)</v>
      </c>
      <c r="L537" s="8">
        <f t="shared" si="16"/>
        <v>41.944000000000003</v>
      </c>
      <c r="M537" s="8">
        <f t="shared" si="17"/>
        <v>0.10999999999999943</v>
      </c>
    </row>
    <row r="538" spans="1:13" ht="18" customHeight="1" x14ac:dyDescent="0.2">
      <c r="A538" s="1">
        <v>537</v>
      </c>
      <c r="B538" s="1">
        <v>1</v>
      </c>
      <c r="C538" s="20"/>
      <c r="D538" s="1" t="s">
        <v>77</v>
      </c>
      <c r="E538" s="1" t="s">
        <v>78</v>
      </c>
      <c r="F538" s="1" t="s">
        <v>79</v>
      </c>
      <c r="G538" s="1" t="s">
        <v>616</v>
      </c>
      <c r="H538" s="4" t="str">
        <f>INDEX(字典!B:B,MATCH(D538,字典!A:A,0))</f>
        <v>正常</v>
      </c>
      <c r="I538" s="4" t="str">
        <f>IF(RIGHT(F538,2)="90",INDEX(字典!F:F,MATCH("0x"&amp;MID(F538,5,2),字典!C:C,0)),INDEX(字典!D:D,MATCH("0x"&amp;MID(F538,5,2),字典!C:C,0)))</f>
        <v>-</v>
      </c>
      <c r="J538" s="4" t="str">
        <f>IF(RIGHT(F538,2) ="90",INDEX(字典!J:J,MATCH("0x"&amp;MID(F538,7,2),字典!C:C,0)),INDEX(字典!H:H,MATCH("0x"&amp;MID(F538,7,2),字典!C:C,0)))</f>
        <v>-</v>
      </c>
      <c r="K538" s="4" t="str">
        <f>INDEX(字典!M:M,MATCH("0x"&amp;RIGHT(F538,2),字典!L:L,0))</f>
        <v>0xF8(248/120)</v>
      </c>
      <c r="L538" s="8">
        <f t="shared" si="16"/>
        <v>42.054000000000002</v>
      </c>
      <c r="M538" s="8">
        <f t="shared" si="17"/>
        <v>0.10999999999999943</v>
      </c>
    </row>
    <row r="539" spans="1:13" ht="18" customHeight="1" x14ac:dyDescent="0.2">
      <c r="A539" s="1">
        <v>538</v>
      </c>
      <c r="B539" s="1">
        <v>1</v>
      </c>
      <c r="C539" s="20"/>
      <c r="D539" s="1" t="s">
        <v>77</v>
      </c>
      <c r="E539" s="1" t="s">
        <v>78</v>
      </c>
      <c r="F539" s="1" t="s">
        <v>87</v>
      </c>
      <c r="G539" s="1" t="s">
        <v>617</v>
      </c>
      <c r="H539" s="4" t="str">
        <f>INDEX(字典!B:B,MATCH(D539,字典!A:A,0))</f>
        <v>正常</v>
      </c>
      <c r="I539" s="4" t="str">
        <f>IF(RIGHT(F539,2)="90",INDEX(字典!F:F,MATCH("0x"&amp;MID(F539,5,2),字典!C:C,0)),INDEX(字典!D:D,MATCH("0x"&amp;MID(F539,5,2),字典!C:C,0)))</f>
        <v>-</v>
      </c>
      <c r="J539" s="4" t="str">
        <f>IF(RIGHT(F539,2) ="90",INDEX(字典!J:J,MATCH("0x"&amp;MID(F539,7,2),字典!C:C,0)),INDEX(字典!H:H,MATCH("0x"&amp;MID(F539,7,2),字典!C:C,0)))</f>
        <v>-</v>
      </c>
      <c r="K539" s="4" t="str">
        <f>INDEX(字典!M:M,MATCH("0x"&amp;RIGHT(F539,2),字典!L:L,0))</f>
        <v>0xFE(254/126)</v>
      </c>
      <c r="L539" s="8">
        <f t="shared" si="16"/>
        <v>42.164000000000001</v>
      </c>
      <c r="M539" s="8">
        <f t="shared" si="17"/>
        <v>0.10999999999999943</v>
      </c>
    </row>
    <row r="540" spans="1:13" ht="18" customHeight="1" x14ac:dyDescent="0.2">
      <c r="A540" s="1">
        <v>539</v>
      </c>
      <c r="B540" s="1">
        <v>1</v>
      </c>
      <c r="C540" s="20"/>
      <c r="D540" s="1" t="s">
        <v>77</v>
      </c>
      <c r="E540" s="1" t="s">
        <v>78</v>
      </c>
      <c r="F540" s="1" t="s">
        <v>79</v>
      </c>
      <c r="G540" s="1" t="s">
        <v>618</v>
      </c>
      <c r="H540" s="4" t="str">
        <f>INDEX(字典!B:B,MATCH(D540,字典!A:A,0))</f>
        <v>正常</v>
      </c>
      <c r="I540" s="4" t="str">
        <f>IF(RIGHT(F540,2)="90",INDEX(字典!F:F,MATCH("0x"&amp;MID(F540,5,2),字典!C:C,0)),INDEX(字典!D:D,MATCH("0x"&amp;MID(F540,5,2),字典!C:C,0)))</f>
        <v>-</v>
      </c>
      <c r="J540" s="4" t="str">
        <f>IF(RIGHT(F540,2) ="90",INDEX(字典!J:J,MATCH("0x"&amp;MID(F540,7,2),字典!C:C,0)),INDEX(字典!H:H,MATCH("0x"&amp;MID(F540,7,2),字典!C:C,0)))</f>
        <v>-</v>
      </c>
      <c r="K540" s="4" t="str">
        <f>INDEX(字典!M:M,MATCH("0x"&amp;RIGHT(F540,2),字典!L:L,0))</f>
        <v>0xF8(248/120)</v>
      </c>
      <c r="L540" s="8">
        <f t="shared" si="16"/>
        <v>42.283000000000001</v>
      </c>
      <c r="M540" s="8">
        <f t="shared" si="17"/>
        <v>0.11899999999999977</v>
      </c>
    </row>
    <row r="541" spans="1:13" ht="18" customHeight="1" x14ac:dyDescent="0.2">
      <c r="A541" s="1">
        <v>540</v>
      </c>
      <c r="B541" s="1">
        <v>1</v>
      </c>
      <c r="C541" s="20"/>
      <c r="D541" s="1" t="s">
        <v>77</v>
      </c>
      <c r="E541" s="1" t="s">
        <v>78</v>
      </c>
      <c r="F541" s="1" t="s">
        <v>79</v>
      </c>
      <c r="G541" s="1" t="s">
        <v>619</v>
      </c>
      <c r="H541" s="4" t="str">
        <f>INDEX(字典!B:B,MATCH(D541,字典!A:A,0))</f>
        <v>正常</v>
      </c>
      <c r="I541" s="4" t="str">
        <f>IF(RIGHT(F541,2)="90",INDEX(字典!F:F,MATCH("0x"&amp;MID(F541,5,2),字典!C:C,0)),INDEX(字典!D:D,MATCH("0x"&amp;MID(F541,5,2),字典!C:C,0)))</f>
        <v>-</v>
      </c>
      <c r="J541" s="4" t="str">
        <f>IF(RIGHT(F541,2) ="90",INDEX(字典!J:J,MATCH("0x"&amp;MID(F541,7,2),字典!C:C,0)),INDEX(字典!H:H,MATCH("0x"&amp;MID(F541,7,2),字典!C:C,0)))</f>
        <v>-</v>
      </c>
      <c r="K541" s="4" t="str">
        <f>INDEX(字典!M:M,MATCH("0x"&amp;RIGHT(F541,2),字典!L:L,0))</f>
        <v>0xF8(248/120)</v>
      </c>
      <c r="L541" s="8">
        <f t="shared" si="16"/>
        <v>42.383000000000003</v>
      </c>
      <c r="M541" s="8">
        <f t="shared" si="17"/>
        <v>0.10000000000000142</v>
      </c>
    </row>
    <row r="542" spans="1:13" ht="18" customHeight="1" x14ac:dyDescent="0.2">
      <c r="A542" s="1">
        <v>541</v>
      </c>
      <c r="B542" s="1">
        <v>1</v>
      </c>
      <c r="C542" s="20"/>
      <c r="D542" s="1" t="s">
        <v>77</v>
      </c>
      <c r="E542" s="1" t="s">
        <v>78</v>
      </c>
      <c r="F542" s="1" t="s">
        <v>79</v>
      </c>
      <c r="G542" s="1" t="s">
        <v>620</v>
      </c>
      <c r="H542" s="4" t="str">
        <f>INDEX(字典!B:B,MATCH(D542,字典!A:A,0))</f>
        <v>正常</v>
      </c>
      <c r="I542" s="4" t="str">
        <f>IF(RIGHT(F542,2)="90",INDEX(字典!F:F,MATCH("0x"&amp;MID(F542,5,2),字典!C:C,0)),INDEX(字典!D:D,MATCH("0x"&amp;MID(F542,5,2),字典!C:C,0)))</f>
        <v>-</v>
      </c>
      <c r="J542" s="4" t="str">
        <f>IF(RIGHT(F542,2) ="90",INDEX(字典!J:J,MATCH("0x"&amp;MID(F542,7,2),字典!C:C,0)),INDEX(字典!H:H,MATCH("0x"&amp;MID(F542,7,2),字典!C:C,0)))</f>
        <v>-</v>
      </c>
      <c r="K542" s="4" t="str">
        <f>INDEX(字典!M:M,MATCH("0x"&amp;RIGHT(F542,2),字典!L:L,0))</f>
        <v>0xF8(248/120)</v>
      </c>
      <c r="L542" s="8">
        <f t="shared" si="16"/>
        <v>42.503</v>
      </c>
      <c r="M542" s="8">
        <f t="shared" si="17"/>
        <v>0.11999999999999744</v>
      </c>
    </row>
    <row r="543" spans="1:13" ht="18" customHeight="1" x14ac:dyDescent="0.2">
      <c r="A543" s="1">
        <v>542</v>
      </c>
      <c r="B543" s="1">
        <v>1</v>
      </c>
      <c r="C543" s="20"/>
      <c r="D543" s="1" t="s">
        <v>77</v>
      </c>
      <c r="E543" s="1" t="s">
        <v>78</v>
      </c>
      <c r="F543" s="1" t="s">
        <v>79</v>
      </c>
      <c r="G543" s="1" t="s">
        <v>621</v>
      </c>
      <c r="H543" s="4" t="str">
        <f>INDEX(字典!B:B,MATCH(D543,字典!A:A,0))</f>
        <v>正常</v>
      </c>
      <c r="I543" s="4" t="str">
        <f>IF(RIGHT(F543,2)="90",INDEX(字典!F:F,MATCH("0x"&amp;MID(F543,5,2),字典!C:C,0)),INDEX(字典!D:D,MATCH("0x"&amp;MID(F543,5,2),字典!C:C,0)))</f>
        <v>-</v>
      </c>
      <c r="J543" s="4" t="str">
        <f>IF(RIGHT(F543,2) ="90",INDEX(字典!J:J,MATCH("0x"&amp;MID(F543,7,2),字典!C:C,0)),INDEX(字典!H:H,MATCH("0x"&amp;MID(F543,7,2),字典!C:C,0)))</f>
        <v>-</v>
      </c>
      <c r="K543" s="4" t="str">
        <f>INDEX(字典!M:M,MATCH("0x"&amp;RIGHT(F543,2),字典!L:L,0))</f>
        <v>0xF8(248/120)</v>
      </c>
      <c r="L543" s="8">
        <f t="shared" ref="L543:L606" si="18">HEX2DEC(RIGHT(G543,6))/1000</f>
        <v>42.613</v>
      </c>
      <c r="M543" s="8">
        <f t="shared" si="17"/>
        <v>0.10999999999999943</v>
      </c>
    </row>
    <row r="544" spans="1:13" ht="18" customHeight="1" x14ac:dyDescent="0.2">
      <c r="A544" s="1">
        <v>543</v>
      </c>
      <c r="B544" s="1">
        <v>1</v>
      </c>
      <c r="C544" s="20"/>
      <c r="D544" s="1" t="s">
        <v>77</v>
      </c>
      <c r="E544" s="1" t="s">
        <v>78</v>
      </c>
      <c r="F544" s="1" t="s">
        <v>79</v>
      </c>
      <c r="G544" s="1" t="s">
        <v>622</v>
      </c>
      <c r="H544" s="4" t="str">
        <f>INDEX(字典!B:B,MATCH(D544,字典!A:A,0))</f>
        <v>正常</v>
      </c>
      <c r="I544" s="4" t="str">
        <f>IF(RIGHT(F544,2)="90",INDEX(字典!F:F,MATCH("0x"&amp;MID(F544,5,2),字典!C:C,0)),INDEX(字典!D:D,MATCH("0x"&amp;MID(F544,5,2),字典!C:C,0)))</f>
        <v>-</v>
      </c>
      <c r="J544" s="4" t="str">
        <f>IF(RIGHT(F544,2) ="90",INDEX(字典!J:J,MATCH("0x"&amp;MID(F544,7,2),字典!C:C,0)),INDEX(字典!H:H,MATCH("0x"&amp;MID(F544,7,2),字典!C:C,0)))</f>
        <v>-</v>
      </c>
      <c r="K544" s="4" t="str">
        <f>INDEX(字典!M:M,MATCH("0x"&amp;RIGHT(F544,2),字典!L:L,0))</f>
        <v>0xF8(248/120)</v>
      </c>
      <c r="L544" s="8">
        <f t="shared" si="18"/>
        <v>42.73</v>
      </c>
      <c r="M544" s="8">
        <f t="shared" si="17"/>
        <v>0.11699999999999733</v>
      </c>
    </row>
    <row r="545" spans="1:13" ht="18" customHeight="1" x14ac:dyDescent="0.2">
      <c r="A545" s="1">
        <v>544</v>
      </c>
      <c r="B545" s="1">
        <v>1</v>
      </c>
      <c r="C545" s="20"/>
      <c r="D545" s="1" t="s">
        <v>77</v>
      </c>
      <c r="E545" s="1" t="s">
        <v>78</v>
      </c>
      <c r="F545" s="1" t="s">
        <v>79</v>
      </c>
      <c r="G545" s="1" t="s">
        <v>623</v>
      </c>
      <c r="H545" s="4" t="str">
        <f>INDEX(字典!B:B,MATCH(D545,字典!A:A,0))</f>
        <v>正常</v>
      </c>
      <c r="I545" s="4" t="str">
        <f>IF(RIGHT(F545,2)="90",INDEX(字典!F:F,MATCH("0x"&amp;MID(F545,5,2),字典!C:C,0)),INDEX(字典!D:D,MATCH("0x"&amp;MID(F545,5,2),字典!C:C,0)))</f>
        <v>-</v>
      </c>
      <c r="J545" s="4" t="str">
        <f>IF(RIGHT(F545,2) ="90",INDEX(字典!J:J,MATCH("0x"&amp;MID(F545,7,2),字典!C:C,0)),INDEX(字典!H:H,MATCH("0x"&amp;MID(F545,7,2),字典!C:C,0)))</f>
        <v>-</v>
      </c>
      <c r="K545" s="4" t="str">
        <f>INDEX(字典!M:M,MATCH("0x"&amp;RIGHT(F545,2),字典!L:L,0))</f>
        <v>0xF8(248/120)</v>
      </c>
      <c r="L545" s="8">
        <f t="shared" si="18"/>
        <v>42.84</v>
      </c>
      <c r="M545" s="8">
        <f t="shared" si="17"/>
        <v>0.11000000000000654</v>
      </c>
    </row>
    <row r="546" spans="1:13" ht="18" customHeight="1" x14ac:dyDescent="0.2">
      <c r="A546" s="1">
        <v>545</v>
      </c>
      <c r="B546" s="1">
        <v>1</v>
      </c>
      <c r="C546" s="20"/>
      <c r="D546" s="1" t="s">
        <v>77</v>
      </c>
      <c r="E546" s="1" t="s">
        <v>78</v>
      </c>
      <c r="F546" s="1" t="s">
        <v>79</v>
      </c>
      <c r="G546" s="1" t="s">
        <v>624</v>
      </c>
      <c r="H546" s="4" t="str">
        <f>INDEX(字典!B:B,MATCH(D546,字典!A:A,0))</f>
        <v>正常</v>
      </c>
      <c r="I546" s="4" t="str">
        <f>IF(RIGHT(F546,2)="90",INDEX(字典!F:F,MATCH("0x"&amp;MID(F546,5,2),字典!C:C,0)),INDEX(字典!D:D,MATCH("0x"&amp;MID(F546,5,2),字典!C:C,0)))</f>
        <v>-</v>
      </c>
      <c r="J546" s="4" t="str">
        <f>IF(RIGHT(F546,2) ="90",INDEX(字典!J:J,MATCH("0x"&amp;MID(F546,7,2),字典!C:C,0)),INDEX(字典!H:H,MATCH("0x"&amp;MID(F546,7,2),字典!C:C,0)))</f>
        <v>-</v>
      </c>
      <c r="K546" s="4" t="str">
        <f>INDEX(字典!M:M,MATCH("0x"&amp;RIGHT(F546,2),字典!L:L,0))</f>
        <v>0xF8(248/120)</v>
      </c>
      <c r="L546" s="8">
        <f t="shared" si="18"/>
        <v>42.96</v>
      </c>
      <c r="M546" s="8">
        <f t="shared" si="17"/>
        <v>0.11999999999999744</v>
      </c>
    </row>
    <row r="547" spans="1:13" ht="18" customHeight="1" x14ac:dyDescent="0.2">
      <c r="A547" s="1">
        <v>546</v>
      </c>
      <c r="B547" s="1">
        <v>1</v>
      </c>
      <c r="C547" s="20"/>
      <c r="D547" s="1" t="s">
        <v>77</v>
      </c>
      <c r="E547" s="1" t="s">
        <v>78</v>
      </c>
      <c r="F547" s="1" t="s">
        <v>79</v>
      </c>
      <c r="G547" s="1" t="s">
        <v>625</v>
      </c>
      <c r="H547" s="4" t="str">
        <f>INDEX(字典!B:B,MATCH(D547,字典!A:A,0))</f>
        <v>正常</v>
      </c>
      <c r="I547" s="4" t="str">
        <f>IF(RIGHT(F547,2)="90",INDEX(字典!F:F,MATCH("0x"&amp;MID(F547,5,2),字典!C:C,0)),INDEX(字典!D:D,MATCH("0x"&amp;MID(F547,5,2),字典!C:C,0)))</f>
        <v>-</v>
      </c>
      <c r="J547" s="4" t="str">
        <f>IF(RIGHT(F547,2) ="90",INDEX(字典!J:J,MATCH("0x"&amp;MID(F547,7,2),字典!C:C,0)),INDEX(字典!H:H,MATCH("0x"&amp;MID(F547,7,2),字典!C:C,0)))</f>
        <v>-</v>
      </c>
      <c r="K547" s="4" t="str">
        <f>INDEX(字典!M:M,MATCH("0x"&amp;RIGHT(F547,2),字典!L:L,0))</f>
        <v>0xF8(248/120)</v>
      </c>
      <c r="L547" s="8">
        <f t="shared" si="18"/>
        <v>43.08</v>
      </c>
      <c r="M547" s="8">
        <f t="shared" si="17"/>
        <v>0.11999999999999744</v>
      </c>
    </row>
    <row r="548" spans="1:13" ht="18" customHeight="1" x14ac:dyDescent="0.2">
      <c r="A548" s="1">
        <v>547</v>
      </c>
      <c r="B548" s="1">
        <v>1</v>
      </c>
      <c r="C548" s="20"/>
      <c r="D548" s="1" t="s">
        <v>77</v>
      </c>
      <c r="E548" s="1" t="s">
        <v>78</v>
      </c>
      <c r="F548" s="1" t="s">
        <v>79</v>
      </c>
      <c r="G548" s="1" t="s">
        <v>626</v>
      </c>
      <c r="H548" s="4" t="str">
        <f>INDEX(字典!B:B,MATCH(D548,字典!A:A,0))</f>
        <v>正常</v>
      </c>
      <c r="I548" s="4" t="str">
        <f>IF(RIGHT(F548,2)="90",INDEX(字典!F:F,MATCH("0x"&amp;MID(F548,5,2),字典!C:C,0)),INDEX(字典!D:D,MATCH("0x"&amp;MID(F548,5,2),字典!C:C,0)))</f>
        <v>-</v>
      </c>
      <c r="J548" s="4" t="str">
        <f>IF(RIGHT(F548,2) ="90",INDEX(字典!J:J,MATCH("0x"&amp;MID(F548,7,2),字典!C:C,0)),INDEX(字典!H:H,MATCH("0x"&amp;MID(F548,7,2),字典!C:C,0)))</f>
        <v>-</v>
      </c>
      <c r="K548" s="4" t="str">
        <f>INDEX(字典!M:M,MATCH("0x"&amp;RIGHT(F548,2),字典!L:L,0))</f>
        <v>0xF8(248/120)</v>
      </c>
      <c r="L548" s="8">
        <f t="shared" si="18"/>
        <v>43.19</v>
      </c>
      <c r="M548" s="8">
        <f t="shared" si="17"/>
        <v>0.10999999999999943</v>
      </c>
    </row>
    <row r="549" spans="1:13" ht="18" customHeight="1" x14ac:dyDescent="0.2">
      <c r="A549" s="1">
        <v>548</v>
      </c>
      <c r="B549" s="1">
        <v>1</v>
      </c>
      <c r="C549" s="20"/>
      <c r="D549" s="1" t="s">
        <v>77</v>
      </c>
      <c r="E549" s="1" t="s">
        <v>78</v>
      </c>
      <c r="F549" s="1" t="s">
        <v>194</v>
      </c>
      <c r="G549" s="1" t="s">
        <v>627</v>
      </c>
      <c r="H549" s="4" t="str">
        <f>INDEX(字典!B:B,MATCH(D549,字典!A:A,0))</f>
        <v>正常</v>
      </c>
      <c r="I549" s="4" t="str">
        <f>IF(RIGHT(F549,2)="90",INDEX(字典!F:F,MATCH("0x"&amp;MID(F549,5,2),字典!C:C,0)),INDEX(字典!D:D,MATCH("0x"&amp;MID(F549,5,2),字典!C:C,0)))</f>
        <v>松开按键</v>
      </c>
      <c r="J549" s="4" t="str">
        <f>IF(RIGHT(F549,2) ="90",INDEX(字典!J:J,MATCH("0x"&amp;MID(F549,7,2),字典!C:C,0)),INDEX(字典!H:H,MATCH("0x"&amp;MID(F549,7,2),字典!C:C,0)))</f>
        <v>C3键</v>
      </c>
      <c r="K549" s="4" t="str">
        <f>INDEX(字典!M:M,MATCH("0x"&amp;RIGHT(F549,2),字典!L:L,0))</f>
        <v>音符</v>
      </c>
      <c r="L549" s="8">
        <f t="shared" si="18"/>
        <v>43.31</v>
      </c>
      <c r="M549" s="8">
        <f t="shared" si="17"/>
        <v>0.12000000000000455</v>
      </c>
    </row>
    <row r="550" spans="1:13" ht="18" customHeight="1" x14ac:dyDescent="0.2">
      <c r="A550" s="1">
        <v>549</v>
      </c>
      <c r="B550" s="1">
        <v>1</v>
      </c>
      <c r="C550" s="20"/>
      <c r="D550" s="1" t="s">
        <v>77</v>
      </c>
      <c r="E550" s="1" t="s">
        <v>78</v>
      </c>
      <c r="F550" s="1" t="s">
        <v>79</v>
      </c>
      <c r="G550" s="1" t="s">
        <v>628</v>
      </c>
      <c r="H550" s="4" t="str">
        <f>INDEX(字典!B:B,MATCH(D550,字典!A:A,0))</f>
        <v>正常</v>
      </c>
      <c r="I550" s="4" t="str">
        <f>IF(RIGHT(F550,2)="90",INDEX(字典!F:F,MATCH("0x"&amp;MID(F550,5,2),字典!C:C,0)),INDEX(字典!D:D,MATCH("0x"&amp;MID(F550,5,2),字典!C:C,0)))</f>
        <v>-</v>
      </c>
      <c r="J550" s="4" t="str">
        <f>IF(RIGHT(F550,2) ="90",INDEX(字典!J:J,MATCH("0x"&amp;MID(F550,7,2),字典!C:C,0)),INDEX(字典!H:H,MATCH("0x"&amp;MID(F550,7,2),字典!C:C,0)))</f>
        <v>-</v>
      </c>
      <c r="K550" s="4" t="str">
        <f>INDEX(字典!M:M,MATCH("0x"&amp;RIGHT(F550,2),字典!L:L,0))</f>
        <v>0xF8(248/120)</v>
      </c>
      <c r="L550" s="8">
        <f t="shared" si="18"/>
        <v>43.42</v>
      </c>
      <c r="M550" s="8">
        <f t="shared" si="17"/>
        <v>0.10999999999999943</v>
      </c>
    </row>
    <row r="551" spans="1:13" ht="18" customHeight="1" x14ac:dyDescent="0.2">
      <c r="A551" s="1">
        <v>550</v>
      </c>
      <c r="B551" s="1">
        <v>1</v>
      </c>
      <c r="C551" s="20"/>
      <c r="D551" s="1" t="s">
        <v>77</v>
      </c>
      <c r="E551" s="1" t="s">
        <v>78</v>
      </c>
      <c r="F551" s="1" t="s">
        <v>87</v>
      </c>
      <c r="G551" s="1" t="s">
        <v>629</v>
      </c>
      <c r="H551" s="4" t="str">
        <f>INDEX(字典!B:B,MATCH(D551,字典!A:A,0))</f>
        <v>正常</v>
      </c>
      <c r="I551" s="4" t="str">
        <f>IF(RIGHT(F551,2)="90",INDEX(字典!F:F,MATCH("0x"&amp;MID(F551,5,2),字典!C:C,0)),INDEX(字典!D:D,MATCH("0x"&amp;MID(F551,5,2),字典!C:C,0)))</f>
        <v>-</v>
      </c>
      <c r="J551" s="4" t="str">
        <f>IF(RIGHT(F551,2) ="90",INDEX(字典!J:J,MATCH("0x"&amp;MID(F551,7,2),字典!C:C,0)),INDEX(字典!H:H,MATCH("0x"&amp;MID(F551,7,2),字典!C:C,0)))</f>
        <v>-</v>
      </c>
      <c r="K551" s="4" t="str">
        <f>INDEX(字典!M:M,MATCH("0x"&amp;RIGHT(F551,2),字典!L:L,0))</f>
        <v>0xFE(254/126)</v>
      </c>
      <c r="L551" s="8">
        <f t="shared" si="18"/>
        <v>43.53</v>
      </c>
      <c r="M551" s="8">
        <f t="shared" si="17"/>
        <v>0.10999999999999943</v>
      </c>
    </row>
    <row r="552" spans="1:13" ht="18" customHeight="1" x14ac:dyDescent="0.2">
      <c r="A552" s="1">
        <v>551</v>
      </c>
      <c r="B552" s="1">
        <v>1</v>
      </c>
      <c r="C552" s="20"/>
      <c r="D552" s="1" t="s">
        <v>77</v>
      </c>
      <c r="E552" s="1" t="s">
        <v>78</v>
      </c>
      <c r="F552" s="1" t="s">
        <v>79</v>
      </c>
      <c r="G552" s="1" t="s">
        <v>630</v>
      </c>
      <c r="H552" s="4" t="str">
        <f>INDEX(字典!B:B,MATCH(D552,字典!A:A,0))</f>
        <v>正常</v>
      </c>
      <c r="I552" s="4" t="str">
        <f>IF(RIGHT(F552,2)="90",INDEX(字典!F:F,MATCH("0x"&amp;MID(F552,5,2),字典!C:C,0)),INDEX(字典!D:D,MATCH("0x"&amp;MID(F552,5,2),字典!C:C,0)))</f>
        <v>-</v>
      </c>
      <c r="J552" s="4" t="str">
        <f>IF(RIGHT(F552,2) ="90",INDEX(字典!J:J,MATCH("0x"&amp;MID(F552,7,2),字典!C:C,0)),INDEX(字典!H:H,MATCH("0x"&amp;MID(F552,7,2),字典!C:C,0)))</f>
        <v>-</v>
      </c>
      <c r="K552" s="4" t="str">
        <f>INDEX(字典!M:M,MATCH("0x"&amp;RIGHT(F552,2),字典!L:L,0))</f>
        <v>0xF8(248/120)</v>
      </c>
      <c r="L552" s="8">
        <f t="shared" si="18"/>
        <v>43.64</v>
      </c>
      <c r="M552" s="8">
        <f t="shared" si="17"/>
        <v>0.10999999999999943</v>
      </c>
    </row>
    <row r="553" spans="1:13" ht="18" customHeight="1" x14ac:dyDescent="0.2">
      <c r="A553" s="1">
        <v>552</v>
      </c>
      <c r="B553" s="1">
        <v>1</v>
      </c>
      <c r="C553" s="20"/>
      <c r="D553" s="1" t="s">
        <v>77</v>
      </c>
      <c r="E553" s="1" t="s">
        <v>78</v>
      </c>
      <c r="F553" s="1" t="s">
        <v>79</v>
      </c>
      <c r="G553" s="1" t="s">
        <v>631</v>
      </c>
      <c r="H553" s="4" t="str">
        <f>INDEX(字典!B:B,MATCH(D553,字典!A:A,0))</f>
        <v>正常</v>
      </c>
      <c r="I553" s="4" t="str">
        <f>IF(RIGHT(F553,2)="90",INDEX(字典!F:F,MATCH("0x"&amp;MID(F553,5,2),字典!C:C,0)),INDEX(字典!D:D,MATCH("0x"&amp;MID(F553,5,2),字典!C:C,0)))</f>
        <v>-</v>
      </c>
      <c r="J553" s="4" t="str">
        <f>IF(RIGHT(F553,2) ="90",INDEX(字典!J:J,MATCH("0x"&amp;MID(F553,7,2),字典!C:C,0)),INDEX(字典!H:H,MATCH("0x"&amp;MID(F553,7,2),字典!C:C,0)))</f>
        <v>-</v>
      </c>
      <c r="K553" s="4" t="str">
        <f>INDEX(字典!M:M,MATCH("0x"&amp;RIGHT(F553,2),字典!L:L,0))</f>
        <v>0xF8(248/120)</v>
      </c>
      <c r="L553" s="8">
        <f t="shared" si="18"/>
        <v>43.767000000000003</v>
      </c>
      <c r="M553" s="8">
        <f t="shared" si="17"/>
        <v>0.12700000000000244</v>
      </c>
    </row>
    <row r="554" spans="1:13" ht="18" customHeight="1" x14ac:dyDescent="0.2">
      <c r="A554" s="1">
        <v>553</v>
      </c>
      <c r="B554" s="1">
        <v>1</v>
      </c>
      <c r="C554" s="20"/>
      <c r="D554" s="1" t="s">
        <v>77</v>
      </c>
      <c r="E554" s="1" t="s">
        <v>78</v>
      </c>
      <c r="F554" s="1" t="s">
        <v>79</v>
      </c>
      <c r="G554" s="1" t="s">
        <v>632</v>
      </c>
      <c r="H554" s="4" t="str">
        <f>INDEX(字典!B:B,MATCH(D554,字典!A:A,0))</f>
        <v>正常</v>
      </c>
      <c r="I554" s="4" t="str">
        <f>IF(RIGHT(F554,2)="90",INDEX(字典!F:F,MATCH("0x"&amp;MID(F554,5,2),字典!C:C,0)),INDEX(字典!D:D,MATCH("0x"&amp;MID(F554,5,2),字典!C:C,0)))</f>
        <v>-</v>
      </c>
      <c r="J554" s="4" t="str">
        <f>IF(RIGHT(F554,2) ="90",INDEX(字典!J:J,MATCH("0x"&amp;MID(F554,7,2),字典!C:C,0)),INDEX(字典!H:H,MATCH("0x"&amp;MID(F554,7,2),字典!C:C,0)))</f>
        <v>-</v>
      </c>
      <c r="K554" s="4" t="str">
        <f>INDEX(字典!M:M,MATCH("0x"&amp;RIGHT(F554,2),字典!L:L,0))</f>
        <v>0xF8(248/120)</v>
      </c>
      <c r="L554" s="8">
        <f t="shared" si="18"/>
        <v>43.877000000000002</v>
      </c>
      <c r="M554" s="8">
        <f t="shared" si="17"/>
        <v>0.10999999999999943</v>
      </c>
    </row>
    <row r="555" spans="1:13" ht="18" customHeight="1" x14ac:dyDescent="0.2">
      <c r="A555" s="1">
        <v>554</v>
      </c>
      <c r="B555" s="1">
        <v>1</v>
      </c>
      <c r="C555" s="20"/>
      <c r="D555" s="1" t="s">
        <v>77</v>
      </c>
      <c r="E555" s="1" t="s">
        <v>78</v>
      </c>
      <c r="F555" s="1" t="s">
        <v>79</v>
      </c>
      <c r="G555" s="1" t="s">
        <v>633</v>
      </c>
      <c r="H555" s="4" t="str">
        <f>INDEX(字典!B:B,MATCH(D555,字典!A:A,0))</f>
        <v>正常</v>
      </c>
      <c r="I555" s="4" t="str">
        <f>IF(RIGHT(F555,2)="90",INDEX(字典!F:F,MATCH("0x"&amp;MID(F555,5,2),字典!C:C,0)),INDEX(字典!D:D,MATCH("0x"&amp;MID(F555,5,2),字典!C:C,0)))</f>
        <v>-</v>
      </c>
      <c r="J555" s="4" t="str">
        <f>IF(RIGHT(F555,2) ="90",INDEX(字典!J:J,MATCH("0x"&amp;MID(F555,7,2),字典!C:C,0)),INDEX(字典!H:H,MATCH("0x"&amp;MID(F555,7,2),字典!C:C,0)))</f>
        <v>-</v>
      </c>
      <c r="K555" s="4" t="str">
        <f>INDEX(字典!M:M,MATCH("0x"&amp;RIGHT(F555,2),字典!L:L,0))</f>
        <v>0xF8(248/120)</v>
      </c>
      <c r="L555" s="8">
        <f t="shared" si="18"/>
        <v>43.997</v>
      </c>
      <c r="M555" s="8">
        <f t="shared" si="17"/>
        <v>0.11999999999999744</v>
      </c>
    </row>
    <row r="556" spans="1:13" ht="18" customHeight="1" x14ac:dyDescent="0.2">
      <c r="A556" s="1">
        <v>555</v>
      </c>
      <c r="B556" s="1">
        <v>1</v>
      </c>
      <c r="C556" s="20"/>
      <c r="D556" s="1" t="s">
        <v>77</v>
      </c>
      <c r="E556" s="1" t="s">
        <v>78</v>
      </c>
      <c r="F556" s="1" t="s">
        <v>79</v>
      </c>
      <c r="G556" s="1" t="s">
        <v>634</v>
      </c>
      <c r="H556" s="4" t="str">
        <f>INDEX(字典!B:B,MATCH(D556,字典!A:A,0))</f>
        <v>正常</v>
      </c>
      <c r="I556" s="4" t="str">
        <f>IF(RIGHT(F556,2)="90",INDEX(字典!F:F,MATCH("0x"&amp;MID(F556,5,2),字典!C:C,0)),INDEX(字典!D:D,MATCH("0x"&amp;MID(F556,5,2),字典!C:C,0)))</f>
        <v>-</v>
      </c>
      <c r="J556" s="4" t="str">
        <f>IF(RIGHT(F556,2) ="90",INDEX(字典!J:J,MATCH("0x"&amp;MID(F556,7,2),字典!C:C,0)),INDEX(字典!H:H,MATCH("0x"&amp;MID(F556,7,2),字典!C:C,0)))</f>
        <v>-</v>
      </c>
      <c r="K556" s="4" t="str">
        <f>INDEX(字典!M:M,MATCH("0x"&amp;RIGHT(F556,2),字典!L:L,0))</f>
        <v>0xF8(248/120)</v>
      </c>
      <c r="L556" s="8">
        <f t="shared" si="18"/>
        <v>44.106999999999999</v>
      </c>
      <c r="M556" s="8">
        <f t="shared" si="17"/>
        <v>0.10999999999999943</v>
      </c>
    </row>
    <row r="557" spans="1:13" ht="18" customHeight="1" x14ac:dyDescent="0.2">
      <c r="A557" s="1">
        <v>556</v>
      </c>
      <c r="B557" s="1">
        <v>1</v>
      </c>
      <c r="C557" s="20"/>
      <c r="D557" s="1" t="s">
        <v>77</v>
      </c>
      <c r="E557" s="1" t="s">
        <v>78</v>
      </c>
      <c r="F557" s="1" t="s">
        <v>79</v>
      </c>
      <c r="G557" s="1" t="s">
        <v>635</v>
      </c>
      <c r="H557" s="4" t="str">
        <f>INDEX(字典!B:B,MATCH(D557,字典!A:A,0))</f>
        <v>正常</v>
      </c>
      <c r="I557" s="4" t="str">
        <f>IF(RIGHT(F557,2)="90",INDEX(字典!F:F,MATCH("0x"&amp;MID(F557,5,2),字典!C:C,0)),INDEX(字典!D:D,MATCH("0x"&amp;MID(F557,5,2),字典!C:C,0)))</f>
        <v>-</v>
      </c>
      <c r="J557" s="4" t="str">
        <f>IF(RIGHT(F557,2) ="90",INDEX(字典!J:J,MATCH("0x"&amp;MID(F557,7,2),字典!C:C,0)),INDEX(字典!H:H,MATCH("0x"&amp;MID(F557,7,2),字典!C:C,0)))</f>
        <v>-</v>
      </c>
      <c r="K557" s="4" t="str">
        <f>INDEX(字典!M:M,MATCH("0x"&amp;RIGHT(F557,2),字典!L:L,0))</f>
        <v>0xF8(248/120)</v>
      </c>
      <c r="L557" s="8">
        <f t="shared" si="18"/>
        <v>44.231000000000002</v>
      </c>
      <c r="M557" s="8">
        <f t="shared" si="17"/>
        <v>0.12400000000000233</v>
      </c>
    </row>
    <row r="558" spans="1:13" ht="18" customHeight="1" x14ac:dyDescent="0.2">
      <c r="A558" s="1">
        <v>557</v>
      </c>
      <c r="B558" s="1">
        <v>1</v>
      </c>
      <c r="C558" s="20"/>
      <c r="D558" s="1" t="s">
        <v>77</v>
      </c>
      <c r="E558" s="1" t="s">
        <v>78</v>
      </c>
      <c r="F558" s="1" t="s">
        <v>79</v>
      </c>
      <c r="G558" s="1" t="s">
        <v>636</v>
      </c>
      <c r="H558" s="4" t="str">
        <f>INDEX(字典!B:B,MATCH(D558,字典!A:A,0))</f>
        <v>正常</v>
      </c>
      <c r="I558" s="4" t="str">
        <f>IF(RIGHT(F558,2)="90",INDEX(字典!F:F,MATCH("0x"&amp;MID(F558,5,2),字典!C:C,0)),INDEX(字典!D:D,MATCH("0x"&amp;MID(F558,5,2),字典!C:C,0)))</f>
        <v>-</v>
      </c>
      <c r="J558" s="4" t="str">
        <f>IF(RIGHT(F558,2) ="90",INDEX(字典!J:J,MATCH("0x"&amp;MID(F558,7,2),字典!C:C,0)),INDEX(字典!H:H,MATCH("0x"&amp;MID(F558,7,2),字典!C:C,0)))</f>
        <v>-</v>
      </c>
      <c r="K558" s="4" t="str">
        <f>INDEX(字典!M:M,MATCH("0x"&amp;RIGHT(F558,2),字典!L:L,0))</f>
        <v>0xF8(248/120)</v>
      </c>
      <c r="L558" s="8">
        <f t="shared" si="18"/>
        <v>44.345999999999997</v>
      </c>
      <c r="M558" s="8">
        <f t="shared" si="17"/>
        <v>0.11499999999999488</v>
      </c>
    </row>
    <row r="559" spans="1:13" ht="18" customHeight="1" x14ac:dyDescent="0.2">
      <c r="A559" s="1">
        <v>558</v>
      </c>
      <c r="B559" s="1">
        <v>1</v>
      </c>
      <c r="C559" s="20"/>
      <c r="D559" s="1" t="s">
        <v>77</v>
      </c>
      <c r="E559" s="1" t="s">
        <v>78</v>
      </c>
      <c r="F559" s="1" t="s">
        <v>79</v>
      </c>
      <c r="G559" s="1" t="s">
        <v>637</v>
      </c>
      <c r="H559" s="4" t="str">
        <f>INDEX(字典!B:B,MATCH(D559,字典!A:A,0))</f>
        <v>正常</v>
      </c>
      <c r="I559" s="4" t="str">
        <f>IF(RIGHT(F559,2)="90",INDEX(字典!F:F,MATCH("0x"&amp;MID(F559,5,2),字典!C:C,0)),INDEX(字典!D:D,MATCH("0x"&amp;MID(F559,5,2),字典!C:C,0)))</f>
        <v>-</v>
      </c>
      <c r="J559" s="4" t="str">
        <f>IF(RIGHT(F559,2) ="90",INDEX(字典!J:J,MATCH("0x"&amp;MID(F559,7,2),字典!C:C,0)),INDEX(字典!H:H,MATCH("0x"&amp;MID(F559,7,2),字典!C:C,0)))</f>
        <v>-</v>
      </c>
      <c r="K559" s="4" t="str">
        <f>INDEX(字典!M:M,MATCH("0x"&amp;RIGHT(F559,2),字典!L:L,0))</f>
        <v>0xF8(248/120)</v>
      </c>
      <c r="L559" s="8">
        <f t="shared" si="18"/>
        <v>44.456000000000003</v>
      </c>
      <c r="M559" s="8">
        <f t="shared" si="17"/>
        <v>0.11000000000000654</v>
      </c>
    </row>
    <row r="560" spans="1:13" ht="18" customHeight="1" x14ac:dyDescent="0.2">
      <c r="A560" s="1">
        <v>559</v>
      </c>
      <c r="B560" s="1">
        <v>1</v>
      </c>
      <c r="C560" s="20"/>
      <c r="D560" s="1" t="s">
        <v>77</v>
      </c>
      <c r="E560" s="1" t="s">
        <v>78</v>
      </c>
      <c r="F560" s="1" t="s">
        <v>79</v>
      </c>
      <c r="G560" s="1" t="s">
        <v>638</v>
      </c>
      <c r="H560" s="4" t="str">
        <f>INDEX(字典!B:B,MATCH(D560,字典!A:A,0))</f>
        <v>正常</v>
      </c>
      <c r="I560" s="4" t="str">
        <f>IF(RIGHT(F560,2)="90",INDEX(字典!F:F,MATCH("0x"&amp;MID(F560,5,2),字典!C:C,0)),INDEX(字典!D:D,MATCH("0x"&amp;MID(F560,5,2),字典!C:C,0)))</f>
        <v>-</v>
      </c>
      <c r="J560" s="4" t="str">
        <f>IF(RIGHT(F560,2) ="90",INDEX(字典!J:J,MATCH("0x"&amp;MID(F560,7,2),字典!C:C,0)),INDEX(字典!H:H,MATCH("0x"&amp;MID(F560,7,2),字典!C:C,0)))</f>
        <v>-</v>
      </c>
      <c r="K560" s="4" t="str">
        <f>INDEX(字典!M:M,MATCH("0x"&amp;RIGHT(F560,2),字典!L:L,0))</f>
        <v>0xF8(248/120)</v>
      </c>
      <c r="L560" s="8">
        <f t="shared" si="18"/>
        <v>44.576000000000001</v>
      </c>
      <c r="M560" s="8">
        <f t="shared" si="17"/>
        <v>0.11999999999999744</v>
      </c>
    </row>
    <row r="561" spans="1:13" ht="18" customHeight="1" x14ac:dyDescent="0.2">
      <c r="A561" s="1">
        <v>560</v>
      </c>
      <c r="B561" s="1">
        <v>1</v>
      </c>
      <c r="C561" s="20"/>
      <c r="D561" s="1" t="s">
        <v>77</v>
      </c>
      <c r="E561" s="1" t="s">
        <v>78</v>
      </c>
      <c r="F561" s="1" t="s">
        <v>87</v>
      </c>
      <c r="G561" s="1" t="s">
        <v>639</v>
      </c>
      <c r="H561" s="4" t="str">
        <f>INDEX(字典!B:B,MATCH(D561,字典!A:A,0))</f>
        <v>正常</v>
      </c>
      <c r="I561" s="4" t="str">
        <f>IF(RIGHT(F561,2)="90",INDEX(字典!F:F,MATCH("0x"&amp;MID(F561,5,2),字典!C:C,0)),INDEX(字典!D:D,MATCH("0x"&amp;MID(F561,5,2),字典!C:C,0)))</f>
        <v>-</v>
      </c>
      <c r="J561" s="4" t="str">
        <f>IF(RIGHT(F561,2) ="90",INDEX(字典!J:J,MATCH("0x"&amp;MID(F561,7,2),字典!C:C,0)),INDEX(字典!H:H,MATCH("0x"&amp;MID(F561,7,2),字典!C:C,0)))</f>
        <v>-</v>
      </c>
      <c r="K561" s="4" t="str">
        <f>INDEX(字典!M:M,MATCH("0x"&amp;RIGHT(F561,2),字典!L:L,0))</f>
        <v>0xFE(254/126)</v>
      </c>
      <c r="L561" s="8">
        <f t="shared" si="18"/>
        <v>44.695999999999998</v>
      </c>
      <c r="M561" s="8">
        <f t="shared" si="17"/>
        <v>0.11999999999999744</v>
      </c>
    </row>
    <row r="562" spans="1:13" ht="18" customHeight="1" x14ac:dyDescent="0.2">
      <c r="A562" s="1">
        <v>561</v>
      </c>
      <c r="B562" s="1">
        <v>1</v>
      </c>
      <c r="C562" s="20"/>
      <c r="D562" s="1" t="s">
        <v>77</v>
      </c>
      <c r="E562" s="1" t="s">
        <v>78</v>
      </c>
      <c r="F562" s="1" t="s">
        <v>640</v>
      </c>
      <c r="G562" s="1" t="s">
        <v>641</v>
      </c>
      <c r="H562" s="4" t="str">
        <f>INDEX(字典!B:B,MATCH(D562,字典!A:A,0))</f>
        <v>正常</v>
      </c>
      <c r="I562" s="4" t="str">
        <f>IF(RIGHT(F562,2)="90",INDEX(字典!F:F,MATCH("0x"&amp;MID(F562,5,2),字典!C:C,0)),INDEX(字典!D:D,MATCH("0x"&amp;MID(F562,5,2),字典!C:C,0)))</f>
        <v>按下(力度99)</v>
      </c>
      <c r="J562" s="4" t="str">
        <f>IF(RIGHT(F562,2) ="90",INDEX(字典!J:J,MATCH("0x"&amp;MID(F562,7,2),字典!C:C,0)),INDEX(字典!H:H,MATCH("0x"&amp;MID(F562,7,2),字典!C:C,0)))</f>
        <v>D3键</v>
      </c>
      <c r="K562" s="4" t="str">
        <f>INDEX(字典!M:M,MATCH("0x"&amp;RIGHT(F562,2),字典!L:L,0))</f>
        <v>音符</v>
      </c>
      <c r="L562" s="8">
        <f t="shared" si="18"/>
        <v>44.813000000000002</v>
      </c>
      <c r="M562" s="8">
        <f t="shared" si="17"/>
        <v>0.11700000000000443</v>
      </c>
    </row>
    <row r="563" spans="1:13" ht="18" customHeight="1" x14ac:dyDescent="0.2">
      <c r="A563" s="1">
        <v>562</v>
      </c>
      <c r="B563" s="1">
        <v>1</v>
      </c>
      <c r="C563" s="20"/>
      <c r="D563" s="1" t="s">
        <v>77</v>
      </c>
      <c r="E563" s="1" t="s">
        <v>78</v>
      </c>
      <c r="F563" s="1" t="s">
        <v>79</v>
      </c>
      <c r="G563" s="1" t="s">
        <v>642</v>
      </c>
      <c r="H563" s="4" t="str">
        <f>INDEX(字典!B:B,MATCH(D563,字典!A:A,0))</f>
        <v>正常</v>
      </c>
      <c r="I563" s="4" t="str">
        <f>IF(RIGHT(F563,2)="90",INDEX(字典!F:F,MATCH("0x"&amp;MID(F563,5,2),字典!C:C,0)),INDEX(字典!D:D,MATCH("0x"&amp;MID(F563,5,2),字典!C:C,0)))</f>
        <v>-</v>
      </c>
      <c r="J563" s="4" t="str">
        <f>IF(RIGHT(F563,2) ="90",INDEX(字典!J:J,MATCH("0x"&amp;MID(F563,7,2),字典!C:C,0)),INDEX(字典!H:H,MATCH("0x"&amp;MID(F563,7,2),字典!C:C,0)))</f>
        <v>-</v>
      </c>
      <c r="K563" s="4" t="str">
        <f>INDEX(字典!M:M,MATCH("0x"&amp;RIGHT(F563,2),字典!L:L,0))</f>
        <v>0xF8(248/120)</v>
      </c>
      <c r="L563" s="8">
        <f t="shared" si="18"/>
        <v>44.923000000000002</v>
      </c>
      <c r="M563" s="8">
        <f t="shared" si="17"/>
        <v>0.10999999999999943</v>
      </c>
    </row>
    <row r="564" spans="1:13" ht="18" customHeight="1" x14ac:dyDescent="0.2">
      <c r="A564" s="1">
        <v>563</v>
      </c>
      <c r="B564" s="1">
        <v>1</v>
      </c>
      <c r="C564" s="20"/>
      <c r="D564" s="1" t="s">
        <v>77</v>
      </c>
      <c r="E564" s="1" t="s">
        <v>78</v>
      </c>
      <c r="F564" s="1" t="s">
        <v>79</v>
      </c>
      <c r="G564" s="1" t="s">
        <v>643</v>
      </c>
      <c r="H564" s="4" t="str">
        <f>INDEX(字典!B:B,MATCH(D564,字典!A:A,0))</f>
        <v>正常</v>
      </c>
      <c r="I564" s="4" t="str">
        <f>IF(RIGHT(F564,2)="90",INDEX(字典!F:F,MATCH("0x"&amp;MID(F564,5,2),字典!C:C,0)),INDEX(字典!D:D,MATCH("0x"&amp;MID(F564,5,2),字典!C:C,0)))</f>
        <v>-</v>
      </c>
      <c r="J564" s="4" t="str">
        <f>IF(RIGHT(F564,2) ="90",INDEX(字典!J:J,MATCH("0x"&amp;MID(F564,7,2),字典!C:C,0)),INDEX(字典!H:H,MATCH("0x"&amp;MID(F564,7,2),字典!C:C,0)))</f>
        <v>-</v>
      </c>
      <c r="K564" s="4" t="str">
        <f>INDEX(字典!M:M,MATCH("0x"&amp;RIGHT(F564,2),字典!L:L,0))</f>
        <v>0xF8(248/120)</v>
      </c>
      <c r="L564" s="8">
        <f t="shared" si="18"/>
        <v>45.052999999999997</v>
      </c>
      <c r="M564" s="8">
        <f t="shared" si="17"/>
        <v>0.12999999999999545</v>
      </c>
    </row>
    <row r="565" spans="1:13" ht="18" customHeight="1" x14ac:dyDescent="0.2">
      <c r="A565" s="1">
        <v>564</v>
      </c>
      <c r="B565" s="1">
        <v>1</v>
      </c>
      <c r="C565" s="20"/>
      <c r="D565" s="1" t="s">
        <v>77</v>
      </c>
      <c r="E565" s="1" t="s">
        <v>78</v>
      </c>
      <c r="F565" s="1" t="s">
        <v>79</v>
      </c>
      <c r="G565" s="1" t="s">
        <v>644</v>
      </c>
      <c r="H565" s="4" t="str">
        <f>INDEX(字典!B:B,MATCH(D565,字典!A:A,0))</f>
        <v>正常</v>
      </c>
      <c r="I565" s="4" t="str">
        <f>IF(RIGHT(F565,2)="90",INDEX(字典!F:F,MATCH("0x"&amp;MID(F565,5,2),字典!C:C,0)),INDEX(字典!D:D,MATCH("0x"&amp;MID(F565,5,2),字典!C:C,0)))</f>
        <v>-</v>
      </c>
      <c r="J565" s="4" t="str">
        <f>IF(RIGHT(F565,2) ="90",INDEX(字典!J:J,MATCH("0x"&amp;MID(F565,7,2),字典!C:C,0)),INDEX(字典!H:H,MATCH("0x"&amp;MID(F565,7,2),字典!C:C,0)))</f>
        <v>-</v>
      </c>
      <c r="K565" s="4" t="str">
        <f>INDEX(字典!M:M,MATCH("0x"&amp;RIGHT(F565,2),字典!L:L,0))</f>
        <v>0xF8(248/120)</v>
      </c>
      <c r="L565" s="8">
        <f t="shared" si="18"/>
        <v>45.173000000000002</v>
      </c>
      <c r="M565" s="8">
        <f t="shared" si="17"/>
        <v>0.12000000000000455</v>
      </c>
    </row>
    <row r="566" spans="1:13" ht="18" customHeight="1" x14ac:dyDescent="0.2">
      <c r="A566" s="1">
        <v>565</v>
      </c>
      <c r="B566" s="1">
        <v>1</v>
      </c>
      <c r="C566" s="20"/>
      <c r="D566" s="1" t="s">
        <v>77</v>
      </c>
      <c r="E566" s="1" t="s">
        <v>78</v>
      </c>
      <c r="F566" s="1" t="s">
        <v>79</v>
      </c>
      <c r="G566" s="1" t="s">
        <v>645</v>
      </c>
      <c r="H566" s="4" t="str">
        <f>INDEX(字典!B:B,MATCH(D566,字典!A:A,0))</f>
        <v>正常</v>
      </c>
      <c r="I566" s="4" t="str">
        <f>IF(RIGHT(F566,2)="90",INDEX(字典!F:F,MATCH("0x"&amp;MID(F566,5,2),字典!C:C,0)),INDEX(字典!D:D,MATCH("0x"&amp;MID(F566,5,2),字典!C:C,0)))</f>
        <v>-</v>
      </c>
      <c r="J566" s="4" t="str">
        <f>IF(RIGHT(F566,2) ="90",INDEX(字典!J:J,MATCH("0x"&amp;MID(F566,7,2),字典!C:C,0)),INDEX(字典!H:H,MATCH("0x"&amp;MID(F566,7,2),字典!C:C,0)))</f>
        <v>-</v>
      </c>
      <c r="K566" s="4" t="str">
        <f>INDEX(字典!M:M,MATCH("0x"&amp;RIGHT(F566,2),字典!L:L,0))</f>
        <v>0xF8(248/120)</v>
      </c>
      <c r="L566" s="8">
        <f t="shared" si="18"/>
        <v>45.283999999999999</v>
      </c>
      <c r="M566" s="8">
        <f t="shared" si="17"/>
        <v>0.1109999999999971</v>
      </c>
    </row>
    <row r="567" spans="1:13" ht="18" customHeight="1" x14ac:dyDescent="0.2">
      <c r="A567" s="1">
        <v>566</v>
      </c>
      <c r="B567" s="1">
        <v>1</v>
      </c>
      <c r="C567" s="20"/>
      <c r="D567" s="1" t="s">
        <v>77</v>
      </c>
      <c r="E567" s="1" t="s">
        <v>78</v>
      </c>
      <c r="F567" s="1" t="s">
        <v>79</v>
      </c>
      <c r="G567" s="1" t="s">
        <v>646</v>
      </c>
      <c r="H567" s="4" t="str">
        <f>INDEX(字典!B:B,MATCH(D567,字典!A:A,0))</f>
        <v>正常</v>
      </c>
      <c r="I567" s="4" t="str">
        <f>IF(RIGHT(F567,2)="90",INDEX(字典!F:F,MATCH("0x"&amp;MID(F567,5,2),字典!C:C,0)),INDEX(字典!D:D,MATCH("0x"&amp;MID(F567,5,2),字典!C:C,0)))</f>
        <v>-</v>
      </c>
      <c r="J567" s="4" t="str">
        <f>IF(RIGHT(F567,2) ="90",INDEX(字典!J:J,MATCH("0x"&amp;MID(F567,7,2),字典!C:C,0)),INDEX(字典!H:H,MATCH("0x"&amp;MID(F567,7,2),字典!C:C,0)))</f>
        <v>-</v>
      </c>
      <c r="K567" s="4" t="str">
        <f>INDEX(字典!M:M,MATCH("0x"&amp;RIGHT(F567,2),字典!L:L,0))</f>
        <v>0xF8(248/120)</v>
      </c>
      <c r="L567" s="8">
        <f t="shared" si="18"/>
        <v>45.404000000000003</v>
      </c>
      <c r="M567" s="8">
        <f t="shared" si="17"/>
        <v>0.12000000000000455</v>
      </c>
    </row>
    <row r="568" spans="1:13" ht="18" customHeight="1" x14ac:dyDescent="0.2">
      <c r="A568" s="1">
        <v>567</v>
      </c>
      <c r="B568" s="1">
        <v>1</v>
      </c>
      <c r="C568" s="20"/>
      <c r="D568" s="1" t="s">
        <v>77</v>
      </c>
      <c r="E568" s="1" t="s">
        <v>78</v>
      </c>
      <c r="F568" s="1" t="s">
        <v>79</v>
      </c>
      <c r="G568" s="1" t="s">
        <v>647</v>
      </c>
      <c r="H568" s="4" t="str">
        <f>INDEX(字典!B:B,MATCH(D568,字典!A:A,0))</f>
        <v>正常</v>
      </c>
      <c r="I568" s="4" t="str">
        <f>IF(RIGHT(F568,2)="90",INDEX(字典!F:F,MATCH("0x"&amp;MID(F568,5,2),字典!C:C,0)),INDEX(字典!D:D,MATCH("0x"&amp;MID(F568,5,2),字典!C:C,0)))</f>
        <v>-</v>
      </c>
      <c r="J568" s="4" t="str">
        <f>IF(RIGHT(F568,2) ="90",INDEX(字典!J:J,MATCH("0x"&amp;MID(F568,7,2),字典!C:C,0)),INDEX(字典!H:H,MATCH("0x"&amp;MID(F568,7,2),字典!C:C,0)))</f>
        <v>-</v>
      </c>
      <c r="K568" s="4" t="str">
        <f>INDEX(字典!M:M,MATCH("0x"&amp;RIGHT(F568,2),字典!L:L,0))</f>
        <v>0xF8(248/120)</v>
      </c>
      <c r="L568" s="8">
        <f t="shared" si="18"/>
        <v>45.524000000000001</v>
      </c>
      <c r="M568" s="8">
        <f t="shared" si="17"/>
        <v>0.11999999999999744</v>
      </c>
    </row>
    <row r="569" spans="1:13" ht="18" customHeight="1" x14ac:dyDescent="0.2">
      <c r="A569" s="1">
        <v>568</v>
      </c>
      <c r="B569" s="1">
        <v>1</v>
      </c>
      <c r="C569" s="20"/>
      <c r="D569" s="1" t="s">
        <v>77</v>
      </c>
      <c r="E569" s="1" t="s">
        <v>78</v>
      </c>
      <c r="F569" s="1" t="s">
        <v>79</v>
      </c>
      <c r="G569" s="1" t="s">
        <v>648</v>
      </c>
      <c r="H569" s="4" t="str">
        <f>INDEX(字典!B:B,MATCH(D569,字典!A:A,0))</f>
        <v>正常</v>
      </c>
      <c r="I569" s="4" t="str">
        <f>IF(RIGHT(F569,2)="90",INDEX(字典!F:F,MATCH("0x"&amp;MID(F569,5,2),字典!C:C,0)),INDEX(字典!D:D,MATCH("0x"&amp;MID(F569,5,2),字典!C:C,0)))</f>
        <v>-</v>
      </c>
      <c r="J569" s="4" t="str">
        <f>IF(RIGHT(F569,2) ="90",INDEX(字典!J:J,MATCH("0x"&amp;MID(F569,7,2),字典!C:C,0)),INDEX(字典!H:H,MATCH("0x"&amp;MID(F569,7,2),字典!C:C,0)))</f>
        <v>-</v>
      </c>
      <c r="K569" s="4" t="str">
        <f>INDEX(字典!M:M,MATCH("0x"&amp;RIGHT(F569,2),字典!L:L,0))</f>
        <v>0xF8(248/120)</v>
      </c>
      <c r="L569" s="8">
        <f t="shared" si="18"/>
        <v>45.634</v>
      </c>
      <c r="M569" s="8">
        <f t="shared" si="17"/>
        <v>0.10999999999999943</v>
      </c>
    </row>
    <row r="570" spans="1:13" ht="18" customHeight="1" x14ac:dyDescent="0.2">
      <c r="A570" s="1">
        <v>569</v>
      </c>
      <c r="B570" s="1">
        <v>1</v>
      </c>
      <c r="C570" s="20"/>
      <c r="D570" s="1" t="s">
        <v>77</v>
      </c>
      <c r="E570" s="1" t="s">
        <v>78</v>
      </c>
      <c r="F570" s="1" t="s">
        <v>79</v>
      </c>
      <c r="G570" s="1" t="s">
        <v>649</v>
      </c>
      <c r="H570" s="4" t="str">
        <f>INDEX(字典!B:B,MATCH(D570,字典!A:A,0))</f>
        <v>正常</v>
      </c>
      <c r="I570" s="4" t="str">
        <f>IF(RIGHT(F570,2)="90",INDEX(字典!F:F,MATCH("0x"&amp;MID(F570,5,2),字典!C:C,0)),INDEX(字典!D:D,MATCH("0x"&amp;MID(F570,5,2),字典!C:C,0)))</f>
        <v>-</v>
      </c>
      <c r="J570" s="4" t="str">
        <f>IF(RIGHT(F570,2) ="90",INDEX(字典!J:J,MATCH("0x"&amp;MID(F570,7,2),字典!C:C,0)),INDEX(字典!H:H,MATCH("0x"&amp;MID(F570,7,2),字典!C:C,0)))</f>
        <v>-</v>
      </c>
      <c r="K570" s="4" t="str">
        <f>INDEX(字典!M:M,MATCH("0x"&amp;RIGHT(F570,2),字典!L:L,0))</f>
        <v>0xF8(248/120)</v>
      </c>
      <c r="L570" s="8">
        <f t="shared" si="18"/>
        <v>45.758000000000003</v>
      </c>
      <c r="M570" s="8">
        <f t="shared" si="17"/>
        <v>0.12400000000000233</v>
      </c>
    </row>
    <row r="571" spans="1:13" ht="18" customHeight="1" x14ac:dyDescent="0.2">
      <c r="A571" s="1">
        <v>570</v>
      </c>
      <c r="B571" s="1">
        <v>1</v>
      </c>
      <c r="C571" s="20"/>
      <c r="D571" s="1" t="s">
        <v>77</v>
      </c>
      <c r="E571" s="1" t="s">
        <v>78</v>
      </c>
      <c r="F571" s="1" t="s">
        <v>79</v>
      </c>
      <c r="G571" s="1" t="s">
        <v>650</v>
      </c>
      <c r="H571" s="4" t="str">
        <f>INDEX(字典!B:B,MATCH(D571,字典!A:A,0))</f>
        <v>正常</v>
      </c>
      <c r="I571" s="4" t="str">
        <f>IF(RIGHT(F571,2)="90",INDEX(字典!F:F,MATCH("0x"&amp;MID(F571,5,2),字典!C:C,0)),INDEX(字典!D:D,MATCH("0x"&amp;MID(F571,5,2),字典!C:C,0)))</f>
        <v>-</v>
      </c>
      <c r="J571" s="4" t="str">
        <f>IF(RIGHT(F571,2) ="90",INDEX(字典!J:J,MATCH("0x"&amp;MID(F571,7,2),字典!C:C,0)),INDEX(字典!H:H,MATCH("0x"&amp;MID(F571,7,2),字典!C:C,0)))</f>
        <v>-</v>
      </c>
      <c r="K571" s="4" t="str">
        <f>INDEX(字典!M:M,MATCH("0x"&amp;RIGHT(F571,2),字典!L:L,0))</f>
        <v>0xF8(248/120)</v>
      </c>
      <c r="L571" s="8">
        <f t="shared" si="18"/>
        <v>45.872</v>
      </c>
      <c r="M571" s="8">
        <f t="shared" si="17"/>
        <v>0.11399999999999721</v>
      </c>
    </row>
    <row r="572" spans="1:13" ht="18" customHeight="1" x14ac:dyDescent="0.2">
      <c r="A572" s="1">
        <v>571</v>
      </c>
      <c r="B572" s="1">
        <v>1</v>
      </c>
      <c r="C572" s="20"/>
      <c r="D572" s="1" t="s">
        <v>77</v>
      </c>
      <c r="E572" s="1" t="s">
        <v>78</v>
      </c>
      <c r="F572" s="1" t="s">
        <v>87</v>
      </c>
      <c r="G572" s="1" t="s">
        <v>651</v>
      </c>
      <c r="H572" s="4" t="str">
        <f>INDEX(字典!B:B,MATCH(D572,字典!A:A,0))</f>
        <v>正常</v>
      </c>
      <c r="I572" s="4" t="str">
        <f>IF(RIGHT(F572,2)="90",INDEX(字典!F:F,MATCH("0x"&amp;MID(F572,5,2),字典!C:C,0)),INDEX(字典!D:D,MATCH("0x"&amp;MID(F572,5,2),字典!C:C,0)))</f>
        <v>-</v>
      </c>
      <c r="J572" s="4" t="str">
        <f>IF(RIGHT(F572,2) ="90",INDEX(字典!J:J,MATCH("0x"&amp;MID(F572,7,2),字典!C:C,0)),INDEX(字典!H:H,MATCH("0x"&amp;MID(F572,7,2),字典!C:C,0)))</f>
        <v>-</v>
      </c>
      <c r="K572" s="4" t="str">
        <f>INDEX(字典!M:M,MATCH("0x"&amp;RIGHT(F572,2),字典!L:L,0))</f>
        <v>0xFE(254/126)</v>
      </c>
      <c r="L572" s="8">
        <f t="shared" si="18"/>
        <v>45.991999999999997</v>
      </c>
      <c r="M572" s="8">
        <f t="shared" si="17"/>
        <v>0.11999999999999744</v>
      </c>
    </row>
    <row r="573" spans="1:13" ht="18" customHeight="1" x14ac:dyDescent="0.2">
      <c r="A573" s="1">
        <v>572</v>
      </c>
      <c r="B573" s="1">
        <v>1</v>
      </c>
      <c r="C573" s="20"/>
      <c r="D573" s="1" t="s">
        <v>77</v>
      </c>
      <c r="E573" s="1" t="s">
        <v>78</v>
      </c>
      <c r="F573" s="1" t="s">
        <v>79</v>
      </c>
      <c r="G573" s="1" t="s">
        <v>652</v>
      </c>
      <c r="H573" s="4" t="str">
        <f>INDEX(字典!B:B,MATCH(D573,字典!A:A,0))</f>
        <v>正常</v>
      </c>
      <c r="I573" s="4" t="str">
        <f>IF(RIGHT(F573,2)="90",INDEX(字典!F:F,MATCH("0x"&amp;MID(F573,5,2),字典!C:C,0)),INDEX(字典!D:D,MATCH("0x"&amp;MID(F573,5,2),字典!C:C,0)))</f>
        <v>-</v>
      </c>
      <c r="J573" s="4" t="str">
        <f>IF(RIGHT(F573,2) ="90",INDEX(字典!J:J,MATCH("0x"&amp;MID(F573,7,2),字典!C:C,0)),INDEX(字典!H:H,MATCH("0x"&amp;MID(F573,7,2),字典!C:C,0)))</f>
        <v>-</v>
      </c>
      <c r="K573" s="4" t="str">
        <f>INDEX(字典!M:M,MATCH("0x"&amp;RIGHT(F573,2),字典!L:L,0))</f>
        <v>0xF8(248/120)</v>
      </c>
      <c r="L573" s="8">
        <f t="shared" si="18"/>
        <v>46.112000000000002</v>
      </c>
      <c r="M573" s="8">
        <f t="shared" si="17"/>
        <v>0.12000000000000455</v>
      </c>
    </row>
    <row r="574" spans="1:13" ht="18" customHeight="1" x14ac:dyDescent="0.2">
      <c r="A574" s="1">
        <v>573</v>
      </c>
      <c r="B574" s="1">
        <v>1</v>
      </c>
      <c r="C574" s="20"/>
      <c r="D574" s="1" t="s">
        <v>77</v>
      </c>
      <c r="E574" s="1" t="s">
        <v>78</v>
      </c>
      <c r="F574" s="1" t="s">
        <v>79</v>
      </c>
      <c r="G574" s="1" t="s">
        <v>653</v>
      </c>
      <c r="H574" s="4" t="str">
        <f>INDEX(字典!B:B,MATCH(D574,字典!A:A,0))</f>
        <v>正常</v>
      </c>
      <c r="I574" s="4" t="str">
        <f>IF(RIGHT(F574,2)="90",INDEX(字典!F:F,MATCH("0x"&amp;MID(F574,5,2),字典!C:C,0)),INDEX(字典!D:D,MATCH("0x"&amp;MID(F574,5,2),字典!C:C,0)))</f>
        <v>-</v>
      </c>
      <c r="J574" s="4" t="str">
        <f>IF(RIGHT(F574,2) ="90",INDEX(字典!J:J,MATCH("0x"&amp;MID(F574,7,2),字典!C:C,0)),INDEX(字典!H:H,MATCH("0x"&amp;MID(F574,7,2),字典!C:C,0)))</f>
        <v>-</v>
      </c>
      <c r="K574" s="4" t="str">
        <f>INDEX(字典!M:M,MATCH("0x"&amp;RIGHT(F574,2),字典!L:L,0))</f>
        <v>0xF8(248/120)</v>
      </c>
      <c r="L574" s="8">
        <f t="shared" si="18"/>
        <v>46.231999999999999</v>
      </c>
      <c r="M574" s="8">
        <f t="shared" si="17"/>
        <v>0.11999999999999744</v>
      </c>
    </row>
    <row r="575" spans="1:13" ht="18" customHeight="1" x14ac:dyDescent="0.2">
      <c r="A575" s="1">
        <v>574</v>
      </c>
      <c r="B575" s="1">
        <v>1</v>
      </c>
      <c r="C575" s="20"/>
      <c r="D575" s="1" t="s">
        <v>77</v>
      </c>
      <c r="E575" s="1" t="s">
        <v>78</v>
      </c>
      <c r="F575" s="1" t="s">
        <v>202</v>
      </c>
      <c r="G575" s="1" t="s">
        <v>654</v>
      </c>
      <c r="H575" s="4" t="str">
        <f>INDEX(字典!B:B,MATCH(D575,字典!A:A,0))</f>
        <v>正常</v>
      </c>
      <c r="I575" s="4" t="str">
        <f>IF(RIGHT(F575,2)="90",INDEX(字典!F:F,MATCH("0x"&amp;MID(F575,5,2),字典!C:C,0)),INDEX(字典!D:D,MATCH("0x"&amp;MID(F575,5,2),字典!C:C,0)))</f>
        <v>松开按键</v>
      </c>
      <c r="J575" s="4" t="str">
        <f>IF(RIGHT(F575,2) ="90",INDEX(字典!J:J,MATCH("0x"&amp;MID(F575,7,2),字典!C:C,0)),INDEX(字典!H:H,MATCH("0x"&amp;MID(F575,7,2),字典!C:C,0)))</f>
        <v>D3键</v>
      </c>
      <c r="K575" s="4" t="str">
        <f>INDEX(字典!M:M,MATCH("0x"&amp;RIGHT(F575,2),字典!L:L,0))</f>
        <v>音符</v>
      </c>
      <c r="L575" s="8">
        <f t="shared" si="18"/>
        <v>46.359000000000002</v>
      </c>
      <c r="M575" s="8">
        <f t="shared" si="17"/>
        <v>0.12700000000000244</v>
      </c>
    </row>
    <row r="576" spans="1:13" ht="18" customHeight="1" x14ac:dyDescent="0.2">
      <c r="A576" s="1">
        <v>575</v>
      </c>
      <c r="B576" s="1">
        <v>1</v>
      </c>
      <c r="C576" s="20"/>
      <c r="D576" s="1" t="s">
        <v>77</v>
      </c>
      <c r="E576" s="1" t="s">
        <v>78</v>
      </c>
      <c r="F576" s="1" t="s">
        <v>79</v>
      </c>
      <c r="G576" s="1" t="s">
        <v>655</v>
      </c>
      <c r="H576" s="4" t="str">
        <f>INDEX(字典!B:B,MATCH(D576,字典!A:A,0))</f>
        <v>正常</v>
      </c>
      <c r="I576" s="4" t="str">
        <f>IF(RIGHT(F576,2)="90",INDEX(字典!F:F,MATCH("0x"&amp;MID(F576,5,2),字典!C:C,0)),INDEX(字典!D:D,MATCH("0x"&amp;MID(F576,5,2),字典!C:C,0)))</f>
        <v>-</v>
      </c>
      <c r="J576" s="4" t="str">
        <f>IF(RIGHT(F576,2) ="90",INDEX(字典!J:J,MATCH("0x"&amp;MID(F576,7,2),字典!C:C,0)),INDEX(字典!H:H,MATCH("0x"&amp;MID(F576,7,2),字典!C:C,0)))</f>
        <v>-</v>
      </c>
      <c r="K576" s="4" t="str">
        <f>INDEX(字典!M:M,MATCH("0x"&amp;RIGHT(F576,2),字典!L:L,0))</f>
        <v>0xF8(248/120)</v>
      </c>
      <c r="L576" s="8">
        <f t="shared" si="18"/>
        <v>46.478999999999999</v>
      </c>
      <c r="M576" s="8">
        <f t="shared" si="17"/>
        <v>0.11999999999999744</v>
      </c>
    </row>
    <row r="577" spans="1:13" ht="18" customHeight="1" x14ac:dyDescent="0.2">
      <c r="A577" s="1">
        <v>576</v>
      </c>
      <c r="B577" s="1">
        <v>1</v>
      </c>
      <c r="C577" s="20"/>
      <c r="D577" s="1" t="s">
        <v>77</v>
      </c>
      <c r="E577" s="1" t="s">
        <v>78</v>
      </c>
      <c r="F577" s="1" t="s">
        <v>79</v>
      </c>
      <c r="G577" s="1" t="s">
        <v>656</v>
      </c>
      <c r="H577" s="4" t="str">
        <f>INDEX(字典!B:B,MATCH(D577,字典!A:A,0))</f>
        <v>正常</v>
      </c>
      <c r="I577" s="4" t="str">
        <f>IF(RIGHT(F577,2)="90",INDEX(字典!F:F,MATCH("0x"&amp;MID(F577,5,2),字典!C:C,0)),INDEX(字典!D:D,MATCH("0x"&amp;MID(F577,5,2),字典!C:C,0)))</f>
        <v>-</v>
      </c>
      <c r="J577" s="4" t="str">
        <f>IF(RIGHT(F577,2) ="90",INDEX(字典!J:J,MATCH("0x"&amp;MID(F577,7,2),字典!C:C,0)),INDEX(字典!H:H,MATCH("0x"&amp;MID(F577,7,2),字典!C:C,0)))</f>
        <v>-</v>
      </c>
      <c r="K577" s="4" t="str">
        <f>INDEX(字典!M:M,MATCH("0x"&amp;RIGHT(F577,2),字典!L:L,0))</f>
        <v>0xF8(248/120)</v>
      </c>
      <c r="L577" s="8">
        <f t="shared" si="18"/>
        <v>46.588999999999999</v>
      </c>
      <c r="M577" s="8">
        <f t="shared" si="17"/>
        <v>0.10999999999999943</v>
      </c>
    </row>
    <row r="578" spans="1:13" ht="18" customHeight="1" x14ac:dyDescent="0.2">
      <c r="A578" s="1">
        <v>577</v>
      </c>
      <c r="B578" s="1">
        <v>1</v>
      </c>
      <c r="C578" s="20"/>
      <c r="D578" s="1" t="s">
        <v>77</v>
      </c>
      <c r="E578" s="1" t="s">
        <v>78</v>
      </c>
      <c r="F578" s="1" t="s">
        <v>79</v>
      </c>
      <c r="G578" s="1" t="s">
        <v>657</v>
      </c>
      <c r="H578" s="4" t="str">
        <f>INDEX(字典!B:B,MATCH(D578,字典!A:A,0))</f>
        <v>正常</v>
      </c>
      <c r="I578" s="4" t="str">
        <f>IF(RIGHT(F578,2)="90",INDEX(字典!F:F,MATCH("0x"&amp;MID(F578,5,2),字典!C:C,0)),INDEX(字典!D:D,MATCH("0x"&amp;MID(F578,5,2),字典!C:C,0)))</f>
        <v>-</v>
      </c>
      <c r="J578" s="4" t="str">
        <f>IF(RIGHT(F578,2) ="90",INDEX(字典!J:J,MATCH("0x"&amp;MID(F578,7,2),字典!C:C,0)),INDEX(字典!H:H,MATCH("0x"&amp;MID(F578,7,2),字典!C:C,0)))</f>
        <v>-</v>
      </c>
      <c r="K578" s="4" t="str">
        <f>INDEX(字典!M:M,MATCH("0x"&amp;RIGHT(F578,2),字典!L:L,0))</f>
        <v>0xF8(248/120)</v>
      </c>
      <c r="L578" s="8">
        <f t="shared" si="18"/>
        <v>46.709000000000003</v>
      </c>
      <c r="M578" s="8">
        <f t="shared" ref="M578:M641" si="19">IFERROR(IF(B578=B577,L578-L577,0),"")</f>
        <v>0.12000000000000455</v>
      </c>
    </row>
    <row r="579" spans="1:13" ht="18" customHeight="1" x14ac:dyDescent="0.2">
      <c r="A579" s="1">
        <v>578</v>
      </c>
      <c r="B579" s="1">
        <v>1</v>
      </c>
      <c r="C579" s="20"/>
      <c r="D579" s="1" t="s">
        <v>77</v>
      </c>
      <c r="E579" s="1" t="s">
        <v>78</v>
      </c>
      <c r="F579" s="1" t="s">
        <v>79</v>
      </c>
      <c r="G579" s="1" t="s">
        <v>658</v>
      </c>
      <c r="H579" s="4" t="str">
        <f>INDEX(字典!B:B,MATCH(D579,字典!A:A,0))</f>
        <v>正常</v>
      </c>
      <c r="I579" s="4" t="str">
        <f>IF(RIGHT(F579,2)="90",INDEX(字典!F:F,MATCH("0x"&amp;MID(F579,5,2),字典!C:C,0)),INDEX(字典!D:D,MATCH("0x"&amp;MID(F579,5,2),字典!C:C,0)))</f>
        <v>-</v>
      </c>
      <c r="J579" s="4" t="str">
        <f>IF(RIGHT(F579,2) ="90",INDEX(字典!J:J,MATCH("0x"&amp;MID(F579,7,2),字典!C:C,0)),INDEX(字典!H:H,MATCH("0x"&amp;MID(F579,7,2),字典!C:C,0)))</f>
        <v>-</v>
      </c>
      <c r="K579" s="4" t="str">
        <f>INDEX(字典!M:M,MATCH("0x"&amp;RIGHT(F579,2),字典!L:L,0))</f>
        <v>0xF8(248/120)</v>
      </c>
      <c r="L579" s="8">
        <f t="shared" si="18"/>
        <v>46.84</v>
      </c>
      <c r="M579" s="8">
        <f t="shared" si="19"/>
        <v>0.13100000000000023</v>
      </c>
    </row>
    <row r="580" spans="1:13" ht="18" customHeight="1" x14ac:dyDescent="0.2">
      <c r="A580" s="1">
        <v>579</v>
      </c>
      <c r="B580" s="1">
        <v>1</v>
      </c>
      <c r="C580" s="20"/>
      <c r="D580" s="1" t="s">
        <v>77</v>
      </c>
      <c r="E580" s="1" t="s">
        <v>78</v>
      </c>
      <c r="F580" s="1" t="s">
        <v>79</v>
      </c>
      <c r="G580" s="1" t="s">
        <v>659</v>
      </c>
      <c r="H580" s="4" t="str">
        <f>INDEX(字典!B:B,MATCH(D580,字典!A:A,0))</f>
        <v>正常</v>
      </c>
      <c r="I580" s="4" t="str">
        <f>IF(RIGHT(F580,2)="90",INDEX(字典!F:F,MATCH("0x"&amp;MID(F580,5,2),字典!C:C,0)),INDEX(字典!D:D,MATCH("0x"&amp;MID(F580,5,2),字典!C:C,0)))</f>
        <v>-</v>
      </c>
      <c r="J580" s="4" t="str">
        <f>IF(RIGHT(F580,2) ="90",INDEX(字典!J:J,MATCH("0x"&amp;MID(F580,7,2),字典!C:C,0)),INDEX(字典!H:H,MATCH("0x"&amp;MID(F580,7,2),字典!C:C,0)))</f>
        <v>-</v>
      </c>
      <c r="K580" s="4" t="str">
        <f>INDEX(字典!M:M,MATCH("0x"&amp;RIGHT(F580,2),字典!L:L,0))</f>
        <v>0xF8(248/120)</v>
      </c>
      <c r="L580" s="8">
        <f t="shared" si="18"/>
        <v>46.97</v>
      </c>
      <c r="M580" s="8">
        <f t="shared" si="19"/>
        <v>0.12999999999999545</v>
      </c>
    </row>
    <row r="581" spans="1:13" ht="18" customHeight="1" x14ac:dyDescent="0.2">
      <c r="A581" s="1">
        <v>580</v>
      </c>
      <c r="B581" s="1">
        <v>1</v>
      </c>
      <c r="C581" s="20"/>
      <c r="D581" s="1" t="s">
        <v>77</v>
      </c>
      <c r="E581" s="1" t="s">
        <v>78</v>
      </c>
      <c r="F581" s="1" t="s">
        <v>79</v>
      </c>
      <c r="G581" s="1" t="s">
        <v>660</v>
      </c>
      <c r="H581" s="4" t="str">
        <f>INDEX(字典!B:B,MATCH(D581,字典!A:A,0))</f>
        <v>正常</v>
      </c>
      <c r="I581" s="4" t="str">
        <f>IF(RIGHT(F581,2)="90",INDEX(字典!F:F,MATCH("0x"&amp;MID(F581,5,2),字典!C:C,0)),INDEX(字典!D:D,MATCH("0x"&amp;MID(F581,5,2),字典!C:C,0)))</f>
        <v>-</v>
      </c>
      <c r="J581" s="4" t="str">
        <f>IF(RIGHT(F581,2) ="90",INDEX(字典!J:J,MATCH("0x"&amp;MID(F581,7,2),字典!C:C,0)),INDEX(字典!H:H,MATCH("0x"&amp;MID(F581,7,2),字典!C:C,0)))</f>
        <v>-</v>
      </c>
      <c r="K581" s="4" t="str">
        <f>INDEX(字典!M:M,MATCH("0x"&amp;RIGHT(F581,2),字典!L:L,0))</f>
        <v>0xF8(248/120)</v>
      </c>
      <c r="L581" s="8">
        <f t="shared" si="18"/>
        <v>47.09</v>
      </c>
      <c r="M581" s="8">
        <f t="shared" si="19"/>
        <v>0.12000000000000455</v>
      </c>
    </row>
    <row r="582" spans="1:13" ht="18" customHeight="1" x14ac:dyDescent="0.2">
      <c r="A582" s="1">
        <v>581</v>
      </c>
      <c r="B582" s="1">
        <v>1</v>
      </c>
      <c r="C582" s="20"/>
      <c r="D582" s="1" t="s">
        <v>77</v>
      </c>
      <c r="E582" s="1" t="s">
        <v>78</v>
      </c>
      <c r="F582" s="1" t="s">
        <v>79</v>
      </c>
      <c r="G582" s="1" t="s">
        <v>661</v>
      </c>
      <c r="H582" s="4" t="str">
        <f>INDEX(字典!B:B,MATCH(D582,字典!A:A,0))</f>
        <v>正常</v>
      </c>
      <c r="I582" s="4" t="str">
        <f>IF(RIGHT(F582,2)="90",INDEX(字典!F:F,MATCH("0x"&amp;MID(F582,5,2),字典!C:C,0)),INDEX(字典!D:D,MATCH("0x"&amp;MID(F582,5,2),字典!C:C,0)))</f>
        <v>-</v>
      </c>
      <c r="J582" s="4" t="str">
        <f>IF(RIGHT(F582,2) ="90",INDEX(字典!J:J,MATCH("0x"&amp;MID(F582,7,2),字典!C:C,0)),INDEX(字典!H:H,MATCH("0x"&amp;MID(F582,7,2),字典!C:C,0)))</f>
        <v>-</v>
      </c>
      <c r="K582" s="4" t="str">
        <f>INDEX(字典!M:M,MATCH("0x"&amp;RIGHT(F582,2),字典!L:L,0))</f>
        <v>0xF8(248/120)</v>
      </c>
      <c r="L582" s="8">
        <f t="shared" si="18"/>
        <v>47.21</v>
      </c>
      <c r="M582" s="8">
        <f t="shared" si="19"/>
        <v>0.11999999999999744</v>
      </c>
    </row>
    <row r="583" spans="1:13" ht="18" customHeight="1" x14ac:dyDescent="0.2">
      <c r="A583" s="1">
        <v>582</v>
      </c>
      <c r="B583" s="1">
        <v>1</v>
      </c>
      <c r="C583" s="20"/>
      <c r="D583" s="1" t="s">
        <v>77</v>
      </c>
      <c r="E583" s="1" t="s">
        <v>78</v>
      </c>
      <c r="F583" s="1" t="s">
        <v>79</v>
      </c>
      <c r="G583" s="1" t="s">
        <v>662</v>
      </c>
      <c r="H583" s="4" t="str">
        <f>INDEX(字典!B:B,MATCH(D583,字典!A:A,0))</f>
        <v>正常</v>
      </c>
      <c r="I583" s="4" t="str">
        <f>IF(RIGHT(F583,2)="90",INDEX(字典!F:F,MATCH("0x"&amp;MID(F583,5,2),字典!C:C,0)),INDEX(字典!D:D,MATCH("0x"&amp;MID(F583,5,2),字典!C:C,0)))</f>
        <v>-</v>
      </c>
      <c r="J583" s="4" t="str">
        <f>IF(RIGHT(F583,2) ="90",INDEX(字典!J:J,MATCH("0x"&amp;MID(F583,7,2),字典!C:C,0)),INDEX(字典!H:H,MATCH("0x"&amp;MID(F583,7,2),字典!C:C,0)))</f>
        <v>-</v>
      </c>
      <c r="K583" s="4" t="str">
        <f>INDEX(字典!M:M,MATCH("0x"&amp;RIGHT(F583,2),字典!L:L,0))</f>
        <v>0xF8(248/120)</v>
      </c>
      <c r="L583" s="8">
        <f t="shared" si="18"/>
        <v>47.33</v>
      </c>
      <c r="M583" s="8">
        <f t="shared" si="19"/>
        <v>0.11999999999999744</v>
      </c>
    </row>
    <row r="584" spans="1:13" ht="18" customHeight="1" x14ac:dyDescent="0.2">
      <c r="A584" s="1">
        <v>583</v>
      </c>
      <c r="B584" s="1">
        <v>1</v>
      </c>
      <c r="C584" s="20"/>
      <c r="D584" s="1" t="s">
        <v>77</v>
      </c>
      <c r="E584" s="1" t="s">
        <v>78</v>
      </c>
      <c r="F584" s="1" t="s">
        <v>87</v>
      </c>
      <c r="G584" s="1" t="s">
        <v>663</v>
      </c>
      <c r="H584" s="4" t="str">
        <f>INDEX(字典!B:B,MATCH(D584,字典!A:A,0))</f>
        <v>正常</v>
      </c>
      <c r="I584" s="4" t="str">
        <f>IF(RIGHT(F584,2)="90",INDEX(字典!F:F,MATCH("0x"&amp;MID(F584,5,2),字典!C:C,0)),INDEX(字典!D:D,MATCH("0x"&amp;MID(F584,5,2),字典!C:C,0)))</f>
        <v>-</v>
      </c>
      <c r="J584" s="4" t="str">
        <f>IF(RIGHT(F584,2) ="90",INDEX(字典!J:J,MATCH("0x"&amp;MID(F584,7,2),字典!C:C,0)),INDEX(字典!H:H,MATCH("0x"&amp;MID(F584,7,2),字典!C:C,0)))</f>
        <v>-</v>
      </c>
      <c r="K584" s="4" t="str">
        <f>INDEX(字典!M:M,MATCH("0x"&amp;RIGHT(F584,2),字典!L:L,0))</f>
        <v>0xFE(254/126)</v>
      </c>
      <c r="L584" s="8">
        <f t="shared" si="18"/>
        <v>47.45</v>
      </c>
      <c r="M584" s="8">
        <f t="shared" si="19"/>
        <v>0.12000000000000455</v>
      </c>
    </row>
    <row r="585" spans="1:13" ht="18" customHeight="1" x14ac:dyDescent="0.2">
      <c r="A585" s="1">
        <v>584</v>
      </c>
      <c r="B585" s="1">
        <v>1</v>
      </c>
      <c r="C585" s="20"/>
      <c r="D585" s="1" t="s">
        <v>77</v>
      </c>
      <c r="E585" s="1" t="s">
        <v>78</v>
      </c>
      <c r="F585" s="1" t="s">
        <v>79</v>
      </c>
      <c r="G585" s="1" t="s">
        <v>664</v>
      </c>
      <c r="H585" s="4" t="str">
        <f>INDEX(字典!B:B,MATCH(D585,字典!A:A,0))</f>
        <v>正常</v>
      </c>
      <c r="I585" s="4" t="str">
        <f>IF(RIGHT(F585,2)="90",INDEX(字典!F:F,MATCH("0x"&amp;MID(F585,5,2),字典!C:C,0)),INDEX(字典!D:D,MATCH("0x"&amp;MID(F585,5,2),字典!C:C,0)))</f>
        <v>-</v>
      </c>
      <c r="J585" s="4" t="str">
        <f>IF(RIGHT(F585,2) ="90",INDEX(字典!J:J,MATCH("0x"&amp;MID(F585,7,2),字典!C:C,0)),INDEX(字典!H:H,MATCH("0x"&amp;MID(F585,7,2),字典!C:C,0)))</f>
        <v>-</v>
      </c>
      <c r="K585" s="4" t="str">
        <f>INDEX(字典!M:M,MATCH("0x"&amp;RIGHT(F585,2),字典!L:L,0))</f>
        <v>0xF8(248/120)</v>
      </c>
      <c r="L585" s="8">
        <f t="shared" si="18"/>
        <v>47.57</v>
      </c>
      <c r="M585" s="8">
        <f t="shared" si="19"/>
        <v>0.11999999999999744</v>
      </c>
    </row>
    <row r="586" spans="1:13" ht="18" customHeight="1" x14ac:dyDescent="0.2">
      <c r="A586" s="1">
        <v>585</v>
      </c>
      <c r="B586" s="1">
        <v>1</v>
      </c>
      <c r="C586" s="20"/>
      <c r="D586" s="1" t="s">
        <v>77</v>
      </c>
      <c r="E586" s="1" t="s">
        <v>78</v>
      </c>
      <c r="F586" s="1" t="s">
        <v>79</v>
      </c>
      <c r="G586" s="1" t="s">
        <v>665</v>
      </c>
      <c r="H586" s="4" t="str">
        <f>INDEX(字典!B:B,MATCH(D586,字典!A:A,0))</f>
        <v>正常</v>
      </c>
      <c r="I586" s="4" t="str">
        <f>IF(RIGHT(F586,2)="90",INDEX(字典!F:F,MATCH("0x"&amp;MID(F586,5,2),字典!C:C,0)),INDEX(字典!D:D,MATCH("0x"&amp;MID(F586,5,2),字典!C:C,0)))</f>
        <v>-</v>
      </c>
      <c r="J586" s="4" t="str">
        <f>IF(RIGHT(F586,2) ="90",INDEX(字典!J:J,MATCH("0x"&amp;MID(F586,7,2),字典!C:C,0)),INDEX(字典!H:H,MATCH("0x"&amp;MID(F586,7,2),字典!C:C,0)))</f>
        <v>-</v>
      </c>
      <c r="K586" s="4" t="str">
        <f>INDEX(字典!M:M,MATCH("0x"&amp;RIGHT(F586,2),字典!L:L,0))</f>
        <v>0xF8(248/120)</v>
      </c>
      <c r="L586" s="8">
        <f t="shared" si="18"/>
        <v>47.7</v>
      </c>
      <c r="M586" s="8">
        <f t="shared" si="19"/>
        <v>0.13000000000000256</v>
      </c>
    </row>
    <row r="587" spans="1:13" ht="18" customHeight="1" x14ac:dyDescent="0.2">
      <c r="A587" s="1">
        <v>586</v>
      </c>
      <c r="B587" s="1">
        <v>1</v>
      </c>
      <c r="C587" s="20"/>
      <c r="D587" s="1" t="s">
        <v>77</v>
      </c>
      <c r="E587" s="1" t="s">
        <v>78</v>
      </c>
      <c r="F587" s="1" t="s">
        <v>79</v>
      </c>
      <c r="G587" s="1" t="s">
        <v>666</v>
      </c>
      <c r="H587" s="4" t="str">
        <f>INDEX(字典!B:B,MATCH(D587,字典!A:A,0))</f>
        <v>正常</v>
      </c>
      <c r="I587" s="4" t="str">
        <f>IF(RIGHT(F587,2)="90",INDEX(字典!F:F,MATCH("0x"&amp;MID(F587,5,2),字典!C:C,0)),INDEX(字典!D:D,MATCH("0x"&amp;MID(F587,5,2),字典!C:C,0)))</f>
        <v>-</v>
      </c>
      <c r="J587" s="4" t="str">
        <f>IF(RIGHT(F587,2) ="90",INDEX(字典!J:J,MATCH("0x"&amp;MID(F587,7,2),字典!C:C,0)),INDEX(字典!H:H,MATCH("0x"&amp;MID(F587,7,2),字典!C:C,0)))</f>
        <v>-</v>
      </c>
      <c r="K587" s="4" t="str">
        <f>INDEX(字典!M:M,MATCH("0x"&amp;RIGHT(F587,2),字典!L:L,0))</f>
        <v>0xF8(248/120)</v>
      </c>
      <c r="L587" s="8">
        <f t="shared" si="18"/>
        <v>47.82</v>
      </c>
      <c r="M587" s="8">
        <f t="shared" si="19"/>
        <v>0.11999999999999744</v>
      </c>
    </row>
    <row r="588" spans="1:13" ht="18" customHeight="1" x14ac:dyDescent="0.2">
      <c r="A588" s="1">
        <v>587</v>
      </c>
      <c r="B588" s="1">
        <v>1</v>
      </c>
      <c r="C588" s="20"/>
      <c r="D588" s="1" t="s">
        <v>77</v>
      </c>
      <c r="E588" s="1" t="s">
        <v>78</v>
      </c>
      <c r="F588" s="1" t="s">
        <v>667</v>
      </c>
      <c r="G588" s="1" t="s">
        <v>668</v>
      </c>
      <c r="H588" s="4" t="str">
        <f>INDEX(字典!B:B,MATCH(D588,字典!A:A,0))</f>
        <v>正常</v>
      </c>
      <c r="I588" s="4" t="str">
        <f>IF(RIGHT(F588,2)="90",INDEX(字典!F:F,MATCH("0x"&amp;MID(F588,5,2),字典!C:C,0)),INDEX(字典!D:D,MATCH("0x"&amp;MID(F588,5,2),字典!C:C,0)))</f>
        <v>按下(力度102)</v>
      </c>
      <c r="J588" s="4" t="str">
        <f>IF(RIGHT(F588,2) ="90",INDEX(字典!J:J,MATCH("0x"&amp;MID(F588,7,2),字典!C:C,0)),INDEX(字典!H:H,MATCH("0x"&amp;MID(F588,7,2),字典!C:C,0)))</f>
        <v>E3键</v>
      </c>
      <c r="K588" s="4" t="str">
        <f>INDEX(字典!M:M,MATCH("0x"&amp;RIGHT(F588,2),字典!L:L,0))</f>
        <v>音符</v>
      </c>
      <c r="L588" s="8">
        <f t="shared" si="18"/>
        <v>47.94</v>
      </c>
      <c r="M588" s="8">
        <f t="shared" si="19"/>
        <v>0.11999999999999744</v>
      </c>
    </row>
    <row r="589" spans="1:13" ht="18" customHeight="1" x14ac:dyDescent="0.2">
      <c r="A589" s="1">
        <v>588</v>
      </c>
      <c r="B589" s="1">
        <v>1</v>
      </c>
      <c r="C589" s="20"/>
      <c r="D589" s="1" t="s">
        <v>77</v>
      </c>
      <c r="E589" s="1" t="s">
        <v>78</v>
      </c>
      <c r="F589" s="1" t="s">
        <v>79</v>
      </c>
      <c r="G589" s="1" t="s">
        <v>669</v>
      </c>
      <c r="H589" s="4" t="str">
        <f>INDEX(字典!B:B,MATCH(D589,字典!A:A,0))</f>
        <v>正常</v>
      </c>
      <c r="I589" s="4" t="str">
        <f>IF(RIGHT(F589,2)="90",INDEX(字典!F:F,MATCH("0x"&amp;MID(F589,5,2),字典!C:C,0)),INDEX(字典!D:D,MATCH("0x"&amp;MID(F589,5,2),字典!C:C,0)))</f>
        <v>-</v>
      </c>
      <c r="J589" s="4" t="str">
        <f>IF(RIGHT(F589,2) ="90",INDEX(字典!J:J,MATCH("0x"&amp;MID(F589,7,2),字典!C:C,0)),INDEX(字典!H:H,MATCH("0x"&amp;MID(F589,7,2),字典!C:C,0)))</f>
        <v>-</v>
      </c>
      <c r="K589" s="4" t="str">
        <f>INDEX(字典!M:M,MATCH("0x"&amp;RIGHT(F589,2),字典!L:L,0))</f>
        <v>0xF8(248/120)</v>
      </c>
      <c r="L589" s="8">
        <f t="shared" si="18"/>
        <v>48.06</v>
      </c>
      <c r="M589" s="8">
        <f t="shared" si="19"/>
        <v>0.12000000000000455</v>
      </c>
    </row>
    <row r="590" spans="1:13" ht="18" customHeight="1" x14ac:dyDescent="0.2">
      <c r="A590" s="1">
        <v>589</v>
      </c>
      <c r="B590" s="1">
        <v>1</v>
      </c>
      <c r="C590" s="20"/>
      <c r="D590" s="1" t="s">
        <v>77</v>
      </c>
      <c r="E590" s="1" t="s">
        <v>78</v>
      </c>
      <c r="F590" s="1" t="s">
        <v>79</v>
      </c>
      <c r="G590" s="1" t="s">
        <v>670</v>
      </c>
      <c r="H590" s="4" t="str">
        <f>INDEX(字典!B:B,MATCH(D590,字典!A:A,0))</f>
        <v>正常</v>
      </c>
      <c r="I590" s="4" t="str">
        <f>IF(RIGHT(F590,2)="90",INDEX(字典!F:F,MATCH("0x"&amp;MID(F590,5,2),字典!C:C,0)),INDEX(字典!D:D,MATCH("0x"&amp;MID(F590,5,2),字典!C:C,0)))</f>
        <v>-</v>
      </c>
      <c r="J590" s="4" t="str">
        <f>IF(RIGHT(F590,2) ="90",INDEX(字典!J:J,MATCH("0x"&amp;MID(F590,7,2),字典!C:C,0)),INDEX(字典!H:H,MATCH("0x"&amp;MID(F590,7,2),字典!C:C,0)))</f>
        <v>-</v>
      </c>
      <c r="K590" s="4" t="str">
        <f>INDEX(字典!M:M,MATCH("0x"&amp;RIGHT(F590,2),字典!L:L,0))</f>
        <v>0xF8(248/120)</v>
      </c>
      <c r="L590" s="8">
        <f t="shared" si="18"/>
        <v>48.19</v>
      </c>
      <c r="M590" s="8">
        <f t="shared" si="19"/>
        <v>0.12999999999999545</v>
      </c>
    </row>
    <row r="591" spans="1:13" ht="18" customHeight="1" x14ac:dyDescent="0.2">
      <c r="A591" s="1">
        <v>590</v>
      </c>
      <c r="B591" s="1">
        <v>1</v>
      </c>
      <c r="C591" s="20"/>
      <c r="D591" s="1" t="s">
        <v>77</v>
      </c>
      <c r="E591" s="1" t="s">
        <v>78</v>
      </c>
      <c r="F591" s="1" t="s">
        <v>79</v>
      </c>
      <c r="G591" s="1" t="s">
        <v>671</v>
      </c>
      <c r="H591" s="4" t="str">
        <f>INDEX(字典!B:B,MATCH(D591,字典!A:A,0))</f>
        <v>正常</v>
      </c>
      <c r="I591" s="4" t="str">
        <f>IF(RIGHT(F591,2)="90",INDEX(字典!F:F,MATCH("0x"&amp;MID(F591,5,2),字典!C:C,0)),INDEX(字典!D:D,MATCH("0x"&amp;MID(F591,5,2),字典!C:C,0)))</f>
        <v>-</v>
      </c>
      <c r="J591" s="4" t="str">
        <f>IF(RIGHT(F591,2) ="90",INDEX(字典!J:J,MATCH("0x"&amp;MID(F591,7,2),字典!C:C,0)),INDEX(字典!H:H,MATCH("0x"&amp;MID(F591,7,2),字典!C:C,0)))</f>
        <v>-</v>
      </c>
      <c r="K591" s="4" t="str">
        <f>INDEX(字典!M:M,MATCH("0x"&amp;RIGHT(F591,2),字典!L:L,0))</f>
        <v>0xF8(248/120)</v>
      </c>
      <c r="L591" s="8">
        <f t="shared" si="18"/>
        <v>48.305999999999997</v>
      </c>
      <c r="M591" s="8">
        <f t="shared" si="19"/>
        <v>0.11599999999999966</v>
      </c>
    </row>
    <row r="592" spans="1:13" ht="18" customHeight="1" x14ac:dyDescent="0.2">
      <c r="A592" s="1">
        <v>591</v>
      </c>
      <c r="B592" s="1">
        <v>1</v>
      </c>
      <c r="C592" s="20"/>
      <c r="D592" s="1" t="s">
        <v>77</v>
      </c>
      <c r="E592" s="1" t="s">
        <v>78</v>
      </c>
      <c r="F592" s="1" t="s">
        <v>79</v>
      </c>
      <c r="G592" s="1" t="s">
        <v>672</v>
      </c>
      <c r="H592" s="4" t="str">
        <f>INDEX(字典!B:B,MATCH(D592,字典!A:A,0))</f>
        <v>正常</v>
      </c>
      <c r="I592" s="4" t="str">
        <f>IF(RIGHT(F592,2)="90",INDEX(字典!F:F,MATCH("0x"&amp;MID(F592,5,2),字典!C:C,0)),INDEX(字典!D:D,MATCH("0x"&amp;MID(F592,5,2),字典!C:C,0)))</f>
        <v>-</v>
      </c>
      <c r="J592" s="4" t="str">
        <f>IF(RIGHT(F592,2) ="90",INDEX(字典!J:J,MATCH("0x"&amp;MID(F592,7,2),字典!C:C,0)),INDEX(字典!H:H,MATCH("0x"&amp;MID(F592,7,2),字典!C:C,0)))</f>
        <v>-</v>
      </c>
      <c r="K592" s="4" t="str">
        <f>INDEX(字典!M:M,MATCH("0x"&amp;RIGHT(F592,2),字典!L:L,0))</f>
        <v>0xF8(248/120)</v>
      </c>
      <c r="L592" s="8">
        <f t="shared" si="18"/>
        <v>48.426000000000002</v>
      </c>
      <c r="M592" s="8">
        <f t="shared" si="19"/>
        <v>0.12000000000000455</v>
      </c>
    </row>
    <row r="593" spans="1:13" ht="18" customHeight="1" x14ac:dyDescent="0.2">
      <c r="A593" s="1">
        <v>592</v>
      </c>
      <c r="B593" s="1">
        <v>1</v>
      </c>
      <c r="C593" s="20"/>
      <c r="D593" s="1" t="s">
        <v>77</v>
      </c>
      <c r="E593" s="1" t="s">
        <v>78</v>
      </c>
      <c r="F593" s="1" t="s">
        <v>79</v>
      </c>
      <c r="G593" s="1" t="s">
        <v>673</v>
      </c>
      <c r="H593" s="4" t="str">
        <f>INDEX(字典!B:B,MATCH(D593,字典!A:A,0))</f>
        <v>正常</v>
      </c>
      <c r="I593" s="4" t="str">
        <f>IF(RIGHT(F593,2)="90",INDEX(字典!F:F,MATCH("0x"&amp;MID(F593,5,2),字典!C:C,0)),INDEX(字典!D:D,MATCH("0x"&amp;MID(F593,5,2),字典!C:C,0)))</f>
        <v>-</v>
      </c>
      <c r="J593" s="4" t="str">
        <f>IF(RIGHT(F593,2) ="90",INDEX(字典!J:J,MATCH("0x"&amp;MID(F593,7,2),字典!C:C,0)),INDEX(字典!H:H,MATCH("0x"&amp;MID(F593,7,2),字典!C:C,0)))</f>
        <v>-</v>
      </c>
      <c r="K593" s="4" t="str">
        <f>INDEX(字典!M:M,MATCH("0x"&amp;RIGHT(F593,2),字典!L:L,0))</f>
        <v>0xF8(248/120)</v>
      </c>
      <c r="L593" s="8">
        <f t="shared" si="18"/>
        <v>48.555999999999997</v>
      </c>
      <c r="M593" s="8">
        <f t="shared" si="19"/>
        <v>0.12999999999999545</v>
      </c>
    </row>
    <row r="594" spans="1:13" ht="18" customHeight="1" x14ac:dyDescent="0.2">
      <c r="A594" s="1">
        <v>593</v>
      </c>
      <c r="B594" s="1">
        <v>1</v>
      </c>
      <c r="C594" s="20"/>
      <c r="D594" s="1" t="s">
        <v>77</v>
      </c>
      <c r="E594" s="1" t="s">
        <v>78</v>
      </c>
      <c r="F594" s="1" t="s">
        <v>79</v>
      </c>
      <c r="G594" s="1" t="s">
        <v>674</v>
      </c>
      <c r="H594" s="4" t="str">
        <f>INDEX(字典!B:B,MATCH(D594,字典!A:A,0))</f>
        <v>正常</v>
      </c>
      <c r="I594" s="4" t="str">
        <f>IF(RIGHT(F594,2)="90",INDEX(字典!F:F,MATCH("0x"&amp;MID(F594,5,2),字典!C:C,0)),INDEX(字典!D:D,MATCH("0x"&amp;MID(F594,5,2),字典!C:C,0)))</f>
        <v>-</v>
      </c>
      <c r="J594" s="4" t="str">
        <f>IF(RIGHT(F594,2) ="90",INDEX(字典!J:J,MATCH("0x"&amp;MID(F594,7,2),字典!C:C,0)),INDEX(字典!H:H,MATCH("0x"&amp;MID(F594,7,2),字典!C:C,0)))</f>
        <v>-</v>
      </c>
      <c r="K594" s="4" t="str">
        <f>INDEX(字典!M:M,MATCH("0x"&amp;RIGHT(F594,2),字典!L:L,0))</f>
        <v>0xF8(248/120)</v>
      </c>
      <c r="L594" s="8">
        <f t="shared" si="18"/>
        <v>48.676000000000002</v>
      </c>
      <c r="M594" s="8">
        <f t="shared" si="19"/>
        <v>0.12000000000000455</v>
      </c>
    </row>
    <row r="595" spans="1:13" ht="18" customHeight="1" x14ac:dyDescent="0.2">
      <c r="A595" s="1">
        <v>594</v>
      </c>
      <c r="B595" s="1">
        <v>1</v>
      </c>
      <c r="C595" s="20"/>
      <c r="D595" s="1" t="s">
        <v>77</v>
      </c>
      <c r="E595" s="1" t="s">
        <v>78</v>
      </c>
      <c r="F595" s="1" t="s">
        <v>87</v>
      </c>
      <c r="G595" s="1" t="s">
        <v>675</v>
      </c>
      <c r="H595" s="4" t="str">
        <f>INDEX(字典!B:B,MATCH(D595,字典!A:A,0))</f>
        <v>正常</v>
      </c>
      <c r="I595" s="4" t="str">
        <f>IF(RIGHT(F595,2)="90",INDEX(字典!F:F,MATCH("0x"&amp;MID(F595,5,2),字典!C:C,0)),INDEX(字典!D:D,MATCH("0x"&amp;MID(F595,5,2),字典!C:C,0)))</f>
        <v>-</v>
      </c>
      <c r="J595" s="4" t="str">
        <f>IF(RIGHT(F595,2) ="90",INDEX(字典!J:J,MATCH("0x"&amp;MID(F595,7,2),字典!C:C,0)),INDEX(字典!H:H,MATCH("0x"&amp;MID(F595,7,2),字典!C:C,0)))</f>
        <v>-</v>
      </c>
      <c r="K595" s="4" t="str">
        <f>INDEX(字典!M:M,MATCH("0x"&amp;RIGHT(F595,2),字典!L:L,0))</f>
        <v>0xFE(254/126)</v>
      </c>
      <c r="L595" s="8">
        <f t="shared" si="18"/>
        <v>48.805999999999997</v>
      </c>
      <c r="M595" s="8">
        <f t="shared" si="19"/>
        <v>0.12999999999999545</v>
      </c>
    </row>
    <row r="596" spans="1:13" ht="18" customHeight="1" x14ac:dyDescent="0.2">
      <c r="A596" s="1">
        <v>595</v>
      </c>
      <c r="B596" s="1">
        <v>1</v>
      </c>
      <c r="C596" s="20"/>
      <c r="D596" s="1" t="s">
        <v>77</v>
      </c>
      <c r="E596" s="1" t="s">
        <v>78</v>
      </c>
      <c r="F596" s="1" t="s">
        <v>79</v>
      </c>
      <c r="G596" s="1" t="s">
        <v>676</v>
      </c>
      <c r="H596" s="4" t="str">
        <f>INDEX(字典!B:B,MATCH(D596,字典!A:A,0))</f>
        <v>正常</v>
      </c>
      <c r="I596" s="4" t="str">
        <f>IF(RIGHT(F596,2)="90",INDEX(字典!F:F,MATCH("0x"&amp;MID(F596,5,2),字典!C:C,0)),INDEX(字典!D:D,MATCH("0x"&amp;MID(F596,5,2),字典!C:C,0)))</f>
        <v>-</v>
      </c>
      <c r="J596" s="4" t="str">
        <f>IF(RIGHT(F596,2) ="90",INDEX(字典!J:J,MATCH("0x"&amp;MID(F596,7,2),字典!C:C,0)),INDEX(字典!H:H,MATCH("0x"&amp;MID(F596,7,2),字典!C:C,0)))</f>
        <v>-</v>
      </c>
      <c r="K596" s="4" t="str">
        <f>INDEX(字典!M:M,MATCH("0x"&amp;RIGHT(F596,2),字典!L:L,0))</f>
        <v>0xF8(248/120)</v>
      </c>
      <c r="L596" s="8">
        <f t="shared" si="18"/>
        <v>48.926000000000002</v>
      </c>
      <c r="M596" s="8">
        <f t="shared" si="19"/>
        <v>0.12000000000000455</v>
      </c>
    </row>
    <row r="597" spans="1:13" ht="18" customHeight="1" x14ac:dyDescent="0.2">
      <c r="A597" s="1">
        <v>596</v>
      </c>
      <c r="B597" s="1">
        <v>1</v>
      </c>
      <c r="C597" s="20"/>
      <c r="D597" s="1" t="s">
        <v>77</v>
      </c>
      <c r="E597" s="1" t="s">
        <v>78</v>
      </c>
      <c r="F597" s="1" t="s">
        <v>79</v>
      </c>
      <c r="G597" s="1" t="s">
        <v>677</v>
      </c>
      <c r="H597" s="4" t="str">
        <f>INDEX(字典!B:B,MATCH(D597,字典!A:A,0))</f>
        <v>正常</v>
      </c>
      <c r="I597" s="4" t="str">
        <f>IF(RIGHT(F597,2)="90",INDEX(字典!F:F,MATCH("0x"&amp;MID(F597,5,2),字典!C:C,0)),INDEX(字典!D:D,MATCH("0x"&amp;MID(F597,5,2),字典!C:C,0)))</f>
        <v>-</v>
      </c>
      <c r="J597" s="4" t="str">
        <f>IF(RIGHT(F597,2) ="90",INDEX(字典!J:J,MATCH("0x"&amp;MID(F597,7,2),字典!C:C,0)),INDEX(字典!H:H,MATCH("0x"&amp;MID(F597,7,2),字典!C:C,0)))</f>
        <v>-</v>
      </c>
      <c r="K597" s="4" t="str">
        <f>INDEX(字典!M:M,MATCH("0x"&amp;RIGHT(F597,2),字典!L:L,0))</f>
        <v>0xF8(248/120)</v>
      </c>
      <c r="L597" s="8">
        <f t="shared" si="18"/>
        <v>49.045999999999999</v>
      </c>
      <c r="M597" s="8">
        <f t="shared" si="19"/>
        <v>0.11999999999999744</v>
      </c>
    </row>
    <row r="598" spans="1:13" ht="18" customHeight="1" x14ac:dyDescent="0.2">
      <c r="A598" s="1">
        <v>597</v>
      </c>
      <c r="B598" s="1">
        <v>1</v>
      </c>
      <c r="C598" s="20"/>
      <c r="D598" s="1" t="s">
        <v>77</v>
      </c>
      <c r="E598" s="1" t="s">
        <v>78</v>
      </c>
      <c r="F598" s="1" t="s">
        <v>79</v>
      </c>
      <c r="G598" s="1" t="s">
        <v>678</v>
      </c>
      <c r="H598" s="4" t="str">
        <f>INDEX(字典!B:B,MATCH(D598,字典!A:A,0))</f>
        <v>正常</v>
      </c>
      <c r="I598" s="4" t="str">
        <f>IF(RIGHT(F598,2)="90",INDEX(字典!F:F,MATCH("0x"&amp;MID(F598,5,2),字典!C:C,0)),INDEX(字典!D:D,MATCH("0x"&amp;MID(F598,5,2),字典!C:C,0)))</f>
        <v>-</v>
      </c>
      <c r="J598" s="4" t="str">
        <f>IF(RIGHT(F598,2) ="90",INDEX(字典!J:J,MATCH("0x"&amp;MID(F598,7,2),字典!C:C,0)),INDEX(字典!H:H,MATCH("0x"&amp;MID(F598,7,2),字典!C:C,0)))</f>
        <v>-</v>
      </c>
      <c r="K598" s="4" t="str">
        <f>INDEX(字典!M:M,MATCH("0x"&amp;RIGHT(F598,2),字典!L:L,0))</f>
        <v>0xF8(248/120)</v>
      </c>
      <c r="L598" s="8">
        <f t="shared" si="18"/>
        <v>49.176000000000002</v>
      </c>
      <c r="M598" s="8">
        <f t="shared" si="19"/>
        <v>0.13000000000000256</v>
      </c>
    </row>
    <row r="599" spans="1:13" ht="18" customHeight="1" x14ac:dyDescent="0.2">
      <c r="A599" s="1">
        <v>598</v>
      </c>
      <c r="B599" s="1">
        <v>1</v>
      </c>
      <c r="C599" s="20"/>
      <c r="D599" s="1" t="s">
        <v>77</v>
      </c>
      <c r="E599" s="1" t="s">
        <v>78</v>
      </c>
      <c r="F599" s="1" t="s">
        <v>79</v>
      </c>
      <c r="G599" s="1" t="s">
        <v>679</v>
      </c>
      <c r="H599" s="4" t="str">
        <f>INDEX(字典!B:B,MATCH(D599,字典!A:A,0))</f>
        <v>正常</v>
      </c>
      <c r="I599" s="4" t="str">
        <f>IF(RIGHT(F599,2)="90",INDEX(字典!F:F,MATCH("0x"&amp;MID(F599,5,2),字典!C:C,0)),INDEX(字典!D:D,MATCH("0x"&amp;MID(F599,5,2),字典!C:C,0)))</f>
        <v>-</v>
      </c>
      <c r="J599" s="4" t="str">
        <f>IF(RIGHT(F599,2) ="90",INDEX(字典!J:J,MATCH("0x"&amp;MID(F599,7,2),字典!C:C,0)),INDEX(字典!H:H,MATCH("0x"&amp;MID(F599,7,2),字典!C:C,0)))</f>
        <v>-</v>
      </c>
      <c r="K599" s="4" t="str">
        <f>INDEX(字典!M:M,MATCH("0x"&amp;RIGHT(F599,2),字典!L:L,0))</f>
        <v>0xF8(248/120)</v>
      </c>
      <c r="L599" s="8">
        <f t="shared" si="18"/>
        <v>49.296999999999997</v>
      </c>
      <c r="M599" s="8">
        <f t="shared" si="19"/>
        <v>0.12099999999999511</v>
      </c>
    </row>
    <row r="600" spans="1:13" ht="18" customHeight="1" x14ac:dyDescent="0.2">
      <c r="A600" s="1">
        <v>599</v>
      </c>
      <c r="B600" s="1">
        <v>1</v>
      </c>
      <c r="C600" s="20"/>
      <c r="D600" s="1" t="s">
        <v>77</v>
      </c>
      <c r="E600" s="1" t="s">
        <v>78</v>
      </c>
      <c r="F600" s="1" t="s">
        <v>79</v>
      </c>
      <c r="G600" s="1" t="s">
        <v>680</v>
      </c>
      <c r="H600" s="4" t="str">
        <f>INDEX(字典!B:B,MATCH(D600,字典!A:A,0))</f>
        <v>正常</v>
      </c>
      <c r="I600" s="4" t="str">
        <f>IF(RIGHT(F600,2)="90",INDEX(字典!F:F,MATCH("0x"&amp;MID(F600,5,2),字典!C:C,0)),INDEX(字典!D:D,MATCH("0x"&amp;MID(F600,5,2),字典!C:C,0)))</f>
        <v>-</v>
      </c>
      <c r="J600" s="4" t="str">
        <f>IF(RIGHT(F600,2) ="90",INDEX(字典!J:J,MATCH("0x"&amp;MID(F600,7,2),字典!C:C,0)),INDEX(字典!H:H,MATCH("0x"&amp;MID(F600,7,2),字典!C:C,0)))</f>
        <v>-</v>
      </c>
      <c r="K600" s="4" t="str">
        <f>INDEX(字典!M:M,MATCH("0x"&amp;RIGHT(F600,2),字典!L:L,0))</f>
        <v>0xF8(248/120)</v>
      </c>
      <c r="L600" s="8">
        <f t="shared" si="18"/>
        <v>49.427</v>
      </c>
      <c r="M600" s="8">
        <f t="shared" si="19"/>
        <v>0.13000000000000256</v>
      </c>
    </row>
    <row r="601" spans="1:13" ht="18" customHeight="1" x14ac:dyDescent="0.2">
      <c r="A601" s="1">
        <v>600</v>
      </c>
      <c r="B601" s="1">
        <v>1</v>
      </c>
      <c r="C601" s="20"/>
      <c r="D601" s="1" t="s">
        <v>77</v>
      </c>
      <c r="E601" s="1" t="s">
        <v>78</v>
      </c>
      <c r="F601" s="1" t="s">
        <v>79</v>
      </c>
      <c r="G601" s="1" t="s">
        <v>681</v>
      </c>
      <c r="H601" s="4" t="str">
        <f>INDEX(字典!B:B,MATCH(D601,字典!A:A,0))</f>
        <v>正常</v>
      </c>
      <c r="I601" s="4" t="str">
        <f>IF(RIGHT(F601,2)="90",INDEX(字典!F:F,MATCH("0x"&amp;MID(F601,5,2),字典!C:C,0)),INDEX(字典!D:D,MATCH("0x"&amp;MID(F601,5,2),字典!C:C,0)))</f>
        <v>-</v>
      </c>
      <c r="J601" s="4" t="str">
        <f>IF(RIGHT(F601,2) ="90",INDEX(字典!J:J,MATCH("0x"&amp;MID(F601,7,2),字典!C:C,0)),INDEX(字典!H:H,MATCH("0x"&amp;MID(F601,7,2),字典!C:C,0)))</f>
        <v>-</v>
      </c>
      <c r="K601" s="4" t="str">
        <f>INDEX(字典!M:M,MATCH("0x"&amp;RIGHT(F601,2),字典!L:L,0))</f>
        <v>0xF8(248/120)</v>
      </c>
      <c r="L601" s="8">
        <f t="shared" si="18"/>
        <v>49.546999999999997</v>
      </c>
      <c r="M601" s="8">
        <f t="shared" si="19"/>
        <v>0.11999999999999744</v>
      </c>
    </row>
    <row r="602" spans="1:13" ht="18" customHeight="1" x14ac:dyDescent="0.2">
      <c r="A602" s="1">
        <v>601</v>
      </c>
      <c r="B602" s="1">
        <v>1</v>
      </c>
      <c r="C602" s="20"/>
      <c r="D602" s="1" t="s">
        <v>77</v>
      </c>
      <c r="E602" s="1" t="s">
        <v>78</v>
      </c>
      <c r="F602" s="1" t="s">
        <v>79</v>
      </c>
      <c r="G602" s="1" t="s">
        <v>682</v>
      </c>
      <c r="H602" s="4" t="str">
        <f>INDEX(字典!B:B,MATCH(D602,字典!A:A,0))</f>
        <v>正常</v>
      </c>
      <c r="I602" s="4" t="str">
        <f>IF(RIGHT(F602,2)="90",INDEX(字典!F:F,MATCH("0x"&amp;MID(F602,5,2),字典!C:C,0)),INDEX(字典!D:D,MATCH("0x"&amp;MID(F602,5,2),字典!C:C,0)))</f>
        <v>-</v>
      </c>
      <c r="J602" s="4" t="str">
        <f>IF(RIGHT(F602,2) ="90",INDEX(字典!J:J,MATCH("0x"&amp;MID(F602,7,2),字典!C:C,0)),INDEX(字典!H:H,MATCH("0x"&amp;MID(F602,7,2),字典!C:C,0)))</f>
        <v>-</v>
      </c>
      <c r="K602" s="4" t="str">
        <f>INDEX(字典!M:M,MATCH("0x"&amp;RIGHT(F602,2),字典!L:L,0))</f>
        <v>0xF8(248/120)</v>
      </c>
      <c r="L602" s="8">
        <f t="shared" si="18"/>
        <v>49.667000000000002</v>
      </c>
      <c r="M602" s="8">
        <f t="shared" si="19"/>
        <v>0.12000000000000455</v>
      </c>
    </row>
    <row r="603" spans="1:13" ht="18" customHeight="1" x14ac:dyDescent="0.2">
      <c r="A603" s="1">
        <v>602</v>
      </c>
      <c r="B603" s="1">
        <v>1</v>
      </c>
      <c r="C603" s="20"/>
      <c r="D603" s="1" t="s">
        <v>77</v>
      </c>
      <c r="E603" s="1" t="s">
        <v>78</v>
      </c>
      <c r="F603" s="1" t="s">
        <v>79</v>
      </c>
      <c r="G603" s="1" t="s">
        <v>683</v>
      </c>
      <c r="H603" s="4" t="str">
        <f>INDEX(字典!B:B,MATCH(D603,字典!A:A,0))</f>
        <v>正常</v>
      </c>
      <c r="I603" s="4" t="str">
        <f>IF(RIGHT(F603,2)="90",INDEX(字典!F:F,MATCH("0x"&amp;MID(F603,5,2),字典!C:C,0)),INDEX(字典!D:D,MATCH("0x"&amp;MID(F603,5,2),字典!C:C,0)))</f>
        <v>-</v>
      </c>
      <c r="J603" s="4" t="str">
        <f>IF(RIGHT(F603,2) ="90",INDEX(字典!J:J,MATCH("0x"&amp;MID(F603,7,2),字典!C:C,0)),INDEX(字典!H:H,MATCH("0x"&amp;MID(F603,7,2),字典!C:C,0)))</f>
        <v>-</v>
      </c>
      <c r="K603" s="4" t="str">
        <f>INDEX(字典!M:M,MATCH("0x"&amp;RIGHT(F603,2),字典!L:L,0))</f>
        <v>0xF8(248/120)</v>
      </c>
      <c r="L603" s="8">
        <f t="shared" si="18"/>
        <v>49.795999999999999</v>
      </c>
      <c r="M603" s="8">
        <f t="shared" si="19"/>
        <v>0.12899999999999778</v>
      </c>
    </row>
    <row r="604" spans="1:13" ht="18" customHeight="1" x14ac:dyDescent="0.2">
      <c r="A604" s="1">
        <v>603</v>
      </c>
      <c r="B604" s="1">
        <v>1</v>
      </c>
      <c r="C604" s="20"/>
      <c r="D604" s="1" t="s">
        <v>77</v>
      </c>
      <c r="E604" s="1" t="s">
        <v>78</v>
      </c>
      <c r="F604" s="1" t="s">
        <v>79</v>
      </c>
      <c r="G604" s="1" t="s">
        <v>684</v>
      </c>
      <c r="H604" s="4" t="str">
        <f>INDEX(字典!B:B,MATCH(D604,字典!A:A,0))</f>
        <v>正常</v>
      </c>
      <c r="I604" s="4" t="str">
        <f>IF(RIGHT(F604,2)="90",INDEX(字典!F:F,MATCH("0x"&amp;MID(F604,5,2),字典!C:C,0)),INDEX(字典!D:D,MATCH("0x"&amp;MID(F604,5,2),字典!C:C,0)))</f>
        <v>-</v>
      </c>
      <c r="J604" s="4" t="str">
        <f>IF(RIGHT(F604,2) ="90",INDEX(字典!J:J,MATCH("0x"&amp;MID(F604,7,2),字典!C:C,0)),INDEX(字典!H:H,MATCH("0x"&amp;MID(F604,7,2),字典!C:C,0)))</f>
        <v>-</v>
      </c>
      <c r="K604" s="4" t="str">
        <f>INDEX(字典!M:M,MATCH("0x"&amp;RIGHT(F604,2),字典!L:L,0))</f>
        <v>0xF8(248/120)</v>
      </c>
      <c r="L604" s="8">
        <f t="shared" si="18"/>
        <v>49.917000000000002</v>
      </c>
      <c r="M604" s="8">
        <f t="shared" si="19"/>
        <v>0.12100000000000222</v>
      </c>
    </row>
    <row r="605" spans="1:13" ht="18" customHeight="1" x14ac:dyDescent="0.2">
      <c r="A605" s="1">
        <v>604</v>
      </c>
      <c r="B605" s="1">
        <v>1</v>
      </c>
      <c r="C605" s="20"/>
      <c r="D605" s="1" t="s">
        <v>77</v>
      </c>
      <c r="E605" s="1" t="s">
        <v>78</v>
      </c>
      <c r="F605" s="1" t="s">
        <v>87</v>
      </c>
      <c r="G605" s="1" t="s">
        <v>685</v>
      </c>
      <c r="H605" s="4" t="str">
        <f>INDEX(字典!B:B,MATCH(D605,字典!A:A,0))</f>
        <v>正常</v>
      </c>
      <c r="I605" s="4" t="str">
        <f>IF(RIGHT(F605,2)="90",INDEX(字典!F:F,MATCH("0x"&amp;MID(F605,5,2),字典!C:C,0)),INDEX(字典!D:D,MATCH("0x"&amp;MID(F605,5,2),字典!C:C,0)))</f>
        <v>-</v>
      </c>
      <c r="J605" s="4" t="str">
        <f>IF(RIGHT(F605,2) ="90",INDEX(字典!J:J,MATCH("0x"&amp;MID(F605,7,2),字典!C:C,0)),INDEX(字典!H:H,MATCH("0x"&amp;MID(F605,7,2),字典!C:C,0)))</f>
        <v>-</v>
      </c>
      <c r="K605" s="4" t="str">
        <f>INDEX(字典!M:M,MATCH("0x"&amp;RIGHT(F605,2),字典!L:L,0))</f>
        <v>0xFE(254/126)</v>
      </c>
      <c r="L605" s="8">
        <f t="shared" si="18"/>
        <v>50.036999999999999</v>
      </c>
      <c r="M605" s="8">
        <f t="shared" si="19"/>
        <v>0.11999999999999744</v>
      </c>
    </row>
    <row r="606" spans="1:13" ht="18" customHeight="1" x14ac:dyDescent="0.2">
      <c r="A606" s="1">
        <v>605</v>
      </c>
      <c r="B606" s="1">
        <v>1</v>
      </c>
      <c r="C606" s="20"/>
      <c r="D606" s="1" t="s">
        <v>77</v>
      </c>
      <c r="E606" s="1" t="s">
        <v>78</v>
      </c>
      <c r="F606" s="1" t="s">
        <v>79</v>
      </c>
      <c r="G606" s="1" t="s">
        <v>686</v>
      </c>
      <c r="H606" s="4" t="str">
        <f>INDEX(字典!B:B,MATCH(D606,字典!A:A,0))</f>
        <v>正常</v>
      </c>
      <c r="I606" s="4" t="str">
        <f>IF(RIGHT(F606,2)="90",INDEX(字典!F:F,MATCH("0x"&amp;MID(F606,5,2),字典!C:C,0)),INDEX(字典!D:D,MATCH("0x"&amp;MID(F606,5,2),字典!C:C,0)))</f>
        <v>-</v>
      </c>
      <c r="J606" s="4" t="str">
        <f>IF(RIGHT(F606,2) ="90",INDEX(字典!J:J,MATCH("0x"&amp;MID(F606,7,2),字典!C:C,0)),INDEX(字典!H:H,MATCH("0x"&amp;MID(F606,7,2),字典!C:C,0)))</f>
        <v>-</v>
      </c>
      <c r="K606" s="4" t="str">
        <f>INDEX(字典!M:M,MATCH("0x"&amp;RIGHT(F606,2),字典!L:L,0))</f>
        <v>0xF8(248/120)</v>
      </c>
      <c r="L606" s="8">
        <f t="shared" si="18"/>
        <v>50.167000000000002</v>
      </c>
      <c r="M606" s="8">
        <f t="shared" si="19"/>
        <v>0.13000000000000256</v>
      </c>
    </row>
    <row r="607" spans="1:13" ht="18" customHeight="1" x14ac:dyDescent="0.2">
      <c r="A607" s="1">
        <v>606</v>
      </c>
      <c r="B607" s="1">
        <v>1</v>
      </c>
      <c r="C607" s="20"/>
      <c r="D607" s="1" t="s">
        <v>77</v>
      </c>
      <c r="E607" s="1" t="s">
        <v>78</v>
      </c>
      <c r="F607" s="1" t="s">
        <v>79</v>
      </c>
      <c r="G607" s="1" t="s">
        <v>687</v>
      </c>
      <c r="H607" s="4" t="str">
        <f>INDEX(字典!B:B,MATCH(D607,字典!A:A,0))</f>
        <v>正常</v>
      </c>
      <c r="I607" s="4" t="str">
        <f>IF(RIGHT(F607,2)="90",INDEX(字典!F:F,MATCH("0x"&amp;MID(F607,5,2),字典!C:C,0)),INDEX(字典!D:D,MATCH("0x"&amp;MID(F607,5,2),字典!C:C,0)))</f>
        <v>-</v>
      </c>
      <c r="J607" s="4" t="str">
        <f>IF(RIGHT(F607,2) ="90",INDEX(字典!J:J,MATCH("0x"&amp;MID(F607,7,2),字典!C:C,0)),INDEX(字典!H:H,MATCH("0x"&amp;MID(F607,7,2),字典!C:C,0)))</f>
        <v>-</v>
      </c>
      <c r="K607" s="4" t="str">
        <f>INDEX(字典!M:M,MATCH("0x"&amp;RIGHT(F607,2),字典!L:L,0))</f>
        <v>0xF8(248/120)</v>
      </c>
      <c r="L607" s="8">
        <f t="shared" ref="L607:L630" si="20">HEX2DEC(RIGHT(G607,6))/1000</f>
        <v>50.292000000000002</v>
      </c>
      <c r="M607" s="8">
        <f t="shared" si="19"/>
        <v>0.125</v>
      </c>
    </row>
    <row r="608" spans="1:13" ht="18" customHeight="1" x14ac:dyDescent="0.2">
      <c r="A608" s="1">
        <v>607</v>
      </c>
      <c r="B608" s="1">
        <v>1</v>
      </c>
      <c r="C608" s="20"/>
      <c r="D608" s="1" t="s">
        <v>77</v>
      </c>
      <c r="E608" s="1" t="s">
        <v>78</v>
      </c>
      <c r="F608" s="1" t="s">
        <v>79</v>
      </c>
      <c r="G608" s="1" t="s">
        <v>688</v>
      </c>
      <c r="H608" s="4" t="str">
        <f>INDEX(字典!B:B,MATCH(D608,字典!A:A,0))</f>
        <v>正常</v>
      </c>
      <c r="I608" s="4" t="str">
        <f>IF(RIGHT(F608,2)="90",INDEX(字典!F:F,MATCH("0x"&amp;MID(F608,5,2),字典!C:C,0)),INDEX(字典!D:D,MATCH("0x"&amp;MID(F608,5,2),字典!C:C,0)))</f>
        <v>-</v>
      </c>
      <c r="J608" s="4" t="str">
        <f>IF(RIGHT(F608,2) ="90",INDEX(字典!J:J,MATCH("0x"&amp;MID(F608,7,2),字典!C:C,0)),INDEX(字典!H:H,MATCH("0x"&amp;MID(F608,7,2),字典!C:C,0)))</f>
        <v>-</v>
      </c>
      <c r="K608" s="4" t="str">
        <f>INDEX(字典!M:M,MATCH("0x"&amp;RIGHT(F608,2),字典!L:L,0))</f>
        <v>0xF8(248/120)</v>
      </c>
      <c r="L608" s="8">
        <f t="shared" si="20"/>
        <v>50.402999999999999</v>
      </c>
      <c r="M608" s="8">
        <f t="shared" si="19"/>
        <v>0.1109999999999971</v>
      </c>
    </row>
    <row r="609" spans="1:13" ht="18" customHeight="1" x14ac:dyDescent="0.2">
      <c r="A609" s="1">
        <v>608</v>
      </c>
      <c r="B609" s="1">
        <v>1</v>
      </c>
      <c r="C609" s="20"/>
      <c r="D609" s="1" t="s">
        <v>77</v>
      </c>
      <c r="E609" s="1" t="s">
        <v>78</v>
      </c>
      <c r="F609" s="1" t="s">
        <v>79</v>
      </c>
      <c r="G609" s="1" t="s">
        <v>689</v>
      </c>
      <c r="H609" s="4" t="str">
        <f>INDEX(字典!B:B,MATCH(D609,字典!A:A,0))</f>
        <v>正常</v>
      </c>
      <c r="I609" s="4" t="str">
        <f>IF(RIGHT(F609,2)="90",INDEX(字典!F:F,MATCH("0x"&amp;MID(F609,5,2),字典!C:C,0)),INDEX(字典!D:D,MATCH("0x"&amp;MID(F609,5,2),字典!C:C,0)))</f>
        <v>-</v>
      </c>
      <c r="J609" s="4" t="str">
        <f>IF(RIGHT(F609,2) ="90",INDEX(字典!J:J,MATCH("0x"&amp;MID(F609,7,2),字典!C:C,0)),INDEX(字典!H:H,MATCH("0x"&amp;MID(F609,7,2),字典!C:C,0)))</f>
        <v>-</v>
      </c>
      <c r="K609" s="4" t="str">
        <f>INDEX(字典!M:M,MATCH("0x"&amp;RIGHT(F609,2),字典!L:L,0))</f>
        <v>0xF8(248/120)</v>
      </c>
      <c r="L609" s="8">
        <f t="shared" si="20"/>
        <v>50.523000000000003</v>
      </c>
      <c r="M609" s="8">
        <f t="shared" si="19"/>
        <v>0.12000000000000455</v>
      </c>
    </row>
    <row r="610" spans="1:13" ht="18" customHeight="1" x14ac:dyDescent="0.2">
      <c r="A610" s="1">
        <v>609</v>
      </c>
      <c r="B610" s="1">
        <v>1</v>
      </c>
      <c r="C610" s="20"/>
      <c r="D610" s="1" t="s">
        <v>77</v>
      </c>
      <c r="E610" s="1" t="s">
        <v>78</v>
      </c>
      <c r="F610" s="1" t="s">
        <v>79</v>
      </c>
      <c r="G610" s="1" t="s">
        <v>690</v>
      </c>
      <c r="H610" s="4" t="str">
        <f>INDEX(字典!B:B,MATCH(D610,字典!A:A,0))</f>
        <v>正常</v>
      </c>
      <c r="I610" s="4" t="str">
        <f>IF(RIGHT(F610,2)="90",INDEX(字典!F:F,MATCH("0x"&amp;MID(F610,5,2),字典!C:C,0)),INDEX(字典!D:D,MATCH("0x"&amp;MID(F610,5,2),字典!C:C,0)))</f>
        <v>-</v>
      </c>
      <c r="J610" s="4" t="str">
        <f>IF(RIGHT(F610,2) ="90",INDEX(字典!J:J,MATCH("0x"&amp;MID(F610,7,2),字典!C:C,0)),INDEX(字典!H:H,MATCH("0x"&amp;MID(F610,7,2),字典!C:C,0)))</f>
        <v>-</v>
      </c>
      <c r="K610" s="4" t="str">
        <f>INDEX(字典!M:M,MATCH("0x"&amp;RIGHT(F610,2),字典!L:L,0))</f>
        <v>0xF8(248/120)</v>
      </c>
      <c r="L610" s="8">
        <f t="shared" si="20"/>
        <v>50.643000000000001</v>
      </c>
      <c r="M610" s="8">
        <f t="shared" si="19"/>
        <v>0.11999999999999744</v>
      </c>
    </row>
    <row r="611" spans="1:13" ht="18" customHeight="1" x14ac:dyDescent="0.2">
      <c r="A611" s="1">
        <v>610</v>
      </c>
      <c r="B611" s="1">
        <v>1</v>
      </c>
      <c r="C611" s="20"/>
      <c r="D611" s="1" t="s">
        <v>77</v>
      </c>
      <c r="E611" s="1" t="s">
        <v>78</v>
      </c>
      <c r="F611" s="1" t="s">
        <v>79</v>
      </c>
      <c r="G611" s="1" t="s">
        <v>691</v>
      </c>
      <c r="H611" s="4" t="str">
        <f>INDEX(字典!B:B,MATCH(D611,字典!A:A,0))</f>
        <v>正常</v>
      </c>
      <c r="I611" s="4" t="str">
        <f>IF(RIGHT(F611,2)="90",INDEX(字典!F:F,MATCH("0x"&amp;MID(F611,5,2),字典!C:C,0)),INDEX(字典!D:D,MATCH("0x"&amp;MID(F611,5,2),字典!C:C,0)))</f>
        <v>-</v>
      </c>
      <c r="J611" s="4" t="str">
        <f>IF(RIGHT(F611,2) ="90",INDEX(字典!J:J,MATCH("0x"&amp;MID(F611,7,2),字典!C:C,0)),INDEX(字典!H:H,MATCH("0x"&amp;MID(F611,7,2),字典!C:C,0)))</f>
        <v>-</v>
      </c>
      <c r="K611" s="4" t="str">
        <f>INDEX(字典!M:M,MATCH("0x"&amp;RIGHT(F611,2),字典!L:L,0))</f>
        <v>0xF8(248/120)</v>
      </c>
      <c r="L611" s="8">
        <f t="shared" si="20"/>
        <v>50.773000000000003</v>
      </c>
      <c r="M611" s="8">
        <f t="shared" si="19"/>
        <v>0.13000000000000256</v>
      </c>
    </row>
    <row r="612" spans="1:13" ht="18" customHeight="1" x14ac:dyDescent="0.2">
      <c r="A612" s="1">
        <v>611</v>
      </c>
      <c r="B612" s="1">
        <v>1</v>
      </c>
      <c r="C612" s="20"/>
      <c r="D612" s="1" t="s">
        <v>77</v>
      </c>
      <c r="E612" s="1" t="s">
        <v>78</v>
      </c>
      <c r="F612" s="1" t="s">
        <v>79</v>
      </c>
      <c r="G612" s="1" t="s">
        <v>692</v>
      </c>
      <c r="H612" s="4" t="str">
        <f>INDEX(字典!B:B,MATCH(D612,字典!A:A,0))</f>
        <v>正常</v>
      </c>
      <c r="I612" s="4" t="str">
        <f>IF(RIGHT(F612,2)="90",INDEX(字典!F:F,MATCH("0x"&amp;MID(F612,5,2),字典!C:C,0)),INDEX(字典!D:D,MATCH("0x"&amp;MID(F612,5,2),字典!C:C,0)))</f>
        <v>-</v>
      </c>
      <c r="J612" s="4" t="str">
        <f>IF(RIGHT(F612,2) ="90",INDEX(字典!J:J,MATCH("0x"&amp;MID(F612,7,2),字典!C:C,0)),INDEX(字典!H:H,MATCH("0x"&amp;MID(F612,7,2),字典!C:C,0)))</f>
        <v>-</v>
      </c>
      <c r="K612" s="4" t="str">
        <f>INDEX(字典!M:M,MATCH("0x"&amp;RIGHT(F612,2),字典!L:L,0))</f>
        <v>0xF8(248/120)</v>
      </c>
      <c r="L612" s="8">
        <f t="shared" si="20"/>
        <v>50.893000000000001</v>
      </c>
      <c r="M612" s="8">
        <f t="shared" si="19"/>
        <v>0.11999999999999744</v>
      </c>
    </row>
    <row r="613" spans="1:13" ht="18" customHeight="1" x14ac:dyDescent="0.2">
      <c r="A613" s="1">
        <v>612</v>
      </c>
      <c r="B613" s="1">
        <v>1</v>
      </c>
      <c r="C613" s="20"/>
      <c r="D613" s="1" t="s">
        <v>77</v>
      </c>
      <c r="E613" s="1" t="s">
        <v>78</v>
      </c>
      <c r="F613" s="1" t="s">
        <v>79</v>
      </c>
      <c r="G613" s="1" t="s">
        <v>693</v>
      </c>
      <c r="H613" s="4" t="str">
        <f>INDEX(字典!B:B,MATCH(D613,字典!A:A,0))</f>
        <v>正常</v>
      </c>
      <c r="I613" s="4" t="str">
        <f>IF(RIGHT(F613,2)="90",INDEX(字典!F:F,MATCH("0x"&amp;MID(F613,5,2),字典!C:C,0)),INDEX(字典!D:D,MATCH("0x"&amp;MID(F613,5,2),字典!C:C,0)))</f>
        <v>-</v>
      </c>
      <c r="J613" s="4" t="str">
        <f>IF(RIGHT(F613,2) ="90",INDEX(字典!J:J,MATCH("0x"&amp;MID(F613,7,2),字典!C:C,0)),INDEX(字典!H:H,MATCH("0x"&amp;MID(F613,7,2),字典!C:C,0)))</f>
        <v>-</v>
      </c>
      <c r="K613" s="4" t="str">
        <f>INDEX(字典!M:M,MATCH("0x"&amp;RIGHT(F613,2),字典!L:L,0))</f>
        <v>0xF8(248/120)</v>
      </c>
      <c r="L613" s="8">
        <f t="shared" si="20"/>
        <v>51.012999999999998</v>
      </c>
      <c r="M613" s="8">
        <f t="shared" si="19"/>
        <v>0.11999999999999744</v>
      </c>
    </row>
    <row r="614" spans="1:13" ht="18" customHeight="1" x14ac:dyDescent="0.2">
      <c r="A614" s="1">
        <v>613</v>
      </c>
      <c r="B614" s="1">
        <v>1</v>
      </c>
      <c r="C614" s="20"/>
      <c r="D614" s="1" t="s">
        <v>77</v>
      </c>
      <c r="E614" s="1" t="s">
        <v>78</v>
      </c>
      <c r="F614" s="1" t="s">
        <v>79</v>
      </c>
      <c r="G614" s="1" t="s">
        <v>694</v>
      </c>
      <c r="H614" s="4" t="str">
        <f>INDEX(字典!B:B,MATCH(D614,字典!A:A,0))</f>
        <v>正常</v>
      </c>
      <c r="I614" s="4" t="str">
        <f>IF(RIGHT(F614,2)="90",INDEX(字典!F:F,MATCH("0x"&amp;MID(F614,5,2),字典!C:C,0)),INDEX(字典!D:D,MATCH("0x"&amp;MID(F614,5,2),字典!C:C,0)))</f>
        <v>-</v>
      </c>
      <c r="J614" s="4" t="str">
        <f>IF(RIGHT(F614,2) ="90",INDEX(字典!J:J,MATCH("0x"&amp;MID(F614,7,2),字典!C:C,0)),INDEX(字典!H:H,MATCH("0x"&amp;MID(F614,7,2),字典!C:C,0)))</f>
        <v>-</v>
      </c>
      <c r="K614" s="4" t="str">
        <f>INDEX(字典!M:M,MATCH("0x"&amp;RIGHT(F614,2),字典!L:L,0))</f>
        <v>0xF8(248/120)</v>
      </c>
      <c r="L614" s="8">
        <f t="shared" si="20"/>
        <v>51.143000000000001</v>
      </c>
      <c r="M614" s="8">
        <f t="shared" si="19"/>
        <v>0.13000000000000256</v>
      </c>
    </row>
    <row r="615" spans="1:13" ht="18" customHeight="1" x14ac:dyDescent="0.2">
      <c r="A615" s="1">
        <v>614</v>
      </c>
      <c r="B615" s="1">
        <v>1</v>
      </c>
      <c r="C615" s="20"/>
      <c r="D615" s="1" t="s">
        <v>77</v>
      </c>
      <c r="E615" s="1" t="s">
        <v>78</v>
      </c>
      <c r="F615" s="1" t="s">
        <v>87</v>
      </c>
      <c r="G615" s="1" t="s">
        <v>695</v>
      </c>
      <c r="H615" s="4" t="str">
        <f>INDEX(字典!B:B,MATCH(D615,字典!A:A,0))</f>
        <v>正常</v>
      </c>
      <c r="I615" s="4" t="str">
        <f>IF(RIGHT(F615,2)="90",INDEX(字典!F:F,MATCH("0x"&amp;MID(F615,5,2),字典!C:C,0)),INDEX(字典!D:D,MATCH("0x"&amp;MID(F615,5,2),字典!C:C,0)))</f>
        <v>-</v>
      </c>
      <c r="J615" s="4" t="str">
        <f>IF(RIGHT(F615,2) ="90",INDEX(字典!J:J,MATCH("0x"&amp;MID(F615,7,2),字典!C:C,0)),INDEX(字典!H:H,MATCH("0x"&amp;MID(F615,7,2),字典!C:C,0)))</f>
        <v>-</v>
      </c>
      <c r="K615" s="4" t="str">
        <f>INDEX(字典!M:M,MATCH("0x"&amp;RIGHT(F615,2),字典!L:L,0))</f>
        <v>0xFE(254/126)</v>
      </c>
      <c r="L615" s="8">
        <f t="shared" si="20"/>
        <v>51.273000000000003</v>
      </c>
      <c r="M615" s="8">
        <f t="shared" si="19"/>
        <v>0.13000000000000256</v>
      </c>
    </row>
    <row r="616" spans="1:13" ht="18" customHeight="1" x14ac:dyDescent="0.2">
      <c r="A616" s="1">
        <v>615</v>
      </c>
      <c r="B616" s="1">
        <v>1</v>
      </c>
      <c r="C616" s="20"/>
      <c r="D616" s="1" t="s">
        <v>77</v>
      </c>
      <c r="E616" s="1" t="s">
        <v>78</v>
      </c>
      <c r="F616" s="1" t="s">
        <v>79</v>
      </c>
      <c r="G616" s="1" t="s">
        <v>696</v>
      </c>
      <c r="H616" s="4" t="str">
        <f>INDEX(字典!B:B,MATCH(D616,字典!A:A,0))</f>
        <v>正常</v>
      </c>
      <c r="I616" s="4" t="str">
        <f>IF(RIGHT(F616,2)="90",INDEX(字典!F:F,MATCH("0x"&amp;MID(F616,5,2),字典!C:C,0)),INDEX(字典!D:D,MATCH("0x"&amp;MID(F616,5,2),字典!C:C,0)))</f>
        <v>-</v>
      </c>
      <c r="J616" s="4" t="str">
        <f>IF(RIGHT(F616,2) ="90",INDEX(字典!J:J,MATCH("0x"&amp;MID(F616,7,2),字典!C:C,0)),INDEX(字典!H:H,MATCH("0x"&amp;MID(F616,7,2),字典!C:C,0)))</f>
        <v>-</v>
      </c>
      <c r="K616" s="4" t="str">
        <f>INDEX(字典!M:M,MATCH("0x"&amp;RIGHT(F616,2),字典!L:L,0))</f>
        <v>0xF8(248/120)</v>
      </c>
      <c r="L616" s="8">
        <f t="shared" si="20"/>
        <v>51.402999999999999</v>
      </c>
      <c r="M616" s="8">
        <f t="shared" si="19"/>
        <v>0.12999999999999545</v>
      </c>
    </row>
    <row r="617" spans="1:13" ht="18" customHeight="1" x14ac:dyDescent="0.2">
      <c r="A617" s="1">
        <v>616</v>
      </c>
      <c r="B617" s="1">
        <v>1</v>
      </c>
      <c r="C617" s="20"/>
      <c r="D617" s="1" t="s">
        <v>77</v>
      </c>
      <c r="E617" s="1" t="s">
        <v>78</v>
      </c>
      <c r="F617" s="1" t="s">
        <v>79</v>
      </c>
      <c r="G617" s="1" t="s">
        <v>697</v>
      </c>
      <c r="H617" s="4" t="str">
        <f>INDEX(字典!B:B,MATCH(D617,字典!A:A,0))</f>
        <v>正常</v>
      </c>
      <c r="I617" s="4" t="str">
        <f>IF(RIGHT(F617,2)="90",INDEX(字典!F:F,MATCH("0x"&amp;MID(F617,5,2),字典!C:C,0)),INDEX(字典!D:D,MATCH("0x"&amp;MID(F617,5,2),字典!C:C,0)))</f>
        <v>-</v>
      </c>
      <c r="J617" s="4" t="str">
        <f>IF(RIGHT(F617,2) ="90",INDEX(字典!J:J,MATCH("0x"&amp;MID(F617,7,2),字典!C:C,0)),INDEX(字典!H:H,MATCH("0x"&amp;MID(F617,7,2),字典!C:C,0)))</f>
        <v>-</v>
      </c>
      <c r="K617" s="4" t="str">
        <f>INDEX(字典!M:M,MATCH("0x"&amp;RIGHT(F617,2),字典!L:L,0))</f>
        <v>0xF8(248/120)</v>
      </c>
      <c r="L617" s="8">
        <f t="shared" si="20"/>
        <v>51.533000000000001</v>
      </c>
      <c r="M617" s="8">
        <f t="shared" si="19"/>
        <v>0.13000000000000256</v>
      </c>
    </row>
    <row r="618" spans="1:13" ht="18" customHeight="1" x14ac:dyDescent="0.2">
      <c r="A618" s="1">
        <v>617</v>
      </c>
      <c r="B618" s="1">
        <v>1</v>
      </c>
      <c r="C618" s="20"/>
      <c r="D618" s="1" t="s">
        <v>77</v>
      </c>
      <c r="E618" s="1" t="s">
        <v>78</v>
      </c>
      <c r="F618" s="1" t="s">
        <v>79</v>
      </c>
      <c r="G618" s="1" t="s">
        <v>698</v>
      </c>
      <c r="H618" s="4" t="str">
        <f>INDEX(字典!B:B,MATCH(D618,字典!A:A,0))</f>
        <v>正常</v>
      </c>
      <c r="I618" s="4" t="str">
        <f>IF(RIGHT(F618,2)="90",INDEX(字典!F:F,MATCH("0x"&amp;MID(F618,5,2),字典!C:C,0)),INDEX(字典!D:D,MATCH("0x"&amp;MID(F618,5,2),字典!C:C,0)))</f>
        <v>-</v>
      </c>
      <c r="J618" s="4" t="str">
        <f>IF(RIGHT(F618,2) ="90",INDEX(字典!J:J,MATCH("0x"&amp;MID(F618,7,2),字典!C:C,0)),INDEX(字典!H:H,MATCH("0x"&amp;MID(F618,7,2),字典!C:C,0)))</f>
        <v>-</v>
      </c>
      <c r="K618" s="4" t="str">
        <f>INDEX(字典!M:M,MATCH("0x"&amp;RIGHT(F618,2),字典!L:L,0))</f>
        <v>0xF8(248/120)</v>
      </c>
      <c r="L618" s="8">
        <f t="shared" si="20"/>
        <v>51.652999999999999</v>
      </c>
      <c r="M618" s="8">
        <f t="shared" si="19"/>
        <v>0.11999999999999744</v>
      </c>
    </row>
    <row r="619" spans="1:13" ht="18" customHeight="1" x14ac:dyDescent="0.2">
      <c r="A619" s="1">
        <v>618</v>
      </c>
      <c r="B619" s="1">
        <v>1</v>
      </c>
      <c r="C619" s="20"/>
      <c r="D619" s="1" t="s">
        <v>77</v>
      </c>
      <c r="E619" s="1" t="s">
        <v>78</v>
      </c>
      <c r="F619" s="1" t="s">
        <v>79</v>
      </c>
      <c r="G619" s="1" t="s">
        <v>699</v>
      </c>
      <c r="H619" s="4" t="str">
        <f>INDEX(字典!B:B,MATCH(D619,字典!A:A,0))</f>
        <v>正常</v>
      </c>
      <c r="I619" s="4" t="str">
        <f>IF(RIGHT(F619,2)="90",INDEX(字典!F:F,MATCH("0x"&amp;MID(F619,5,2),字典!C:C,0)),INDEX(字典!D:D,MATCH("0x"&amp;MID(F619,5,2),字典!C:C,0)))</f>
        <v>-</v>
      </c>
      <c r="J619" s="4" t="str">
        <f>IF(RIGHT(F619,2) ="90",INDEX(字典!J:J,MATCH("0x"&amp;MID(F619,7,2),字典!C:C,0)),INDEX(字典!H:H,MATCH("0x"&amp;MID(F619,7,2),字典!C:C,0)))</f>
        <v>-</v>
      </c>
      <c r="K619" s="4" t="str">
        <f>INDEX(字典!M:M,MATCH("0x"&amp;RIGHT(F619,2),字典!L:L,0))</f>
        <v>0xF8(248/120)</v>
      </c>
      <c r="L619" s="8">
        <f t="shared" si="20"/>
        <v>51.783000000000001</v>
      </c>
      <c r="M619" s="8">
        <f t="shared" si="19"/>
        <v>0.13000000000000256</v>
      </c>
    </row>
    <row r="620" spans="1:13" ht="18" customHeight="1" x14ac:dyDescent="0.2">
      <c r="A620" s="1">
        <v>619</v>
      </c>
      <c r="B620" s="1">
        <v>1</v>
      </c>
      <c r="C620" s="20"/>
      <c r="D620" s="1" t="s">
        <v>77</v>
      </c>
      <c r="E620" s="1" t="s">
        <v>78</v>
      </c>
      <c r="F620" s="1" t="s">
        <v>79</v>
      </c>
      <c r="G620" s="1" t="s">
        <v>700</v>
      </c>
      <c r="H620" s="4" t="str">
        <f>INDEX(字典!B:B,MATCH(D620,字典!A:A,0))</f>
        <v>正常</v>
      </c>
      <c r="I620" s="4" t="str">
        <f>IF(RIGHT(F620,2)="90",INDEX(字典!F:F,MATCH("0x"&amp;MID(F620,5,2),字典!C:C,0)),INDEX(字典!D:D,MATCH("0x"&amp;MID(F620,5,2),字典!C:C,0)))</f>
        <v>-</v>
      </c>
      <c r="J620" s="4" t="str">
        <f>IF(RIGHT(F620,2) ="90",INDEX(字典!J:J,MATCH("0x"&amp;MID(F620,7,2),字典!C:C,0)),INDEX(字典!H:H,MATCH("0x"&amp;MID(F620,7,2),字典!C:C,0)))</f>
        <v>-</v>
      </c>
      <c r="K620" s="4" t="str">
        <f>INDEX(字典!M:M,MATCH("0x"&amp;RIGHT(F620,2),字典!L:L,0))</f>
        <v>0xF8(248/120)</v>
      </c>
      <c r="L620" s="8">
        <f t="shared" si="20"/>
        <v>51.923000000000002</v>
      </c>
      <c r="M620" s="8">
        <f t="shared" si="19"/>
        <v>0.14000000000000057</v>
      </c>
    </row>
    <row r="621" spans="1:13" ht="18" customHeight="1" x14ac:dyDescent="0.2">
      <c r="A621" s="1">
        <v>620</v>
      </c>
      <c r="B621" s="1">
        <v>1</v>
      </c>
      <c r="C621" s="20"/>
      <c r="D621" s="1" t="s">
        <v>77</v>
      </c>
      <c r="E621" s="1" t="s">
        <v>78</v>
      </c>
      <c r="F621" s="1" t="s">
        <v>79</v>
      </c>
      <c r="G621" s="1" t="s">
        <v>701</v>
      </c>
      <c r="H621" s="4" t="str">
        <f>INDEX(字典!B:B,MATCH(D621,字典!A:A,0))</f>
        <v>正常</v>
      </c>
      <c r="I621" s="4" t="str">
        <f>IF(RIGHT(F621,2)="90",INDEX(字典!F:F,MATCH("0x"&amp;MID(F621,5,2),字典!C:C,0)),INDEX(字典!D:D,MATCH("0x"&amp;MID(F621,5,2),字典!C:C,0)))</f>
        <v>-</v>
      </c>
      <c r="J621" s="4" t="str">
        <f>IF(RIGHT(F621,2) ="90",INDEX(字典!J:J,MATCH("0x"&amp;MID(F621,7,2),字典!C:C,0)),INDEX(字典!H:H,MATCH("0x"&amp;MID(F621,7,2),字典!C:C,0)))</f>
        <v>-</v>
      </c>
      <c r="K621" s="4" t="str">
        <f>INDEX(字典!M:M,MATCH("0x"&amp;RIGHT(F621,2),字典!L:L,0))</f>
        <v>0xF8(248/120)</v>
      </c>
      <c r="L621" s="8">
        <f t="shared" si="20"/>
        <v>52.052999999999997</v>
      </c>
      <c r="M621" s="8">
        <f t="shared" si="19"/>
        <v>0.12999999999999545</v>
      </c>
    </row>
    <row r="622" spans="1:13" ht="18" customHeight="1" x14ac:dyDescent="0.2">
      <c r="A622" s="1">
        <v>621</v>
      </c>
      <c r="B622" s="1">
        <v>1</v>
      </c>
      <c r="C622" s="20"/>
      <c r="D622" s="1" t="s">
        <v>77</v>
      </c>
      <c r="E622" s="1" t="s">
        <v>78</v>
      </c>
      <c r="F622" s="1" t="s">
        <v>79</v>
      </c>
      <c r="G622" s="1" t="s">
        <v>702</v>
      </c>
      <c r="H622" s="4" t="str">
        <f>INDEX(字典!B:B,MATCH(D622,字典!A:A,0))</f>
        <v>正常</v>
      </c>
      <c r="I622" s="4" t="str">
        <f>IF(RIGHT(F622,2)="90",INDEX(字典!F:F,MATCH("0x"&amp;MID(F622,5,2),字典!C:C,0)),INDEX(字典!D:D,MATCH("0x"&amp;MID(F622,5,2),字典!C:C,0)))</f>
        <v>-</v>
      </c>
      <c r="J622" s="4" t="str">
        <f>IF(RIGHT(F622,2) ="90",INDEX(字典!J:J,MATCH("0x"&amp;MID(F622,7,2),字典!C:C,0)),INDEX(字典!H:H,MATCH("0x"&amp;MID(F622,7,2),字典!C:C,0)))</f>
        <v>-</v>
      </c>
      <c r="K622" s="4" t="str">
        <f>INDEX(字典!M:M,MATCH("0x"&amp;RIGHT(F622,2),字典!L:L,0))</f>
        <v>0xF8(248/120)</v>
      </c>
      <c r="L622" s="8">
        <f t="shared" si="20"/>
        <v>52.183</v>
      </c>
      <c r="M622" s="8">
        <f t="shared" si="19"/>
        <v>0.13000000000000256</v>
      </c>
    </row>
    <row r="623" spans="1:13" ht="18" customHeight="1" x14ac:dyDescent="0.2">
      <c r="A623" s="1">
        <v>622</v>
      </c>
      <c r="B623" s="1">
        <v>1</v>
      </c>
      <c r="C623" s="20"/>
      <c r="D623" s="1" t="s">
        <v>77</v>
      </c>
      <c r="E623" s="1" t="s">
        <v>78</v>
      </c>
      <c r="F623" s="1" t="s">
        <v>79</v>
      </c>
      <c r="G623" s="1" t="s">
        <v>703</v>
      </c>
      <c r="H623" s="4" t="str">
        <f>INDEX(字典!B:B,MATCH(D623,字典!A:A,0))</f>
        <v>正常</v>
      </c>
      <c r="I623" s="4" t="str">
        <f>IF(RIGHT(F623,2)="90",INDEX(字典!F:F,MATCH("0x"&amp;MID(F623,5,2),字典!C:C,0)),INDEX(字典!D:D,MATCH("0x"&amp;MID(F623,5,2),字典!C:C,0)))</f>
        <v>-</v>
      </c>
      <c r="J623" s="4" t="str">
        <f>IF(RIGHT(F623,2) ="90",INDEX(字典!J:J,MATCH("0x"&amp;MID(F623,7,2),字典!C:C,0)),INDEX(字典!H:H,MATCH("0x"&amp;MID(F623,7,2),字典!C:C,0)))</f>
        <v>-</v>
      </c>
      <c r="K623" s="4" t="str">
        <f>INDEX(字典!M:M,MATCH("0x"&amp;RIGHT(F623,2),字典!L:L,0))</f>
        <v>0xF8(248/120)</v>
      </c>
      <c r="L623" s="8">
        <f t="shared" si="20"/>
        <v>52.319000000000003</v>
      </c>
      <c r="M623" s="8">
        <f t="shared" si="19"/>
        <v>0.13600000000000279</v>
      </c>
    </row>
    <row r="624" spans="1:13" ht="18" customHeight="1" x14ac:dyDescent="0.2">
      <c r="A624" s="1">
        <v>623</v>
      </c>
      <c r="B624" s="1">
        <v>1</v>
      </c>
      <c r="C624" s="20"/>
      <c r="D624" s="1" t="s">
        <v>77</v>
      </c>
      <c r="E624" s="1" t="s">
        <v>78</v>
      </c>
      <c r="F624" s="1" t="s">
        <v>79</v>
      </c>
      <c r="G624" s="1" t="s">
        <v>704</v>
      </c>
      <c r="H624" s="4" t="str">
        <f>INDEX(字典!B:B,MATCH(D624,字典!A:A,0))</f>
        <v>正常</v>
      </c>
      <c r="I624" s="4" t="str">
        <f>IF(RIGHT(F624,2)="90",INDEX(字典!F:F,MATCH("0x"&amp;MID(F624,5,2),字典!C:C,0)),INDEX(字典!D:D,MATCH("0x"&amp;MID(F624,5,2),字典!C:C,0)))</f>
        <v>-</v>
      </c>
      <c r="J624" s="4" t="str">
        <f>IF(RIGHT(F624,2) ="90",INDEX(字典!J:J,MATCH("0x"&amp;MID(F624,7,2),字典!C:C,0)),INDEX(字典!H:H,MATCH("0x"&amp;MID(F624,7,2),字典!C:C,0)))</f>
        <v>-</v>
      </c>
      <c r="K624" s="4" t="str">
        <f>INDEX(字典!M:M,MATCH("0x"&amp;RIGHT(F624,2),字典!L:L,0))</f>
        <v>0xF8(248/120)</v>
      </c>
      <c r="L624" s="8">
        <f t="shared" si="20"/>
        <v>52.44</v>
      </c>
      <c r="M624" s="8">
        <f t="shared" si="19"/>
        <v>0.12099999999999511</v>
      </c>
    </row>
    <row r="625" spans="1:13" ht="18" customHeight="1" x14ac:dyDescent="0.2">
      <c r="A625" s="1">
        <v>624</v>
      </c>
      <c r="B625" s="1">
        <v>1</v>
      </c>
      <c r="C625" s="20"/>
      <c r="D625" s="1" t="s">
        <v>77</v>
      </c>
      <c r="E625" s="1" t="s">
        <v>78</v>
      </c>
      <c r="F625" s="1" t="s">
        <v>79</v>
      </c>
      <c r="G625" s="1" t="s">
        <v>705</v>
      </c>
      <c r="H625" s="4" t="str">
        <f>INDEX(字典!B:B,MATCH(D625,字典!A:A,0))</f>
        <v>正常</v>
      </c>
      <c r="I625" s="4" t="str">
        <f>IF(RIGHT(F625,2)="90",INDEX(字典!F:F,MATCH("0x"&amp;MID(F625,5,2),字典!C:C,0)),INDEX(字典!D:D,MATCH("0x"&amp;MID(F625,5,2),字典!C:C,0)))</f>
        <v>-</v>
      </c>
      <c r="J625" s="4" t="str">
        <f>IF(RIGHT(F625,2) ="90",INDEX(字典!J:J,MATCH("0x"&amp;MID(F625,7,2),字典!C:C,0)),INDEX(字典!H:H,MATCH("0x"&amp;MID(F625,7,2),字典!C:C,0)))</f>
        <v>-</v>
      </c>
      <c r="K625" s="4" t="str">
        <f>INDEX(字典!M:M,MATCH("0x"&amp;RIGHT(F625,2),字典!L:L,0))</f>
        <v>0xF8(248/120)</v>
      </c>
      <c r="L625" s="8">
        <f t="shared" si="20"/>
        <v>52.58</v>
      </c>
      <c r="M625" s="8">
        <f t="shared" si="19"/>
        <v>0.14000000000000057</v>
      </c>
    </row>
    <row r="626" spans="1:13" ht="18" customHeight="1" x14ac:dyDescent="0.2">
      <c r="A626" s="1">
        <v>625</v>
      </c>
      <c r="B626" s="1">
        <v>1</v>
      </c>
      <c r="C626" s="20"/>
      <c r="D626" s="1" t="s">
        <v>77</v>
      </c>
      <c r="E626" s="1" t="s">
        <v>78</v>
      </c>
      <c r="F626" s="1" t="s">
        <v>87</v>
      </c>
      <c r="G626" s="1" t="s">
        <v>706</v>
      </c>
      <c r="H626" s="4" t="str">
        <f>INDEX(字典!B:B,MATCH(D626,字典!A:A,0))</f>
        <v>正常</v>
      </c>
      <c r="I626" s="4" t="str">
        <f>IF(RIGHT(F626,2)="90",INDEX(字典!F:F,MATCH("0x"&amp;MID(F626,5,2),字典!C:C,0)),INDEX(字典!D:D,MATCH("0x"&amp;MID(F626,5,2),字典!C:C,0)))</f>
        <v>-</v>
      </c>
      <c r="J626" s="4" t="str">
        <f>IF(RIGHT(F626,2) ="90",INDEX(字典!J:J,MATCH("0x"&amp;MID(F626,7,2),字典!C:C,0)),INDEX(字典!H:H,MATCH("0x"&amp;MID(F626,7,2),字典!C:C,0)))</f>
        <v>-</v>
      </c>
      <c r="K626" s="4" t="str">
        <f>INDEX(字典!M:M,MATCH("0x"&amp;RIGHT(F626,2),字典!L:L,0))</f>
        <v>0xFE(254/126)</v>
      </c>
      <c r="L626" s="8">
        <f t="shared" si="20"/>
        <v>52.7</v>
      </c>
      <c r="M626" s="8">
        <f t="shared" si="19"/>
        <v>0.12000000000000455</v>
      </c>
    </row>
    <row r="627" spans="1:13" ht="18" customHeight="1" x14ac:dyDescent="0.2">
      <c r="A627" s="1">
        <v>626</v>
      </c>
      <c r="B627" s="1">
        <v>1</v>
      </c>
      <c r="C627" s="20"/>
      <c r="D627" s="1" t="s">
        <v>77</v>
      </c>
      <c r="E627" s="1" t="s">
        <v>78</v>
      </c>
      <c r="F627" s="1" t="s">
        <v>79</v>
      </c>
      <c r="G627" s="1" t="s">
        <v>707</v>
      </c>
      <c r="H627" s="4" t="str">
        <f>INDEX(字典!B:B,MATCH(D627,字典!A:A,0))</f>
        <v>正常</v>
      </c>
      <c r="I627" s="4" t="str">
        <f>IF(RIGHT(F627,2)="90",INDEX(字典!F:F,MATCH("0x"&amp;MID(F627,5,2),字典!C:C,0)),INDEX(字典!D:D,MATCH("0x"&amp;MID(F627,5,2),字典!C:C,0)))</f>
        <v>-</v>
      </c>
      <c r="J627" s="4" t="str">
        <f>IF(RIGHT(F627,2) ="90",INDEX(字典!J:J,MATCH("0x"&amp;MID(F627,7,2),字典!C:C,0)),INDEX(字典!H:H,MATCH("0x"&amp;MID(F627,7,2),字典!C:C,0)))</f>
        <v>-</v>
      </c>
      <c r="K627" s="4" t="str">
        <f>INDEX(字典!M:M,MATCH("0x"&amp;RIGHT(F627,2),字典!L:L,0))</f>
        <v>0xF8(248/120)</v>
      </c>
      <c r="L627" s="8">
        <f t="shared" si="20"/>
        <v>52.838000000000001</v>
      </c>
      <c r="M627" s="8">
        <f t="shared" si="19"/>
        <v>0.13799999999999812</v>
      </c>
    </row>
    <row r="628" spans="1:13" ht="18" customHeight="1" x14ac:dyDescent="0.2">
      <c r="A628" s="1">
        <v>627</v>
      </c>
      <c r="B628" s="1">
        <v>1</v>
      </c>
      <c r="C628" s="20"/>
      <c r="D628" s="1" t="s">
        <v>77</v>
      </c>
      <c r="E628" s="1" t="s">
        <v>78</v>
      </c>
      <c r="F628" s="1" t="s">
        <v>79</v>
      </c>
      <c r="G628" s="1" t="s">
        <v>708</v>
      </c>
      <c r="H628" s="4" t="str">
        <f>INDEX(字典!B:B,MATCH(D628,字典!A:A,0))</f>
        <v>正常</v>
      </c>
      <c r="I628" s="4" t="str">
        <f>IF(RIGHT(F628,2)="90",INDEX(字典!F:F,MATCH("0x"&amp;MID(F628,5,2),字典!C:C,0)),INDEX(字典!D:D,MATCH("0x"&amp;MID(F628,5,2),字典!C:C,0)))</f>
        <v>-</v>
      </c>
      <c r="J628" s="4" t="str">
        <f>IF(RIGHT(F628,2) ="90",INDEX(字典!J:J,MATCH("0x"&amp;MID(F628,7,2),字典!C:C,0)),INDEX(字典!H:H,MATCH("0x"&amp;MID(F628,7,2),字典!C:C,0)))</f>
        <v>-</v>
      </c>
      <c r="K628" s="4" t="str">
        <f>INDEX(字典!M:M,MATCH("0x"&amp;RIGHT(F628,2),字典!L:L,0))</f>
        <v>0xF8(248/120)</v>
      </c>
      <c r="L628" s="8">
        <f t="shared" si="20"/>
        <v>52.966000000000001</v>
      </c>
      <c r="M628" s="8">
        <f t="shared" si="19"/>
        <v>0.12800000000000011</v>
      </c>
    </row>
    <row r="629" spans="1:13" ht="18" customHeight="1" x14ac:dyDescent="0.2">
      <c r="A629" s="1">
        <v>628</v>
      </c>
      <c r="B629" s="1">
        <v>1</v>
      </c>
      <c r="C629" s="20"/>
      <c r="D629" s="1" t="s">
        <v>77</v>
      </c>
      <c r="E629" s="1" t="s">
        <v>78</v>
      </c>
      <c r="F629" s="1" t="s">
        <v>79</v>
      </c>
      <c r="G629" s="1" t="s">
        <v>709</v>
      </c>
      <c r="H629" s="4" t="str">
        <f>INDEX(字典!B:B,MATCH(D629,字典!A:A,0))</f>
        <v>正常</v>
      </c>
      <c r="I629" s="4" t="str">
        <f>IF(RIGHT(F629,2)="90",INDEX(字典!F:F,MATCH("0x"&amp;MID(F629,5,2),字典!C:C,0)),INDEX(字典!D:D,MATCH("0x"&amp;MID(F629,5,2),字典!C:C,0)))</f>
        <v>-</v>
      </c>
      <c r="J629" s="4" t="str">
        <f>IF(RIGHT(F629,2) ="90",INDEX(字典!J:J,MATCH("0x"&amp;MID(F629,7,2),字典!C:C,0)),INDEX(字典!H:H,MATCH("0x"&amp;MID(F629,7,2),字典!C:C,0)))</f>
        <v>-</v>
      </c>
      <c r="K629" s="4" t="str">
        <f>INDEX(字典!M:M,MATCH("0x"&amp;RIGHT(F629,2),字典!L:L,0))</f>
        <v>0xF8(248/120)</v>
      </c>
      <c r="L629" s="8">
        <f t="shared" si="20"/>
        <v>53.085999999999999</v>
      </c>
      <c r="M629" s="8">
        <f t="shared" si="19"/>
        <v>0.11999999999999744</v>
      </c>
    </row>
    <row r="630" spans="1:13" ht="18" customHeight="1" x14ac:dyDescent="0.2">
      <c r="A630" s="1">
        <v>629</v>
      </c>
      <c r="B630" s="1">
        <v>1</v>
      </c>
      <c r="C630" s="20"/>
      <c r="D630" s="1" t="s">
        <v>77</v>
      </c>
      <c r="E630" s="1" t="s">
        <v>78</v>
      </c>
      <c r="F630" s="1" t="s">
        <v>79</v>
      </c>
      <c r="G630" s="1" t="s">
        <v>710</v>
      </c>
      <c r="H630" s="4" t="str">
        <f>INDEX(字典!B:B,MATCH(D630,字典!A:A,0))</f>
        <v>正常</v>
      </c>
      <c r="I630" s="4" t="str">
        <f>IF(RIGHT(F630,2)="90",INDEX(字典!F:F,MATCH("0x"&amp;MID(F630,5,2),字典!C:C,0)),INDEX(字典!D:D,MATCH("0x"&amp;MID(F630,5,2),字典!C:C,0)))</f>
        <v>-</v>
      </c>
      <c r="J630" s="4" t="str">
        <f>IF(RIGHT(F630,2) ="90",INDEX(字典!J:J,MATCH("0x"&amp;MID(F630,7,2),字典!C:C,0)),INDEX(字典!H:H,MATCH("0x"&amp;MID(F630,7,2),字典!C:C,0)))</f>
        <v>-</v>
      </c>
      <c r="K630" s="4" t="str">
        <f>INDEX(字典!M:M,MATCH("0x"&amp;RIGHT(F630,2),字典!L:L,0))</f>
        <v>0xF8(248/120)</v>
      </c>
      <c r="L630" s="8">
        <f t="shared" si="20"/>
        <v>53.206000000000003</v>
      </c>
      <c r="M630" s="8">
        <f t="shared" si="19"/>
        <v>0.12000000000000455</v>
      </c>
    </row>
    <row r="631" spans="1:13" ht="18" customHeight="1" x14ac:dyDescent="0.2">
      <c r="A631" s="1">
        <v>630</v>
      </c>
      <c r="B631" s="1">
        <v>2</v>
      </c>
      <c r="C631" s="23"/>
      <c r="D631" s="1" t="s">
        <v>711</v>
      </c>
      <c r="E631" s="1" t="s">
        <v>78</v>
      </c>
      <c r="F631" s="1" t="s">
        <v>78</v>
      </c>
      <c r="G631" s="1" t="s">
        <v>78</v>
      </c>
      <c r="H631" s="4" t="str">
        <f>INDEX(字典!B:B,MATCH(D631,字典!A:A,0))</f>
        <v>初始化成功</v>
      </c>
      <c r="I631" s="4" t="str">
        <f>IF(RIGHT(F631,2)="90",INDEX(字典!F:F,MATCH("0x"&amp;MID(F631,5,2),字典!C:C,0)),INDEX(字典!D:D,MATCH("0x"&amp;MID(F631,5,2),字典!C:C,0)))</f>
        <v>-</v>
      </c>
      <c r="J631" s="4" t="str">
        <f>IF(RIGHT(F631,2) ="90",INDEX(字典!J:J,MATCH("0x"&amp;MID(F631,7,2),字典!C:C,0)),INDEX(字典!H:H,MATCH("0x"&amp;MID(F631,7,2),字典!C:C,0)))</f>
        <v>-</v>
      </c>
      <c r="K631" s="4" t="str">
        <f>INDEX(字典!M:M,MATCH("0x"&amp;RIGHT(F631,2),字典!L:L,0))</f>
        <v>-</v>
      </c>
      <c r="L631" s="8">
        <f t="shared" ref="L631:L694" si="21">HEX2DEC(RIGHT(G631,6))/1000</f>
        <v>0</v>
      </c>
      <c r="M631" s="8">
        <f t="shared" si="19"/>
        <v>0</v>
      </c>
    </row>
    <row r="632" spans="1:13" ht="18" customHeight="1" x14ac:dyDescent="0.2">
      <c r="A632" s="1">
        <v>631</v>
      </c>
      <c r="B632" s="1">
        <v>2</v>
      </c>
      <c r="C632" s="20"/>
      <c r="D632" s="1" t="s">
        <v>77</v>
      </c>
      <c r="E632" s="1" t="s">
        <v>78</v>
      </c>
      <c r="F632" s="1" t="s">
        <v>79</v>
      </c>
      <c r="G632" s="1" t="s">
        <v>78</v>
      </c>
      <c r="H632" s="4" t="str">
        <f>INDEX(字典!B:B,MATCH(D632,字典!A:A,0))</f>
        <v>正常</v>
      </c>
      <c r="I632" s="4" t="str">
        <f>IF(RIGHT(F632,2)="90",INDEX(字典!F:F,MATCH("0x"&amp;MID(F632,5,2),字典!C:C,0)),INDEX(字典!D:D,MATCH("0x"&amp;MID(F632,5,2),字典!C:C,0)))</f>
        <v>-</v>
      </c>
      <c r="J632" s="4" t="str">
        <f>IF(RIGHT(F632,2) ="90",INDEX(字典!J:J,MATCH("0x"&amp;MID(F632,7,2),字典!C:C,0)),INDEX(字典!H:H,MATCH("0x"&amp;MID(F632,7,2),字典!C:C,0)))</f>
        <v>-</v>
      </c>
      <c r="K632" s="4" t="str">
        <f>INDEX(字典!M:M,MATCH("0x"&amp;RIGHT(F632,2),字典!L:L,0))</f>
        <v>0xF8(248/120)</v>
      </c>
      <c r="L632" s="8">
        <f t="shared" si="21"/>
        <v>0</v>
      </c>
      <c r="M632" s="8">
        <f t="shared" si="19"/>
        <v>0</v>
      </c>
    </row>
    <row r="633" spans="1:13" ht="18" customHeight="1" x14ac:dyDescent="0.2">
      <c r="A633" s="1">
        <v>632</v>
      </c>
      <c r="B633" s="1">
        <v>2</v>
      </c>
      <c r="C633" s="20"/>
      <c r="D633" s="1" t="s">
        <v>77</v>
      </c>
      <c r="E633" s="1" t="s">
        <v>78</v>
      </c>
      <c r="F633" s="1" t="s">
        <v>79</v>
      </c>
      <c r="G633" s="1" t="s">
        <v>712</v>
      </c>
      <c r="H633" s="4" t="str">
        <f>INDEX(字典!B:B,MATCH(D633,字典!A:A,0))</f>
        <v>正常</v>
      </c>
      <c r="I633" s="4" t="str">
        <f>IF(RIGHT(F633,2)="90",INDEX(字典!F:F,MATCH("0x"&amp;MID(F633,5,2),字典!C:C,0)),INDEX(字典!D:D,MATCH("0x"&amp;MID(F633,5,2),字典!C:C,0)))</f>
        <v>-</v>
      </c>
      <c r="J633" s="4" t="str">
        <f>IF(RIGHT(F633,2) ="90",INDEX(字典!J:J,MATCH("0x"&amp;MID(F633,7,2),字典!C:C,0)),INDEX(字典!H:H,MATCH("0x"&amp;MID(F633,7,2),字典!C:C,0)))</f>
        <v>-</v>
      </c>
      <c r="K633" s="4" t="str">
        <f>INDEX(字典!M:M,MATCH("0x"&amp;RIGHT(F633,2),字典!L:L,0))</f>
        <v>0xF8(248/120)</v>
      </c>
      <c r="L633" s="8">
        <f t="shared" si="21"/>
        <v>0.03</v>
      </c>
      <c r="M633" s="8">
        <f t="shared" si="19"/>
        <v>0.03</v>
      </c>
    </row>
    <row r="634" spans="1:13" ht="18" customHeight="1" x14ac:dyDescent="0.2">
      <c r="A634" s="1">
        <v>633</v>
      </c>
      <c r="B634" s="1">
        <v>2</v>
      </c>
      <c r="C634" s="20"/>
      <c r="D634" s="1" t="s">
        <v>77</v>
      </c>
      <c r="E634" s="1" t="s">
        <v>78</v>
      </c>
      <c r="F634" s="1" t="s">
        <v>79</v>
      </c>
      <c r="G634" s="1" t="s">
        <v>713</v>
      </c>
      <c r="H634" s="4" t="str">
        <f>INDEX(字典!B:B,MATCH(D634,字典!A:A,0))</f>
        <v>正常</v>
      </c>
      <c r="I634" s="4" t="str">
        <f>IF(RIGHT(F634,2)="90",INDEX(字典!F:F,MATCH("0x"&amp;MID(F634,5,2),字典!C:C,0)),INDEX(字典!D:D,MATCH("0x"&amp;MID(F634,5,2),字典!C:C,0)))</f>
        <v>-</v>
      </c>
      <c r="J634" s="4" t="str">
        <f>IF(RIGHT(F634,2) ="90",INDEX(字典!J:J,MATCH("0x"&amp;MID(F634,7,2),字典!C:C,0)),INDEX(字典!H:H,MATCH("0x"&amp;MID(F634,7,2),字典!C:C,0)))</f>
        <v>-</v>
      </c>
      <c r="K634" s="4" t="str">
        <f>INDEX(字典!M:M,MATCH("0x"&amp;RIGHT(F634,2),字典!L:L,0))</f>
        <v>0xF8(248/120)</v>
      </c>
      <c r="L634" s="8">
        <f t="shared" si="21"/>
        <v>0.05</v>
      </c>
      <c r="M634" s="8">
        <f t="shared" si="19"/>
        <v>2.0000000000000004E-2</v>
      </c>
    </row>
    <row r="635" spans="1:13" ht="18" customHeight="1" x14ac:dyDescent="0.2">
      <c r="A635" s="1">
        <v>634</v>
      </c>
      <c r="B635" s="1">
        <v>2</v>
      </c>
      <c r="C635" s="20"/>
      <c r="D635" s="1" t="s">
        <v>77</v>
      </c>
      <c r="E635" s="1" t="s">
        <v>78</v>
      </c>
      <c r="F635" s="1" t="s">
        <v>79</v>
      </c>
      <c r="G635" s="1" t="s">
        <v>714</v>
      </c>
      <c r="H635" s="4" t="str">
        <f>INDEX(字典!B:B,MATCH(D635,字典!A:A,0))</f>
        <v>正常</v>
      </c>
      <c r="I635" s="4" t="str">
        <f>IF(RIGHT(F635,2)="90",INDEX(字典!F:F,MATCH("0x"&amp;MID(F635,5,2),字典!C:C,0)),INDEX(字典!D:D,MATCH("0x"&amp;MID(F635,5,2),字典!C:C,0)))</f>
        <v>-</v>
      </c>
      <c r="J635" s="4" t="str">
        <f>IF(RIGHT(F635,2) ="90",INDEX(字典!J:J,MATCH("0x"&amp;MID(F635,7,2),字典!C:C,0)),INDEX(字典!H:H,MATCH("0x"&amp;MID(F635,7,2),字典!C:C,0)))</f>
        <v>-</v>
      </c>
      <c r="K635" s="4" t="str">
        <f>INDEX(字典!M:M,MATCH("0x"&amp;RIGHT(F635,2),字典!L:L,0))</f>
        <v>0xF8(248/120)</v>
      </c>
      <c r="L635" s="8">
        <f t="shared" si="21"/>
        <v>7.0000000000000007E-2</v>
      </c>
      <c r="M635" s="8">
        <f t="shared" si="19"/>
        <v>2.0000000000000004E-2</v>
      </c>
    </row>
    <row r="636" spans="1:13" ht="18" customHeight="1" x14ac:dyDescent="0.2">
      <c r="A636" s="1">
        <v>635</v>
      </c>
      <c r="B636" s="1">
        <v>2</v>
      </c>
      <c r="C636" s="20"/>
      <c r="D636" s="1" t="s">
        <v>77</v>
      </c>
      <c r="E636" s="1" t="s">
        <v>78</v>
      </c>
      <c r="F636" s="1" t="s">
        <v>87</v>
      </c>
      <c r="G636" s="1" t="s">
        <v>714</v>
      </c>
      <c r="H636" s="4" t="str">
        <f>INDEX(字典!B:B,MATCH(D636,字典!A:A,0))</f>
        <v>正常</v>
      </c>
      <c r="I636" s="4" t="str">
        <f>IF(RIGHT(F636,2)="90",INDEX(字典!F:F,MATCH("0x"&amp;MID(F636,5,2),字典!C:C,0)),INDEX(字典!D:D,MATCH("0x"&amp;MID(F636,5,2),字典!C:C,0)))</f>
        <v>-</v>
      </c>
      <c r="J636" s="4" t="str">
        <f>IF(RIGHT(F636,2) ="90",INDEX(字典!J:J,MATCH("0x"&amp;MID(F636,7,2),字典!C:C,0)),INDEX(字典!H:H,MATCH("0x"&amp;MID(F636,7,2),字典!C:C,0)))</f>
        <v>-</v>
      </c>
      <c r="K636" s="4" t="str">
        <f>INDEX(字典!M:M,MATCH("0x"&amp;RIGHT(F636,2),字典!L:L,0))</f>
        <v>0xFE(254/126)</v>
      </c>
      <c r="L636" s="8">
        <f t="shared" si="21"/>
        <v>7.0000000000000007E-2</v>
      </c>
      <c r="M636" s="8">
        <f t="shared" si="19"/>
        <v>0</v>
      </c>
    </row>
    <row r="637" spans="1:13" ht="18" customHeight="1" x14ac:dyDescent="0.2">
      <c r="A637" s="1">
        <v>636</v>
      </c>
      <c r="B637" s="1">
        <v>2</v>
      </c>
      <c r="C637" s="20"/>
      <c r="D637" s="1" t="s">
        <v>77</v>
      </c>
      <c r="E637" s="1" t="s">
        <v>78</v>
      </c>
      <c r="F637" s="1" t="s">
        <v>79</v>
      </c>
      <c r="G637" s="1" t="s">
        <v>715</v>
      </c>
      <c r="H637" s="4" t="str">
        <f>INDEX(字典!B:B,MATCH(D637,字典!A:A,0))</f>
        <v>正常</v>
      </c>
      <c r="I637" s="4" t="str">
        <f>IF(RIGHT(F637,2)="90",INDEX(字典!F:F,MATCH("0x"&amp;MID(F637,5,2),字典!C:C,0)),INDEX(字典!D:D,MATCH("0x"&amp;MID(F637,5,2),字典!C:C,0)))</f>
        <v>-</v>
      </c>
      <c r="J637" s="4" t="str">
        <f>IF(RIGHT(F637,2) ="90",INDEX(字典!J:J,MATCH("0x"&amp;MID(F637,7,2),字典!C:C,0)),INDEX(字典!H:H,MATCH("0x"&amp;MID(F637,7,2),字典!C:C,0)))</f>
        <v>-</v>
      </c>
      <c r="K637" s="4" t="str">
        <f>INDEX(字典!M:M,MATCH("0x"&amp;RIGHT(F637,2),字典!L:L,0))</f>
        <v>0xF8(248/120)</v>
      </c>
      <c r="L637" s="8">
        <f t="shared" si="21"/>
        <v>0.09</v>
      </c>
      <c r="M637" s="8">
        <f t="shared" si="19"/>
        <v>1.999999999999999E-2</v>
      </c>
    </row>
    <row r="638" spans="1:13" ht="18" customHeight="1" x14ac:dyDescent="0.2">
      <c r="A638" s="1">
        <v>637</v>
      </c>
      <c r="B638" s="1">
        <v>2</v>
      </c>
      <c r="C638" s="20"/>
      <c r="D638" s="1" t="s">
        <v>77</v>
      </c>
      <c r="E638" s="1" t="s">
        <v>78</v>
      </c>
      <c r="F638" s="1" t="s">
        <v>79</v>
      </c>
      <c r="G638" s="1" t="s">
        <v>716</v>
      </c>
      <c r="H638" s="4" t="str">
        <f>INDEX(字典!B:B,MATCH(D638,字典!A:A,0))</f>
        <v>正常</v>
      </c>
      <c r="I638" s="4" t="str">
        <f>IF(RIGHT(F638,2)="90",INDEX(字典!F:F,MATCH("0x"&amp;MID(F638,5,2),字典!C:C,0)),INDEX(字典!D:D,MATCH("0x"&amp;MID(F638,5,2),字典!C:C,0)))</f>
        <v>-</v>
      </c>
      <c r="J638" s="4" t="str">
        <f>IF(RIGHT(F638,2) ="90",INDEX(字典!J:J,MATCH("0x"&amp;MID(F638,7,2),字典!C:C,0)),INDEX(字典!H:H,MATCH("0x"&amp;MID(F638,7,2),字典!C:C,0)))</f>
        <v>-</v>
      </c>
      <c r="K638" s="4" t="str">
        <f>INDEX(字典!M:M,MATCH("0x"&amp;RIGHT(F638,2),字典!L:L,0))</f>
        <v>0xF8(248/120)</v>
      </c>
      <c r="L638" s="8">
        <f t="shared" si="21"/>
        <v>0.11</v>
      </c>
      <c r="M638" s="8">
        <f t="shared" si="19"/>
        <v>2.0000000000000004E-2</v>
      </c>
    </row>
    <row r="639" spans="1:13" ht="18" customHeight="1" x14ac:dyDescent="0.2">
      <c r="A639" s="1">
        <v>638</v>
      </c>
      <c r="B639" s="1">
        <v>2</v>
      </c>
      <c r="C639" s="20"/>
      <c r="D639" s="1" t="s">
        <v>77</v>
      </c>
      <c r="E639" s="1" t="s">
        <v>78</v>
      </c>
      <c r="F639" s="1" t="s">
        <v>79</v>
      </c>
      <c r="G639" s="1" t="s">
        <v>717</v>
      </c>
      <c r="H639" s="4" t="str">
        <f>INDEX(字典!B:B,MATCH(D639,字典!A:A,0))</f>
        <v>正常</v>
      </c>
      <c r="I639" s="4" t="str">
        <f>IF(RIGHT(F639,2)="90",INDEX(字典!F:F,MATCH("0x"&amp;MID(F639,5,2),字典!C:C,0)),INDEX(字典!D:D,MATCH("0x"&amp;MID(F639,5,2),字典!C:C,0)))</f>
        <v>-</v>
      </c>
      <c r="J639" s="4" t="str">
        <f>IF(RIGHT(F639,2) ="90",INDEX(字典!J:J,MATCH("0x"&amp;MID(F639,7,2),字典!C:C,0)),INDEX(字典!H:H,MATCH("0x"&amp;MID(F639,7,2),字典!C:C,0)))</f>
        <v>-</v>
      </c>
      <c r="K639" s="4" t="str">
        <f>INDEX(字典!M:M,MATCH("0x"&amp;RIGHT(F639,2),字典!L:L,0))</f>
        <v>0xF8(248/120)</v>
      </c>
      <c r="L639" s="8">
        <f t="shared" si="21"/>
        <v>0.13</v>
      </c>
      <c r="M639" s="8">
        <f t="shared" si="19"/>
        <v>2.0000000000000004E-2</v>
      </c>
    </row>
    <row r="640" spans="1:13" ht="18" customHeight="1" x14ac:dyDescent="0.2">
      <c r="A640" s="1">
        <v>639</v>
      </c>
      <c r="B640" s="1">
        <v>2</v>
      </c>
      <c r="C640" s="20"/>
      <c r="D640" s="1" t="s">
        <v>77</v>
      </c>
      <c r="E640" s="1" t="s">
        <v>78</v>
      </c>
      <c r="F640" s="1" t="s">
        <v>79</v>
      </c>
      <c r="G640" s="1" t="s">
        <v>718</v>
      </c>
      <c r="H640" s="4" t="str">
        <f>INDEX(字典!B:B,MATCH(D640,字典!A:A,0))</f>
        <v>正常</v>
      </c>
      <c r="I640" s="4" t="str">
        <f>IF(RIGHT(F640,2)="90",INDEX(字典!F:F,MATCH("0x"&amp;MID(F640,5,2),字典!C:C,0)),INDEX(字典!D:D,MATCH("0x"&amp;MID(F640,5,2),字典!C:C,0)))</f>
        <v>-</v>
      </c>
      <c r="J640" s="4" t="str">
        <f>IF(RIGHT(F640,2) ="90",INDEX(字典!J:J,MATCH("0x"&amp;MID(F640,7,2),字典!C:C,0)),INDEX(字典!H:H,MATCH("0x"&amp;MID(F640,7,2),字典!C:C,0)))</f>
        <v>-</v>
      </c>
      <c r="K640" s="4" t="str">
        <f>INDEX(字典!M:M,MATCH("0x"&amp;RIGHT(F640,2),字典!L:L,0))</f>
        <v>0xF8(248/120)</v>
      </c>
      <c r="L640" s="8">
        <f t="shared" si="21"/>
        <v>0.16</v>
      </c>
      <c r="M640" s="8">
        <f t="shared" si="19"/>
        <v>0.03</v>
      </c>
    </row>
    <row r="641" spans="1:13" ht="18" customHeight="1" x14ac:dyDescent="0.2">
      <c r="A641" s="1">
        <v>640</v>
      </c>
      <c r="B641" s="1">
        <v>2</v>
      </c>
      <c r="C641" s="20"/>
      <c r="D641" s="1" t="s">
        <v>77</v>
      </c>
      <c r="E641" s="1" t="s">
        <v>78</v>
      </c>
      <c r="F641" s="1" t="s">
        <v>79</v>
      </c>
      <c r="G641" s="1" t="s">
        <v>719</v>
      </c>
      <c r="H641" s="4" t="str">
        <f>INDEX(字典!B:B,MATCH(D641,字典!A:A,0))</f>
        <v>正常</v>
      </c>
      <c r="I641" s="4" t="str">
        <f>IF(RIGHT(F641,2)="90",INDEX(字典!F:F,MATCH("0x"&amp;MID(F641,5,2),字典!C:C,0)),INDEX(字典!D:D,MATCH("0x"&amp;MID(F641,5,2),字典!C:C,0)))</f>
        <v>-</v>
      </c>
      <c r="J641" s="4" t="str">
        <f>IF(RIGHT(F641,2) ="90",INDEX(字典!J:J,MATCH("0x"&amp;MID(F641,7,2),字典!C:C,0)),INDEX(字典!H:H,MATCH("0x"&amp;MID(F641,7,2),字典!C:C,0)))</f>
        <v>-</v>
      </c>
      <c r="K641" s="4" t="str">
        <f>INDEX(字典!M:M,MATCH("0x"&amp;RIGHT(F641,2),字典!L:L,0))</f>
        <v>0xF8(248/120)</v>
      </c>
      <c r="L641" s="8">
        <f t="shared" si="21"/>
        <v>0.18</v>
      </c>
      <c r="M641" s="8">
        <f t="shared" si="19"/>
        <v>1.999999999999999E-2</v>
      </c>
    </row>
    <row r="642" spans="1:13" ht="18" customHeight="1" x14ac:dyDescent="0.2">
      <c r="A642" s="1">
        <v>641</v>
      </c>
      <c r="B642" s="1">
        <v>2</v>
      </c>
      <c r="C642" s="20"/>
      <c r="D642" s="1" t="s">
        <v>77</v>
      </c>
      <c r="E642" s="1" t="s">
        <v>78</v>
      </c>
      <c r="F642" s="1" t="s">
        <v>79</v>
      </c>
      <c r="G642" s="1" t="s">
        <v>720</v>
      </c>
      <c r="H642" s="4" t="str">
        <f>INDEX(字典!B:B,MATCH(D642,字典!A:A,0))</f>
        <v>正常</v>
      </c>
      <c r="I642" s="4" t="str">
        <f>IF(RIGHT(F642,2)="90",INDEX(字典!F:F,MATCH("0x"&amp;MID(F642,5,2),字典!C:C,0)),INDEX(字典!D:D,MATCH("0x"&amp;MID(F642,5,2),字典!C:C,0)))</f>
        <v>-</v>
      </c>
      <c r="J642" s="4" t="str">
        <f>IF(RIGHT(F642,2) ="90",INDEX(字典!J:J,MATCH("0x"&amp;MID(F642,7,2),字典!C:C,0)),INDEX(字典!H:H,MATCH("0x"&amp;MID(F642,7,2),字典!C:C,0)))</f>
        <v>-</v>
      </c>
      <c r="K642" s="4" t="str">
        <f>INDEX(字典!M:M,MATCH("0x"&amp;RIGHT(F642,2),字典!L:L,0))</f>
        <v>0xF8(248/120)</v>
      </c>
      <c r="L642" s="8">
        <f t="shared" si="21"/>
        <v>0.2</v>
      </c>
      <c r="M642" s="8">
        <f t="shared" ref="M642:M705" si="22">IFERROR(IF(B642=B641,L642-L641,0),"")</f>
        <v>2.0000000000000018E-2</v>
      </c>
    </row>
    <row r="643" spans="1:13" ht="18" customHeight="1" x14ac:dyDescent="0.2">
      <c r="A643" s="1">
        <v>642</v>
      </c>
      <c r="B643" s="1">
        <v>2</v>
      </c>
      <c r="C643" s="20"/>
      <c r="D643" s="1" t="s">
        <v>77</v>
      </c>
      <c r="E643" s="1" t="s">
        <v>78</v>
      </c>
      <c r="F643" s="1" t="s">
        <v>79</v>
      </c>
      <c r="G643" s="1" t="s">
        <v>721</v>
      </c>
      <c r="H643" s="4" t="str">
        <f>INDEX(字典!B:B,MATCH(D643,字典!A:A,0))</f>
        <v>正常</v>
      </c>
      <c r="I643" s="4" t="str">
        <f>IF(RIGHT(F643,2)="90",INDEX(字典!F:F,MATCH("0x"&amp;MID(F643,5,2),字典!C:C,0)),INDEX(字典!D:D,MATCH("0x"&amp;MID(F643,5,2),字典!C:C,0)))</f>
        <v>-</v>
      </c>
      <c r="J643" s="4" t="str">
        <f>IF(RIGHT(F643,2) ="90",INDEX(字典!J:J,MATCH("0x"&amp;MID(F643,7,2),字典!C:C,0)),INDEX(字典!H:H,MATCH("0x"&amp;MID(F643,7,2),字典!C:C,0)))</f>
        <v>-</v>
      </c>
      <c r="K643" s="4" t="str">
        <f>INDEX(字典!M:M,MATCH("0x"&amp;RIGHT(F643,2),字典!L:L,0))</f>
        <v>0xF8(248/120)</v>
      </c>
      <c r="L643" s="8">
        <f t="shared" si="21"/>
        <v>0.22</v>
      </c>
      <c r="M643" s="8">
        <f t="shared" si="22"/>
        <v>1.999999999999999E-2</v>
      </c>
    </row>
    <row r="644" spans="1:13" ht="18" customHeight="1" x14ac:dyDescent="0.2">
      <c r="A644" s="1">
        <v>643</v>
      </c>
      <c r="B644" s="1">
        <v>2</v>
      </c>
      <c r="C644" s="20"/>
      <c r="D644" s="1" t="s">
        <v>77</v>
      </c>
      <c r="E644" s="1" t="s">
        <v>78</v>
      </c>
      <c r="F644" s="1" t="s">
        <v>79</v>
      </c>
      <c r="G644" s="1" t="s">
        <v>722</v>
      </c>
      <c r="H644" s="4" t="str">
        <f>INDEX(字典!B:B,MATCH(D644,字典!A:A,0))</f>
        <v>正常</v>
      </c>
      <c r="I644" s="4" t="str">
        <f>IF(RIGHT(F644,2)="90",INDEX(字典!F:F,MATCH("0x"&amp;MID(F644,5,2),字典!C:C,0)),INDEX(字典!D:D,MATCH("0x"&amp;MID(F644,5,2),字典!C:C,0)))</f>
        <v>-</v>
      </c>
      <c r="J644" s="4" t="str">
        <f>IF(RIGHT(F644,2) ="90",INDEX(字典!J:J,MATCH("0x"&amp;MID(F644,7,2),字典!C:C,0)),INDEX(字典!H:H,MATCH("0x"&amp;MID(F644,7,2),字典!C:C,0)))</f>
        <v>-</v>
      </c>
      <c r="K644" s="4" t="str">
        <f>INDEX(字典!M:M,MATCH("0x"&amp;RIGHT(F644,2),字典!L:L,0))</f>
        <v>0xF8(248/120)</v>
      </c>
      <c r="L644" s="8">
        <f t="shared" si="21"/>
        <v>0.24</v>
      </c>
      <c r="M644" s="8">
        <f t="shared" si="22"/>
        <v>1.999999999999999E-2</v>
      </c>
    </row>
    <row r="645" spans="1:13" ht="18" customHeight="1" x14ac:dyDescent="0.2">
      <c r="A645" s="1">
        <v>644</v>
      </c>
      <c r="B645" s="1">
        <v>2</v>
      </c>
      <c r="C645" s="20"/>
      <c r="D645" s="1" t="s">
        <v>77</v>
      </c>
      <c r="E645" s="1" t="s">
        <v>78</v>
      </c>
      <c r="F645" s="1" t="s">
        <v>79</v>
      </c>
      <c r="G645" s="1" t="s">
        <v>723</v>
      </c>
      <c r="H645" s="4" t="str">
        <f>INDEX(字典!B:B,MATCH(D645,字典!A:A,0))</f>
        <v>正常</v>
      </c>
      <c r="I645" s="4" t="str">
        <f>IF(RIGHT(F645,2)="90",INDEX(字典!F:F,MATCH("0x"&amp;MID(F645,5,2),字典!C:C,0)),INDEX(字典!D:D,MATCH("0x"&amp;MID(F645,5,2),字典!C:C,0)))</f>
        <v>-</v>
      </c>
      <c r="J645" s="4" t="str">
        <f>IF(RIGHT(F645,2) ="90",INDEX(字典!J:J,MATCH("0x"&amp;MID(F645,7,2),字典!C:C,0)),INDEX(字典!H:H,MATCH("0x"&amp;MID(F645,7,2),字典!C:C,0)))</f>
        <v>-</v>
      </c>
      <c r="K645" s="4" t="str">
        <f>INDEX(字典!M:M,MATCH("0x"&amp;RIGHT(F645,2),字典!L:L,0))</f>
        <v>0xF8(248/120)</v>
      </c>
      <c r="L645" s="8">
        <f t="shared" si="21"/>
        <v>0.26</v>
      </c>
      <c r="M645" s="8">
        <f t="shared" si="22"/>
        <v>2.0000000000000018E-2</v>
      </c>
    </row>
    <row r="646" spans="1:13" ht="18" customHeight="1" x14ac:dyDescent="0.2">
      <c r="A646" s="1">
        <v>645</v>
      </c>
      <c r="B646" s="1">
        <v>2</v>
      </c>
      <c r="C646" s="20"/>
      <c r="D646" s="1" t="s">
        <v>77</v>
      </c>
      <c r="E646" s="1" t="s">
        <v>78</v>
      </c>
      <c r="F646" s="1" t="s">
        <v>87</v>
      </c>
      <c r="G646" s="1" t="s">
        <v>724</v>
      </c>
      <c r="H646" s="4" t="str">
        <f>INDEX(字典!B:B,MATCH(D646,字典!A:A,0))</f>
        <v>正常</v>
      </c>
      <c r="I646" s="4" t="str">
        <f>IF(RIGHT(F646,2)="90",INDEX(字典!F:F,MATCH("0x"&amp;MID(F646,5,2),字典!C:C,0)),INDEX(字典!D:D,MATCH("0x"&amp;MID(F646,5,2),字典!C:C,0)))</f>
        <v>-</v>
      </c>
      <c r="J646" s="4" t="str">
        <f>IF(RIGHT(F646,2) ="90",INDEX(字典!J:J,MATCH("0x"&amp;MID(F646,7,2),字典!C:C,0)),INDEX(字典!H:H,MATCH("0x"&amp;MID(F646,7,2),字典!C:C,0)))</f>
        <v>-</v>
      </c>
      <c r="K646" s="4" t="str">
        <f>INDEX(字典!M:M,MATCH("0x"&amp;RIGHT(F646,2),字典!L:L,0))</f>
        <v>0xFE(254/126)</v>
      </c>
      <c r="L646" s="8">
        <f t="shared" si="21"/>
        <v>0.27</v>
      </c>
      <c r="M646" s="8">
        <f t="shared" si="22"/>
        <v>1.0000000000000009E-2</v>
      </c>
    </row>
    <row r="647" spans="1:13" ht="18" customHeight="1" x14ac:dyDescent="0.2">
      <c r="A647" s="1">
        <v>646</v>
      </c>
      <c r="B647" s="1">
        <v>2</v>
      </c>
      <c r="C647" s="20"/>
      <c r="D647" s="1" t="s">
        <v>77</v>
      </c>
      <c r="E647" s="1" t="s">
        <v>78</v>
      </c>
      <c r="F647" s="1" t="s">
        <v>79</v>
      </c>
      <c r="G647" s="1" t="s">
        <v>725</v>
      </c>
      <c r="H647" s="4" t="str">
        <f>INDEX(字典!B:B,MATCH(D647,字典!A:A,0))</f>
        <v>正常</v>
      </c>
      <c r="I647" s="4" t="str">
        <f>IF(RIGHT(F647,2)="90",INDEX(字典!F:F,MATCH("0x"&amp;MID(F647,5,2),字典!C:C,0)),INDEX(字典!D:D,MATCH("0x"&amp;MID(F647,5,2),字典!C:C,0)))</f>
        <v>-</v>
      </c>
      <c r="J647" s="4" t="str">
        <f>IF(RIGHT(F647,2) ="90",INDEX(字典!J:J,MATCH("0x"&amp;MID(F647,7,2),字典!C:C,0)),INDEX(字典!H:H,MATCH("0x"&amp;MID(F647,7,2),字典!C:C,0)))</f>
        <v>-</v>
      </c>
      <c r="K647" s="4" t="str">
        <f>INDEX(字典!M:M,MATCH("0x"&amp;RIGHT(F647,2),字典!L:L,0))</f>
        <v>0xF8(248/120)</v>
      </c>
      <c r="L647" s="8">
        <f t="shared" si="21"/>
        <v>0.28999999999999998</v>
      </c>
      <c r="M647" s="8">
        <f t="shared" si="22"/>
        <v>1.9999999999999962E-2</v>
      </c>
    </row>
    <row r="648" spans="1:13" ht="18" customHeight="1" x14ac:dyDescent="0.2">
      <c r="A648" s="1">
        <v>647</v>
      </c>
      <c r="B648" s="1">
        <v>2</v>
      </c>
      <c r="C648" s="20"/>
      <c r="D648" s="1" t="s">
        <v>77</v>
      </c>
      <c r="E648" s="1" t="s">
        <v>78</v>
      </c>
      <c r="F648" s="1" t="s">
        <v>79</v>
      </c>
      <c r="G648" s="1" t="s">
        <v>726</v>
      </c>
      <c r="H648" s="4" t="str">
        <f>INDEX(字典!B:B,MATCH(D648,字典!A:A,0))</f>
        <v>正常</v>
      </c>
      <c r="I648" s="4" t="str">
        <f>IF(RIGHT(F648,2)="90",INDEX(字典!F:F,MATCH("0x"&amp;MID(F648,5,2),字典!C:C,0)),INDEX(字典!D:D,MATCH("0x"&amp;MID(F648,5,2),字典!C:C,0)))</f>
        <v>-</v>
      </c>
      <c r="J648" s="4" t="str">
        <f>IF(RIGHT(F648,2) ="90",INDEX(字典!J:J,MATCH("0x"&amp;MID(F648,7,2),字典!C:C,0)),INDEX(字典!H:H,MATCH("0x"&amp;MID(F648,7,2),字典!C:C,0)))</f>
        <v>-</v>
      </c>
      <c r="K648" s="4" t="str">
        <f>INDEX(字典!M:M,MATCH("0x"&amp;RIGHT(F648,2),字典!L:L,0))</f>
        <v>0xF8(248/120)</v>
      </c>
      <c r="L648" s="8">
        <f t="shared" si="21"/>
        <v>0.31</v>
      </c>
      <c r="M648" s="8">
        <f t="shared" si="22"/>
        <v>2.0000000000000018E-2</v>
      </c>
    </row>
    <row r="649" spans="1:13" ht="18" customHeight="1" x14ac:dyDescent="0.2">
      <c r="A649" s="1">
        <v>648</v>
      </c>
      <c r="B649" s="1">
        <v>2</v>
      </c>
      <c r="C649" s="20"/>
      <c r="D649" s="1" t="s">
        <v>77</v>
      </c>
      <c r="E649" s="1" t="s">
        <v>78</v>
      </c>
      <c r="F649" s="1" t="s">
        <v>79</v>
      </c>
      <c r="G649" s="1" t="s">
        <v>727</v>
      </c>
      <c r="H649" s="4" t="str">
        <f>INDEX(字典!B:B,MATCH(D649,字典!A:A,0))</f>
        <v>正常</v>
      </c>
      <c r="I649" s="4" t="str">
        <f>IF(RIGHT(F649,2)="90",INDEX(字典!F:F,MATCH("0x"&amp;MID(F649,5,2),字典!C:C,0)),INDEX(字典!D:D,MATCH("0x"&amp;MID(F649,5,2),字典!C:C,0)))</f>
        <v>-</v>
      </c>
      <c r="J649" s="4" t="str">
        <f>IF(RIGHT(F649,2) ="90",INDEX(字典!J:J,MATCH("0x"&amp;MID(F649,7,2),字典!C:C,0)),INDEX(字典!H:H,MATCH("0x"&amp;MID(F649,7,2),字典!C:C,0)))</f>
        <v>-</v>
      </c>
      <c r="K649" s="4" t="str">
        <f>INDEX(字典!M:M,MATCH("0x"&amp;RIGHT(F649,2),字典!L:L,0))</f>
        <v>0xF8(248/120)</v>
      </c>
      <c r="L649" s="8">
        <f t="shared" si="21"/>
        <v>0.33</v>
      </c>
      <c r="M649" s="8">
        <f t="shared" si="22"/>
        <v>2.0000000000000018E-2</v>
      </c>
    </row>
    <row r="650" spans="1:13" ht="18" customHeight="1" x14ac:dyDescent="0.2">
      <c r="A650" s="1">
        <v>649</v>
      </c>
      <c r="B650" s="1">
        <v>2</v>
      </c>
      <c r="C650" s="20"/>
      <c r="D650" s="1" t="s">
        <v>77</v>
      </c>
      <c r="E650" s="1" t="s">
        <v>78</v>
      </c>
      <c r="F650" s="1" t="s">
        <v>79</v>
      </c>
      <c r="G650" s="1" t="s">
        <v>728</v>
      </c>
      <c r="H650" s="4" t="str">
        <f>INDEX(字典!B:B,MATCH(D650,字典!A:A,0))</f>
        <v>正常</v>
      </c>
      <c r="I650" s="4" t="str">
        <f>IF(RIGHT(F650,2)="90",INDEX(字典!F:F,MATCH("0x"&amp;MID(F650,5,2),字典!C:C,0)),INDEX(字典!D:D,MATCH("0x"&amp;MID(F650,5,2),字典!C:C,0)))</f>
        <v>-</v>
      </c>
      <c r="J650" s="4" t="str">
        <f>IF(RIGHT(F650,2) ="90",INDEX(字典!J:J,MATCH("0x"&amp;MID(F650,7,2),字典!C:C,0)),INDEX(字典!H:H,MATCH("0x"&amp;MID(F650,7,2),字典!C:C,0)))</f>
        <v>-</v>
      </c>
      <c r="K650" s="4" t="str">
        <f>INDEX(字典!M:M,MATCH("0x"&amp;RIGHT(F650,2),字典!L:L,0))</f>
        <v>0xF8(248/120)</v>
      </c>
      <c r="L650" s="8">
        <f t="shared" si="21"/>
        <v>0.35</v>
      </c>
      <c r="M650" s="8">
        <f t="shared" si="22"/>
        <v>1.9999999999999962E-2</v>
      </c>
    </row>
    <row r="651" spans="1:13" ht="18" customHeight="1" x14ac:dyDescent="0.2">
      <c r="A651" s="1">
        <v>650</v>
      </c>
      <c r="B651" s="1">
        <v>2</v>
      </c>
      <c r="C651" s="20"/>
      <c r="D651" s="1" t="s">
        <v>77</v>
      </c>
      <c r="E651" s="1" t="s">
        <v>78</v>
      </c>
      <c r="F651" s="1" t="s">
        <v>79</v>
      </c>
      <c r="G651" s="1" t="s">
        <v>729</v>
      </c>
      <c r="H651" s="4" t="str">
        <f>INDEX(字典!B:B,MATCH(D651,字典!A:A,0))</f>
        <v>正常</v>
      </c>
      <c r="I651" s="4" t="str">
        <f>IF(RIGHT(F651,2)="90",INDEX(字典!F:F,MATCH("0x"&amp;MID(F651,5,2),字典!C:C,0)),INDEX(字典!D:D,MATCH("0x"&amp;MID(F651,5,2),字典!C:C,0)))</f>
        <v>-</v>
      </c>
      <c r="J651" s="4" t="str">
        <f>IF(RIGHT(F651,2) ="90",INDEX(字典!J:J,MATCH("0x"&amp;MID(F651,7,2),字典!C:C,0)),INDEX(字典!H:H,MATCH("0x"&amp;MID(F651,7,2),字典!C:C,0)))</f>
        <v>-</v>
      </c>
      <c r="K651" s="4" t="str">
        <f>INDEX(字典!M:M,MATCH("0x"&amp;RIGHT(F651,2),字典!L:L,0))</f>
        <v>0xF8(248/120)</v>
      </c>
      <c r="L651" s="8">
        <f t="shared" si="21"/>
        <v>0.37</v>
      </c>
      <c r="M651" s="8">
        <f t="shared" si="22"/>
        <v>2.0000000000000018E-2</v>
      </c>
    </row>
    <row r="652" spans="1:13" ht="18" customHeight="1" x14ac:dyDescent="0.2">
      <c r="A652" s="1">
        <v>651</v>
      </c>
      <c r="B652" s="1">
        <v>2</v>
      </c>
      <c r="C652" s="20"/>
      <c r="D652" s="1" t="s">
        <v>77</v>
      </c>
      <c r="E652" s="1" t="s">
        <v>78</v>
      </c>
      <c r="F652" s="1" t="s">
        <v>79</v>
      </c>
      <c r="G652" s="1" t="s">
        <v>730</v>
      </c>
      <c r="H652" s="4" t="str">
        <f>INDEX(字典!B:B,MATCH(D652,字典!A:A,0))</f>
        <v>正常</v>
      </c>
      <c r="I652" s="4" t="str">
        <f>IF(RIGHT(F652,2)="90",INDEX(字典!F:F,MATCH("0x"&amp;MID(F652,5,2),字典!C:C,0)),INDEX(字典!D:D,MATCH("0x"&amp;MID(F652,5,2),字典!C:C,0)))</f>
        <v>-</v>
      </c>
      <c r="J652" s="4" t="str">
        <f>IF(RIGHT(F652,2) ="90",INDEX(字典!J:J,MATCH("0x"&amp;MID(F652,7,2),字典!C:C,0)),INDEX(字典!H:H,MATCH("0x"&amp;MID(F652,7,2),字典!C:C,0)))</f>
        <v>-</v>
      </c>
      <c r="K652" s="4" t="str">
        <f>INDEX(字典!M:M,MATCH("0x"&amp;RIGHT(F652,2),字典!L:L,0))</f>
        <v>0xF8(248/120)</v>
      </c>
      <c r="L652" s="8">
        <f t="shared" si="21"/>
        <v>0.39</v>
      </c>
      <c r="M652" s="8">
        <f t="shared" si="22"/>
        <v>2.0000000000000018E-2</v>
      </c>
    </row>
    <row r="653" spans="1:13" ht="18" customHeight="1" x14ac:dyDescent="0.2">
      <c r="A653" s="1">
        <v>652</v>
      </c>
      <c r="B653" s="1">
        <v>2</v>
      </c>
      <c r="C653" s="20"/>
      <c r="D653" s="1" t="s">
        <v>77</v>
      </c>
      <c r="E653" s="1" t="s">
        <v>78</v>
      </c>
      <c r="F653" s="1" t="s">
        <v>79</v>
      </c>
      <c r="G653" s="1" t="s">
        <v>731</v>
      </c>
      <c r="H653" s="4" t="str">
        <f>INDEX(字典!B:B,MATCH(D653,字典!A:A,0))</f>
        <v>正常</v>
      </c>
      <c r="I653" s="4" t="str">
        <f>IF(RIGHT(F653,2)="90",INDEX(字典!F:F,MATCH("0x"&amp;MID(F653,5,2),字典!C:C,0)),INDEX(字典!D:D,MATCH("0x"&amp;MID(F653,5,2),字典!C:C,0)))</f>
        <v>-</v>
      </c>
      <c r="J653" s="4" t="str">
        <f>IF(RIGHT(F653,2) ="90",INDEX(字典!J:J,MATCH("0x"&amp;MID(F653,7,2),字典!C:C,0)),INDEX(字典!H:H,MATCH("0x"&amp;MID(F653,7,2),字典!C:C,0)))</f>
        <v>-</v>
      </c>
      <c r="K653" s="4" t="str">
        <f>INDEX(字典!M:M,MATCH("0x"&amp;RIGHT(F653,2),字典!L:L,0))</f>
        <v>0xF8(248/120)</v>
      </c>
      <c r="L653" s="8">
        <f t="shared" si="21"/>
        <v>0.41899999999999998</v>
      </c>
      <c r="M653" s="8">
        <f t="shared" si="22"/>
        <v>2.899999999999997E-2</v>
      </c>
    </row>
    <row r="654" spans="1:13" ht="18" customHeight="1" x14ac:dyDescent="0.2">
      <c r="A654" s="1">
        <v>653</v>
      </c>
      <c r="B654" s="1">
        <v>2</v>
      </c>
      <c r="C654" s="20"/>
      <c r="D654" s="1" t="s">
        <v>77</v>
      </c>
      <c r="E654" s="1" t="s">
        <v>78</v>
      </c>
      <c r="F654" s="1" t="s">
        <v>79</v>
      </c>
      <c r="G654" s="1" t="s">
        <v>732</v>
      </c>
      <c r="H654" s="4" t="str">
        <f>INDEX(字典!B:B,MATCH(D654,字典!A:A,0))</f>
        <v>正常</v>
      </c>
      <c r="I654" s="4" t="str">
        <f>IF(RIGHT(F654,2)="90",INDEX(字典!F:F,MATCH("0x"&amp;MID(F654,5,2),字典!C:C,0)),INDEX(字典!D:D,MATCH("0x"&amp;MID(F654,5,2),字典!C:C,0)))</f>
        <v>-</v>
      </c>
      <c r="J654" s="4" t="str">
        <f>IF(RIGHT(F654,2) ="90",INDEX(字典!J:J,MATCH("0x"&amp;MID(F654,7,2),字典!C:C,0)),INDEX(字典!H:H,MATCH("0x"&amp;MID(F654,7,2),字典!C:C,0)))</f>
        <v>-</v>
      </c>
      <c r="K654" s="4" t="str">
        <f>INDEX(字典!M:M,MATCH("0x"&amp;RIGHT(F654,2),字典!L:L,0))</f>
        <v>0xF8(248/120)</v>
      </c>
      <c r="L654" s="8">
        <f t="shared" si="21"/>
        <v>0.436</v>
      </c>
      <c r="M654" s="8">
        <f t="shared" si="22"/>
        <v>1.7000000000000015E-2</v>
      </c>
    </row>
    <row r="655" spans="1:13" ht="18" customHeight="1" x14ac:dyDescent="0.2">
      <c r="A655" s="1">
        <v>654</v>
      </c>
      <c r="B655" s="1">
        <v>2</v>
      </c>
      <c r="C655" s="20"/>
      <c r="D655" s="1" t="s">
        <v>77</v>
      </c>
      <c r="E655" s="1" t="s">
        <v>78</v>
      </c>
      <c r="F655" s="1" t="s">
        <v>79</v>
      </c>
      <c r="G655" s="1" t="s">
        <v>733</v>
      </c>
      <c r="H655" s="4" t="str">
        <f>INDEX(字典!B:B,MATCH(D655,字典!A:A,0))</f>
        <v>正常</v>
      </c>
      <c r="I655" s="4" t="str">
        <f>IF(RIGHT(F655,2)="90",INDEX(字典!F:F,MATCH("0x"&amp;MID(F655,5,2),字典!C:C,0)),INDEX(字典!D:D,MATCH("0x"&amp;MID(F655,5,2),字典!C:C,0)))</f>
        <v>-</v>
      </c>
      <c r="J655" s="4" t="str">
        <f>IF(RIGHT(F655,2) ="90",INDEX(字典!J:J,MATCH("0x"&amp;MID(F655,7,2),字典!C:C,0)),INDEX(字典!H:H,MATCH("0x"&amp;MID(F655,7,2),字典!C:C,0)))</f>
        <v>-</v>
      </c>
      <c r="K655" s="4" t="str">
        <f>INDEX(字典!M:M,MATCH("0x"&amp;RIGHT(F655,2),字典!L:L,0))</f>
        <v>0xF8(248/120)</v>
      </c>
      <c r="L655" s="8">
        <f t="shared" si="21"/>
        <v>0.45600000000000002</v>
      </c>
      <c r="M655" s="8">
        <f t="shared" si="22"/>
        <v>2.0000000000000018E-2</v>
      </c>
    </row>
    <row r="656" spans="1:13" ht="18" customHeight="1" x14ac:dyDescent="0.2">
      <c r="A656" s="1">
        <v>655</v>
      </c>
      <c r="B656" s="1">
        <v>2</v>
      </c>
      <c r="C656" s="20"/>
      <c r="D656" s="1" t="s">
        <v>77</v>
      </c>
      <c r="E656" s="1" t="s">
        <v>78</v>
      </c>
      <c r="F656" s="1" t="s">
        <v>87</v>
      </c>
      <c r="G656" s="1" t="s">
        <v>734</v>
      </c>
      <c r="H656" s="4" t="str">
        <f>INDEX(字典!B:B,MATCH(D656,字典!A:A,0))</f>
        <v>正常</v>
      </c>
      <c r="I656" s="4" t="str">
        <f>IF(RIGHT(F656,2)="90",INDEX(字典!F:F,MATCH("0x"&amp;MID(F656,5,2),字典!C:C,0)),INDEX(字典!D:D,MATCH("0x"&amp;MID(F656,5,2),字典!C:C,0)))</f>
        <v>-</v>
      </c>
      <c r="J656" s="4" t="str">
        <f>IF(RIGHT(F656,2) ="90",INDEX(字典!J:J,MATCH("0x"&amp;MID(F656,7,2),字典!C:C,0)),INDEX(字典!H:H,MATCH("0x"&amp;MID(F656,7,2),字典!C:C,0)))</f>
        <v>-</v>
      </c>
      <c r="K656" s="4" t="str">
        <f>INDEX(字典!M:M,MATCH("0x"&amp;RIGHT(F656,2),字典!L:L,0))</f>
        <v>0xFE(254/126)</v>
      </c>
      <c r="L656" s="8">
        <f t="shared" si="21"/>
        <v>0.46600000000000003</v>
      </c>
      <c r="M656" s="8">
        <f t="shared" si="22"/>
        <v>1.0000000000000009E-2</v>
      </c>
    </row>
    <row r="657" spans="1:13" ht="18" customHeight="1" x14ac:dyDescent="0.2">
      <c r="A657" s="1">
        <v>656</v>
      </c>
      <c r="B657" s="1">
        <v>2</v>
      </c>
      <c r="C657" s="20"/>
      <c r="D657" s="1" t="s">
        <v>77</v>
      </c>
      <c r="E657" s="1" t="s">
        <v>78</v>
      </c>
      <c r="F657" s="1" t="s">
        <v>79</v>
      </c>
      <c r="G657" s="1" t="s">
        <v>735</v>
      </c>
      <c r="H657" s="4" t="str">
        <f>INDEX(字典!B:B,MATCH(D657,字典!A:A,0))</f>
        <v>正常</v>
      </c>
      <c r="I657" s="4" t="str">
        <f>IF(RIGHT(F657,2)="90",INDEX(字典!F:F,MATCH("0x"&amp;MID(F657,5,2),字典!C:C,0)),INDEX(字典!D:D,MATCH("0x"&amp;MID(F657,5,2),字典!C:C,0)))</f>
        <v>-</v>
      </c>
      <c r="J657" s="4" t="str">
        <f>IF(RIGHT(F657,2) ="90",INDEX(字典!J:J,MATCH("0x"&amp;MID(F657,7,2),字典!C:C,0)),INDEX(字典!H:H,MATCH("0x"&amp;MID(F657,7,2),字典!C:C,0)))</f>
        <v>-</v>
      </c>
      <c r="K657" s="4" t="str">
        <f>INDEX(字典!M:M,MATCH("0x"&amp;RIGHT(F657,2),字典!L:L,0))</f>
        <v>0xF8(248/120)</v>
      </c>
      <c r="L657" s="8">
        <f t="shared" si="21"/>
        <v>0.48599999999999999</v>
      </c>
      <c r="M657" s="8">
        <f t="shared" si="22"/>
        <v>1.9999999999999962E-2</v>
      </c>
    </row>
    <row r="658" spans="1:13" ht="18" customHeight="1" x14ac:dyDescent="0.2">
      <c r="A658" s="1">
        <v>657</v>
      </c>
      <c r="B658" s="1">
        <v>2</v>
      </c>
      <c r="C658" s="20"/>
      <c r="D658" s="1" t="s">
        <v>77</v>
      </c>
      <c r="E658" s="1" t="s">
        <v>78</v>
      </c>
      <c r="F658" s="1" t="s">
        <v>79</v>
      </c>
      <c r="G658" s="1" t="s">
        <v>736</v>
      </c>
      <c r="H658" s="4" t="str">
        <f>INDEX(字典!B:B,MATCH(D658,字典!A:A,0))</f>
        <v>正常</v>
      </c>
      <c r="I658" s="4" t="str">
        <f>IF(RIGHT(F658,2)="90",INDEX(字典!F:F,MATCH("0x"&amp;MID(F658,5,2),字典!C:C,0)),INDEX(字典!D:D,MATCH("0x"&amp;MID(F658,5,2),字典!C:C,0)))</f>
        <v>-</v>
      </c>
      <c r="J658" s="4" t="str">
        <f>IF(RIGHT(F658,2) ="90",INDEX(字典!J:J,MATCH("0x"&amp;MID(F658,7,2),字典!C:C,0)),INDEX(字典!H:H,MATCH("0x"&amp;MID(F658,7,2),字典!C:C,0)))</f>
        <v>-</v>
      </c>
      <c r="K658" s="4" t="str">
        <f>INDEX(字典!M:M,MATCH("0x"&amp;RIGHT(F658,2),字典!L:L,0))</f>
        <v>0xF8(248/120)</v>
      </c>
      <c r="L658" s="8">
        <f t="shared" si="21"/>
        <v>0.51600000000000001</v>
      </c>
      <c r="M658" s="8">
        <f t="shared" si="22"/>
        <v>3.0000000000000027E-2</v>
      </c>
    </row>
    <row r="659" spans="1:13" ht="18" customHeight="1" x14ac:dyDescent="0.2">
      <c r="A659" s="1">
        <v>658</v>
      </c>
      <c r="B659" s="1">
        <v>2</v>
      </c>
      <c r="C659" s="20"/>
      <c r="D659" s="1" t="s">
        <v>77</v>
      </c>
      <c r="E659" s="1" t="s">
        <v>78</v>
      </c>
      <c r="F659" s="1" t="s">
        <v>79</v>
      </c>
      <c r="G659" s="1" t="s">
        <v>736</v>
      </c>
      <c r="H659" s="4" t="str">
        <f>INDEX(字典!B:B,MATCH(D659,字典!A:A,0))</f>
        <v>正常</v>
      </c>
      <c r="I659" s="4" t="str">
        <f>IF(RIGHT(F659,2)="90",INDEX(字典!F:F,MATCH("0x"&amp;MID(F659,5,2),字典!C:C,0)),INDEX(字典!D:D,MATCH("0x"&amp;MID(F659,5,2),字典!C:C,0)))</f>
        <v>-</v>
      </c>
      <c r="J659" s="4" t="str">
        <f>IF(RIGHT(F659,2) ="90",INDEX(字典!J:J,MATCH("0x"&amp;MID(F659,7,2),字典!C:C,0)),INDEX(字典!H:H,MATCH("0x"&amp;MID(F659,7,2),字典!C:C,0)))</f>
        <v>-</v>
      </c>
      <c r="K659" s="4" t="str">
        <f>INDEX(字典!M:M,MATCH("0x"&amp;RIGHT(F659,2),字典!L:L,0))</f>
        <v>0xF8(248/120)</v>
      </c>
      <c r="L659" s="8">
        <f t="shared" si="21"/>
        <v>0.51600000000000001</v>
      </c>
      <c r="M659" s="8">
        <f t="shared" si="22"/>
        <v>0</v>
      </c>
    </row>
    <row r="660" spans="1:13" ht="18" customHeight="1" x14ac:dyDescent="0.2">
      <c r="A660" s="1">
        <v>659</v>
      </c>
      <c r="B660" s="1">
        <v>2</v>
      </c>
      <c r="C660" s="20"/>
      <c r="D660" s="1" t="s">
        <v>77</v>
      </c>
      <c r="E660" s="1" t="s">
        <v>78</v>
      </c>
      <c r="F660" s="1" t="s">
        <v>79</v>
      </c>
      <c r="G660" s="1" t="s">
        <v>737</v>
      </c>
      <c r="H660" s="4" t="str">
        <f>INDEX(字典!B:B,MATCH(D660,字典!A:A,0))</f>
        <v>正常</v>
      </c>
      <c r="I660" s="4" t="str">
        <f>IF(RIGHT(F660,2)="90",INDEX(字典!F:F,MATCH("0x"&amp;MID(F660,5,2),字典!C:C,0)),INDEX(字典!D:D,MATCH("0x"&amp;MID(F660,5,2),字典!C:C,0)))</f>
        <v>-</v>
      </c>
      <c r="J660" s="4" t="str">
        <f>IF(RIGHT(F660,2) ="90",INDEX(字典!J:J,MATCH("0x"&amp;MID(F660,7,2),字典!C:C,0)),INDEX(字典!H:H,MATCH("0x"&amp;MID(F660,7,2),字典!C:C,0)))</f>
        <v>-</v>
      </c>
      <c r="K660" s="4" t="str">
        <f>INDEX(字典!M:M,MATCH("0x"&amp;RIGHT(F660,2),字典!L:L,0))</f>
        <v>0xF8(248/120)</v>
      </c>
      <c r="L660" s="8">
        <f t="shared" si="21"/>
        <v>0.54600000000000004</v>
      </c>
      <c r="M660" s="8">
        <f t="shared" si="22"/>
        <v>3.0000000000000027E-2</v>
      </c>
    </row>
    <row r="661" spans="1:13" ht="18" customHeight="1" x14ac:dyDescent="0.2">
      <c r="A661" s="1">
        <v>660</v>
      </c>
      <c r="B661" s="1">
        <v>2</v>
      </c>
      <c r="C661" s="20"/>
      <c r="D661" s="1" t="s">
        <v>77</v>
      </c>
      <c r="E661" s="1" t="s">
        <v>78</v>
      </c>
      <c r="F661" s="1" t="s">
        <v>79</v>
      </c>
      <c r="G661" s="1" t="s">
        <v>738</v>
      </c>
      <c r="H661" s="4" t="str">
        <f>INDEX(字典!B:B,MATCH(D661,字典!A:A,0))</f>
        <v>正常</v>
      </c>
      <c r="I661" s="4" t="str">
        <f>IF(RIGHT(F661,2)="90",INDEX(字典!F:F,MATCH("0x"&amp;MID(F661,5,2),字典!C:C,0)),INDEX(字典!D:D,MATCH("0x"&amp;MID(F661,5,2),字典!C:C,0)))</f>
        <v>-</v>
      </c>
      <c r="J661" s="4" t="str">
        <f>IF(RIGHT(F661,2) ="90",INDEX(字典!J:J,MATCH("0x"&amp;MID(F661,7,2),字典!C:C,0)),INDEX(字典!H:H,MATCH("0x"&amp;MID(F661,7,2),字典!C:C,0)))</f>
        <v>-</v>
      </c>
      <c r="K661" s="4" t="str">
        <f>INDEX(字典!M:M,MATCH("0x"&amp;RIGHT(F661,2),字典!L:L,0))</f>
        <v>0xF8(248/120)</v>
      </c>
      <c r="L661" s="8">
        <f t="shared" si="21"/>
        <v>0.57599999999999996</v>
      </c>
      <c r="M661" s="8">
        <f t="shared" si="22"/>
        <v>2.9999999999999916E-2</v>
      </c>
    </row>
    <row r="662" spans="1:13" ht="18" customHeight="1" x14ac:dyDescent="0.2">
      <c r="A662" s="1">
        <v>661</v>
      </c>
      <c r="B662" s="1">
        <v>2</v>
      </c>
      <c r="C662" s="20"/>
      <c r="D662" s="1" t="s">
        <v>77</v>
      </c>
      <c r="E662" s="1" t="s">
        <v>78</v>
      </c>
      <c r="F662" s="1" t="s">
        <v>79</v>
      </c>
      <c r="G662" s="1" t="s">
        <v>739</v>
      </c>
      <c r="H662" s="4" t="str">
        <f>INDEX(字典!B:B,MATCH(D662,字典!A:A,0))</f>
        <v>正常</v>
      </c>
      <c r="I662" s="4" t="str">
        <f>IF(RIGHT(F662,2)="90",INDEX(字典!F:F,MATCH("0x"&amp;MID(F662,5,2),字典!C:C,0)),INDEX(字典!D:D,MATCH("0x"&amp;MID(F662,5,2),字典!C:C,0)))</f>
        <v>-</v>
      </c>
      <c r="J662" s="4" t="str">
        <f>IF(RIGHT(F662,2) ="90",INDEX(字典!J:J,MATCH("0x"&amp;MID(F662,7,2),字典!C:C,0)),INDEX(字典!H:H,MATCH("0x"&amp;MID(F662,7,2),字典!C:C,0)))</f>
        <v>-</v>
      </c>
      <c r="K662" s="4" t="str">
        <f>INDEX(字典!M:M,MATCH("0x"&amp;RIGHT(F662,2),字典!L:L,0))</f>
        <v>0xF8(248/120)</v>
      </c>
      <c r="L662" s="8">
        <f t="shared" si="21"/>
        <v>0.59599999999999997</v>
      </c>
      <c r="M662" s="8">
        <f t="shared" si="22"/>
        <v>2.0000000000000018E-2</v>
      </c>
    </row>
    <row r="663" spans="1:13" ht="18" customHeight="1" x14ac:dyDescent="0.2">
      <c r="A663" s="1">
        <v>662</v>
      </c>
      <c r="B663" s="1">
        <v>2</v>
      </c>
      <c r="C663" s="20"/>
      <c r="D663" s="1" t="s">
        <v>77</v>
      </c>
      <c r="E663" s="1" t="s">
        <v>78</v>
      </c>
      <c r="F663" s="1" t="s">
        <v>79</v>
      </c>
      <c r="G663" s="1" t="s">
        <v>740</v>
      </c>
      <c r="H663" s="4" t="str">
        <f>INDEX(字典!B:B,MATCH(D663,字典!A:A,0))</f>
        <v>正常</v>
      </c>
      <c r="I663" s="4" t="str">
        <f>IF(RIGHT(F663,2)="90",INDEX(字典!F:F,MATCH("0x"&amp;MID(F663,5,2),字典!C:C,0)),INDEX(字典!D:D,MATCH("0x"&amp;MID(F663,5,2),字典!C:C,0)))</f>
        <v>-</v>
      </c>
      <c r="J663" s="4" t="str">
        <f>IF(RIGHT(F663,2) ="90",INDEX(字典!J:J,MATCH("0x"&amp;MID(F663,7,2),字典!C:C,0)),INDEX(字典!H:H,MATCH("0x"&amp;MID(F663,7,2),字典!C:C,0)))</f>
        <v>-</v>
      </c>
      <c r="K663" s="4" t="str">
        <f>INDEX(字典!M:M,MATCH("0x"&amp;RIGHT(F663,2),字典!L:L,0))</f>
        <v>0xF8(248/120)</v>
      </c>
      <c r="L663" s="8">
        <f t="shared" si="21"/>
        <v>0.60599999999999998</v>
      </c>
      <c r="M663" s="8">
        <f t="shared" si="22"/>
        <v>1.0000000000000009E-2</v>
      </c>
    </row>
    <row r="664" spans="1:13" ht="18" customHeight="1" x14ac:dyDescent="0.2">
      <c r="A664" s="1">
        <v>663</v>
      </c>
      <c r="B664" s="1">
        <v>2</v>
      </c>
      <c r="C664" s="20"/>
      <c r="D664" s="1" t="s">
        <v>77</v>
      </c>
      <c r="E664" s="1" t="s">
        <v>78</v>
      </c>
      <c r="F664" s="1" t="s">
        <v>79</v>
      </c>
      <c r="G664" s="1" t="s">
        <v>741</v>
      </c>
      <c r="H664" s="4" t="str">
        <f>INDEX(字典!B:B,MATCH(D664,字典!A:A,0))</f>
        <v>正常</v>
      </c>
      <c r="I664" s="4" t="str">
        <f>IF(RIGHT(F664,2)="90",INDEX(字典!F:F,MATCH("0x"&amp;MID(F664,5,2),字典!C:C,0)),INDEX(字典!D:D,MATCH("0x"&amp;MID(F664,5,2),字典!C:C,0)))</f>
        <v>-</v>
      </c>
      <c r="J664" s="4" t="str">
        <f>IF(RIGHT(F664,2) ="90",INDEX(字典!J:J,MATCH("0x"&amp;MID(F664,7,2),字典!C:C,0)),INDEX(字典!H:H,MATCH("0x"&amp;MID(F664,7,2),字典!C:C,0)))</f>
        <v>-</v>
      </c>
      <c r="K664" s="4" t="str">
        <f>INDEX(字典!M:M,MATCH("0x"&amp;RIGHT(F664,2),字典!L:L,0))</f>
        <v>0xF8(248/120)</v>
      </c>
      <c r="L664" s="8">
        <f t="shared" si="21"/>
        <v>0.626</v>
      </c>
      <c r="M664" s="8">
        <f t="shared" si="22"/>
        <v>2.0000000000000018E-2</v>
      </c>
    </row>
    <row r="665" spans="1:13" ht="18" customHeight="1" x14ac:dyDescent="0.2">
      <c r="A665" s="1">
        <v>664</v>
      </c>
      <c r="B665" s="1">
        <v>2</v>
      </c>
      <c r="C665" s="20"/>
      <c r="D665" s="1" t="s">
        <v>77</v>
      </c>
      <c r="E665" s="1" t="s">
        <v>78</v>
      </c>
      <c r="F665" s="1" t="s">
        <v>79</v>
      </c>
      <c r="G665" s="1" t="s">
        <v>742</v>
      </c>
      <c r="H665" s="4" t="str">
        <f>INDEX(字典!B:B,MATCH(D665,字典!A:A,0))</f>
        <v>正常</v>
      </c>
      <c r="I665" s="4" t="str">
        <f>IF(RIGHT(F665,2)="90",INDEX(字典!F:F,MATCH("0x"&amp;MID(F665,5,2),字典!C:C,0)),INDEX(字典!D:D,MATCH("0x"&amp;MID(F665,5,2),字典!C:C,0)))</f>
        <v>-</v>
      </c>
      <c r="J665" s="4" t="str">
        <f>IF(RIGHT(F665,2) ="90",INDEX(字典!J:J,MATCH("0x"&amp;MID(F665,7,2),字典!C:C,0)),INDEX(字典!H:H,MATCH("0x"&amp;MID(F665,7,2),字典!C:C,0)))</f>
        <v>-</v>
      </c>
      <c r="K665" s="4" t="str">
        <f>INDEX(字典!M:M,MATCH("0x"&amp;RIGHT(F665,2),字典!L:L,0))</f>
        <v>0xF8(248/120)</v>
      </c>
      <c r="L665" s="8">
        <f t="shared" si="21"/>
        <v>0.64600000000000002</v>
      </c>
      <c r="M665" s="8">
        <f t="shared" si="22"/>
        <v>2.0000000000000018E-2</v>
      </c>
    </row>
    <row r="666" spans="1:13" ht="18" customHeight="1" x14ac:dyDescent="0.2">
      <c r="A666" s="1">
        <v>665</v>
      </c>
      <c r="B666" s="1">
        <v>2</v>
      </c>
      <c r="C666" s="20"/>
      <c r="D666" s="1" t="s">
        <v>77</v>
      </c>
      <c r="E666" s="1" t="s">
        <v>78</v>
      </c>
      <c r="F666" s="1" t="s">
        <v>87</v>
      </c>
      <c r="G666" s="1" t="s">
        <v>743</v>
      </c>
      <c r="H666" s="4" t="str">
        <f>INDEX(字典!B:B,MATCH(D666,字典!A:A,0))</f>
        <v>正常</v>
      </c>
      <c r="I666" s="4" t="str">
        <f>IF(RIGHT(F666,2)="90",INDEX(字典!F:F,MATCH("0x"&amp;MID(F666,5,2),字典!C:C,0)),INDEX(字典!D:D,MATCH("0x"&amp;MID(F666,5,2),字典!C:C,0)))</f>
        <v>-</v>
      </c>
      <c r="J666" s="4" t="str">
        <f>IF(RIGHT(F666,2) ="90",INDEX(字典!J:J,MATCH("0x"&amp;MID(F666,7,2),字典!C:C,0)),INDEX(字典!H:H,MATCH("0x"&amp;MID(F666,7,2),字典!C:C,0)))</f>
        <v>-</v>
      </c>
      <c r="K666" s="4" t="str">
        <f>INDEX(字典!M:M,MATCH("0x"&amp;RIGHT(F666,2),字典!L:L,0))</f>
        <v>0xFE(254/126)</v>
      </c>
      <c r="L666" s="8">
        <f t="shared" si="21"/>
        <v>0.66600000000000004</v>
      </c>
      <c r="M666" s="8">
        <f t="shared" si="22"/>
        <v>2.0000000000000018E-2</v>
      </c>
    </row>
    <row r="667" spans="1:13" ht="18" customHeight="1" x14ac:dyDescent="0.2">
      <c r="A667" s="1">
        <v>666</v>
      </c>
      <c r="B667" s="1">
        <v>2</v>
      </c>
      <c r="C667" s="20"/>
      <c r="D667" s="1" t="s">
        <v>77</v>
      </c>
      <c r="E667" s="1" t="s">
        <v>78</v>
      </c>
      <c r="F667" s="1" t="s">
        <v>79</v>
      </c>
      <c r="G667" s="1" t="s">
        <v>744</v>
      </c>
      <c r="H667" s="4" t="str">
        <f>INDEX(字典!B:B,MATCH(D667,字典!A:A,0))</f>
        <v>正常</v>
      </c>
      <c r="I667" s="4" t="str">
        <f>IF(RIGHT(F667,2)="90",INDEX(字典!F:F,MATCH("0x"&amp;MID(F667,5,2),字典!C:C,0)),INDEX(字典!D:D,MATCH("0x"&amp;MID(F667,5,2),字典!C:C,0)))</f>
        <v>-</v>
      </c>
      <c r="J667" s="4" t="str">
        <f>IF(RIGHT(F667,2) ="90",INDEX(字典!J:J,MATCH("0x"&amp;MID(F667,7,2),字典!C:C,0)),INDEX(字典!H:H,MATCH("0x"&amp;MID(F667,7,2),字典!C:C,0)))</f>
        <v>-</v>
      </c>
      <c r="K667" s="4" t="str">
        <f>INDEX(字典!M:M,MATCH("0x"&amp;RIGHT(F667,2),字典!L:L,0))</f>
        <v>0xF8(248/120)</v>
      </c>
      <c r="L667" s="8">
        <f t="shared" si="21"/>
        <v>0.67600000000000005</v>
      </c>
      <c r="M667" s="8">
        <f t="shared" si="22"/>
        <v>1.0000000000000009E-2</v>
      </c>
    </row>
    <row r="668" spans="1:13" ht="18" customHeight="1" x14ac:dyDescent="0.2">
      <c r="A668" s="1">
        <v>667</v>
      </c>
      <c r="B668" s="1">
        <v>2</v>
      </c>
      <c r="C668" s="20"/>
      <c r="D668" s="1" t="s">
        <v>77</v>
      </c>
      <c r="E668" s="1" t="s">
        <v>78</v>
      </c>
      <c r="F668" s="1" t="s">
        <v>79</v>
      </c>
      <c r="G668" s="1" t="s">
        <v>745</v>
      </c>
      <c r="H668" s="4" t="str">
        <f>INDEX(字典!B:B,MATCH(D668,字典!A:A,0))</f>
        <v>正常</v>
      </c>
      <c r="I668" s="4" t="str">
        <f>IF(RIGHT(F668,2)="90",INDEX(字典!F:F,MATCH("0x"&amp;MID(F668,5,2),字典!C:C,0)),INDEX(字典!D:D,MATCH("0x"&amp;MID(F668,5,2),字典!C:C,0)))</f>
        <v>-</v>
      </c>
      <c r="J668" s="4" t="str">
        <f>IF(RIGHT(F668,2) ="90",INDEX(字典!J:J,MATCH("0x"&amp;MID(F668,7,2),字典!C:C,0)),INDEX(字典!H:H,MATCH("0x"&amp;MID(F668,7,2),字典!C:C,0)))</f>
        <v>-</v>
      </c>
      <c r="K668" s="4" t="str">
        <f>INDEX(字典!M:M,MATCH("0x"&amp;RIGHT(F668,2),字典!L:L,0))</f>
        <v>0xF8(248/120)</v>
      </c>
      <c r="L668" s="8">
        <f t="shared" si="21"/>
        <v>0.69599999999999995</v>
      </c>
      <c r="M668" s="8">
        <f t="shared" si="22"/>
        <v>1.9999999999999907E-2</v>
      </c>
    </row>
    <row r="669" spans="1:13" ht="18" customHeight="1" x14ac:dyDescent="0.2">
      <c r="A669" s="1">
        <v>668</v>
      </c>
      <c r="B669" s="1">
        <v>2</v>
      </c>
      <c r="C669" s="20"/>
      <c r="D669" s="1" t="s">
        <v>77</v>
      </c>
      <c r="E669" s="1" t="s">
        <v>78</v>
      </c>
      <c r="F669" s="1" t="s">
        <v>79</v>
      </c>
      <c r="G669" s="1" t="s">
        <v>746</v>
      </c>
      <c r="H669" s="4" t="str">
        <f>INDEX(字典!B:B,MATCH(D669,字典!A:A,0))</f>
        <v>正常</v>
      </c>
      <c r="I669" s="4" t="str">
        <f>IF(RIGHT(F669,2)="90",INDEX(字典!F:F,MATCH("0x"&amp;MID(F669,5,2),字典!C:C,0)),INDEX(字典!D:D,MATCH("0x"&amp;MID(F669,5,2),字典!C:C,0)))</f>
        <v>-</v>
      </c>
      <c r="J669" s="4" t="str">
        <f>IF(RIGHT(F669,2) ="90",INDEX(字典!J:J,MATCH("0x"&amp;MID(F669,7,2),字典!C:C,0)),INDEX(字典!H:H,MATCH("0x"&amp;MID(F669,7,2),字典!C:C,0)))</f>
        <v>-</v>
      </c>
      <c r="K669" s="4" t="str">
        <f>INDEX(字典!M:M,MATCH("0x"&amp;RIGHT(F669,2),字典!L:L,0))</f>
        <v>0xF8(248/120)</v>
      </c>
      <c r="L669" s="8">
        <f t="shared" si="21"/>
        <v>0.72599999999999998</v>
      </c>
      <c r="M669" s="8">
        <f t="shared" si="22"/>
        <v>3.0000000000000027E-2</v>
      </c>
    </row>
    <row r="670" spans="1:13" ht="18" customHeight="1" x14ac:dyDescent="0.2">
      <c r="A670" s="1">
        <v>669</v>
      </c>
      <c r="B670" s="1">
        <v>2</v>
      </c>
      <c r="C670" s="20"/>
      <c r="D670" s="1" t="s">
        <v>77</v>
      </c>
      <c r="E670" s="1" t="s">
        <v>78</v>
      </c>
      <c r="F670" s="1" t="s">
        <v>79</v>
      </c>
      <c r="G670" s="1" t="s">
        <v>747</v>
      </c>
      <c r="H670" s="4" t="str">
        <f>INDEX(字典!B:B,MATCH(D670,字典!A:A,0))</f>
        <v>正常</v>
      </c>
      <c r="I670" s="4" t="str">
        <f>IF(RIGHT(F670,2)="90",INDEX(字典!F:F,MATCH("0x"&amp;MID(F670,5,2),字典!C:C,0)),INDEX(字典!D:D,MATCH("0x"&amp;MID(F670,5,2),字典!C:C,0)))</f>
        <v>-</v>
      </c>
      <c r="J670" s="4" t="str">
        <f>IF(RIGHT(F670,2) ="90",INDEX(字典!J:J,MATCH("0x"&amp;MID(F670,7,2),字典!C:C,0)),INDEX(字典!H:H,MATCH("0x"&amp;MID(F670,7,2),字典!C:C,0)))</f>
        <v>-</v>
      </c>
      <c r="K670" s="4" t="str">
        <f>INDEX(字典!M:M,MATCH("0x"&amp;RIGHT(F670,2),字典!L:L,0))</f>
        <v>0xF8(248/120)</v>
      </c>
      <c r="L670" s="8">
        <f t="shared" si="21"/>
        <v>0.746</v>
      </c>
      <c r="M670" s="8">
        <f t="shared" si="22"/>
        <v>2.0000000000000018E-2</v>
      </c>
    </row>
    <row r="671" spans="1:13" ht="18" customHeight="1" x14ac:dyDescent="0.2">
      <c r="A671" s="1">
        <v>670</v>
      </c>
      <c r="B671" s="1">
        <v>2</v>
      </c>
      <c r="C671" s="20"/>
      <c r="D671" s="1" t="s">
        <v>77</v>
      </c>
      <c r="E671" s="1" t="s">
        <v>78</v>
      </c>
      <c r="F671" s="1" t="s">
        <v>79</v>
      </c>
      <c r="G671" s="1" t="s">
        <v>748</v>
      </c>
      <c r="H671" s="4" t="str">
        <f>INDEX(字典!B:B,MATCH(D671,字典!A:A,0))</f>
        <v>正常</v>
      </c>
      <c r="I671" s="4" t="str">
        <f>IF(RIGHT(F671,2)="90",INDEX(字典!F:F,MATCH("0x"&amp;MID(F671,5,2),字典!C:C,0)),INDEX(字典!D:D,MATCH("0x"&amp;MID(F671,5,2),字典!C:C,0)))</f>
        <v>-</v>
      </c>
      <c r="J671" s="4" t="str">
        <f>IF(RIGHT(F671,2) ="90",INDEX(字典!J:J,MATCH("0x"&amp;MID(F671,7,2),字典!C:C,0)),INDEX(字典!H:H,MATCH("0x"&amp;MID(F671,7,2),字典!C:C,0)))</f>
        <v>-</v>
      </c>
      <c r="K671" s="4" t="str">
        <f>INDEX(字典!M:M,MATCH("0x"&amp;RIGHT(F671,2),字典!L:L,0))</f>
        <v>0xF8(248/120)</v>
      </c>
      <c r="L671" s="8">
        <f t="shared" si="21"/>
        <v>0.78600000000000003</v>
      </c>
      <c r="M671" s="8">
        <f t="shared" si="22"/>
        <v>4.0000000000000036E-2</v>
      </c>
    </row>
    <row r="672" spans="1:13" ht="18" customHeight="1" x14ac:dyDescent="0.2">
      <c r="A672" s="1">
        <v>671</v>
      </c>
      <c r="B672" s="1">
        <v>2</v>
      </c>
      <c r="C672" s="20"/>
      <c r="D672" s="1" t="s">
        <v>77</v>
      </c>
      <c r="E672" s="1" t="s">
        <v>78</v>
      </c>
      <c r="F672" s="1" t="s">
        <v>79</v>
      </c>
      <c r="G672" s="1" t="s">
        <v>749</v>
      </c>
      <c r="H672" s="4" t="str">
        <f>INDEX(字典!B:B,MATCH(D672,字典!A:A,0))</f>
        <v>正常</v>
      </c>
      <c r="I672" s="4" t="str">
        <f>IF(RIGHT(F672,2)="90",INDEX(字典!F:F,MATCH("0x"&amp;MID(F672,5,2),字典!C:C,0)),INDEX(字典!D:D,MATCH("0x"&amp;MID(F672,5,2),字典!C:C,0)))</f>
        <v>-</v>
      </c>
      <c r="J672" s="4" t="str">
        <f>IF(RIGHT(F672,2) ="90",INDEX(字典!J:J,MATCH("0x"&amp;MID(F672,7,2),字典!C:C,0)),INDEX(字典!H:H,MATCH("0x"&amp;MID(F672,7,2),字典!C:C,0)))</f>
        <v>-</v>
      </c>
      <c r="K672" s="4" t="str">
        <f>INDEX(字典!M:M,MATCH("0x"&amp;RIGHT(F672,2),字典!L:L,0))</f>
        <v>0xF8(248/120)</v>
      </c>
      <c r="L672" s="8">
        <f t="shared" si="21"/>
        <v>0.81599999999999995</v>
      </c>
      <c r="M672" s="8">
        <f t="shared" si="22"/>
        <v>2.9999999999999916E-2</v>
      </c>
    </row>
    <row r="673" spans="1:13" ht="18" customHeight="1" x14ac:dyDescent="0.2">
      <c r="A673" s="1">
        <v>672</v>
      </c>
      <c r="B673" s="1">
        <v>2</v>
      </c>
      <c r="C673" s="20"/>
      <c r="D673" s="1" t="s">
        <v>77</v>
      </c>
      <c r="E673" s="1" t="s">
        <v>78</v>
      </c>
      <c r="F673" s="1" t="s">
        <v>79</v>
      </c>
      <c r="G673" s="1" t="s">
        <v>750</v>
      </c>
      <c r="H673" s="4" t="str">
        <f>INDEX(字典!B:B,MATCH(D673,字典!A:A,0))</f>
        <v>正常</v>
      </c>
      <c r="I673" s="4" t="str">
        <f>IF(RIGHT(F673,2)="90",INDEX(字典!F:F,MATCH("0x"&amp;MID(F673,5,2),字典!C:C,0)),INDEX(字典!D:D,MATCH("0x"&amp;MID(F673,5,2),字典!C:C,0)))</f>
        <v>-</v>
      </c>
      <c r="J673" s="4" t="str">
        <f>IF(RIGHT(F673,2) ="90",INDEX(字典!J:J,MATCH("0x"&amp;MID(F673,7,2),字典!C:C,0)),INDEX(字典!H:H,MATCH("0x"&amp;MID(F673,7,2),字典!C:C,0)))</f>
        <v>-</v>
      </c>
      <c r="K673" s="4" t="str">
        <f>INDEX(字典!M:M,MATCH("0x"&amp;RIGHT(F673,2),字典!L:L,0))</f>
        <v>0xF8(248/120)</v>
      </c>
      <c r="L673" s="8">
        <f t="shared" si="21"/>
        <v>0.83599999999999997</v>
      </c>
      <c r="M673" s="8">
        <f t="shared" si="22"/>
        <v>2.0000000000000018E-2</v>
      </c>
    </row>
    <row r="674" spans="1:13" ht="18" customHeight="1" x14ac:dyDescent="0.2">
      <c r="A674" s="1">
        <v>673</v>
      </c>
      <c r="B674" s="1">
        <v>2</v>
      </c>
      <c r="C674" s="20"/>
      <c r="D674" s="1" t="s">
        <v>77</v>
      </c>
      <c r="E674" s="1" t="s">
        <v>78</v>
      </c>
      <c r="F674" s="1" t="s">
        <v>79</v>
      </c>
      <c r="G674" s="1" t="s">
        <v>751</v>
      </c>
      <c r="H674" s="4" t="str">
        <f>INDEX(字典!B:B,MATCH(D674,字典!A:A,0))</f>
        <v>正常</v>
      </c>
      <c r="I674" s="4" t="str">
        <f>IF(RIGHT(F674,2)="90",INDEX(字典!F:F,MATCH("0x"&amp;MID(F674,5,2),字典!C:C,0)),INDEX(字典!D:D,MATCH("0x"&amp;MID(F674,5,2),字典!C:C,0)))</f>
        <v>-</v>
      </c>
      <c r="J674" s="4" t="str">
        <f>IF(RIGHT(F674,2) ="90",INDEX(字典!J:J,MATCH("0x"&amp;MID(F674,7,2),字典!C:C,0)),INDEX(字典!H:H,MATCH("0x"&amp;MID(F674,7,2),字典!C:C,0)))</f>
        <v>-</v>
      </c>
      <c r="K674" s="4" t="str">
        <f>INDEX(字典!M:M,MATCH("0x"&amp;RIGHT(F674,2),字典!L:L,0))</f>
        <v>0xF8(248/120)</v>
      </c>
      <c r="L674" s="8">
        <f t="shared" si="21"/>
        <v>0.86599999999999999</v>
      </c>
      <c r="M674" s="8">
        <f t="shared" si="22"/>
        <v>3.0000000000000027E-2</v>
      </c>
    </row>
    <row r="675" spans="1:13" ht="18" customHeight="1" x14ac:dyDescent="0.2">
      <c r="A675" s="1">
        <v>674</v>
      </c>
      <c r="B675" s="1">
        <v>2</v>
      </c>
      <c r="C675" s="20"/>
      <c r="D675" s="1" t="s">
        <v>77</v>
      </c>
      <c r="E675" s="1" t="s">
        <v>78</v>
      </c>
      <c r="F675" s="1" t="s">
        <v>79</v>
      </c>
      <c r="G675" s="1" t="s">
        <v>752</v>
      </c>
      <c r="H675" s="4" t="str">
        <f>INDEX(字典!B:B,MATCH(D675,字典!A:A,0))</f>
        <v>正常</v>
      </c>
      <c r="I675" s="4" t="str">
        <f>IF(RIGHT(F675,2)="90",INDEX(字典!F:F,MATCH("0x"&amp;MID(F675,5,2),字典!C:C,0)),INDEX(字典!D:D,MATCH("0x"&amp;MID(F675,5,2),字典!C:C,0)))</f>
        <v>-</v>
      </c>
      <c r="J675" s="4" t="str">
        <f>IF(RIGHT(F675,2) ="90",INDEX(字典!J:J,MATCH("0x"&amp;MID(F675,7,2),字典!C:C,0)),INDEX(字典!H:H,MATCH("0x"&amp;MID(F675,7,2),字典!C:C,0)))</f>
        <v>-</v>
      </c>
      <c r="K675" s="4" t="str">
        <f>INDEX(字典!M:M,MATCH("0x"&amp;RIGHT(F675,2),字典!L:L,0))</f>
        <v>0xF8(248/120)</v>
      </c>
      <c r="L675" s="8">
        <f t="shared" si="21"/>
        <v>0.89600000000000002</v>
      </c>
      <c r="M675" s="8">
        <f t="shared" si="22"/>
        <v>3.0000000000000027E-2</v>
      </c>
    </row>
    <row r="676" spans="1:13" ht="18" customHeight="1" x14ac:dyDescent="0.2">
      <c r="A676" s="1">
        <v>675</v>
      </c>
      <c r="B676" s="1">
        <v>2</v>
      </c>
      <c r="C676" s="20"/>
      <c r="D676" s="1" t="s">
        <v>77</v>
      </c>
      <c r="E676" s="1" t="s">
        <v>78</v>
      </c>
      <c r="F676" s="1" t="s">
        <v>79</v>
      </c>
      <c r="G676" s="1" t="s">
        <v>753</v>
      </c>
      <c r="H676" s="4" t="str">
        <f>INDEX(字典!B:B,MATCH(D676,字典!A:A,0))</f>
        <v>正常</v>
      </c>
      <c r="I676" s="4" t="str">
        <f>IF(RIGHT(F676,2)="90",INDEX(字典!F:F,MATCH("0x"&amp;MID(F676,5,2),字典!C:C,0)),INDEX(字典!D:D,MATCH("0x"&amp;MID(F676,5,2),字典!C:C,0)))</f>
        <v>-</v>
      </c>
      <c r="J676" s="4" t="str">
        <f>IF(RIGHT(F676,2) ="90",INDEX(字典!J:J,MATCH("0x"&amp;MID(F676,7,2),字典!C:C,0)),INDEX(字典!H:H,MATCH("0x"&amp;MID(F676,7,2),字典!C:C,0)))</f>
        <v>-</v>
      </c>
      <c r="K676" s="4" t="str">
        <f>INDEX(字典!M:M,MATCH("0x"&amp;RIGHT(F676,2),字典!L:L,0))</f>
        <v>0xF8(248/120)</v>
      </c>
      <c r="L676" s="8">
        <f t="shared" si="21"/>
        <v>0.93600000000000005</v>
      </c>
      <c r="M676" s="8">
        <f t="shared" si="22"/>
        <v>4.0000000000000036E-2</v>
      </c>
    </row>
    <row r="677" spans="1:13" ht="18" customHeight="1" x14ac:dyDescent="0.2">
      <c r="A677" s="1">
        <v>676</v>
      </c>
      <c r="B677" s="1">
        <v>2</v>
      </c>
      <c r="C677" s="20"/>
      <c r="D677" s="1" t="s">
        <v>77</v>
      </c>
      <c r="E677" s="1" t="s">
        <v>78</v>
      </c>
      <c r="F677" s="1" t="s">
        <v>87</v>
      </c>
      <c r="G677" s="1" t="s">
        <v>754</v>
      </c>
      <c r="H677" s="4" t="str">
        <f>INDEX(字典!B:B,MATCH(D677,字典!A:A,0))</f>
        <v>正常</v>
      </c>
      <c r="I677" s="4" t="str">
        <f>IF(RIGHT(F677,2)="90",INDEX(字典!F:F,MATCH("0x"&amp;MID(F677,5,2),字典!C:C,0)),INDEX(字典!D:D,MATCH("0x"&amp;MID(F677,5,2),字典!C:C,0)))</f>
        <v>-</v>
      </c>
      <c r="J677" s="4" t="str">
        <f>IF(RIGHT(F677,2) ="90",INDEX(字典!J:J,MATCH("0x"&amp;MID(F677,7,2),字典!C:C,0)),INDEX(字典!H:H,MATCH("0x"&amp;MID(F677,7,2),字典!C:C,0)))</f>
        <v>-</v>
      </c>
      <c r="K677" s="4" t="str">
        <f>INDEX(字典!M:M,MATCH("0x"&amp;RIGHT(F677,2),字典!L:L,0))</f>
        <v>0xFE(254/126)</v>
      </c>
      <c r="L677" s="8">
        <f t="shared" si="21"/>
        <v>0.96599999999999997</v>
      </c>
      <c r="M677" s="8">
        <f t="shared" si="22"/>
        <v>2.9999999999999916E-2</v>
      </c>
    </row>
    <row r="678" spans="1:13" ht="18" customHeight="1" x14ac:dyDescent="0.2">
      <c r="A678" s="1">
        <v>677</v>
      </c>
      <c r="B678" s="1">
        <v>2</v>
      </c>
      <c r="C678" s="20"/>
      <c r="D678" s="1" t="s">
        <v>77</v>
      </c>
      <c r="E678" s="1" t="s">
        <v>78</v>
      </c>
      <c r="F678" s="1" t="s">
        <v>79</v>
      </c>
      <c r="G678" s="1" t="s">
        <v>755</v>
      </c>
      <c r="H678" s="4" t="str">
        <f>INDEX(字典!B:B,MATCH(D678,字典!A:A,0))</f>
        <v>正常</v>
      </c>
      <c r="I678" s="4" t="str">
        <f>IF(RIGHT(F678,2)="90",INDEX(字典!F:F,MATCH("0x"&amp;MID(F678,5,2),字典!C:C,0)),INDEX(字典!D:D,MATCH("0x"&amp;MID(F678,5,2),字典!C:C,0)))</f>
        <v>-</v>
      </c>
      <c r="J678" s="4" t="str">
        <f>IF(RIGHT(F678,2) ="90",INDEX(字典!J:J,MATCH("0x"&amp;MID(F678,7,2),字典!C:C,0)),INDEX(字典!H:H,MATCH("0x"&amp;MID(F678,7,2),字典!C:C,0)))</f>
        <v>-</v>
      </c>
      <c r="K678" s="4" t="str">
        <f>INDEX(字典!M:M,MATCH("0x"&amp;RIGHT(F678,2),字典!L:L,0))</f>
        <v>0xF8(248/120)</v>
      </c>
      <c r="L678" s="8">
        <f t="shared" si="21"/>
        <v>0.996</v>
      </c>
      <c r="M678" s="8">
        <f t="shared" si="22"/>
        <v>3.0000000000000027E-2</v>
      </c>
    </row>
    <row r="679" spans="1:13" ht="18" customHeight="1" x14ac:dyDescent="0.2">
      <c r="A679" s="1">
        <v>678</v>
      </c>
      <c r="B679" s="1">
        <v>2</v>
      </c>
      <c r="C679" s="20"/>
      <c r="D679" s="1" t="s">
        <v>77</v>
      </c>
      <c r="E679" s="1" t="s">
        <v>78</v>
      </c>
      <c r="F679" s="1" t="s">
        <v>79</v>
      </c>
      <c r="G679" s="1" t="s">
        <v>756</v>
      </c>
      <c r="H679" s="4" t="str">
        <f>INDEX(字典!B:B,MATCH(D679,字典!A:A,0))</f>
        <v>正常</v>
      </c>
      <c r="I679" s="4" t="str">
        <f>IF(RIGHT(F679,2)="90",INDEX(字典!F:F,MATCH("0x"&amp;MID(F679,5,2),字典!C:C,0)),INDEX(字典!D:D,MATCH("0x"&amp;MID(F679,5,2),字典!C:C,0)))</f>
        <v>-</v>
      </c>
      <c r="J679" s="4" t="str">
        <f>IF(RIGHT(F679,2) ="90",INDEX(字典!J:J,MATCH("0x"&amp;MID(F679,7,2),字典!C:C,0)),INDEX(字典!H:H,MATCH("0x"&amp;MID(F679,7,2),字典!C:C,0)))</f>
        <v>-</v>
      </c>
      <c r="K679" s="4" t="str">
        <f>INDEX(字典!M:M,MATCH("0x"&amp;RIGHT(F679,2),字典!L:L,0))</f>
        <v>0xF8(248/120)</v>
      </c>
      <c r="L679" s="8">
        <f t="shared" si="21"/>
        <v>1.016</v>
      </c>
      <c r="M679" s="8">
        <f t="shared" si="22"/>
        <v>2.0000000000000018E-2</v>
      </c>
    </row>
    <row r="680" spans="1:13" ht="18" customHeight="1" x14ac:dyDescent="0.2">
      <c r="A680" s="1">
        <v>679</v>
      </c>
      <c r="B680" s="1">
        <v>2</v>
      </c>
      <c r="C680" s="20"/>
      <c r="D680" s="1" t="s">
        <v>77</v>
      </c>
      <c r="E680" s="1" t="s">
        <v>78</v>
      </c>
      <c r="F680" s="1" t="s">
        <v>79</v>
      </c>
      <c r="G680" s="1" t="s">
        <v>757</v>
      </c>
      <c r="H680" s="4" t="str">
        <f>INDEX(字典!B:B,MATCH(D680,字典!A:A,0))</f>
        <v>正常</v>
      </c>
      <c r="I680" s="4" t="str">
        <f>IF(RIGHT(F680,2)="90",INDEX(字典!F:F,MATCH("0x"&amp;MID(F680,5,2),字典!C:C,0)),INDEX(字典!D:D,MATCH("0x"&amp;MID(F680,5,2),字典!C:C,0)))</f>
        <v>-</v>
      </c>
      <c r="J680" s="4" t="str">
        <f>IF(RIGHT(F680,2) ="90",INDEX(字典!J:J,MATCH("0x"&amp;MID(F680,7,2),字典!C:C,0)),INDEX(字典!H:H,MATCH("0x"&amp;MID(F680,7,2),字典!C:C,0)))</f>
        <v>-</v>
      </c>
      <c r="K680" s="4" t="str">
        <f>INDEX(字典!M:M,MATCH("0x"&amp;RIGHT(F680,2),字典!L:L,0))</f>
        <v>0xF8(248/120)</v>
      </c>
      <c r="L680" s="8">
        <f t="shared" si="21"/>
        <v>1.036</v>
      </c>
      <c r="M680" s="8">
        <f t="shared" si="22"/>
        <v>2.0000000000000018E-2</v>
      </c>
    </row>
    <row r="681" spans="1:13" ht="18" customHeight="1" x14ac:dyDescent="0.2">
      <c r="A681" s="1">
        <v>680</v>
      </c>
      <c r="B681" s="1">
        <v>2</v>
      </c>
      <c r="C681" s="20"/>
      <c r="D681" s="1" t="s">
        <v>77</v>
      </c>
      <c r="E681" s="1" t="s">
        <v>78</v>
      </c>
      <c r="F681" s="1" t="s">
        <v>79</v>
      </c>
      <c r="G681" s="1" t="s">
        <v>758</v>
      </c>
      <c r="H681" s="4" t="str">
        <f>INDEX(字典!B:B,MATCH(D681,字典!A:A,0))</f>
        <v>正常</v>
      </c>
      <c r="I681" s="4" t="str">
        <f>IF(RIGHT(F681,2)="90",INDEX(字典!F:F,MATCH("0x"&amp;MID(F681,5,2),字典!C:C,0)),INDEX(字典!D:D,MATCH("0x"&amp;MID(F681,5,2),字典!C:C,0)))</f>
        <v>-</v>
      </c>
      <c r="J681" s="4" t="str">
        <f>IF(RIGHT(F681,2) ="90",INDEX(字典!J:J,MATCH("0x"&amp;MID(F681,7,2),字典!C:C,0)),INDEX(字典!H:H,MATCH("0x"&amp;MID(F681,7,2),字典!C:C,0)))</f>
        <v>-</v>
      </c>
      <c r="K681" s="4" t="str">
        <f>INDEX(字典!M:M,MATCH("0x"&amp;RIGHT(F681,2),字典!L:L,0))</f>
        <v>0xF8(248/120)</v>
      </c>
      <c r="L681" s="8">
        <f t="shared" si="21"/>
        <v>1.0660000000000001</v>
      </c>
      <c r="M681" s="8">
        <f t="shared" si="22"/>
        <v>3.0000000000000027E-2</v>
      </c>
    </row>
    <row r="682" spans="1:13" ht="18" customHeight="1" x14ac:dyDescent="0.2">
      <c r="A682" s="1">
        <v>681</v>
      </c>
      <c r="B682" s="1">
        <v>2</v>
      </c>
      <c r="C682" s="20"/>
      <c r="D682" s="1" t="s">
        <v>77</v>
      </c>
      <c r="E682" s="1" t="s">
        <v>78</v>
      </c>
      <c r="F682" s="1" t="s">
        <v>79</v>
      </c>
      <c r="G682" s="1" t="s">
        <v>759</v>
      </c>
      <c r="H682" s="4" t="str">
        <f>INDEX(字典!B:B,MATCH(D682,字典!A:A,0))</f>
        <v>正常</v>
      </c>
      <c r="I682" s="4" t="str">
        <f>IF(RIGHT(F682,2)="90",INDEX(字典!F:F,MATCH("0x"&amp;MID(F682,5,2),字典!C:C,0)),INDEX(字典!D:D,MATCH("0x"&amp;MID(F682,5,2),字典!C:C,0)))</f>
        <v>-</v>
      </c>
      <c r="J682" s="4" t="str">
        <f>IF(RIGHT(F682,2) ="90",INDEX(字典!J:J,MATCH("0x"&amp;MID(F682,7,2),字典!C:C,0)),INDEX(字典!H:H,MATCH("0x"&amp;MID(F682,7,2),字典!C:C,0)))</f>
        <v>-</v>
      </c>
      <c r="K682" s="4" t="str">
        <f>INDEX(字典!M:M,MATCH("0x"&amp;RIGHT(F682,2),字典!L:L,0))</f>
        <v>0xF8(248/120)</v>
      </c>
      <c r="L682" s="8">
        <f t="shared" si="21"/>
        <v>1.0960000000000001</v>
      </c>
      <c r="M682" s="8">
        <f t="shared" si="22"/>
        <v>3.0000000000000027E-2</v>
      </c>
    </row>
    <row r="683" spans="1:13" ht="18" customHeight="1" x14ac:dyDescent="0.2">
      <c r="A683" s="1">
        <v>682</v>
      </c>
      <c r="B683" s="1">
        <v>2</v>
      </c>
      <c r="C683" s="20"/>
      <c r="D683" s="1" t="s">
        <v>77</v>
      </c>
      <c r="E683" s="1" t="s">
        <v>78</v>
      </c>
      <c r="F683" s="1" t="s">
        <v>79</v>
      </c>
      <c r="G683" s="1" t="s">
        <v>760</v>
      </c>
      <c r="H683" s="4" t="str">
        <f>INDEX(字典!B:B,MATCH(D683,字典!A:A,0))</f>
        <v>正常</v>
      </c>
      <c r="I683" s="4" t="str">
        <f>IF(RIGHT(F683,2)="90",INDEX(字典!F:F,MATCH("0x"&amp;MID(F683,5,2),字典!C:C,0)),INDEX(字典!D:D,MATCH("0x"&amp;MID(F683,5,2),字典!C:C,0)))</f>
        <v>-</v>
      </c>
      <c r="J683" s="4" t="str">
        <f>IF(RIGHT(F683,2) ="90",INDEX(字典!J:J,MATCH("0x"&amp;MID(F683,7,2),字典!C:C,0)),INDEX(字典!H:H,MATCH("0x"&amp;MID(F683,7,2),字典!C:C,0)))</f>
        <v>-</v>
      </c>
      <c r="K683" s="4" t="str">
        <f>INDEX(字典!M:M,MATCH("0x"&amp;RIGHT(F683,2),字典!L:L,0))</f>
        <v>0xF8(248/120)</v>
      </c>
      <c r="L683" s="8">
        <f t="shared" si="21"/>
        <v>1.1060000000000001</v>
      </c>
      <c r="M683" s="8">
        <f t="shared" si="22"/>
        <v>1.0000000000000009E-2</v>
      </c>
    </row>
    <row r="684" spans="1:13" ht="18" customHeight="1" x14ac:dyDescent="0.2">
      <c r="A684" s="1">
        <v>683</v>
      </c>
      <c r="B684" s="1">
        <v>2</v>
      </c>
      <c r="C684" s="20"/>
      <c r="D684" s="1" t="s">
        <v>77</v>
      </c>
      <c r="E684" s="1" t="s">
        <v>78</v>
      </c>
      <c r="F684" s="1" t="s">
        <v>79</v>
      </c>
      <c r="G684" s="1" t="s">
        <v>761</v>
      </c>
      <c r="H684" s="4" t="str">
        <f>INDEX(字典!B:B,MATCH(D684,字典!A:A,0))</f>
        <v>正常</v>
      </c>
      <c r="I684" s="4" t="str">
        <f>IF(RIGHT(F684,2)="90",INDEX(字典!F:F,MATCH("0x"&amp;MID(F684,5,2),字典!C:C,0)),INDEX(字典!D:D,MATCH("0x"&amp;MID(F684,5,2),字典!C:C,0)))</f>
        <v>-</v>
      </c>
      <c r="J684" s="4" t="str">
        <f>IF(RIGHT(F684,2) ="90",INDEX(字典!J:J,MATCH("0x"&amp;MID(F684,7,2),字典!C:C,0)),INDEX(字典!H:H,MATCH("0x"&amp;MID(F684,7,2),字典!C:C,0)))</f>
        <v>-</v>
      </c>
      <c r="K684" s="4" t="str">
        <f>INDEX(字典!M:M,MATCH("0x"&amp;RIGHT(F684,2),字典!L:L,0))</f>
        <v>0xF8(248/120)</v>
      </c>
      <c r="L684" s="8">
        <f t="shared" si="21"/>
        <v>1.1259999999999999</v>
      </c>
      <c r="M684" s="8">
        <f t="shared" si="22"/>
        <v>1.9999999999999796E-2</v>
      </c>
    </row>
    <row r="685" spans="1:13" ht="18" customHeight="1" x14ac:dyDescent="0.2">
      <c r="A685" s="1">
        <v>684</v>
      </c>
      <c r="B685" s="1">
        <v>2</v>
      </c>
      <c r="C685" s="20"/>
      <c r="D685" s="1" t="s">
        <v>77</v>
      </c>
      <c r="E685" s="1" t="s">
        <v>78</v>
      </c>
      <c r="F685" s="1" t="s">
        <v>79</v>
      </c>
      <c r="G685" s="1" t="s">
        <v>762</v>
      </c>
      <c r="H685" s="4" t="str">
        <f>INDEX(字典!B:B,MATCH(D685,字典!A:A,0))</f>
        <v>正常</v>
      </c>
      <c r="I685" s="4" t="str">
        <f>IF(RIGHT(F685,2)="90",INDEX(字典!F:F,MATCH("0x"&amp;MID(F685,5,2),字典!C:C,0)),INDEX(字典!D:D,MATCH("0x"&amp;MID(F685,5,2),字典!C:C,0)))</f>
        <v>-</v>
      </c>
      <c r="J685" s="4" t="str">
        <f>IF(RIGHT(F685,2) ="90",INDEX(字典!J:J,MATCH("0x"&amp;MID(F685,7,2),字典!C:C,0)),INDEX(字典!H:H,MATCH("0x"&amp;MID(F685,7,2),字典!C:C,0)))</f>
        <v>-</v>
      </c>
      <c r="K685" s="4" t="str">
        <f>INDEX(字典!M:M,MATCH("0x"&amp;RIGHT(F685,2),字典!L:L,0))</f>
        <v>0xF8(248/120)</v>
      </c>
      <c r="L685" s="8">
        <f t="shared" si="21"/>
        <v>1.1459999999999999</v>
      </c>
      <c r="M685" s="8">
        <f t="shared" si="22"/>
        <v>2.0000000000000018E-2</v>
      </c>
    </row>
    <row r="686" spans="1:13" ht="18" customHeight="1" x14ac:dyDescent="0.2">
      <c r="A686" s="1">
        <v>685</v>
      </c>
      <c r="B686" s="1">
        <v>2</v>
      </c>
      <c r="C686" s="20"/>
      <c r="D686" s="1" t="s">
        <v>77</v>
      </c>
      <c r="E686" s="1" t="s">
        <v>78</v>
      </c>
      <c r="F686" s="1" t="s">
        <v>79</v>
      </c>
      <c r="G686" s="1" t="s">
        <v>763</v>
      </c>
      <c r="H686" s="4" t="str">
        <f>INDEX(字典!B:B,MATCH(D686,字典!A:A,0))</f>
        <v>正常</v>
      </c>
      <c r="I686" s="4" t="str">
        <f>IF(RIGHT(F686,2)="90",INDEX(字典!F:F,MATCH("0x"&amp;MID(F686,5,2),字典!C:C,0)),INDEX(字典!D:D,MATCH("0x"&amp;MID(F686,5,2),字典!C:C,0)))</f>
        <v>-</v>
      </c>
      <c r="J686" s="4" t="str">
        <f>IF(RIGHT(F686,2) ="90",INDEX(字典!J:J,MATCH("0x"&amp;MID(F686,7,2),字典!C:C,0)),INDEX(字典!H:H,MATCH("0x"&amp;MID(F686,7,2),字典!C:C,0)))</f>
        <v>-</v>
      </c>
      <c r="K686" s="4" t="str">
        <f>INDEX(字典!M:M,MATCH("0x"&amp;RIGHT(F686,2),字典!L:L,0))</f>
        <v>0xF8(248/120)</v>
      </c>
      <c r="L686" s="8">
        <f t="shared" si="21"/>
        <v>1.1559999999999999</v>
      </c>
      <c r="M686" s="8">
        <f t="shared" si="22"/>
        <v>1.0000000000000009E-2</v>
      </c>
    </row>
    <row r="687" spans="1:13" ht="18" customHeight="1" x14ac:dyDescent="0.2">
      <c r="A687" s="1">
        <v>686</v>
      </c>
      <c r="B687" s="1">
        <v>2</v>
      </c>
      <c r="C687" s="20"/>
      <c r="D687" s="1" t="s">
        <v>77</v>
      </c>
      <c r="E687" s="1" t="s">
        <v>78</v>
      </c>
      <c r="F687" s="1" t="s">
        <v>87</v>
      </c>
      <c r="G687" s="1" t="s">
        <v>764</v>
      </c>
      <c r="H687" s="4" t="str">
        <f>INDEX(字典!B:B,MATCH(D687,字典!A:A,0))</f>
        <v>正常</v>
      </c>
      <c r="I687" s="4" t="str">
        <f>IF(RIGHT(F687,2)="90",INDEX(字典!F:F,MATCH("0x"&amp;MID(F687,5,2),字典!C:C,0)),INDEX(字典!D:D,MATCH("0x"&amp;MID(F687,5,2),字典!C:C,0)))</f>
        <v>-</v>
      </c>
      <c r="J687" s="4" t="str">
        <f>IF(RIGHT(F687,2) ="90",INDEX(字典!J:J,MATCH("0x"&amp;MID(F687,7,2),字典!C:C,0)),INDEX(字典!H:H,MATCH("0x"&amp;MID(F687,7,2),字典!C:C,0)))</f>
        <v>-</v>
      </c>
      <c r="K687" s="4" t="str">
        <f>INDEX(字典!M:M,MATCH("0x"&amp;RIGHT(F687,2),字典!L:L,0))</f>
        <v>0xFE(254/126)</v>
      </c>
      <c r="L687" s="8">
        <f t="shared" si="21"/>
        <v>1.1859999999999999</v>
      </c>
      <c r="M687" s="8">
        <f t="shared" si="22"/>
        <v>3.0000000000000027E-2</v>
      </c>
    </row>
    <row r="688" spans="1:13" ht="18" customHeight="1" x14ac:dyDescent="0.2">
      <c r="A688" s="1">
        <v>687</v>
      </c>
      <c r="B688" s="1">
        <v>2</v>
      </c>
      <c r="C688" s="20"/>
      <c r="D688" s="1" t="s">
        <v>77</v>
      </c>
      <c r="E688" s="1" t="s">
        <v>78</v>
      </c>
      <c r="F688" s="1" t="s">
        <v>79</v>
      </c>
      <c r="G688" s="1" t="s">
        <v>765</v>
      </c>
      <c r="H688" s="4" t="str">
        <f>INDEX(字典!B:B,MATCH(D688,字典!A:A,0))</f>
        <v>正常</v>
      </c>
      <c r="I688" s="4" t="str">
        <f>IF(RIGHT(F688,2)="90",INDEX(字典!F:F,MATCH("0x"&amp;MID(F688,5,2),字典!C:C,0)),INDEX(字典!D:D,MATCH("0x"&amp;MID(F688,5,2),字典!C:C,0)))</f>
        <v>-</v>
      </c>
      <c r="J688" s="4" t="str">
        <f>IF(RIGHT(F688,2) ="90",INDEX(字典!J:J,MATCH("0x"&amp;MID(F688,7,2),字典!C:C,0)),INDEX(字典!H:H,MATCH("0x"&amp;MID(F688,7,2),字典!C:C,0)))</f>
        <v>-</v>
      </c>
      <c r="K688" s="4" t="str">
        <f>INDEX(字典!M:M,MATCH("0x"&amp;RIGHT(F688,2),字典!L:L,0))</f>
        <v>0xF8(248/120)</v>
      </c>
      <c r="L688" s="8">
        <f t="shared" si="21"/>
        <v>1.206</v>
      </c>
      <c r="M688" s="8">
        <f t="shared" si="22"/>
        <v>2.0000000000000018E-2</v>
      </c>
    </row>
    <row r="689" spans="1:13" ht="18" customHeight="1" x14ac:dyDescent="0.2">
      <c r="A689" s="1">
        <v>688</v>
      </c>
      <c r="B689" s="1">
        <v>2</v>
      </c>
      <c r="C689" s="20"/>
      <c r="D689" s="1" t="s">
        <v>77</v>
      </c>
      <c r="E689" s="1" t="s">
        <v>78</v>
      </c>
      <c r="F689" s="1" t="s">
        <v>79</v>
      </c>
      <c r="G689" s="1" t="s">
        <v>766</v>
      </c>
      <c r="H689" s="4" t="str">
        <f>INDEX(字典!B:B,MATCH(D689,字典!A:A,0))</f>
        <v>正常</v>
      </c>
      <c r="I689" s="4" t="str">
        <f>IF(RIGHT(F689,2)="90",INDEX(字典!F:F,MATCH("0x"&amp;MID(F689,5,2),字典!C:C,0)),INDEX(字典!D:D,MATCH("0x"&amp;MID(F689,5,2),字典!C:C,0)))</f>
        <v>-</v>
      </c>
      <c r="J689" s="4" t="str">
        <f>IF(RIGHT(F689,2) ="90",INDEX(字典!J:J,MATCH("0x"&amp;MID(F689,7,2),字典!C:C,0)),INDEX(字典!H:H,MATCH("0x"&amp;MID(F689,7,2),字典!C:C,0)))</f>
        <v>-</v>
      </c>
      <c r="K689" s="4" t="str">
        <f>INDEX(字典!M:M,MATCH("0x"&amp;RIGHT(F689,2),字典!L:L,0))</f>
        <v>0xF8(248/120)</v>
      </c>
      <c r="L689" s="8">
        <f t="shared" si="21"/>
        <v>1.236</v>
      </c>
      <c r="M689" s="8">
        <f t="shared" si="22"/>
        <v>3.0000000000000027E-2</v>
      </c>
    </row>
    <row r="690" spans="1:13" ht="18" customHeight="1" x14ac:dyDescent="0.2">
      <c r="A690" s="1">
        <v>689</v>
      </c>
      <c r="B690" s="1">
        <v>2</v>
      </c>
      <c r="C690" s="20"/>
      <c r="D690" s="1" t="s">
        <v>77</v>
      </c>
      <c r="E690" s="1" t="s">
        <v>78</v>
      </c>
      <c r="F690" s="1" t="s">
        <v>79</v>
      </c>
      <c r="G690" s="1" t="s">
        <v>767</v>
      </c>
      <c r="H690" s="4" t="str">
        <f>INDEX(字典!B:B,MATCH(D690,字典!A:A,0))</f>
        <v>正常</v>
      </c>
      <c r="I690" s="4" t="str">
        <f>IF(RIGHT(F690,2)="90",INDEX(字典!F:F,MATCH("0x"&amp;MID(F690,5,2),字典!C:C,0)),INDEX(字典!D:D,MATCH("0x"&amp;MID(F690,5,2),字典!C:C,0)))</f>
        <v>-</v>
      </c>
      <c r="J690" s="4" t="str">
        <f>IF(RIGHT(F690,2) ="90",INDEX(字典!J:J,MATCH("0x"&amp;MID(F690,7,2),字典!C:C,0)),INDEX(字典!H:H,MATCH("0x"&amp;MID(F690,7,2),字典!C:C,0)))</f>
        <v>-</v>
      </c>
      <c r="K690" s="4" t="str">
        <f>INDEX(字典!M:M,MATCH("0x"&amp;RIGHT(F690,2),字典!L:L,0))</f>
        <v>0xF8(248/120)</v>
      </c>
      <c r="L690" s="8">
        <f t="shared" si="21"/>
        <v>1.256</v>
      </c>
      <c r="M690" s="8">
        <f t="shared" si="22"/>
        <v>2.0000000000000018E-2</v>
      </c>
    </row>
    <row r="691" spans="1:13" ht="18" customHeight="1" x14ac:dyDescent="0.2">
      <c r="A691" s="1">
        <v>690</v>
      </c>
      <c r="B691" s="1">
        <v>2</v>
      </c>
      <c r="C691" s="20"/>
      <c r="D691" s="1" t="s">
        <v>77</v>
      </c>
      <c r="E691" s="1" t="s">
        <v>78</v>
      </c>
      <c r="F691" s="1" t="s">
        <v>79</v>
      </c>
      <c r="G691" s="1" t="s">
        <v>768</v>
      </c>
      <c r="H691" s="4" t="str">
        <f>INDEX(字典!B:B,MATCH(D691,字典!A:A,0))</f>
        <v>正常</v>
      </c>
      <c r="I691" s="4" t="str">
        <f>IF(RIGHT(F691,2)="90",INDEX(字典!F:F,MATCH("0x"&amp;MID(F691,5,2),字典!C:C,0)),INDEX(字典!D:D,MATCH("0x"&amp;MID(F691,5,2),字典!C:C,0)))</f>
        <v>-</v>
      </c>
      <c r="J691" s="4" t="str">
        <f>IF(RIGHT(F691,2) ="90",INDEX(字典!J:J,MATCH("0x"&amp;MID(F691,7,2),字典!C:C,0)),INDEX(字典!H:H,MATCH("0x"&amp;MID(F691,7,2),字典!C:C,0)))</f>
        <v>-</v>
      </c>
      <c r="K691" s="4" t="str">
        <f>INDEX(字典!M:M,MATCH("0x"&amp;RIGHT(F691,2),字典!L:L,0))</f>
        <v>0xF8(248/120)</v>
      </c>
      <c r="L691" s="8">
        <f t="shared" si="21"/>
        <v>1.266</v>
      </c>
      <c r="M691" s="8">
        <f t="shared" si="22"/>
        <v>1.0000000000000009E-2</v>
      </c>
    </row>
    <row r="692" spans="1:13" ht="18" customHeight="1" x14ac:dyDescent="0.2">
      <c r="A692" s="1">
        <v>691</v>
      </c>
      <c r="B692" s="1">
        <v>2</v>
      </c>
      <c r="C692" s="20"/>
      <c r="D692" s="1" t="s">
        <v>77</v>
      </c>
      <c r="E692" s="1" t="s">
        <v>78</v>
      </c>
      <c r="F692" s="1" t="s">
        <v>769</v>
      </c>
      <c r="G692" s="1" t="s">
        <v>770</v>
      </c>
      <c r="H692" s="4" t="str">
        <f>INDEX(字典!B:B,MATCH(D692,字典!A:A,0))</f>
        <v>正常</v>
      </c>
      <c r="I692" s="4" t="str">
        <f>IF(RIGHT(F692,2)="90",INDEX(字典!F:F,MATCH("0x"&amp;MID(F692,5,2),字典!C:C,0)),INDEX(字典!D:D,MATCH("0x"&amp;MID(F692,5,2),字典!C:C,0)))</f>
        <v>按下(力度83)</v>
      </c>
      <c r="J692" s="4" t="str">
        <f>IF(RIGHT(F692,2) ="90",INDEX(字典!J:J,MATCH("0x"&amp;MID(F692,7,2),字典!C:C,0)),INDEX(字典!H:H,MATCH("0x"&amp;MID(F692,7,2),字典!C:C,0)))</f>
        <v>C3键</v>
      </c>
      <c r="K692" s="4" t="str">
        <f>INDEX(字典!M:M,MATCH("0x"&amp;RIGHT(F692,2),字典!L:L,0))</f>
        <v>音符</v>
      </c>
      <c r="L692" s="8">
        <f t="shared" si="21"/>
        <v>1.286</v>
      </c>
      <c r="M692" s="8">
        <f t="shared" si="22"/>
        <v>2.0000000000000018E-2</v>
      </c>
    </row>
    <row r="693" spans="1:13" ht="18" customHeight="1" x14ac:dyDescent="0.2">
      <c r="A693" s="1">
        <v>692</v>
      </c>
      <c r="B693" s="1">
        <v>2</v>
      </c>
      <c r="C693" s="20"/>
      <c r="D693" s="1" t="s">
        <v>77</v>
      </c>
      <c r="E693" s="1" t="s">
        <v>78</v>
      </c>
      <c r="F693" s="1" t="s">
        <v>79</v>
      </c>
      <c r="G693" s="1" t="s">
        <v>771</v>
      </c>
      <c r="H693" s="4" t="str">
        <f>INDEX(字典!B:B,MATCH(D693,字典!A:A,0))</f>
        <v>正常</v>
      </c>
      <c r="I693" s="4" t="str">
        <f>IF(RIGHT(F693,2)="90",INDEX(字典!F:F,MATCH("0x"&amp;MID(F693,5,2),字典!C:C,0)),INDEX(字典!D:D,MATCH("0x"&amp;MID(F693,5,2),字典!C:C,0)))</f>
        <v>-</v>
      </c>
      <c r="J693" s="4" t="str">
        <f>IF(RIGHT(F693,2) ="90",INDEX(字典!J:J,MATCH("0x"&amp;MID(F693,7,2),字典!C:C,0)),INDEX(字典!H:H,MATCH("0x"&amp;MID(F693,7,2),字典!C:C,0)))</f>
        <v>-</v>
      </c>
      <c r="K693" s="4" t="str">
        <f>INDEX(字典!M:M,MATCH("0x"&amp;RIGHT(F693,2),字典!L:L,0))</f>
        <v>0xF8(248/120)</v>
      </c>
      <c r="L693" s="8">
        <f t="shared" si="21"/>
        <v>1.296</v>
      </c>
      <c r="M693" s="8">
        <f t="shared" si="22"/>
        <v>1.0000000000000009E-2</v>
      </c>
    </row>
    <row r="694" spans="1:13" ht="18" customHeight="1" x14ac:dyDescent="0.2">
      <c r="A694" s="1">
        <v>693</v>
      </c>
      <c r="B694" s="1">
        <v>2</v>
      </c>
      <c r="C694" s="20"/>
      <c r="D694" s="1" t="s">
        <v>77</v>
      </c>
      <c r="E694" s="1" t="s">
        <v>78</v>
      </c>
      <c r="F694" s="1" t="s">
        <v>79</v>
      </c>
      <c r="G694" s="1" t="s">
        <v>772</v>
      </c>
      <c r="H694" s="4" t="str">
        <f>INDEX(字典!B:B,MATCH(D694,字典!A:A,0))</f>
        <v>正常</v>
      </c>
      <c r="I694" s="4" t="str">
        <f>IF(RIGHT(F694,2)="90",INDEX(字典!F:F,MATCH("0x"&amp;MID(F694,5,2),字典!C:C,0)),INDEX(字典!D:D,MATCH("0x"&amp;MID(F694,5,2),字典!C:C,0)))</f>
        <v>-</v>
      </c>
      <c r="J694" s="4" t="str">
        <f>IF(RIGHT(F694,2) ="90",INDEX(字典!J:J,MATCH("0x"&amp;MID(F694,7,2),字典!C:C,0)),INDEX(字典!H:H,MATCH("0x"&amp;MID(F694,7,2),字典!C:C,0)))</f>
        <v>-</v>
      </c>
      <c r="K694" s="4" t="str">
        <f>INDEX(字典!M:M,MATCH("0x"&amp;RIGHT(F694,2),字典!L:L,0))</f>
        <v>0xF8(248/120)</v>
      </c>
      <c r="L694" s="8">
        <f t="shared" si="21"/>
        <v>1.3160000000000001</v>
      </c>
      <c r="M694" s="8">
        <f t="shared" si="22"/>
        <v>2.0000000000000018E-2</v>
      </c>
    </row>
    <row r="695" spans="1:13" ht="18" customHeight="1" x14ac:dyDescent="0.2">
      <c r="A695" s="1">
        <v>694</v>
      </c>
      <c r="B695" s="1">
        <v>2</v>
      </c>
      <c r="C695" s="20"/>
      <c r="D695" s="1" t="s">
        <v>77</v>
      </c>
      <c r="E695" s="1" t="s">
        <v>78</v>
      </c>
      <c r="F695" s="1" t="s">
        <v>79</v>
      </c>
      <c r="G695" s="1" t="s">
        <v>773</v>
      </c>
      <c r="H695" s="4" t="str">
        <f>INDEX(字典!B:B,MATCH(D695,字典!A:A,0))</f>
        <v>正常</v>
      </c>
      <c r="I695" s="4" t="str">
        <f>IF(RIGHT(F695,2)="90",INDEX(字典!F:F,MATCH("0x"&amp;MID(F695,5,2),字典!C:C,0)),INDEX(字典!D:D,MATCH("0x"&amp;MID(F695,5,2),字典!C:C,0)))</f>
        <v>-</v>
      </c>
      <c r="J695" s="4" t="str">
        <f>IF(RIGHT(F695,2) ="90",INDEX(字典!J:J,MATCH("0x"&amp;MID(F695,7,2),字典!C:C,0)),INDEX(字典!H:H,MATCH("0x"&amp;MID(F695,7,2),字典!C:C,0)))</f>
        <v>-</v>
      </c>
      <c r="K695" s="4" t="str">
        <f>INDEX(字典!M:M,MATCH("0x"&amp;RIGHT(F695,2),字典!L:L,0))</f>
        <v>0xF8(248/120)</v>
      </c>
      <c r="L695" s="8">
        <f t="shared" ref="L695:L758" si="23">HEX2DEC(RIGHT(G695,6))/1000</f>
        <v>1.3460000000000001</v>
      </c>
      <c r="M695" s="8">
        <f t="shared" si="22"/>
        <v>3.0000000000000027E-2</v>
      </c>
    </row>
    <row r="696" spans="1:13" ht="18" customHeight="1" x14ac:dyDescent="0.2">
      <c r="A696" s="1">
        <v>695</v>
      </c>
      <c r="B696" s="1">
        <v>2</v>
      </c>
      <c r="C696" s="20"/>
      <c r="D696" s="1" t="s">
        <v>77</v>
      </c>
      <c r="E696" s="1" t="s">
        <v>78</v>
      </c>
      <c r="F696" s="1" t="s">
        <v>79</v>
      </c>
      <c r="G696" s="1" t="s">
        <v>774</v>
      </c>
      <c r="H696" s="4" t="str">
        <f>INDEX(字典!B:B,MATCH(D696,字典!A:A,0))</f>
        <v>正常</v>
      </c>
      <c r="I696" s="4" t="str">
        <f>IF(RIGHT(F696,2)="90",INDEX(字典!F:F,MATCH("0x"&amp;MID(F696,5,2),字典!C:C,0)),INDEX(字典!D:D,MATCH("0x"&amp;MID(F696,5,2),字典!C:C,0)))</f>
        <v>-</v>
      </c>
      <c r="J696" s="4" t="str">
        <f>IF(RIGHT(F696,2) ="90",INDEX(字典!J:J,MATCH("0x"&amp;MID(F696,7,2),字典!C:C,0)),INDEX(字典!H:H,MATCH("0x"&amp;MID(F696,7,2),字典!C:C,0)))</f>
        <v>-</v>
      </c>
      <c r="K696" s="4" t="str">
        <f>INDEX(字典!M:M,MATCH("0x"&amp;RIGHT(F696,2),字典!L:L,0))</f>
        <v>0xF8(248/120)</v>
      </c>
      <c r="L696" s="8">
        <f t="shared" si="23"/>
        <v>1.3759999999999999</v>
      </c>
      <c r="M696" s="8">
        <f t="shared" si="22"/>
        <v>2.9999999999999805E-2</v>
      </c>
    </row>
    <row r="697" spans="1:13" ht="18" customHeight="1" x14ac:dyDescent="0.2">
      <c r="A697" s="1">
        <v>696</v>
      </c>
      <c r="B697" s="1">
        <v>2</v>
      </c>
      <c r="C697" s="20"/>
      <c r="D697" s="1" t="s">
        <v>77</v>
      </c>
      <c r="E697" s="1" t="s">
        <v>78</v>
      </c>
      <c r="F697" s="1" t="s">
        <v>79</v>
      </c>
      <c r="G697" s="1" t="s">
        <v>775</v>
      </c>
      <c r="H697" s="4" t="str">
        <f>INDEX(字典!B:B,MATCH(D697,字典!A:A,0))</f>
        <v>正常</v>
      </c>
      <c r="I697" s="4" t="str">
        <f>IF(RIGHT(F697,2)="90",INDEX(字典!F:F,MATCH("0x"&amp;MID(F697,5,2),字典!C:C,0)),INDEX(字典!D:D,MATCH("0x"&amp;MID(F697,5,2),字典!C:C,0)))</f>
        <v>-</v>
      </c>
      <c r="J697" s="4" t="str">
        <f>IF(RIGHT(F697,2) ="90",INDEX(字典!J:J,MATCH("0x"&amp;MID(F697,7,2),字典!C:C,0)),INDEX(字典!H:H,MATCH("0x"&amp;MID(F697,7,2),字典!C:C,0)))</f>
        <v>-</v>
      </c>
      <c r="K697" s="4" t="str">
        <f>INDEX(字典!M:M,MATCH("0x"&amp;RIGHT(F697,2),字典!L:L,0))</f>
        <v>0xF8(248/120)</v>
      </c>
      <c r="L697" s="8">
        <f t="shared" si="23"/>
        <v>1.4059999999999999</v>
      </c>
      <c r="M697" s="8">
        <f t="shared" si="22"/>
        <v>3.0000000000000027E-2</v>
      </c>
    </row>
    <row r="698" spans="1:13" ht="18" customHeight="1" x14ac:dyDescent="0.2">
      <c r="A698" s="1">
        <v>697</v>
      </c>
      <c r="B698" s="1">
        <v>2</v>
      </c>
      <c r="C698" s="20"/>
      <c r="D698" s="1" t="s">
        <v>77</v>
      </c>
      <c r="E698" s="1" t="s">
        <v>78</v>
      </c>
      <c r="F698" s="1" t="s">
        <v>87</v>
      </c>
      <c r="G698" s="1" t="s">
        <v>776</v>
      </c>
      <c r="H698" s="4" t="str">
        <f>INDEX(字典!B:B,MATCH(D698,字典!A:A,0))</f>
        <v>正常</v>
      </c>
      <c r="I698" s="4" t="str">
        <f>IF(RIGHT(F698,2)="90",INDEX(字典!F:F,MATCH("0x"&amp;MID(F698,5,2),字典!C:C,0)),INDEX(字典!D:D,MATCH("0x"&amp;MID(F698,5,2),字典!C:C,0)))</f>
        <v>-</v>
      </c>
      <c r="J698" s="4" t="str">
        <f>IF(RIGHT(F698,2) ="90",INDEX(字典!J:J,MATCH("0x"&amp;MID(F698,7,2),字典!C:C,0)),INDEX(字典!H:H,MATCH("0x"&amp;MID(F698,7,2),字典!C:C,0)))</f>
        <v>-</v>
      </c>
      <c r="K698" s="4" t="str">
        <f>INDEX(字典!M:M,MATCH("0x"&amp;RIGHT(F698,2),字典!L:L,0))</f>
        <v>0xFE(254/126)</v>
      </c>
      <c r="L698" s="8">
        <f t="shared" si="23"/>
        <v>1.4390000000000001</v>
      </c>
      <c r="M698" s="8">
        <f t="shared" si="22"/>
        <v>3.300000000000014E-2</v>
      </c>
    </row>
    <row r="699" spans="1:13" ht="18" customHeight="1" x14ac:dyDescent="0.2">
      <c r="A699" s="1">
        <v>698</v>
      </c>
      <c r="B699" s="1">
        <v>2</v>
      </c>
      <c r="C699" s="20"/>
      <c r="D699" s="1" t="s">
        <v>77</v>
      </c>
      <c r="E699" s="1" t="s">
        <v>78</v>
      </c>
      <c r="F699" s="1" t="s">
        <v>79</v>
      </c>
      <c r="G699" s="1" t="s">
        <v>777</v>
      </c>
      <c r="H699" s="4" t="str">
        <f>INDEX(字典!B:B,MATCH(D699,字典!A:A,0))</f>
        <v>正常</v>
      </c>
      <c r="I699" s="4" t="str">
        <f>IF(RIGHT(F699,2)="90",INDEX(字典!F:F,MATCH("0x"&amp;MID(F699,5,2),字典!C:C,0)),INDEX(字典!D:D,MATCH("0x"&amp;MID(F699,5,2),字典!C:C,0)))</f>
        <v>-</v>
      </c>
      <c r="J699" s="4" t="str">
        <f>IF(RIGHT(F699,2) ="90",INDEX(字典!J:J,MATCH("0x"&amp;MID(F699,7,2),字典!C:C,0)),INDEX(字典!H:H,MATCH("0x"&amp;MID(F699,7,2),字典!C:C,0)))</f>
        <v>-</v>
      </c>
      <c r="K699" s="4" t="str">
        <f>INDEX(字典!M:M,MATCH("0x"&amp;RIGHT(F699,2),字典!L:L,0))</f>
        <v>0xF8(248/120)</v>
      </c>
      <c r="L699" s="8">
        <f t="shared" si="23"/>
        <v>1.462</v>
      </c>
      <c r="M699" s="8">
        <f t="shared" si="22"/>
        <v>2.2999999999999909E-2</v>
      </c>
    </row>
    <row r="700" spans="1:13" ht="18" customHeight="1" x14ac:dyDescent="0.2">
      <c r="A700" s="1">
        <v>699</v>
      </c>
      <c r="B700" s="1">
        <v>2</v>
      </c>
      <c r="C700" s="20"/>
      <c r="D700" s="1" t="s">
        <v>77</v>
      </c>
      <c r="E700" s="1" t="s">
        <v>78</v>
      </c>
      <c r="F700" s="1" t="s">
        <v>79</v>
      </c>
      <c r="G700" s="1" t="s">
        <v>778</v>
      </c>
      <c r="H700" s="4" t="str">
        <f>INDEX(字典!B:B,MATCH(D700,字典!A:A,0))</f>
        <v>正常</v>
      </c>
      <c r="I700" s="4" t="str">
        <f>IF(RIGHT(F700,2)="90",INDEX(字典!F:F,MATCH("0x"&amp;MID(F700,5,2),字典!C:C,0)),INDEX(字典!D:D,MATCH("0x"&amp;MID(F700,5,2),字典!C:C,0)))</f>
        <v>-</v>
      </c>
      <c r="J700" s="4" t="str">
        <f>IF(RIGHT(F700,2) ="90",INDEX(字典!J:J,MATCH("0x"&amp;MID(F700,7,2),字典!C:C,0)),INDEX(字典!H:H,MATCH("0x"&amp;MID(F700,7,2),字典!C:C,0)))</f>
        <v>-</v>
      </c>
      <c r="K700" s="4" t="str">
        <f>INDEX(字典!M:M,MATCH("0x"&amp;RIGHT(F700,2),字典!L:L,0))</f>
        <v>0xF8(248/120)</v>
      </c>
      <c r="L700" s="8">
        <f t="shared" si="23"/>
        <v>1.502</v>
      </c>
      <c r="M700" s="8">
        <f t="shared" si="22"/>
        <v>4.0000000000000036E-2</v>
      </c>
    </row>
    <row r="701" spans="1:13" ht="18" customHeight="1" x14ac:dyDescent="0.2">
      <c r="A701" s="1">
        <v>700</v>
      </c>
      <c r="B701" s="1">
        <v>2</v>
      </c>
      <c r="C701" s="20"/>
      <c r="D701" s="1" t="s">
        <v>77</v>
      </c>
      <c r="E701" s="1" t="s">
        <v>78</v>
      </c>
      <c r="F701" s="1" t="s">
        <v>79</v>
      </c>
      <c r="G701" s="1" t="s">
        <v>779</v>
      </c>
      <c r="H701" s="4" t="str">
        <f>INDEX(字典!B:B,MATCH(D701,字典!A:A,0))</f>
        <v>正常</v>
      </c>
      <c r="I701" s="4" t="str">
        <f>IF(RIGHT(F701,2)="90",INDEX(字典!F:F,MATCH("0x"&amp;MID(F701,5,2),字典!C:C,0)),INDEX(字典!D:D,MATCH("0x"&amp;MID(F701,5,2),字典!C:C,0)))</f>
        <v>-</v>
      </c>
      <c r="J701" s="4" t="str">
        <f>IF(RIGHT(F701,2) ="90",INDEX(字典!J:J,MATCH("0x"&amp;MID(F701,7,2),字典!C:C,0)),INDEX(字典!H:H,MATCH("0x"&amp;MID(F701,7,2),字典!C:C,0)))</f>
        <v>-</v>
      </c>
      <c r="K701" s="4" t="str">
        <f>INDEX(字典!M:M,MATCH("0x"&amp;RIGHT(F701,2),字典!L:L,0))</f>
        <v>0xF8(248/120)</v>
      </c>
      <c r="L701" s="8">
        <f t="shared" si="23"/>
        <v>1.512</v>
      </c>
      <c r="M701" s="8">
        <f t="shared" si="22"/>
        <v>1.0000000000000009E-2</v>
      </c>
    </row>
    <row r="702" spans="1:13" ht="18" customHeight="1" x14ac:dyDescent="0.2">
      <c r="A702" s="1">
        <v>701</v>
      </c>
      <c r="B702" s="1">
        <v>2</v>
      </c>
      <c r="C702" s="20"/>
      <c r="D702" s="1" t="s">
        <v>77</v>
      </c>
      <c r="E702" s="1" t="s">
        <v>78</v>
      </c>
      <c r="F702" s="1" t="s">
        <v>79</v>
      </c>
      <c r="G702" s="1" t="s">
        <v>780</v>
      </c>
      <c r="H702" s="4" t="str">
        <f>INDEX(字典!B:B,MATCH(D702,字典!A:A,0))</f>
        <v>正常</v>
      </c>
      <c r="I702" s="4" t="str">
        <f>IF(RIGHT(F702,2)="90",INDEX(字典!F:F,MATCH("0x"&amp;MID(F702,5,2),字典!C:C,0)),INDEX(字典!D:D,MATCH("0x"&amp;MID(F702,5,2),字典!C:C,0)))</f>
        <v>-</v>
      </c>
      <c r="J702" s="4" t="str">
        <f>IF(RIGHT(F702,2) ="90",INDEX(字典!J:J,MATCH("0x"&amp;MID(F702,7,2),字典!C:C,0)),INDEX(字典!H:H,MATCH("0x"&amp;MID(F702,7,2),字典!C:C,0)))</f>
        <v>-</v>
      </c>
      <c r="K702" s="4" t="str">
        <f>INDEX(字典!M:M,MATCH("0x"&amp;RIGHT(F702,2),字典!L:L,0))</f>
        <v>0xF8(248/120)</v>
      </c>
      <c r="L702" s="8">
        <f t="shared" si="23"/>
        <v>1.532</v>
      </c>
      <c r="M702" s="8">
        <f t="shared" si="22"/>
        <v>2.0000000000000018E-2</v>
      </c>
    </row>
    <row r="703" spans="1:13" ht="18" customHeight="1" x14ac:dyDescent="0.2">
      <c r="A703" s="1">
        <v>702</v>
      </c>
      <c r="B703" s="1">
        <v>2</v>
      </c>
      <c r="C703" s="20"/>
      <c r="D703" s="1" t="s">
        <v>77</v>
      </c>
      <c r="E703" s="1" t="s">
        <v>78</v>
      </c>
      <c r="F703" s="1" t="s">
        <v>79</v>
      </c>
      <c r="G703" s="1" t="s">
        <v>781</v>
      </c>
      <c r="H703" s="4" t="str">
        <f>INDEX(字典!B:B,MATCH(D703,字典!A:A,0))</f>
        <v>正常</v>
      </c>
      <c r="I703" s="4" t="str">
        <f>IF(RIGHT(F703,2)="90",INDEX(字典!F:F,MATCH("0x"&amp;MID(F703,5,2),字典!C:C,0)),INDEX(字典!D:D,MATCH("0x"&amp;MID(F703,5,2),字典!C:C,0)))</f>
        <v>-</v>
      </c>
      <c r="J703" s="4" t="str">
        <f>IF(RIGHT(F703,2) ="90",INDEX(字典!J:J,MATCH("0x"&amp;MID(F703,7,2),字典!C:C,0)),INDEX(字典!H:H,MATCH("0x"&amp;MID(F703,7,2),字典!C:C,0)))</f>
        <v>-</v>
      </c>
      <c r="K703" s="4" t="str">
        <f>INDEX(字典!M:M,MATCH("0x"&amp;RIGHT(F703,2),字典!L:L,0))</f>
        <v>0xF8(248/120)</v>
      </c>
      <c r="L703" s="8">
        <f t="shared" si="23"/>
        <v>1.5620000000000001</v>
      </c>
      <c r="M703" s="8">
        <f t="shared" si="22"/>
        <v>3.0000000000000027E-2</v>
      </c>
    </row>
    <row r="704" spans="1:13" ht="18" customHeight="1" x14ac:dyDescent="0.2">
      <c r="A704" s="1">
        <v>703</v>
      </c>
      <c r="B704" s="1">
        <v>2</v>
      </c>
      <c r="C704" s="20"/>
      <c r="D704" s="1" t="s">
        <v>77</v>
      </c>
      <c r="E704" s="1" t="s">
        <v>78</v>
      </c>
      <c r="F704" s="1" t="s">
        <v>79</v>
      </c>
      <c r="G704" s="1" t="s">
        <v>782</v>
      </c>
      <c r="H704" s="4" t="str">
        <f>INDEX(字典!B:B,MATCH(D704,字典!A:A,0))</f>
        <v>正常</v>
      </c>
      <c r="I704" s="4" t="str">
        <f>IF(RIGHT(F704,2)="90",INDEX(字典!F:F,MATCH("0x"&amp;MID(F704,5,2),字典!C:C,0)),INDEX(字典!D:D,MATCH("0x"&amp;MID(F704,5,2),字典!C:C,0)))</f>
        <v>-</v>
      </c>
      <c r="J704" s="4" t="str">
        <f>IF(RIGHT(F704,2) ="90",INDEX(字典!J:J,MATCH("0x"&amp;MID(F704,7,2),字典!C:C,0)),INDEX(字典!H:H,MATCH("0x"&amp;MID(F704,7,2),字典!C:C,0)))</f>
        <v>-</v>
      </c>
      <c r="K704" s="4" t="str">
        <f>INDEX(字典!M:M,MATCH("0x"&amp;RIGHT(F704,2),字典!L:L,0))</f>
        <v>0xF8(248/120)</v>
      </c>
      <c r="L704" s="8">
        <f t="shared" si="23"/>
        <v>1.5920000000000001</v>
      </c>
      <c r="M704" s="8">
        <f t="shared" si="22"/>
        <v>3.0000000000000027E-2</v>
      </c>
    </row>
    <row r="705" spans="1:13" ht="18" customHeight="1" x14ac:dyDescent="0.2">
      <c r="A705" s="1">
        <v>704</v>
      </c>
      <c r="B705" s="1">
        <v>2</v>
      </c>
      <c r="C705" s="20"/>
      <c r="D705" s="1" t="s">
        <v>77</v>
      </c>
      <c r="E705" s="1" t="s">
        <v>78</v>
      </c>
      <c r="F705" s="1" t="s">
        <v>79</v>
      </c>
      <c r="G705" s="1" t="s">
        <v>783</v>
      </c>
      <c r="H705" s="4" t="str">
        <f>INDEX(字典!B:B,MATCH(D705,字典!A:A,0))</f>
        <v>正常</v>
      </c>
      <c r="I705" s="4" t="str">
        <f>IF(RIGHT(F705,2)="90",INDEX(字典!F:F,MATCH("0x"&amp;MID(F705,5,2),字典!C:C,0)),INDEX(字典!D:D,MATCH("0x"&amp;MID(F705,5,2),字典!C:C,0)))</f>
        <v>-</v>
      </c>
      <c r="J705" s="4" t="str">
        <f>IF(RIGHT(F705,2) ="90",INDEX(字典!J:J,MATCH("0x"&amp;MID(F705,7,2),字典!C:C,0)),INDEX(字典!H:H,MATCH("0x"&amp;MID(F705,7,2),字典!C:C,0)))</f>
        <v>-</v>
      </c>
      <c r="K705" s="4" t="str">
        <f>INDEX(字典!M:M,MATCH("0x"&amp;RIGHT(F705,2),字典!L:L,0))</f>
        <v>0xF8(248/120)</v>
      </c>
      <c r="L705" s="8">
        <f t="shared" si="23"/>
        <v>1.6020000000000001</v>
      </c>
      <c r="M705" s="8">
        <f t="shared" si="22"/>
        <v>1.0000000000000009E-2</v>
      </c>
    </row>
    <row r="706" spans="1:13" ht="18" customHeight="1" x14ac:dyDescent="0.2">
      <c r="A706" s="1">
        <v>705</v>
      </c>
      <c r="B706" s="1">
        <v>2</v>
      </c>
      <c r="C706" s="20"/>
      <c r="D706" s="1" t="s">
        <v>77</v>
      </c>
      <c r="E706" s="1" t="s">
        <v>78</v>
      </c>
      <c r="F706" s="1" t="s">
        <v>79</v>
      </c>
      <c r="G706" s="1" t="s">
        <v>784</v>
      </c>
      <c r="H706" s="4" t="str">
        <f>INDEX(字典!B:B,MATCH(D706,字典!A:A,0))</f>
        <v>正常</v>
      </c>
      <c r="I706" s="4" t="str">
        <f>IF(RIGHT(F706,2)="90",INDEX(字典!F:F,MATCH("0x"&amp;MID(F706,5,2),字典!C:C,0)),INDEX(字典!D:D,MATCH("0x"&amp;MID(F706,5,2),字典!C:C,0)))</f>
        <v>-</v>
      </c>
      <c r="J706" s="4" t="str">
        <f>IF(RIGHT(F706,2) ="90",INDEX(字典!J:J,MATCH("0x"&amp;MID(F706,7,2),字典!C:C,0)),INDEX(字典!H:H,MATCH("0x"&amp;MID(F706,7,2),字典!C:C,0)))</f>
        <v>-</v>
      </c>
      <c r="K706" s="4" t="str">
        <f>INDEX(字典!M:M,MATCH("0x"&amp;RIGHT(F706,2),字典!L:L,0))</f>
        <v>0xF8(248/120)</v>
      </c>
      <c r="L706" s="8">
        <f t="shared" si="23"/>
        <v>1.6419999999999999</v>
      </c>
      <c r="M706" s="8">
        <f t="shared" ref="M706:M769" si="24">IFERROR(IF(B706=B705,L706-L705,0),"")</f>
        <v>3.9999999999999813E-2</v>
      </c>
    </row>
    <row r="707" spans="1:13" ht="18" customHeight="1" x14ac:dyDescent="0.2">
      <c r="A707" s="1">
        <v>706</v>
      </c>
      <c r="B707" s="1">
        <v>2</v>
      </c>
      <c r="C707" s="20"/>
      <c r="D707" s="1" t="s">
        <v>77</v>
      </c>
      <c r="E707" s="1" t="s">
        <v>78</v>
      </c>
      <c r="F707" s="1" t="s">
        <v>79</v>
      </c>
      <c r="G707" s="1" t="s">
        <v>785</v>
      </c>
      <c r="H707" s="4" t="str">
        <f>INDEX(字典!B:B,MATCH(D707,字典!A:A,0))</f>
        <v>正常</v>
      </c>
      <c r="I707" s="4" t="str">
        <f>IF(RIGHT(F707,2)="90",INDEX(字典!F:F,MATCH("0x"&amp;MID(F707,5,2),字典!C:C,0)),INDEX(字典!D:D,MATCH("0x"&amp;MID(F707,5,2),字典!C:C,0)))</f>
        <v>-</v>
      </c>
      <c r="J707" s="4" t="str">
        <f>IF(RIGHT(F707,2) ="90",INDEX(字典!J:J,MATCH("0x"&amp;MID(F707,7,2),字典!C:C,0)),INDEX(字典!H:H,MATCH("0x"&amp;MID(F707,7,2),字典!C:C,0)))</f>
        <v>-</v>
      </c>
      <c r="K707" s="4" t="str">
        <f>INDEX(字典!M:M,MATCH("0x"&amp;RIGHT(F707,2),字典!L:L,0))</f>
        <v>0xF8(248/120)</v>
      </c>
      <c r="L707" s="8">
        <f t="shared" si="23"/>
        <v>1.6819999999999999</v>
      </c>
      <c r="M707" s="8">
        <f t="shared" si="24"/>
        <v>4.0000000000000036E-2</v>
      </c>
    </row>
    <row r="708" spans="1:13" ht="18" customHeight="1" x14ac:dyDescent="0.2">
      <c r="A708" s="1">
        <v>707</v>
      </c>
      <c r="B708" s="1">
        <v>2</v>
      </c>
      <c r="C708" s="20"/>
      <c r="D708" s="1" t="s">
        <v>77</v>
      </c>
      <c r="E708" s="1" t="s">
        <v>78</v>
      </c>
      <c r="F708" s="1" t="s">
        <v>194</v>
      </c>
      <c r="G708" s="1" t="s">
        <v>786</v>
      </c>
      <c r="H708" s="4" t="str">
        <f>INDEX(字典!B:B,MATCH(D708,字典!A:A,0))</f>
        <v>正常</v>
      </c>
      <c r="I708" s="4" t="str">
        <f>IF(RIGHT(F708,2)="90",INDEX(字典!F:F,MATCH("0x"&amp;MID(F708,5,2),字典!C:C,0)),INDEX(字典!D:D,MATCH("0x"&amp;MID(F708,5,2),字典!C:C,0)))</f>
        <v>松开按键</v>
      </c>
      <c r="J708" s="4" t="str">
        <f>IF(RIGHT(F708,2) ="90",INDEX(字典!J:J,MATCH("0x"&amp;MID(F708,7,2),字典!C:C,0)),INDEX(字典!H:H,MATCH("0x"&amp;MID(F708,7,2),字典!C:C,0)))</f>
        <v>C3键</v>
      </c>
      <c r="K708" s="4" t="str">
        <f>INDEX(字典!M:M,MATCH("0x"&amp;RIGHT(F708,2),字典!L:L,0))</f>
        <v>音符</v>
      </c>
      <c r="L708" s="8">
        <f t="shared" si="23"/>
        <v>1.712</v>
      </c>
      <c r="M708" s="8">
        <f t="shared" si="24"/>
        <v>3.0000000000000027E-2</v>
      </c>
    </row>
    <row r="709" spans="1:13" ht="18" customHeight="1" x14ac:dyDescent="0.2">
      <c r="A709" s="1">
        <v>708</v>
      </c>
      <c r="B709" s="1">
        <v>2</v>
      </c>
      <c r="C709" s="20"/>
      <c r="D709" s="1" t="s">
        <v>77</v>
      </c>
      <c r="E709" s="1" t="s">
        <v>78</v>
      </c>
      <c r="F709" s="1" t="s">
        <v>87</v>
      </c>
      <c r="G709" s="1" t="s">
        <v>787</v>
      </c>
      <c r="H709" s="4" t="str">
        <f>INDEX(字典!B:B,MATCH(D709,字典!A:A,0))</f>
        <v>正常</v>
      </c>
      <c r="I709" s="4" t="str">
        <f>IF(RIGHT(F709,2)="90",INDEX(字典!F:F,MATCH("0x"&amp;MID(F709,5,2),字典!C:C,0)),INDEX(字典!D:D,MATCH("0x"&amp;MID(F709,5,2),字典!C:C,0)))</f>
        <v>-</v>
      </c>
      <c r="J709" s="4" t="str">
        <f>IF(RIGHT(F709,2) ="90",INDEX(字典!J:J,MATCH("0x"&amp;MID(F709,7,2),字典!C:C,0)),INDEX(字典!H:H,MATCH("0x"&amp;MID(F709,7,2),字典!C:C,0)))</f>
        <v>-</v>
      </c>
      <c r="K709" s="4" t="str">
        <f>INDEX(字典!M:M,MATCH("0x"&amp;RIGHT(F709,2),字典!L:L,0))</f>
        <v>0xFE(254/126)</v>
      </c>
      <c r="L709" s="8">
        <f t="shared" si="23"/>
        <v>1.732</v>
      </c>
      <c r="M709" s="8">
        <f t="shared" si="24"/>
        <v>2.0000000000000018E-2</v>
      </c>
    </row>
    <row r="710" spans="1:13" ht="18" customHeight="1" x14ac:dyDescent="0.2">
      <c r="A710" s="1">
        <v>709</v>
      </c>
      <c r="B710" s="1">
        <v>2</v>
      </c>
      <c r="C710" s="20"/>
      <c r="D710" s="1" t="s">
        <v>77</v>
      </c>
      <c r="E710" s="1" t="s">
        <v>78</v>
      </c>
      <c r="F710" s="1" t="s">
        <v>79</v>
      </c>
      <c r="G710" s="1" t="s">
        <v>788</v>
      </c>
      <c r="H710" s="4" t="str">
        <f>INDEX(字典!B:B,MATCH(D710,字典!A:A,0))</f>
        <v>正常</v>
      </c>
      <c r="I710" s="4" t="str">
        <f>IF(RIGHT(F710,2)="90",INDEX(字典!F:F,MATCH("0x"&amp;MID(F710,5,2),字典!C:C,0)),INDEX(字典!D:D,MATCH("0x"&amp;MID(F710,5,2),字典!C:C,0)))</f>
        <v>-</v>
      </c>
      <c r="J710" s="4" t="str">
        <f>IF(RIGHT(F710,2) ="90",INDEX(字典!J:J,MATCH("0x"&amp;MID(F710,7,2),字典!C:C,0)),INDEX(字典!H:H,MATCH("0x"&amp;MID(F710,7,2),字典!C:C,0)))</f>
        <v>-</v>
      </c>
      <c r="K710" s="4" t="str">
        <f>INDEX(字典!M:M,MATCH("0x"&amp;RIGHT(F710,2),字典!L:L,0))</f>
        <v>0xF8(248/120)</v>
      </c>
      <c r="L710" s="8">
        <f t="shared" si="23"/>
        <v>1.762</v>
      </c>
      <c r="M710" s="8">
        <f t="shared" si="24"/>
        <v>3.0000000000000027E-2</v>
      </c>
    </row>
    <row r="711" spans="1:13" ht="18" customHeight="1" x14ac:dyDescent="0.2">
      <c r="A711" s="1">
        <v>710</v>
      </c>
      <c r="B711" s="1">
        <v>2</v>
      </c>
      <c r="C711" s="20"/>
      <c r="D711" s="1" t="s">
        <v>77</v>
      </c>
      <c r="E711" s="1" t="s">
        <v>78</v>
      </c>
      <c r="F711" s="1" t="s">
        <v>79</v>
      </c>
      <c r="G711" s="1" t="s">
        <v>789</v>
      </c>
      <c r="H711" s="4" t="str">
        <f>INDEX(字典!B:B,MATCH(D711,字典!A:A,0))</f>
        <v>正常</v>
      </c>
      <c r="I711" s="4" t="str">
        <f>IF(RIGHT(F711,2)="90",INDEX(字典!F:F,MATCH("0x"&amp;MID(F711,5,2),字典!C:C,0)),INDEX(字典!D:D,MATCH("0x"&amp;MID(F711,5,2),字典!C:C,0)))</f>
        <v>-</v>
      </c>
      <c r="J711" s="4" t="str">
        <f>IF(RIGHT(F711,2) ="90",INDEX(字典!J:J,MATCH("0x"&amp;MID(F711,7,2),字典!C:C,0)),INDEX(字典!H:H,MATCH("0x"&amp;MID(F711,7,2),字典!C:C,0)))</f>
        <v>-</v>
      </c>
      <c r="K711" s="4" t="str">
        <f>INDEX(字典!M:M,MATCH("0x"&amp;RIGHT(F711,2),字典!L:L,0))</f>
        <v>0xF8(248/120)</v>
      </c>
      <c r="L711" s="8">
        <f t="shared" si="23"/>
        <v>1.792</v>
      </c>
      <c r="M711" s="8">
        <f t="shared" si="24"/>
        <v>3.0000000000000027E-2</v>
      </c>
    </row>
    <row r="712" spans="1:13" ht="18" customHeight="1" x14ac:dyDescent="0.2">
      <c r="A712" s="1">
        <v>711</v>
      </c>
      <c r="B712" s="1">
        <v>2</v>
      </c>
      <c r="C712" s="20"/>
      <c r="D712" s="1" t="s">
        <v>77</v>
      </c>
      <c r="E712" s="1" t="s">
        <v>78</v>
      </c>
      <c r="F712" s="1" t="s">
        <v>79</v>
      </c>
      <c r="G712" s="1" t="s">
        <v>790</v>
      </c>
      <c r="H712" s="4" t="str">
        <f>INDEX(字典!B:B,MATCH(D712,字典!A:A,0))</f>
        <v>正常</v>
      </c>
      <c r="I712" s="4" t="str">
        <f>IF(RIGHT(F712,2)="90",INDEX(字典!F:F,MATCH("0x"&amp;MID(F712,5,2),字典!C:C,0)),INDEX(字典!D:D,MATCH("0x"&amp;MID(F712,5,2),字典!C:C,0)))</f>
        <v>-</v>
      </c>
      <c r="J712" s="4" t="str">
        <f>IF(RIGHT(F712,2) ="90",INDEX(字典!J:J,MATCH("0x"&amp;MID(F712,7,2),字典!C:C,0)),INDEX(字典!H:H,MATCH("0x"&amp;MID(F712,7,2),字典!C:C,0)))</f>
        <v>-</v>
      </c>
      <c r="K712" s="4" t="str">
        <f>INDEX(字典!M:M,MATCH("0x"&amp;RIGHT(F712,2),字典!L:L,0))</f>
        <v>0xF8(248/120)</v>
      </c>
      <c r="L712" s="8">
        <f t="shared" si="23"/>
        <v>1.8220000000000001</v>
      </c>
      <c r="M712" s="8">
        <f t="shared" si="24"/>
        <v>3.0000000000000027E-2</v>
      </c>
    </row>
    <row r="713" spans="1:13" ht="18" customHeight="1" x14ac:dyDescent="0.2">
      <c r="A713" s="1">
        <v>712</v>
      </c>
      <c r="B713" s="1">
        <v>2</v>
      </c>
      <c r="C713" s="20"/>
      <c r="D713" s="1" t="s">
        <v>77</v>
      </c>
      <c r="E713" s="1" t="s">
        <v>78</v>
      </c>
      <c r="F713" s="1" t="s">
        <v>79</v>
      </c>
      <c r="G713" s="1" t="s">
        <v>791</v>
      </c>
      <c r="H713" s="4" t="str">
        <f>INDEX(字典!B:B,MATCH(D713,字典!A:A,0))</f>
        <v>正常</v>
      </c>
      <c r="I713" s="4" t="str">
        <f>IF(RIGHT(F713,2)="90",INDEX(字典!F:F,MATCH("0x"&amp;MID(F713,5,2),字典!C:C,0)),INDEX(字典!D:D,MATCH("0x"&amp;MID(F713,5,2),字典!C:C,0)))</f>
        <v>-</v>
      </c>
      <c r="J713" s="4" t="str">
        <f>IF(RIGHT(F713,2) ="90",INDEX(字典!J:J,MATCH("0x"&amp;MID(F713,7,2),字典!C:C,0)),INDEX(字典!H:H,MATCH("0x"&amp;MID(F713,7,2),字典!C:C,0)))</f>
        <v>-</v>
      </c>
      <c r="K713" s="4" t="str">
        <f>INDEX(字典!M:M,MATCH("0x"&amp;RIGHT(F713,2),字典!L:L,0))</f>
        <v>0xF8(248/120)</v>
      </c>
      <c r="L713" s="8">
        <f t="shared" si="23"/>
        <v>1.8520000000000001</v>
      </c>
      <c r="M713" s="8">
        <f t="shared" si="24"/>
        <v>3.0000000000000027E-2</v>
      </c>
    </row>
    <row r="714" spans="1:13" ht="18" customHeight="1" x14ac:dyDescent="0.2">
      <c r="A714" s="1">
        <v>713</v>
      </c>
      <c r="B714" s="1">
        <v>2</v>
      </c>
      <c r="C714" s="20"/>
      <c r="D714" s="1" t="s">
        <v>77</v>
      </c>
      <c r="E714" s="1" t="s">
        <v>78</v>
      </c>
      <c r="F714" s="1" t="s">
        <v>79</v>
      </c>
      <c r="G714" s="1" t="s">
        <v>792</v>
      </c>
      <c r="H714" s="4" t="str">
        <f>INDEX(字典!B:B,MATCH(D714,字典!A:A,0))</f>
        <v>正常</v>
      </c>
      <c r="I714" s="4" t="str">
        <f>IF(RIGHT(F714,2)="90",INDEX(字典!F:F,MATCH("0x"&amp;MID(F714,5,2),字典!C:C,0)),INDEX(字典!D:D,MATCH("0x"&amp;MID(F714,5,2),字典!C:C,0)))</f>
        <v>-</v>
      </c>
      <c r="J714" s="4" t="str">
        <f>IF(RIGHT(F714,2) ="90",INDEX(字典!J:J,MATCH("0x"&amp;MID(F714,7,2),字典!C:C,0)),INDEX(字典!H:H,MATCH("0x"&amp;MID(F714,7,2),字典!C:C,0)))</f>
        <v>-</v>
      </c>
      <c r="K714" s="4" t="str">
        <f>INDEX(字典!M:M,MATCH("0x"&amp;RIGHT(F714,2),字典!L:L,0))</f>
        <v>0xF8(248/120)</v>
      </c>
      <c r="L714" s="8">
        <f t="shared" si="23"/>
        <v>1.8720000000000001</v>
      </c>
      <c r="M714" s="8">
        <f t="shared" si="24"/>
        <v>2.0000000000000018E-2</v>
      </c>
    </row>
    <row r="715" spans="1:13" ht="18" customHeight="1" x14ac:dyDescent="0.2">
      <c r="A715" s="1">
        <v>714</v>
      </c>
      <c r="B715" s="1">
        <v>2</v>
      </c>
      <c r="C715" s="20"/>
      <c r="D715" s="1" t="s">
        <v>77</v>
      </c>
      <c r="E715" s="1" t="s">
        <v>78</v>
      </c>
      <c r="F715" s="1" t="s">
        <v>793</v>
      </c>
      <c r="G715" s="1" t="s">
        <v>794</v>
      </c>
      <c r="H715" s="4" t="str">
        <f>INDEX(字典!B:B,MATCH(D715,字典!A:A,0))</f>
        <v>正常</v>
      </c>
      <c r="I715" s="4" t="str">
        <f>IF(RIGHT(F715,2)="90",INDEX(字典!F:F,MATCH("0x"&amp;MID(F715,5,2),字典!C:C,0)),INDEX(字典!D:D,MATCH("0x"&amp;MID(F715,5,2),字典!C:C,0)))</f>
        <v>按下(力度78)</v>
      </c>
      <c r="J715" s="4" t="str">
        <f>IF(RIGHT(F715,2) ="90",INDEX(字典!J:J,MATCH("0x"&amp;MID(F715,7,2),字典!C:C,0)),INDEX(字典!H:H,MATCH("0x"&amp;MID(F715,7,2),字典!C:C,0)))</f>
        <v>D3键</v>
      </c>
      <c r="K715" s="4" t="str">
        <f>INDEX(字典!M:M,MATCH("0x"&amp;RIGHT(F715,2),字典!L:L,0))</f>
        <v>音符</v>
      </c>
      <c r="L715" s="8">
        <f t="shared" si="23"/>
        <v>1.9019999999999999</v>
      </c>
      <c r="M715" s="8">
        <f t="shared" si="24"/>
        <v>2.9999999999999805E-2</v>
      </c>
    </row>
    <row r="716" spans="1:13" ht="18" customHeight="1" x14ac:dyDescent="0.2">
      <c r="A716" s="1">
        <v>715</v>
      </c>
      <c r="B716" s="1">
        <v>2</v>
      </c>
      <c r="C716" s="20"/>
      <c r="D716" s="1" t="s">
        <v>77</v>
      </c>
      <c r="E716" s="1" t="s">
        <v>78</v>
      </c>
      <c r="F716" s="1" t="s">
        <v>79</v>
      </c>
      <c r="G716" s="1" t="s">
        <v>795</v>
      </c>
      <c r="H716" s="4" t="str">
        <f>INDEX(字典!B:B,MATCH(D716,字典!A:A,0))</f>
        <v>正常</v>
      </c>
      <c r="I716" s="4" t="str">
        <f>IF(RIGHT(F716,2)="90",INDEX(字典!F:F,MATCH("0x"&amp;MID(F716,5,2),字典!C:C,0)),INDEX(字典!D:D,MATCH("0x"&amp;MID(F716,5,2),字典!C:C,0)))</f>
        <v>-</v>
      </c>
      <c r="J716" s="4" t="str">
        <f>IF(RIGHT(F716,2) ="90",INDEX(字典!J:J,MATCH("0x"&amp;MID(F716,7,2),字典!C:C,0)),INDEX(字典!H:H,MATCH("0x"&amp;MID(F716,7,2),字典!C:C,0)))</f>
        <v>-</v>
      </c>
      <c r="K716" s="4" t="str">
        <f>INDEX(字典!M:M,MATCH("0x"&amp;RIGHT(F716,2),字典!L:L,0))</f>
        <v>0xF8(248/120)</v>
      </c>
      <c r="L716" s="8">
        <f t="shared" si="23"/>
        <v>1.946</v>
      </c>
      <c r="M716" s="8">
        <f t="shared" si="24"/>
        <v>4.4000000000000039E-2</v>
      </c>
    </row>
    <row r="717" spans="1:13" ht="18" customHeight="1" x14ac:dyDescent="0.2">
      <c r="A717" s="1">
        <v>716</v>
      </c>
      <c r="B717" s="1">
        <v>2</v>
      </c>
      <c r="C717" s="20"/>
      <c r="D717" s="1" t="s">
        <v>77</v>
      </c>
      <c r="E717" s="1" t="s">
        <v>78</v>
      </c>
      <c r="F717" s="1" t="s">
        <v>79</v>
      </c>
      <c r="G717" s="1" t="s">
        <v>796</v>
      </c>
      <c r="H717" s="4" t="str">
        <f>INDEX(字典!B:B,MATCH(D717,字典!A:A,0))</f>
        <v>正常</v>
      </c>
      <c r="I717" s="4" t="str">
        <f>IF(RIGHT(F717,2)="90",INDEX(字典!F:F,MATCH("0x"&amp;MID(F717,5,2),字典!C:C,0)),INDEX(字典!D:D,MATCH("0x"&amp;MID(F717,5,2),字典!C:C,0)))</f>
        <v>-</v>
      </c>
      <c r="J717" s="4" t="str">
        <f>IF(RIGHT(F717,2) ="90",INDEX(字典!J:J,MATCH("0x"&amp;MID(F717,7,2),字典!C:C,0)),INDEX(字典!H:H,MATCH("0x"&amp;MID(F717,7,2),字典!C:C,0)))</f>
        <v>-</v>
      </c>
      <c r="K717" s="4" t="str">
        <f>INDEX(字典!M:M,MATCH("0x"&amp;RIGHT(F717,2),字典!L:L,0))</f>
        <v>0xF8(248/120)</v>
      </c>
      <c r="L717" s="8">
        <f t="shared" si="23"/>
        <v>1.9630000000000001</v>
      </c>
      <c r="M717" s="8">
        <f t="shared" si="24"/>
        <v>1.7000000000000126E-2</v>
      </c>
    </row>
    <row r="718" spans="1:13" ht="18" customHeight="1" x14ac:dyDescent="0.2">
      <c r="A718" s="1">
        <v>717</v>
      </c>
      <c r="B718" s="1">
        <v>2</v>
      </c>
      <c r="C718" s="20"/>
      <c r="D718" s="1" t="s">
        <v>77</v>
      </c>
      <c r="E718" s="1" t="s">
        <v>78</v>
      </c>
      <c r="F718" s="1" t="s">
        <v>79</v>
      </c>
      <c r="G718" s="1" t="s">
        <v>797</v>
      </c>
      <c r="H718" s="4" t="str">
        <f>INDEX(字典!B:B,MATCH(D718,字典!A:A,0))</f>
        <v>正常</v>
      </c>
      <c r="I718" s="4" t="str">
        <f>IF(RIGHT(F718,2)="90",INDEX(字典!F:F,MATCH("0x"&amp;MID(F718,5,2),字典!C:C,0)),INDEX(字典!D:D,MATCH("0x"&amp;MID(F718,5,2),字典!C:C,0)))</f>
        <v>-</v>
      </c>
      <c r="J718" s="4" t="str">
        <f>IF(RIGHT(F718,2) ="90",INDEX(字典!J:J,MATCH("0x"&amp;MID(F718,7,2),字典!C:C,0)),INDEX(字典!H:H,MATCH("0x"&amp;MID(F718,7,2),字典!C:C,0)))</f>
        <v>-</v>
      </c>
      <c r="K718" s="4" t="str">
        <f>INDEX(字典!M:M,MATCH("0x"&amp;RIGHT(F718,2),字典!L:L,0))</f>
        <v>0xF8(248/120)</v>
      </c>
      <c r="L718" s="8">
        <f t="shared" si="23"/>
        <v>1.9930000000000001</v>
      </c>
      <c r="M718" s="8">
        <f t="shared" si="24"/>
        <v>3.0000000000000027E-2</v>
      </c>
    </row>
    <row r="719" spans="1:13" ht="18" customHeight="1" x14ac:dyDescent="0.2">
      <c r="A719" s="1">
        <v>718</v>
      </c>
      <c r="B719" s="1">
        <v>2</v>
      </c>
      <c r="C719" s="20"/>
      <c r="D719" s="1" t="s">
        <v>77</v>
      </c>
      <c r="E719" s="1" t="s">
        <v>78</v>
      </c>
      <c r="F719" s="1" t="s">
        <v>79</v>
      </c>
      <c r="G719" s="1" t="s">
        <v>798</v>
      </c>
      <c r="H719" s="4" t="str">
        <f>INDEX(字典!B:B,MATCH(D719,字典!A:A,0))</f>
        <v>正常</v>
      </c>
      <c r="I719" s="4" t="str">
        <f>IF(RIGHT(F719,2)="90",INDEX(字典!F:F,MATCH("0x"&amp;MID(F719,5,2),字典!C:C,0)),INDEX(字典!D:D,MATCH("0x"&amp;MID(F719,5,2),字典!C:C,0)))</f>
        <v>-</v>
      </c>
      <c r="J719" s="4" t="str">
        <f>IF(RIGHT(F719,2) ="90",INDEX(字典!J:J,MATCH("0x"&amp;MID(F719,7,2),字典!C:C,0)),INDEX(字典!H:H,MATCH("0x"&amp;MID(F719,7,2),字典!C:C,0)))</f>
        <v>-</v>
      </c>
      <c r="K719" s="4" t="str">
        <f>INDEX(字典!M:M,MATCH("0x"&amp;RIGHT(F719,2),字典!L:L,0))</f>
        <v>0xF8(248/120)</v>
      </c>
      <c r="L719" s="8">
        <f t="shared" si="23"/>
        <v>2.0230000000000001</v>
      </c>
      <c r="M719" s="8">
        <f t="shared" si="24"/>
        <v>3.0000000000000027E-2</v>
      </c>
    </row>
    <row r="720" spans="1:13" ht="18" customHeight="1" x14ac:dyDescent="0.2">
      <c r="A720" s="1">
        <v>719</v>
      </c>
      <c r="B720" s="1">
        <v>2</v>
      </c>
      <c r="C720" s="20"/>
      <c r="D720" s="1" t="s">
        <v>77</v>
      </c>
      <c r="E720" s="1" t="s">
        <v>78</v>
      </c>
      <c r="F720" s="1" t="s">
        <v>79</v>
      </c>
      <c r="G720" s="1" t="s">
        <v>799</v>
      </c>
      <c r="H720" s="4" t="str">
        <f>INDEX(字典!B:B,MATCH(D720,字典!A:A,0))</f>
        <v>正常</v>
      </c>
      <c r="I720" s="4" t="str">
        <f>IF(RIGHT(F720,2)="90",INDEX(字典!F:F,MATCH("0x"&amp;MID(F720,5,2),字典!C:C,0)),INDEX(字典!D:D,MATCH("0x"&amp;MID(F720,5,2),字典!C:C,0)))</f>
        <v>-</v>
      </c>
      <c r="J720" s="4" t="str">
        <f>IF(RIGHT(F720,2) ="90",INDEX(字典!J:J,MATCH("0x"&amp;MID(F720,7,2),字典!C:C,0)),INDEX(字典!H:H,MATCH("0x"&amp;MID(F720,7,2),字典!C:C,0)))</f>
        <v>-</v>
      </c>
      <c r="K720" s="4" t="str">
        <f>INDEX(字典!M:M,MATCH("0x"&amp;RIGHT(F720,2),字典!L:L,0))</f>
        <v>0xF8(248/120)</v>
      </c>
      <c r="L720" s="8">
        <f t="shared" si="23"/>
        <v>2.0529999999999999</v>
      </c>
      <c r="M720" s="8">
        <f t="shared" si="24"/>
        <v>2.9999999999999805E-2</v>
      </c>
    </row>
    <row r="721" spans="1:13" ht="18" customHeight="1" x14ac:dyDescent="0.2">
      <c r="A721" s="1">
        <v>720</v>
      </c>
      <c r="B721" s="1">
        <v>2</v>
      </c>
      <c r="C721" s="20"/>
      <c r="D721" s="1" t="s">
        <v>77</v>
      </c>
      <c r="E721" s="1" t="s">
        <v>78</v>
      </c>
      <c r="F721" s="1" t="s">
        <v>87</v>
      </c>
      <c r="G721" s="1" t="s">
        <v>800</v>
      </c>
      <c r="H721" s="4" t="str">
        <f>INDEX(字典!B:B,MATCH(D721,字典!A:A,0))</f>
        <v>正常</v>
      </c>
      <c r="I721" s="4" t="str">
        <f>IF(RIGHT(F721,2)="90",INDEX(字典!F:F,MATCH("0x"&amp;MID(F721,5,2),字典!C:C,0)),INDEX(字典!D:D,MATCH("0x"&amp;MID(F721,5,2),字典!C:C,0)))</f>
        <v>-</v>
      </c>
      <c r="J721" s="4" t="str">
        <f>IF(RIGHT(F721,2) ="90",INDEX(字典!J:J,MATCH("0x"&amp;MID(F721,7,2),字典!C:C,0)),INDEX(字典!H:H,MATCH("0x"&amp;MID(F721,7,2),字典!C:C,0)))</f>
        <v>-</v>
      </c>
      <c r="K721" s="4" t="str">
        <f>INDEX(字典!M:M,MATCH("0x"&amp;RIGHT(F721,2),字典!L:L,0))</f>
        <v>0xFE(254/126)</v>
      </c>
      <c r="L721" s="8">
        <f t="shared" si="23"/>
        <v>2.0830000000000002</v>
      </c>
      <c r="M721" s="8">
        <f t="shared" si="24"/>
        <v>3.0000000000000249E-2</v>
      </c>
    </row>
    <row r="722" spans="1:13" ht="18" customHeight="1" x14ac:dyDescent="0.2">
      <c r="A722" s="1">
        <v>721</v>
      </c>
      <c r="B722" s="1">
        <v>2</v>
      </c>
      <c r="C722" s="20"/>
      <c r="D722" s="1" t="s">
        <v>77</v>
      </c>
      <c r="E722" s="1" t="s">
        <v>78</v>
      </c>
      <c r="F722" s="1" t="s">
        <v>79</v>
      </c>
      <c r="G722" s="1" t="s">
        <v>801</v>
      </c>
      <c r="H722" s="4" t="str">
        <f>INDEX(字典!B:B,MATCH(D722,字典!A:A,0))</f>
        <v>正常</v>
      </c>
      <c r="I722" s="4" t="str">
        <f>IF(RIGHT(F722,2)="90",INDEX(字典!F:F,MATCH("0x"&amp;MID(F722,5,2),字典!C:C,0)),INDEX(字典!D:D,MATCH("0x"&amp;MID(F722,5,2),字典!C:C,0)))</f>
        <v>-</v>
      </c>
      <c r="J722" s="4" t="str">
        <f>IF(RIGHT(F722,2) ="90",INDEX(字典!J:J,MATCH("0x"&amp;MID(F722,7,2),字典!C:C,0)),INDEX(字典!H:H,MATCH("0x"&amp;MID(F722,7,2),字典!C:C,0)))</f>
        <v>-</v>
      </c>
      <c r="K722" s="4" t="str">
        <f>INDEX(字典!M:M,MATCH("0x"&amp;RIGHT(F722,2),字典!L:L,0))</f>
        <v>0xF8(248/120)</v>
      </c>
      <c r="L722" s="8">
        <f t="shared" si="23"/>
        <v>2.113</v>
      </c>
      <c r="M722" s="8">
        <f t="shared" si="24"/>
        <v>2.9999999999999805E-2</v>
      </c>
    </row>
    <row r="723" spans="1:13" ht="18" customHeight="1" x14ac:dyDescent="0.2">
      <c r="A723" s="1">
        <v>722</v>
      </c>
      <c r="B723" s="1">
        <v>2</v>
      </c>
      <c r="C723" s="20"/>
      <c r="D723" s="1" t="s">
        <v>77</v>
      </c>
      <c r="E723" s="1" t="s">
        <v>78</v>
      </c>
      <c r="F723" s="1" t="s">
        <v>79</v>
      </c>
      <c r="G723" s="1" t="s">
        <v>802</v>
      </c>
      <c r="H723" s="4" t="str">
        <f>INDEX(字典!B:B,MATCH(D723,字典!A:A,0))</f>
        <v>正常</v>
      </c>
      <c r="I723" s="4" t="str">
        <f>IF(RIGHT(F723,2)="90",INDEX(字典!F:F,MATCH("0x"&amp;MID(F723,5,2),字典!C:C,0)),INDEX(字典!D:D,MATCH("0x"&amp;MID(F723,5,2),字典!C:C,0)))</f>
        <v>-</v>
      </c>
      <c r="J723" s="4" t="str">
        <f>IF(RIGHT(F723,2) ="90",INDEX(字典!J:J,MATCH("0x"&amp;MID(F723,7,2),字典!C:C,0)),INDEX(字典!H:H,MATCH("0x"&amp;MID(F723,7,2),字典!C:C,0)))</f>
        <v>-</v>
      </c>
      <c r="K723" s="4" t="str">
        <f>INDEX(字典!M:M,MATCH("0x"&amp;RIGHT(F723,2),字典!L:L,0))</f>
        <v>0xF8(248/120)</v>
      </c>
      <c r="L723" s="8">
        <f t="shared" si="23"/>
        <v>2.1429999999999998</v>
      </c>
      <c r="M723" s="8">
        <f t="shared" si="24"/>
        <v>2.9999999999999805E-2</v>
      </c>
    </row>
    <row r="724" spans="1:13" ht="18" customHeight="1" x14ac:dyDescent="0.2">
      <c r="A724" s="1">
        <v>723</v>
      </c>
      <c r="B724" s="1">
        <v>2</v>
      </c>
      <c r="C724" s="20"/>
      <c r="D724" s="1" t="s">
        <v>77</v>
      </c>
      <c r="E724" s="1" t="s">
        <v>78</v>
      </c>
      <c r="F724" s="1" t="s">
        <v>79</v>
      </c>
      <c r="G724" s="1" t="s">
        <v>803</v>
      </c>
      <c r="H724" s="4" t="str">
        <f>INDEX(字典!B:B,MATCH(D724,字典!A:A,0))</f>
        <v>正常</v>
      </c>
      <c r="I724" s="4" t="str">
        <f>IF(RIGHT(F724,2)="90",INDEX(字典!F:F,MATCH("0x"&amp;MID(F724,5,2),字典!C:C,0)),INDEX(字典!D:D,MATCH("0x"&amp;MID(F724,5,2),字典!C:C,0)))</f>
        <v>-</v>
      </c>
      <c r="J724" s="4" t="str">
        <f>IF(RIGHT(F724,2) ="90",INDEX(字典!J:J,MATCH("0x"&amp;MID(F724,7,2),字典!C:C,0)),INDEX(字典!H:H,MATCH("0x"&amp;MID(F724,7,2),字典!C:C,0)))</f>
        <v>-</v>
      </c>
      <c r="K724" s="4" t="str">
        <f>INDEX(字典!M:M,MATCH("0x"&amp;RIGHT(F724,2),字典!L:L,0))</f>
        <v>0xF8(248/120)</v>
      </c>
      <c r="L724" s="8">
        <f t="shared" si="23"/>
        <v>2.173</v>
      </c>
      <c r="M724" s="8">
        <f t="shared" si="24"/>
        <v>3.0000000000000249E-2</v>
      </c>
    </row>
    <row r="725" spans="1:13" ht="18" customHeight="1" x14ac:dyDescent="0.2">
      <c r="A725" s="1">
        <v>724</v>
      </c>
      <c r="B725" s="1">
        <v>2</v>
      </c>
      <c r="C725" s="20"/>
      <c r="D725" s="1" t="s">
        <v>77</v>
      </c>
      <c r="E725" s="1" t="s">
        <v>78</v>
      </c>
      <c r="F725" s="1" t="s">
        <v>202</v>
      </c>
      <c r="G725" s="1" t="s">
        <v>804</v>
      </c>
      <c r="H725" s="4" t="str">
        <f>INDEX(字典!B:B,MATCH(D725,字典!A:A,0))</f>
        <v>正常</v>
      </c>
      <c r="I725" s="4" t="str">
        <f>IF(RIGHT(F725,2)="90",INDEX(字典!F:F,MATCH("0x"&amp;MID(F725,5,2),字典!C:C,0)),INDEX(字典!D:D,MATCH("0x"&amp;MID(F725,5,2),字典!C:C,0)))</f>
        <v>松开按键</v>
      </c>
      <c r="J725" s="4" t="str">
        <f>IF(RIGHT(F725,2) ="90",INDEX(字典!J:J,MATCH("0x"&amp;MID(F725,7,2),字典!C:C,0)),INDEX(字典!H:H,MATCH("0x"&amp;MID(F725,7,2),字典!C:C,0)))</f>
        <v>D3键</v>
      </c>
      <c r="K725" s="4" t="str">
        <f>INDEX(字典!M:M,MATCH("0x"&amp;RIGHT(F725,2),字典!L:L,0))</f>
        <v>音符</v>
      </c>
      <c r="L725" s="8">
        <f t="shared" si="23"/>
        <v>2.2029999999999998</v>
      </c>
      <c r="M725" s="8">
        <f t="shared" si="24"/>
        <v>2.9999999999999805E-2</v>
      </c>
    </row>
    <row r="726" spans="1:13" ht="18" customHeight="1" x14ac:dyDescent="0.2">
      <c r="A726" s="1">
        <v>725</v>
      </c>
      <c r="B726" s="1">
        <v>2</v>
      </c>
      <c r="C726" s="20"/>
      <c r="D726" s="1" t="s">
        <v>77</v>
      </c>
      <c r="E726" s="1" t="s">
        <v>78</v>
      </c>
      <c r="F726" s="1" t="s">
        <v>79</v>
      </c>
      <c r="G726" s="1" t="s">
        <v>805</v>
      </c>
      <c r="H726" s="4" t="str">
        <f>INDEX(字典!B:B,MATCH(D726,字典!A:A,0))</f>
        <v>正常</v>
      </c>
      <c r="I726" s="4" t="str">
        <f>IF(RIGHT(F726,2)="90",INDEX(字典!F:F,MATCH("0x"&amp;MID(F726,5,2),字典!C:C,0)),INDEX(字典!D:D,MATCH("0x"&amp;MID(F726,5,2),字典!C:C,0)))</f>
        <v>-</v>
      </c>
      <c r="J726" s="4" t="str">
        <f>IF(RIGHT(F726,2) ="90",INDEX(字典!J:J,MATCH("0x"&amp;MID(F726,7,2),字典!C:C,0)),INDEX(字典!H:H,MATCH("0x"&amp;MID(F726,7,2),字典!C:C,0)))</f>
        <v>-</v>
      </c>
      <c r="K726" s="4" t="str">
        <f>INDEX(字典!M:M,MATCH("0x"&amp;RIGHT(F726,2),字典!L:L,0))</f>
        <v>0xF8(248/120)</v>
      </c>
      <c r="L726" s="8">
        <f t="shared" si="23"/>
        <v>2.2330000000000001</v>
      </c>
      <c r="M726" s="8">
        <f t="shared" si="24"/>
        <v>3.0000000000000249E-2</v>
      </c>
    </row>
    <row r="727" spans="1:13" ht="18" customHeight="1" x14ac:dyDescent="0.2">
      <c r="A727" s="1">
        <v>726</v>
      </c>
      <c r="B727" s="1">
        <v>2</v>
      </c>
      <c r="C727" s="20"/>
      <c r="D727" s="1" t="s">
        <v>77</v>
      </c>
      <c r="E727" s="1" t="s">
        <v>78</v>
      </c>
      <c r="F727" s="1" t="s">
        <v>79</v>
      </c>
      <c r="G727" s="1" t="s">
        <v>806</v>
      </c>
      <c r="H727" s="4" t="str">
        <f>INDEX(字典!B:B,MATCH(D727,字典!A:A,0))</f>
        <v>正常</v>
      </c>
      <c r="I727" s="4" t="str">
        <f>IF(RIGHT(F727,2)="90",INDEX(字典!F:F,MATCH("0x"&amp;MID(F727,5,2),字典!C:C,0)),INDEX(字典!D:D,MATCH("0x"&amp;MID(F727,5,2),字典!C:C,0)))</f>
        <v>-</v>
      </c>
      <c r="J727" s="4" t="str">
        <f>IF(RIGHT(F727,2) ="90",INDEX(字典!J:J,MATCH("0x"&amp;MID(F727,7,2),字典!C:C,0)),INDEX(字典!H:H,MATCH("0x"&amp;MID(F727,7,2),字典!C:C,0)))</f>
        <v>-</v>
      </c>
      <c r="K727" s="4" t="str">
        <f>INDEX(字典!M:M,MATCH("0x"&amp;RIGHT(F727,2),字典!L:L,0))</f>
        <v>0xF8(248/120)</v>
      </c>
      <c r="L727" s="8">
        <f t="shared" si="23"/>
        <v>2.2629999999999999</v>
      </c>
      <c r="M727" s="8">
        <f t="shared" si="24"/>
        <v>2.9999999999999805E-2</v>
      </c>
    </row>
    <row r="728" spans="1:13" ht="18" customHeight="1" x14ac:dyDescent="0.2">
      <c r="A728" s="1">
        <v>727</v>
      </c>
      <c r="B728" s="1">
        <v>2</v>
      </c>
      <c r="C728" s="20"/>
      <c r="D728" s="1" t="s">
        <v>77</v>
      </c>
      <c r="E728" s="1" t="s">
        <v>78</v>
      </c>
      <c r="F728" s="1" t="s">
        <v>79</v>
      </c>
      <c r="G728" s="1" t="s">
        <v>807</v>
      </c>
      <c r="H728" s="4" t="str">
        <f>INDEX(字典!B:B,MATCH(D728,字典!A:A,0))</f>
        <v>正常</v>
      </c>
      <c r="I728" s="4" t="str">
        <f>IF(RIGHT(F728,2)="90",INDEX(字典!F:F,MATCH("0x"&amp;MID(F728,5,2),字典!C:C,0)),INDEX(字典!D:D,MATCH("0x"&amp;MID(F728,5,2),字典!C:C,0)))</f>
        <v>-</v>
      </c>
      <c r="J728" s="4" t="str">
        <f>IF(RIGHT(F728,2) ="90",INDEX(字典!J:J,MATCH("0x"&amp;MID(F728,7,2),字典!C:C,0)),INDEX(字典!H:H,MATCH("0x"&amp;MID(F728,7,2),字典!C:C,0)))</f>
        <v>-</v>
      </c>
      <c r="K728" s="4" t="str">
        <f>INDEX(字典!M:M,MATCH("0x"&amp;RIGHT(F728,2),字典!L:L,0))</f>
        <v>0xF8(248/120)</v>
      </c>
      <c r="L728" s="8">
        <f t="shared" si="23"/>
        <v>2.2930000000000001</v>
      </c>
      <c r="M728" s="8">
        <f t="shared" si="24"/>
        <v>3.0000000000000249E-2</v>
      </c>
    </row>
    <row r="729" spans="1:13" ht="18" customHeight="1" x14ac:dyDescent="0.2">
      <c r="A729" s="1">
        <v>728</v>
      </c>
      <c r="B729" s="1">
        <v>2</v>
      </c>
      <c r="C729" s="20"/>
      <c r="D729" s="1" t="s">
        <v>77</v>
      </c>
      <c r="E729" s="1" t="s">
        <v>78</v>
      </c>
      <c r="F729" s="1" t="s">
        <v>79</v>
      </c>
      <c r="G729" s="1" t="s">
        <v>808</v>
      </c>
      <c r="H729" s="4" t="str">
        <f>INDEX(字典!B:B,MATCH(D729,字典!A:A,0))</f>
        <v>正常</v>
      </c>
      <c r="I729" s="4" t="str">
        <f>IF(RIGHT(F729,2)="90",INDEX(字典!F:F,MATCH("0x"&amp;MID(F729,5,2),字典!C:C,0)),INDEX(字典!D:D,MATCH("0x"&amp;MID(F729,5,2),字典!C:C,0)))</f>
        <v>-</v>
      </c>
      <c r="J729" s="4" t="str">
        <f>IF(RIGHT(F729,2) ="90",INDEX(字典!J:J,MATCH("0x"&amp;MID(F729,7,2),字典!C:C,0)),INDEX(字典!H:H,MATCH("0x"&amp;MID(F729,7,2),字典!C:C,0)))</f>
        <v>-</v>
      </c>
      <c r="K729" s="4" t="str">
        <f>INDEX(字典!M:M,MATCH("0x"&amp;RIGHT(F729,2),字典!L:L,0))</f>
        <v>0xF8(248/120)</v>
      </c>
      <c r="L729" s="8">
        <f t="shared" si="23"/>
        <v>2.323</v>
      </c>
      <c r="M729" s="8">
        <f t="shared" si="24"/>
        <v>2.9999999999999805E-2</v>
      </c>
    </row>
    <row r="730" spans="1:13" ht="18" customHeight="1" x14ac:dyDescent="0.2">
      <c r="A730" s="1">
        <v>729</v>
      </c>
      <c r="B730" s="1">
        <v>2</v>
      </c>
      <c r="C730" s="20"/>
      <c r="D730" s="1" t="s">
        <v>77</v>
      </c>
      <c r="E730" s="1" t="s">
        <v>78</v>
      </c>
      <c r="F730" s="1" t="s">
        <v>79</v>
      </c>
      <c r="G730" s="1" t="s">
        <v>809</v>
      </c>
      <c r="H730" s="4" t="str">
        <f>INDEX(字典!B:B,MATCH(D730,字典!A:A,0))</f>
        <v>正常</v>
      </c>
      <c r="I730" s="4" t="str">
        <f>IF(RIGHT(F730,2)="90",INDEX(字典!F:F,MATCH("0x"&amp;MID(F730,5,2),字典!C:C,0)),INDEX(字典!D:D,MATCH("0x"&amp;MID(F730,5,2),字典!C:C,0)))</f>
        <v>-</v>
      </c>
      <c r="J730" s="4" t="str">
        <f>IF(RIGHT(F730,2) ="90",INDEX(字典!J:J,MATCH("0x"&amp;MID(F730,7,2),字典!C:C,0)),INDEX(字典!H:H,MATCH("0x"&amp;MID(F730,7,2),字典!C:C,0)))</f>
        <v>-</v>
      </c>
      <c r="K730" s="4" t="str">
        <f>INDEX(字典!M:M,MATCH("0x"&amp;RIGHT(F730,2),字典!L:L,0))</f>
        <v>0xF8(248/120)</v>
      </c>
      <c r="L730" s="8">
        <f t="shared" si="23"/>
        <v>2.3530000000000002</v>
      </c>
      <c r="M730" s="8">
        <f t="shared" si="24"/>
        <v>3.0000000000000249E-2</v>
      </c>
    </row>
    <row r="731" spans="1:13" ht="18" customHeight="1" x14ac:dyDescent="0.2">
      <c r="A731" s="1">
        <v>730</v>
      </c>
      <c r="B731" s="1">
        <v>2</v>
      </c>
      <c r="C731" s="20"/>
      <c r="D731" s="1" t="s">
        <v>77</v>
      </c>
      <c r="E731" s="1" t="s">
        <v>78</v>
      </c>
      <c r="F731" s="1" t="s">
        <v>79</v>
      </c>
      <c r="G731" s="1" t="s">
        <v>810</v>
      </c>
      <c r="H731" s="4" t="str">
        <f>INDEX(字典!B:B,MATCH(D731,字典!A:A,0))</f>
        <v>正常</v>
      </c>
      <c r="I731" s="4" t="str">
        <f>IF(RIGHT(F731,2)="90",INDEX(字典!F:F,MATCH("0x"&amp;MID(F731,5,2),字典!C:C,0)),INDEX(字典!D:D,MATCH("0x"&amp;MID(F731,5,2),字典!C:C,0)))</f>
        <v>-</v>
      </c>
      <c r="J731" s="4" t="str">
        <f>IF(RIGHT(F731,2) ="90",INDEX(字典!J:J,MATCH("0x"&amp;MID(F731,7,2),字典!C:C,0)),INDEX(字典!H:H,MATCH("0x"&amp;MID(F731,7,2),字典!C:C,0)))</f>
        <v>-</v>
      </c>
      <c r="K731" s="4" t="str">
        <f>INDEX(字典!M:M,MATCH("0x"&amp;RIGHT(F731,2),字典!L:L,0))</f>
        <v>0xF8(248/120)</v>
      </c>
      <c r="L731" s="8">
        <f t="shared" si="23"/>
        <v>2.383</v>
      </c>
      <c r="M731" s="8">
        <f t="shared" si="24"/>
        <v>2.9999999999999805E-2</v>
      </c>
    </row>
    <row r="732" spans="1:13" ht="18" customHeight="1" x14ac:dyDescent="0.2">
      <c r="A732" s="1">
        <v>731</v>
      </c>
      <c r="B732" s="1">
        <v>2</v>
      </c>
      <c r="C732" s="20"/>
      <c r="D732" s="1" t="s">
        <v>77</v>
      </c>
      <c r="E732" s="1" t="s">
        <v>78</v>
      </c>
      <c r="F732" s="1" t="s">
        <v>87</v>
      </c>
      <c r="G732" s="1" t="s">
        <v>811</v>
      </c>
      <c r="H732" s="4" t="str">
        <f>INDEX(字典!B:B,MATCH(D732,字典!A:A,0))</f>
        <v>正常</v>
      </c>
      <c r="I732" s="4" t="str">
        <f>IF(RIGHT(F732,2)="90",INDEX(字典!F:F,MATCH("0x"&amp;MID(F732,5,2),字典!C:C,0)),INDEX(字典!D:D,MATCH("0x"&amp;MID(F732,5,2),字典!C:C,0)))</f>
        <v>-</v>
      </c>
      <c r="J732" s="4" t="str">
        <f>IF(RIGHT(F732,2) ="90",INDEX(字典!J:J,MATCH("0x"&amp;MID(F732,7,2),字典!C:C,0)),INDEX(字典!H:H,MATCH("0x"&amp;MID(F732,7,2),字典!C:C,0)))</f>
        <v>-</v>
      </c>
      <c r="K732" s="4" t="str">
        <f>INDEX(字典!M:M,MATCH("0x"&amp;RIGHT(F732,2),字典!L:L,0))</f>
        <v>0xFE(254/126)</v>
      </c>
      <c r="L732" s="8">
        <f t="shared" si="23"/>
        <v>2.4129999999999998</v>
      </c>
      <c r="M732" s="8">
        <f t="shared" si="24"/>
        <v>2.9999999999999805E-2</v>
      </c>
    </row>
    <row r="733" spans="1:13" ht="18" customHeight="1" x14ac:dyDescent="0.2">
      <c r="A733" s="1">
        <v>732</v>
      </c>
      <c r="B733" s="1">
        <v>2</v>
      </c>
      <c r="C733" s="20"/>
      <c r="D733" s="1" t="s">
        <v>77</v>
      </c>
      <c r="E733" s="1" t="s">
        <v>78</v>
      </c>
      <c r="F733" s="1" t="s">
        <v>79</v>
      </c>
      <c r="G733" s="1" t="s">
        <v>812</v>
      </c>
      <c r="H733" s="4" t="str">
        <f>INDEX(字典!B:B,MATCH(D733,字典!A:A,0))</f>
        <v>正常</v>
      </c>
      <c r="I733" s="4" t="str">
        <f>IF(RIGHT(F733,2)="90",INDEX(字典!F:F,MATCH("0x"&amp;MID(F733,5,2),字典!C:C,0)),INDEX(字典!D:D,MATCH("0x"&amp;MID(F733,5,2),字典!C:C,0)))</f>
        <v>-</v>
      </c>
      <c r="J733" s="4" t="str">
        <f>IF(RIGHT(F733,2) ="90",INDEX(字典!J:J,MATCH("0x"&amp;MID(F733,7,2),字典!C:C,0)),INDEX(字典!H:H,MATCH("0x"&amp;MID(F733,7,2),字典!C:C,0)))</f>
        <v>-</v>
      </c>
      <c r="K733" s="4" t="str">
        <f>INDEX(字典!M:M,MATCH("0x"&amp;RIGHT(F733,2),字典!L:L,0))</f>
        <v>0xF8(248/120)</v>
      </c>
      <c r="L733" s="8">
        <f t="shared" si="23"/>
        <v>2.4529999999999998</v>
      </c>
      <c r="M733" s="8">
        <f t="shared" si="24"/>
        <v>4.0000000000000036E-2</v>
      </c>
    </row>
    <row r="734" spans="1:13" ht="18" customHeight="1" x14ac:dyDescent="0.2">
      <c r="A734" s="1">
        <v>733</v>
      </c>
      <c r="B734" s="1">
        <v>2</v>
      </c>
      <c r="C734" s="20"/>
      <c r="D734" s="1" t="s">
        <v>77</v>
      </c>
      <c r="E734" s="1" t="s">
        <v>78</v>
      </c>
      <c r="F734" s="1" t="s">
        <v>79</v>
      </c>
      <c r="G734" s="1" t="s">
        <v>813</v>
      </c>
      <c r="H734" s="4" t="str">
        <f>INDEX(字典!B:B,MATCH(D734,字典!A:A,0))</f>
        <v>正常</v>
      </c>
      <c r="I734" s="4" t="str">
        <f>IF(RIGHT(F734,2)="90",INDEX(字典!F:F,MATCH("0x"&amp;MID(F734,5,2),字典!C:C,0)),INDEX(字典!D:D,MATCH("0x"&amp;MID(F734,5,2),字典!C:C,0)))</f>
        <v>-</v>
      </c>
      <c r="J734" s="4" t="str">
        <f>IF(RIGHT(F734,2) ="90",INDEX(字典!J:J,MATCH("0x"&amp;MID(F734,7,2),字典!C:C,0)),INDEX(字典!H:H,MATCH("0x"&amp;MID(F734,7,2),字典!C:C,0)))</f>
        <v>-</v>
      </c>
      <c r="K734" s="4" t="str">
        <f>INDEX(字典!M:M,MATCH("0x"&amp;RIGHT(F734,2),字典!L:L,0))</f>
        <v>0xF8(248/120)</v>
      </c>
      <c r="L734" s="8">
        <f t="shared" si="23"/>
        <v>2.4929999999999999</v>
      </c>
      <c r="M734" s="8">
        <f t="shared" si="24"/>
        <v>4.0000000000000036E-2</v>
      </c>
    </row>
    <row r="735" spans="1:13" ht="18" customHeight="1" x14ac:dyDescent="0.2">
      <c r="A735" s="1">
        <v>734</v>
      </c>
      <c r="B735" s="1">
        <v>2</v>
      </c>
      <c r="C735" s="20"/>
      <c r="D735" s="1" t="s">
        <v>77</v>
      </c>
      <c r="E735" s="1" t="s">
        <v>78</v>
      </c>
      <c r="F735" s="1" t="s">
        <v>814</v>
      </c>
      <c r="G735" s="1" t="s">
        <v>815</v>
      </c>
      <c r="H735" s="4" t="str">
        <f>INDEX(字典!B:B,MATCH(D735,字典!A:A,0))</f>
        <v>正常</v>
      </c>
      <c r="I735" s="4" t="str">
        <f>IF(RIGHT(F735,2)="90",INDEX(字典!F:F,MATCH("0x"&amp;MID(F735,5,2),字典!C:C,0)),INDEX(字典!D:D,MATCH("0x"&amp;MID(F735,5,2),字典!C:C,0)))</f>
        <v>按下(力度79)</v>
      </c>
      <c r="J735" s="4" t="str">
        <f>IF(RIGHT(F735,2) ="90",INDEX(字典!J:J,MATCH("0x"&amp;MID(F735,7,2),字典!C:C,0)),INDEX(字典!H:H,MATCH("0x"&amp;MID(F735,7,2),字典!C:C,0)))</f>
        <v>E3键</v>
      </c>
      <c r="K735" s="4" t="str">
        <f>INDEX(字典!M:M,MATCH("0x"&amp;RIGHT(F735,2),字典!L:L,0))</f>
        <v>音符</v>
      </c>
      <c r="L735" s="8">
        <f t="shared" si="23"/>
        <v>2.5230000000000001</v>
      </c>
      <c r="M735" s="8">
        <f t="shared" si="24"/>
        <v>3.0000000000000249E-2</v>
      </c>
    </row>
    <row r="736" spans="1:13" ht="18" customHeight="1" x14ac:dyDescent="0.2">
      <c r="A736" s="1">
        <v>735</v>
      </c>
      <c r="B736" s="1">
        <v>2</v>
      </c>
      <c r="C736" s="20"/>
      <c r="D736" s="1" t="s">
        <v>77</v>
      </c>
      <c r="E736" s="1" t="s">
        <v>78</v>
      </c>
      <c r="F736" s="1" t="s">
        <v>79</v>
      </c>
      <c r="G736" s="1" t="s">
        <v>816</v>
      </c>
      <c r="H736" s="4" t="str">
        <f>INDEX(字典!B:B,MATCH(D736,字典!A:A,0))</f>
        <v>正常</v>
      </c>
      <c r="I736" s="4" t="str">
        <f>IF(RIGHT(F736,2)="90",INDEX(字典!F:F,MATCH("0x"&amp;MID(F736,5,2),字典!C:C,0)),INDEX(字典!D:D,MATCH("0x"&amp;MID(F736,5,2),字典!C:C,0)))</f>
        <v>-</v>
      </c>
      <c r="J736" s="4" t="str">
        <f>IF(RIGHT(F736,2) ="90",INDEX(字典!J:J,MATCH("0x"&amp;MID(F736,7,2),字典!C:C,0)),INDEX(字典!H:H,MATCH("0x"&amp;MID(F736,7,2),字典!C:C,0)))</f>
        <v>-</v>
      </c>
      <c r="K736" s="4" t="str">
        <f>INDEX(字典!M:M,MATCH("0x"&amp;RIGHT(F736,2),字典!L:L,0))</f>
        <v>0xF8(248/120)</v>
      </c>
      <c r="L736" s="8">
        <f t="shared" si="23"/>
        <v>2.5529999999999999</v>
      </c>
      <c r="M736" s="8">
        <f t="shared" si="24"/>
        <v>2.9999999999999805E-2</v>
      </c>
    </row>
    <row r="737" spans="1:13" ht="18" customHeight="1" x14ac:dyDescent="0.2">
      <c r="A737" s="1">
        <v>736</v>
      </c>
      <c r="B737" s="1">
        <v>2</v>
      </c>
      <c r="C737" s="20"/>
      <c r="D737" s="1" t="s">
        <v>77</v>
      </c>
      <c r="E737" s="1" t="s">
        <v>78</v>
      </c>
      <c r="F737" s="1" t="s">
        <v>79</v>
      </c>
      <c r="G737" s="1" t="s">
        <v>817</v>
      </c>
      <c r="H737" s="4" t="str">
        <f>INDEX(字典!B:B,MATCH(D737,字典!A:A,0))</f>
        <v>正常</v>
      </c>
      <c r="I737" s="4" t="str">
        <f>IF(RIGHT(F737,2)="90",INDEX(字典!F:F,MATCH("0x"&amp;MID(F737,5,2),字典!C:C,0)),INDEX(字典!D:D,MATCH("0x"&amp;MID(F737,5,2),字典!C:C,0)))</f>
        <v>-</v>
      </c>
      <c r="J737" s="4" t="str">
        <f>IF(RIGHT(F737,2) ="90",INDEX(字典!J:J,MATCH("0x"&amp;MID(F737,7,2),字典!C:C,0)),INDEX(字典!H:H,MATCH("0x"&amp;MID(F737,7,2),字典!C:C,0)))</f>
        <v>-</v>
      </c>
      <c r="K737" s="4" t="str">
        <f>INDEX(字典!M:M,MATCH("0x"&amp;RIGHT(F737,2),字典!L:L,0))</f>
        <v>0xF8(248/120)</v>
      </c>
      <c r="L737" s="8">
        <f t="shared" si="23"/>
        <v>2.5830000000000002</v>
      </c>
      <c r="M737" s="8">
        <f t="shared" si="24"/>
        <v>3.0000000000000249E-2</v>
      </c>
    </row>
    <row r="738" spans="1:13" ht="18" customHeight="1" x14ac:dyDescent="0.2">
      <c r="A738" s="1">
        <v>737</v>
      </c>
      <c r="B738" s="1">
        <v>2</v>
      </c>
      <c r="C738" s="20"/>
      <c r="D738" s="1" t="s">
        <v>77</v>
      </c>
      <c r="E738" s="1" t="s">
        <v>78</v>
      </c>
      <c r="F738" s="1" t="s">
        <v>79</v>
      </c>
      <c r="G738" s="1" t="s">
        <v>818</v>
      </c>
      <c r="H738" s="4" t="str">
        <f>INDEX(字典!B:B,MATCH(D738,字典!A:A,0))</f>
        <v>正常</v>
      </c>
      <c r="I738" s="4" t="str">
        <f>IF(RIGHT(F738,2)="90",INDEX(字典!F:F,MATCH("0x"&amp;MID(F738,5,2),字典!C:C,0)),INDEX(字典!D:D,MATCH("0x"&amp;MID(F738,5,2),字典!C:C,0)))</f>
        <v>-</v>
      </c>
      <c r="J738" s="4" t="str">
        <f>IF(RIGHT(F738,2) ="90",INDEX(字典!J:J,MATCH("0x"&amp;MID(F738,7,2),字典!C:C,0)),INDEX(字典!H:H,MATCH("0x"&amp;MID(F738,7,2),字典!C:C,0)))</f>
        <v>-</v>
      </c>
      <c r="K738" s="4" t="str">
        <f>INDEX(字典!M:M,MATCH("0x"&amp;RIGHT(F738,2),字典!L:L,0))</f>
        <v>0xF8(248/120)</v>
      </c>
      <c r="L738" s="8">
        <f t="shared" si="23"/>
        <v>2.613</v>
      </c>
      <c r="M738" s="8">
        <f t="shared" si="24"/>
        <v>2.9999999999999805E-2</v>
      </c>
    </row>
    <row r="739" spans="1:13" ht="18" customHeight="1" x14ac:dyDescent="0.2">
      <c r="A739" s="1">
        <v>738</v>
      </c>
      <c r="B739" s="1">
        <v>2</v>
      </c>
      <c r="C739" s="20"/>
      <c r="D739" s="1" t="s">
        <v>77</v>
      </c>
      <c r="E739" s="1" t="s">
        <v>78</v>
      </c>
      <c r="F739" s="1" t="s">
        <v>79</v>
      </c>
      <c r="G739" s="1" t="s">
        <v>819</v>
      </c>
      <c r="H739" s="4" t="str">
        <f>INDEX(字典!B:B,MATCH(D739,字典!A:A,0))</f>
        <v>正常</v>
      </c>
      <c r="I739" s="4" t="str">
        <f>IF(RIGHT(F739,2)="90",INDEX(字典!F:F,MATCH("0x"&amp;MID(F739,5,2),字典!C:C,0)),INDEX(字典!D:D,MATCH("0x"&amp;MID(F739,5,2),字典!C:C,0)))</f>
        <v>-</v>
      </c>
      <c r="J739" s="4" t="str">
        <f>IF(RIGHT(F739,2) ="90",INDEX(字典!J:J,MATCH("0x"&amp;MID(F739,7,2),字典!C:C,0)),INDEX(字典!H:H,MATCH("0x"&amp;MID(F739,7,2),字典!C:C,0)))</f>
        <v>-</v>
      </c>
      <c r="K739" s="4" t="str">
        <f>INDEX(字典!M:M,MATCH("0x"&amp;RIGHT(F739,2),字典!L:L,0))</f>
        <v>0xF8(248/120)</v>
      </c>
      <c r="L739" s="8">
        <f t="shared" si="23"/>
        <v>2.6429999999999998</v>
      </c>
      <c r="M739" s="8">
        <f t="shared" si="24"/>
        <v>2.9999999999999805E-2</v>
      </c>
    </row>
    <row r="740" spans="1:13" ht="18" customHeight="1" x14ac:dyDescent="0.2">
      <c r="A740" s="1">
        <v>739</v>
      </c>
      <c r="B740" s="1">
        <v>2</v>
      </c>
      <c r="C740" s="20"/>
      <c r="D740" s="1" t="s">
        <v>77</v>
      </c>
      <c r="E740" s="1" t="s">
        <v>78</v>
      </c>
      <c r="F740" s="1" t="s">
        <v>79</v>
      </c>
      <c r="G740" s="1" t="s">
        <v>820</v>
      </c>
      <c r="H740" s="4" t="str">
        <f>INDEX(字典!B:B,MATCH(D740,字典!A:A,0))</f>
        <v>正常</v>
      </c>
      <c r="I740" s="4" t="str">
        <f>IF(RIGHT(F740,2)="90",INDEX(字典!F:F,MATCH("0x"&amp;MID(F740,5,2),字典!C:C,0)),INDEX(字典!D:D,MATCH("0x"&amp;MID(F740,5,2),字典!C:C,0)))</f>
        <v>-</v>
      </c>
      <c r="J740" s="4" t="str">
        <f>IF(RIGHT(F740,2) ="90",INDEX(字典!J:J,MATCH("0x"&amp;MID(F740,7,2),字典!C:C,0)),INDEX(字典!H:H,MATCH("0x"&amp;MID(F740,7,2),字典!C:C,0)))</f>
        <v>-</v>
      </c>
      <c r="K740" s="4" t="str">
        <f>INDEX(字典!M:M,MATCH("0x"&amp;RIGHT(F740,2),字典!L:L,0))</f>
        <v>0xF8(248/120)</v>
      </c>
      <c r="L740" s="8">
        <f t="shared" si="23"/>
        <v>2.6829999999999998</v>
      </c>
      <c r="M740" s="8">
        <f t="shared" si="24"/>
        <v>4.0000000000000036E-2</v>
      </c>
    </row>
    <row r="741" spans="1:13" ht="18" customHeight="1" x14ac:dyDescent="0.2">
      <c r="A741" s="1">
        <v>740</v>
      </c>
      <c r="B741" s="1">
        <v>2</v>
      </c>
      <c r="C741" s="20"/>
      <c r="D741" s="1" t="s">
        <v>77</v>
      </c>
      <c r="E741" s="1" t="s">
        <v>78</v>
      </c>
      <c r="F741" s="1" t="s">
        <v>79</v>
      </c>
      <c r="G741" s="1" t="s">
        <v>821</v>
      </c>
      <c r="H741" s="4" t="str">
        <f>INDEX(字典!B:B,MATCH(D741,字典!A:A,0))</f>
        <v>正常</v>
      </c>
      <c r="I741" s="4" t="str">
        <f>IF(RIGHT(F741,2)="90",INDEX(字典!F:F,MATCH("0x"&amp;MID(F741,5,2),字典!C:C,0)),INDEX(字典!D:D,MATCH("0x"&amp;MID(F741,5,2),字典!C:C,0)))</f>
        <v>-</v>
      </c>
      <c r="J741" s="4" t="str">
        <f>IF(RIGHT(F741,2) ="90",INDEX(字典!J:J,MATCH("0x"&amp;MID(F741,7,2),字典!C:C,0)),INDEX(字典!H:H,MATCH("0x"&amp;MID(F741,7,2),字典!C:C,0)))</f>
        <v>-</v>
      </c>
      <c r="K741" s="4" t="str">
        <f>INDEX(字典!M:M,MATCH("0x"&amp;RIGHT(F741,2),字典!L:L,0))</f>
        <v>0xF8(248/120)</v>
      </c>
      <c r="L741" s="8">
        <f t="shared" si="23"/>
        <v>2.7130000000000001</v>
      </c>
      <c r="M741" s="8">
        <f t="shared" si="24"/>
        <v>3.0000000000000249E-2</v>
      </c>
    </row>
    <row r="742" spans="1:13" ht="18" customHeight="1" x14ac:dyDescent="0.2">
      <c r="A742" s="1">
        <v>741</v>
      </c>
      <c r="B742" s="1">
        <v>2</v>
      </c>
      <c r="C742" s="20"/>
      <c r="D742" s="1" t="s">
        <v>77</v>
      </c>
      <c r="E742" s="1" t="s">
        <v>78</v>
      </c>
      <c r="F742" s="1" t="s">
        <v>79</v>
      </c>
      <c r="G742" s="1" t="s">
        <v>822</v>
      </c>
      <c r="H742" s="4" t="str">
        <f>INDEX(字典!B:B,MATCH(D742,字典!A:A,0))</f>
        <v>正常</v>
      </c>
      <c r="I742" s="4" t="str">
        <f>IF(RIGHT(F742,2)="90",INDEX(字典!F:F,MATCH("0x"&amp;MID(F742,5,2),字典!C:C,0)),INDEX(字典!D:D,MATCH("0x"&amp;MID(F742,5,2),字典!C:C,0)))</f>
        <v>-</v>
      </c>
      <c r="J742" s="4" t="str">
        <f>IF(RIGHT(F742,2) ="90",INDEX(字典!J:J,MATCH("0x"&amp;MID(F742,7,2),字典!C:C,0)),INDEX(字典!H:H,MATCH("0x"&amp;MID(F742,7,2),字典!C:C,0)))</f>
        <v>-</v>
      </c>
      <c r="K742" s="4" t="str">
        <f>INDEX(字典!M:M,MATCH("0x"&amp;RIGHT(F742,2),字典!L:L,0))</f>
        <v>0xF8(248/120)</v>
      </c>
      <c r="L742" s="8">
        <f t="shared" si="23"/>
        <v>2.7429999999999999</v>
      </c>
      <c r="M742" s="8">
        <f t="shared" si="24"/>
        <v>2.9999999999999805E-2</v>
      </c>
    </row>
    <row r="743" spans="1:13" ht="18" customHeight="1" x14ac:dyDescent="0.2">
      <c r="A743" s="1">
        <v>742</v>
      </c>
      <c r="B743" s="1">
        <v>2</v>
      </c>
      <c r="C743" s="20"/>
      <c r="D743" s="1" t="s">
        <v>77</v>
      </c>
      <c r="E743" s="1" t="s">
        <v>78</v>
      </c>
      <c r="F743" s="1" t="s">
        <v>209</v>
      </c>
      <c r="G743" s="1" t="s">
        <v>823</v>
      </c>
      <c r="H743" s="4" t="str">
        <f>INDEX(字典!B:B,MATCH(D743,字典!A:A,0))</f>
        <v>正常</v>
      </c>
      <c r="I743" s="4" t="str">
        <f>IF(RIGHT(F743,2)="90",INDEX(字典!F:F,MATCH("0x"&amp;MID(F743,5,2),字典!C:C,0)),INDEX(字典!D:D,MATCH("0x"&amp;MID(F743,5,2),字典!C:C,0)))</f>
        <v>松开按键</v>
      </c>
      <c r="J743" s="4" t="str">
        <f>IF(RIGHT(F743,2) ="90",INDEX(字典!J:J,MATCH("0x"&amp;MID(F743,7,2),字典!C:C,0)),INDEX(字典!H:H,MATCH("0x"&amp;MID(F743,7,2),字典!C:C,0)))</f>
        <v>E3键</v>
      </c>
      <c r="K743" s="4" t="str">
        <f>INDEX(字典!M:M,MATCH("0x"&amp;RIGHT(F743,2),字典!L:L,0))</f>
        <v>音符</v>
      </c>
      <c r="L743" s="8">
        <f t="shared" si="23"/>
        <v>2.7829999999999999</v>
      </c>
      <c r="M743" s="8">
        <f t="shared" si="24"/>
        <v>4.0000000000000036E-2</v>
      </c>
    </row>
    <row r="744" spans="1:13" ht="18" customHeight="1" x14ac:dyDescent="0.2">
      <c r="A744" s="1">
        <v>743</v>
      </c>
      <c r="B744" s="1">
        <v>2</v>
      </c>
      <c r="C744" s="20"/>
      <c r="D744" s="1" t="s">
        <v>77</v>
      </c>
      <c r="E744" s="1" t="s">
        <v>78</v>
      </c>
      <c r="F744" s="1" t="s">
        <v>87</v>
      </c>
      <c r="G744" s="1" t="s">
        <v>824</v>
      </c>
      <c r="H744" s="4" t="str">
        <f>INDEX(字典!B:B,MATCH(D744,字典!A:A,0))</f>
        <v>正常</v>
      </c>
      <c r="I744" s="4" t="str">
        <f>IF(RIGHT(F744,2)="90",INDEX(字典!F:F,MATCH("0x"&amp;MID(F744,5,2),字典!C:C,0)),INDEX(字典!D:D,MATCH("0x"&amp;MID(F744,5,2),字典!C:C,0)))</f>
        <v>-</v>
      </c>
      <c r="J744" s="4" t="str">
        <f>IF(RIGHT(F744,2) ="90",INDEX(字典!J:J,MATCH("0x"&amp;MID(F744,7,2),字典!C:C,0)),INDEX(字典!H:H,MATCH("0x"&amp;MID(F744,7,2),字典!C:C,0)))</f>
        <v>-</v>
      </c>
      <c r="K744" s="4" t="str">
        <f>INDEX(字典!M:M,MATCH("0x"&amp;RIGHT(F744,2),字典!L:L,0))</f>
        <v>0xFE(254/126)</v>
      </c>
      <c r="L744" s="8">
        <f t="shared" si="23"/>
        <v>2.8130000000000002</v>
      </c>
      <c r="M744" s="8">
        <f t="shared" si="24"/>
        <v>3.0000000000000249E-2</v>
      </c>
    </row>
    <row r="745" spans="1:13" ht="18" customHeight="1" x14ac:dyDescent="0.2">
      <c r="A745" s="1">
        <v>744</v>
      </c>
      <c r="B745" s="1">
        <v>2</v>
      </c>
      <c r="C745" s="20"/>
      <c r="D745" s="1" t="s">
        <v>77</v>
      </c>
      <c r="E745" s="1" t="s">
        <v>78</v>
      </c>
      <c r="F745" s="1" t="s">
        <v>79</v>
      </c>
      <c r="G745" s="1" t="s">
        <v>825</v>
      </c>
      <c r="H745" s="4" t="str">
        <f>INDEX(字典!B:B,MATCH(D745,字典!A:A,0))</f>
        <v>正常</v>
      </c>
      <c r="I745" s="4" t="str">
        <f>IF(RIGHT(F745,2)="90",INDEX(字典!F:F,MATCH("0x"&amp;MID(F745,5,2),字典!C:C,0)),INDEX(字典!D:D,MATCH("0x"&amp;MID(F745,5,2),字典!C:C,0)))</f>
        <v>-</v>
      </c>
      <c r="J745" s="4" t="str">
        <f>IF(RIGHT(F745,2) ="90",INDEX(字典!J:J,MATCH("0x"&amp;MID(F745,7,2),字典!C:C,0)),INDEX(字典!H:H,MATCH("0x"&amp;MID(F745,7,2),字典!C:C,0)))</f>
        <v>-</v>
      </c>
      <c r="K745" s="4" t="str">
        <f>INDEX(字典!M:M,MATCH("0x"&amp;RIGHT(F745,2),字典!L:L,0))</f>
        <v>0xF8(248/120)</v>
      </c>
      <c r="L745" s="8">
        <f t="shared" si="23"/>
        <v>2.843</v>
      </c>
      <c r="M745" s="8">
        <f t="shared" si="24"/>
        <v>2.9999999999999805E-2</v>
      </c>
    </row>
    <row r="746" spans="1:13" ht="18" customHeight="1" x14ac:dyDescent="0.2">
      <c r="A746" s="1">
        <v>745</v>
      </c>
      <c r="B746" s="1">
        <v>2</v>
      </c>
      <c r="C746" s="20"/>
      <c r="D746" s="1" t="s">
        <v>77</v>
      </c>
      <c r="E746" s="1" t="s">
        <v>78</v>
      </c>
      <c r="F746" s="1" t="s">
        <v>79</v>
      </c>
      <c r="G746" s="1" t="s">
        <v>826</v>
      </c>
      <c r="H746" s="4" t="str">
        <f>INDEX(字典!B:B,MATCH(D746,字典!A:A,0))</f>
        <v>正常</v>
      </c>
      <c r="I746" s="4" t="str">
        <f>IF(RIGHT(F746,2)="90",INDEX(字典!F:F,MATCH("0x"&amp;MID(F746,5,2),字典!C:C,0)),INDEX(字典!D:D,MATCH("0x"&amp;MID(F746,5,2),字典!C:C,0)))</f>
        <v>-</v>
      </c>
      <c r="J746" s="4" t="str">
        <f>IF(RIGHT(F746,2) ="90",INDEX(字典!J:J,MATCH("0x"&amp;MID(F746,7,2),字典!C:C,0)),INDEX(字典!H:H,MATCH("0x"&amp;MID(F746,7,2),字典!C:C,0)))</f>
        <v>-</v>
      </c>
      <c r="K746" s="4" t="str">
        <f>INDEX(字典!M:M,MATCH("0x"&amp;RIGHT(F746,2),字典!L:L,0))</f>
        <v>0xF8(248/120)</v>
      </c>
      <c r="L746" s="8">
        <f t="shared" si="23"/>
        <v>2.883</v>
      </c>
      <c r="M746" s="8">
        <f t="shared" si="24"/>
        <v>4.0000000000000036E-2</v>
      </c>
    </row>
    <row r="747" spans="1:13" ht="18" customHeight="1" x14ac:dyDescent="0.2">
      <c r="A747" s="1">
        <v>746</v>
      </c>
      <c r="B747" s="1">
        <v>2</v>
      </c>
      <c r="C747" s="20"/>
      <c r="D747" s="1" t="s">
        <v>77</v>
      </c>
      <c r="E747" s="1" t="s">
        <v>78</v>
      </c>
      <c r="F747" s="1" t="s">
        <v>79</v>
      </c>
      <c r="G747" s="1" t="s">
        <v>827</v>
      </c>
      <c r="H747" s="4" t="str">
        <f>INDEX(字典!B:B,MATCH(D747,字典!A:A,0))</f>
        <v>正常</v>
      </c>
      <c r="I747" s="4" t="str">
        <f>IF(RIGHT(F747,2)="90",INDEX(字典!F:F,MATCH("0x"&amp;MID(F747,5,2),字典!C:C,0)),INDEX(字典!D:D,MATCH("0x"&amp;MID(F747,5,2),字典!C:C,0)))</f>
        <v>-</v>
      </c>
      <c r="J747" s="4" t="str">
        <f>IF(RIGHT(F747,2) ="90",INDEX(字典!J:J,MATCH("0x"&amp;MID(F747,7,2),字典!C:C,0)),INDEX(字典!H:H,MATCH("0x"&amp;MID(F747,7,2),字典!C:C,0)))</f>
        <v>-</v>
      </c>
      <c r="K747" s="4" t="str">
        <f>INDEX(字典!M:M,MATCH("0x"&amp;RIGHT(F747,2),字典!L:L,0))</f>
        <v>0xF8(248/120)</v>
      </c>
      <c r="L747" s="8">
        <f t="shared" si="23"/>
        <v>2.9129999999999998</v>
      </c>
      <c r="M747" s="8">
        <f t="shared" si="24"/>
        <v>2.9999999999999805E-2</v>
      </c>
    </row>
    <row r="748" spans="1:13" ht="18" customHeight="1" x14ac:dyDescent="0.2">
      <c r="A748" s="1">
        <v>747</v>
      </c>
      <c r="B748" s="1">
        <v>2</v>
      </c>
      <c r="C748" s="20"/>
      <c r="D748" s="1" t="s">
        <v>77</v>
      </c>
      <c r="E748" s="1" t="s">
        <v>78</v>
      </c>
      <c r="F748" s="1" t="s">
        <v>79</v>
      </c>
      <c r="G748" s="1" t="s">
        <v>828</v>
      </c>
      <c r="H748" s="4" t="str">
        <f>INDEX(字典!B:B,MATCH(D748,字典!A:A,0))</f>
        <v>正常</v>
      </c>
      <c r="I748" s="4" t="str">
        <f>IF(RIGHT(F748,2)="90",INDEX(字典!F:F,MATCH("0x"&amp;MID(F748,5,2),字典!C:C,0)),INDEX(字典!D:D,MATCH("0x"&amp;MID(F748,5,2),字典!C:C,0)))</f>
        <v>-</v>
      </c>
      <c r="J748" s="4" t="str">
        <f>IF(RIGHT(F748,2) ="90",INDEX(字典!J:J,MATCH("0x"&amp;MID(F748,7,2),字典!C:C,0)),INDEX(字典!H:H,MATCH("0x"&amp;MID(F748,7,2),字典!C:C,0)))</f>
        <v>-</v>
      </c>
      <c r="K748" s="4" t="str">
        <f>INDEX(字典!M:M,MATCH("0x"&amp;RIGHT(F748,2),字典!L:L,0))</f>
        <v>0xF8(248/120)</v>
      </c>
      <c r="L748" s="8">
        <f t="shared" si="23"/>
        <v>2.952</v>
      </c>
      <c r="M748" s="8">
        <f t="shared" si="24"/>
        <v>3.9000000000000146E-2</v>
      </c>
    </row>
    <row r="749" spans="1:13" ht="18" customHeight="1" x14ac:dyDescent="0.2">
      <c r="A749" s="1">
        <v>748</v>
      </c>
      <c r="B749" s="1">
        <v>2</v>
      </c>
      <c r="C749" s="20"/>
      <c r="D749" s="1" t="s">
        <v>77</v>
      </c>
      <c r="E749" s="1" t="s">
        <v>78</v>
      </c>
      <c r="F749" s="1" t="s">
        <v>79</v>
      </c>
      <c r="G749" s="1" t="s">
        <v>829</v>
      </c>
      <c r="H749" s="4" t="str">
        <f>INDEX(字典!B:B,MATCH(D749,字典!A:A,0))</f>
        <v>正常</v>
      </c>
      <c r="I749" s="4" t="str">
        <f>IF(RIGHT(F749,2)="90",INDEX(字典!F:F,MATCH("0x"&amp;MID(F749,5,2),字典!C:C,0)),INDEX(字典!D:D,MATCH("0x"&amp;MID(F749,5,2),字典!C:C,0)))</f>
        <v>-</v>
      </c>
      <c r="J749" s="4" t="str">
        <f>IF(RIGHT(F749,2) ="90",INDEX(字典!J:J,MATCH("0x"&amp;MID(F749,7,2),字典!C:C,0)),INDEX(字典!H:H,MATCH("0x"&amp;MID(F749,7,2),字典!C:C,0)))</f>
        <v>-</v>
      </c>
      <c r="K749" s="4" t="str">
        <f>INDEX(字典!M:M,MATCH("0x"&amp;RIGHT(F749,2),字典!L:L,0))</f>
        <v>0xF8(248/120)</v>
      </c>
      <c r="L749" s="8">
        <f t="shared" si="23"/>
        <v>2.992</v>
      </c>
      <c r="M749" s="8">
        <f t="shared" si="24"/>
        <v>4.0000000000000036E-2</v>
      </c>
    </row>
    <row r="750" spans="1:13" ht="18" customHeight="1" x14ac:dyDescent="0.2">
      <c r="A750" s="1">
        <v>749</v>
      </c>
      <c r="B750" s="1">
        <v>2</v>
      </c>
      <c r="C750" s="20"/>
      <c r="D750" s="1" t="s">
        <v>77</v>
      </c>
      <c r="E750" s="1" t="s">
        <v>78</v>
      </c>
      <c r="F750" s="1" t="s">
        <v>79</v>
      </c>
      <c r="G750" s="1" t="s">
        <v>830</v>
      </c>
      <c r="H750" s="4" t="str">
        <f>INDEX(字典!B:B,MATCH(D750,字典!A:A,0))</f>
        <v>正常</v>
      </c>
      <c r="I750" s="4" t="str">
        <f>IF(RIGHT(F750,2)="90",INDEX(字典!F:F,MATCH("0x"&amp;MID(F750,5,2),字典!C:C,0)),INDEX(字典!D:D,MATCH("0x"&amp;MID(F750,5,2),字典!C:C,0)))</f>
        <v>-</v>
      </c>
      <c r="J750" s="4" t="str">
        <f>IF(RIGHT(F750,2) ="90",INDEX(字典!J:J,MATCH("0x"&amp;MID(F750,7,2),字典!C:C,0)),INDEX(字典!H:H,MATCH("0x"&amp;MID(F750,7,2),字典!C:C,0)))</f>
        <v>-</v>
      </c>
      <c r="K750" s="4" t="str">
        <f>INDEX(字典!M:M,MATCH("0x"&amp;RIGHT(F750,2),字典!L:L,0))</f>
        <v>0xF8(248/120)</v>
      </c>
      <c r="L750" s="8">
        <f t="shared" si="23"/>
        <v>3.0219999999999998</v>
      </c>
      <c r="M750" s="8">
        <f t="shared" si="24"/>
        <v>2.9999999999999805E-2</v>
      </c>
    </row>
    <row r="751" spans="1:13" ht="18" customHeight="1" x14ac:dyDescent="0.2">
      <c r="A751" s="1">
        <v>750</v>
      </c>
      <c r="B751" s="1">
        <v>2</v>
      </c>
      <c r="C751" s="20"/>
      <c r="D751" s="1" t="s">
        <v>77</v>
      </c>
      <c r="E751" s="1" t="s">
        <v>78</v>
      </c>
      <c r="F751" s="1" t="s">
        <v>79</v>
      </c>
      <c r="G751" s="1" t="s">
        <v>831</v>
      </c>
      <c r="H751" s="4" t="str">
        <f>INDEX(字典!B:B,MATCH(D751,字典!A:A,0))</f>
        <v>正常</v>
      </c>
      <c r="I751" s="4" t="str">
        <f>IF(RIGHT(F751,2)="90",INDEX(字典!F:F,MATCH("0x"&amp;MID(F751,5,2),字典!C:C,0)),INDEX(字典!D:D,MATCH("0x"&amp;MID(F751,5,2),字典!C:C,0)))</f>
        <v>-</v>
      </c>
      <c r="J751" s="4" t="str">
        <f>IF(RIGHT(F751,2) ="90",INDEX(字典!J:J,MATCH("0x"&amp;MID(F751,7,2),字典!C:C,0)),INDEX(字典!H:H,MATCH("0x"&amp;MID(F751,7,2),字典!C:C,0)))</f>
        <v>-</v>
      </c>
      <c r="K751" s="4" t="str">
        <f>INDEX(字典!M:M,MATCH("0x"&amp;RIGHT(F751,2),字典!L:L,0))</f>
        <v>0xF8(248/120)</v>
      </c>
      <c r="L751" s="8">
        <f t="shared" si="23"/>
        <v>3.0619999999999998</v>
      </c>
      <c r="M751" s="8">
        <f t="shared" si="24"/>
        <v>4.0000000000000036E-2</v>
      </c>
    </row>
    <row r="752" spans="1:13" ht="18" customHeight="1" x14ac:dyDescent="0.2">
      <c r="A752" s="1">
        <v>751</v>
      </c>
      <c r="B752" s="1">
        <v>2</v>
      </c>
      <c r="C752" s="20"/>
      <c r="D752" s="1" t="s">
        <v>77</v>
      </c>
      <c r="E752" s="1" t="s">
        <v>78</v>
      </c>
      <c r="F752" s="1" t="s">
        <v>79</v>
      </c>
      <c r="G752" s="1" t="s">
        <v>832</v>
      </c>
      <c r="H752" s="4" t="str">
        <f>INDEX(字典!B:B,MATCH(D752,字典!A:A,0))</f>
        <v>正常</v>
      </c>
      <c r="I752" s="4" t="str">
        <f>IF(RIGHT(F752,2)="90",INDEX(字典!F:F,MATCH("0x"&amp;MID(F752,5,2),字典!C:C,0)),INDEX(字典!D:D,MATCH("0x"&amp;MID(F752,5,2),字典!C:C,0)))</f>
        <v>-</v>
      </c>
      <c r="J752" s="4" t="str">
        <f>IF(RIGHT(F752,2) ="90",INDEX(字典!J:J,MATCH("0x"&amp;MID(F752,7,2),字典!C:C,0)),INDEX(字典!H:H,MATCH("0x"&amp;MID(F752,7,2),字典!C:C,0)))</f>
        <v>-</v>
      </c>
      <c r="K752" s="4" t="str">
        <f>INDEX(字典!M:M,MATCH("0x"&amp;RIGHT(F752,2),字典!L:L,0))</f>
        <v>0xF8(248/120)</v>
      </c>
      <c r="L752" s="8">
        <f t="shared" si="23"/>
        <v>3.1019999999999999</v>
      </c>
      <c r="M752" s="8">
        <f t="shared" si="24"/>
        <v>4.0000000000000036E-2</v>
      </c>
    </row>
    <row r="753" spans="1:13" ht="18" customHeight="1" x14ac:dyDescent="0.2">
      <c r="A753" s="1">
        <v>752</v>
      </c>
      <c r="B753" s="1">
        <v>2</v>
      </c>
      <c r="C753" s="20"/>
      <c r="D753" s="1" t="s">
        <v>77</v>
      </c>
      <c r="E753" s="1" t="s">
        <v>78</v>
      </c>
      <c r="F753" s="1" t="s">
        <v>833</v>
      </c>
      <c r="G753" s="1" t="s">
        <v>834</v>
      </c>
      <c r="H753" s="4" t="str">
        <f>INDEX(字典!B:B,MATCH(D753,字典!A:A,0))</f>
        <v>正常</v>
      </c>
      <c r="I753" s="4" t="str">
        <f>IF(RIGHT(F753,2)="90",INDEX(字典!F:F,MATCH("0x"&amp;MID(F753,5,2),字典!C:C,0)),INDEX(字典!D:D,MATCH("0x"&amp;MID(F753,5,2),字典!C:C,0)))</f>
        <v>按下(力度90)</v>
      </c>
      <c r="J753" s="4" t="str">
        <f>IF(RIGHT(F753,2) ="90",INDEX(字典!J:J,MATCH("0x"&amp;MID(F753,7,2),字典!C:C,0)),INDEX(字典!H:H,MATCH("0x"&amp;MID(F753,7,2),字典!C:C,0)))</f>
        <v>E3键</v>
      </c>
      <c r="K753" s="4" t="str">
        <f>INDEX(字典!M:M,MATCH("0x"&amp;RIGHT(F753,2),字典!L:L,0))</f>
        <v>音符</v>
      </c>
      <c r="L753" s="8">
        <f t="shared" si="23"/>
        <v>3.1320000000000001</v>
      </c>
      <c r="M753" s="8">
        <f t="shared" si="24"/>
        <v>3.0000000000000249E-2</v>
      </c>
    </row>
    <row r="754" spans="1:13" ht="18" customHeight="1" x14ac:dyDescent="0.2">
      <c r="A754" s="1">
        <v>753</v>
      </c>
      <c r="B754" s="1">
        <v>2</v>
      </c>
      <c r="C754" s="20"/>
      <c r="D754" s="1" t="s">
        <v>77</v>
      </c>
      <c r="E754" s="1" t="s">
        <v>78</v>
      </c>
      <c r="F754" s="1" t="s">
        <v>79</v>
      </c>
      <c r="G754" s="1" t="s">
        <v>835</v>
      </c>
      <c r="H754" s="4" t="str">
        <f>INDEX(字典!B:B,MATCH(D754,字典!A:A,0))</f>
        <v>正常</v>
      </c>
      <c r="I754" s="4" t="str">
        <f>IF(RIGHT(F754,2)="90",INDEX(字典!F:F,MATCH("0x"&amp;MID(F754,5,2),字典!C:C,0)),INDEX(字典!D:D,MATCH("0x"&amp;MID(F754,5,2),字典!C:C,0)))</f>
        <v>-</v>
      </c>
      <c r="J754" s="4" t="str">
        <f>IF(RIGHT(F754,2) ="90",INDEX(字典!J:J,MATCH("0x"&amp;MID(F754,7,2),字典!C:C,0)),INDEX(字典!H:H,MATCH("0x"&amp;MID(F754,7,2),字典!C:C,0)))</f>
        <v>-</v>
      </c>
      <c r="K754" s="4" t="str">
        <f>INDEX(字典!M:M,MATCH("0x"&amp;RIGHT(F754,2),字典!L:L,0))</f>
        <v>0xF8(248/120)</v>
      </c>
      <c r="L754" s="8">
        <f t="shared" si="23"/>
        <v>3.1720000000000002</v>
      </c>
      <c r="M754" s="8">
        <f t="shared" si="24"/>
        <v>4.0000000000000036E-2</v>
      </c>
    </row>
    <row r="755" spans="1:13" ht="18" customHeight="1" x14ac:dyDescent="0.2">
      <c r="A755" s="1">
        <v>754</v>
      </c>
      <c r="B755" s="1">
        <v>2</v>
      </c>
      <c r="C755" s="20"/>
      <c r="D755" s="1" t="s">
        <v>77</v>
      </c>
      <c r="E755" s="1" t="s">
        <v>78</v>
      </c>
      <c r="F755" s="1" t="s">
        <v>79</v>
      </c>
      <c r="G755" s="1" t="s">
        <v>836</v>
      </c>
      <c r="H755" s="4" t="str">
        <f>INDEX(字典!B:B,MATCH(D755,字典!A:A,0))</f>
        <v>正常</v>
      </c>
      <c r="I755" s="4" t="str">
        <f>IF(RIGHT(F755,2)="90",INDEX(字典!F:F,MATCH("0x"&amp;MID(F755,5,2),字典!C:C,0)),INDEX(字典!D:D,MATCH("0x"&amp;MID(F755,5,2),字典!C:C,0)))</f>
        <v>-</v>
      </c>
      <c r="J755" s="4" t="str">
        <f>IF(RIGHT(F755,2) ="90",INDEX(字典!J:J,MATCH("0x"&amp;MID(F755,7,2),字典!C:C,0)),INDEX(字典!H:H,MATCH("0x"&amp;MID(F755,7,2),字典!C:C,0)))</f>
        <v>-</v>
      </c>
      <c r="K755" s="4" t="str">
        <f>INDEX(字典!M:M,MATCH("0x"&amp;RIGHT(F755,2),字典!L:L,0))</f>
        <v>0xF8(248/120)</v>
      </c>
      <c r="L755" s="8">
        <f t="shared" si="23"/>
        <v>3.202</v>
      </c>
      <c r="M755" s="8">
        <f t="shared" si="24"/>
        <v>2.9999999999999805E-2</v>
      </c>
    </row>
    <row r="756" spans="1:13" ht="18" customHeight="1" x14ac:dyDescent="0.2">
      <c r="A756" s="1">
        <v>755</v>
      </c>
      <c r="B756" s="1">
        <v>2</v>
      </c>
      <c r="C756" s="20"/>
      <c r="D756" s="1" t="s">
        <v>77</v>
      </c>
      <c r="E756" s="1" t="s">
        <v>78</v>
      </c>
      <c r="F756" s="1" t="s">
        <v>87</v>
      </c>
      <c r="G756" s="1" t="s">
        <v>837</v>
      </c>
      <c r="H756" s="4" t="str">
        <f>INDEX(字典!B:B,MATCH(D756,字典!A:A,0))</f>
        <v>正常</v>
      </c>
      <c r="I756" s="4" t="str">
        <f>IF(RIGHT(F756,2)="90",INDEX(字典!F:F,MATCH("0x"&amp;MID(F756,5,2),字典!C:C,0)),INDEX(字典!D:D,MATCH("0x"&amp;MID(F756,5,2),字典!C:C,0)))</f>
        <v>-</v>
      </c>
      <c r="J756" s="4" t="str">
        <f>IF(RIGHT(F756,2) ="90",INDEX(字典!J:J,MATCH("0x"&amp;MID(F756,7,2),字典!C:C,0)),INDEX(字典!H:H,MATCH("0x"&amp;MID(F756,7,2),字典!C:C,0)))</f>
        <v>-</v>
      </c>
      <c r="K756" s="4" t="str">
        <f>INDEX(字典!M:M,MATCH("0x"&amp;RIGHT(F756,2),字典!L:L,0))</f>
        <v>0xFE(254/126)</v>
      </c>
      <c r="L756" s="8">
        <f t="shared" si="23"/>
        <v>3.242</v>
      </c>
      <c r="M756" s="8">
        <f t="shared" si="24"/>
        <v>4.0000000000000036E-2</v>
      </c>
    </row>
    <row r="757" spans="1:13" ht="18" customHeight="1" x14ac:dyDescent="0.2">
      <c r="A757" s="1">
        <v>756</v>
      </c>
      <c r="B757" s="1">
        <v>2</v>
      </c>
      <c r="C757" s="20"/>
      <c r="D757" s="1" t="s">
        <v>77</v>
      </c>
      <c r="E757" s="1" t="s">
        <v>78</v>
      </c>
      <c r="F757" s="1" t="s">
        <v>79</v>
      </c>
      <c r="G757" s="1" t="s">
        <v>838</v>
      </c>
      <c r="H757" s="4" t="str">
        <f>INDEX(字典!B:B,MATCH(D757,字典!A:A,0))</f>
        <v>正常</v>
      </c>
      <c r="I757" s="4" t="str">
        <f>IF(RIGHT(F757,2)="90",INDEX(字典!F:F,MATCH("0x"&amp;MID(F757,5,2),字典!C:C,0)),INDEX(字典!D:D,MATCH("0x"&amp;MID(F757,5,2),字典!C:C,0)))</f>
        <v>-</v>
      </c>
      <c r="J757" s="4" t="str">
        <f>IF(RIGHT(F757,2) ="90",INDEX(字典!J:J,MATCH("0x"&amp;MID(F757,7,2),字典!C:C,0)),INDEX(字典!H:H,MATCH("0x"&amp;MID(F757,7,2),字典!C:C,0)))</f>
        <v>-</v>
      </c>
      <c r="K757" s="4" t="str">
        <f>INDEX(字典!M:M,MATCH("0x"&amp;RIGHT(F757,2),字典!L:L,0))</f>
        <v>0xF8(248/120)</v>
      </c>
      <c r="L757" s="8">
        <f t="shared" si="23"/>
        <v>3.2719999999999998</v>
      </c>
      <c r="M757" s="8">
        <f t="shared" si="24"/>
        <v>2.9999999999999805E-2</v>
      </c>
    </row>
    <row r="758" spans="1:13" ht="18" customHeight="1" x14ac:dyDescent="0.2">
      <c r="A758" s="1">
        <v>757</v>
      </c>
      <c r="B758" s="1">
        <v>2</v>
      </c>
      <c r="C758" s="20"/>
      <c r="D758" s="1" t="s">
        <v>77</v>
      </c>
      <c r="E758" s="1" t="s">
        <v>78</v>
      </c>
      <c r="F758" s="1" t="s">
        <v>79</v>
      </c>
      <c r="G758" s="1" t="s">
        <v>839</v>
      </c>
      <c r="H758" s="4" t="str">
        <f>INDEX(字典!B:B,MATCH(D758,字典!A:A,0))</f>
        <v>正常</v>
      </c>
      <c r="I758" s="4" t="str">
        <f>IF(RIGHT(F758,2)="90",INDEX(字典!F:F,MATCH("0x"&amp;MID(F758,5,2),字典!C:C,0)),INDEX(字典!D:D,MATCH("0x"&amp;MID(F758,5,2),字典!C:C,0)))</f>
        <v>-</v>
      </c>
      <c r="J758" s="4" t="str">
        <f>IF(RIGHT(F758,2) ="90",INDEX(字典!J:J,MATCH("0x"&amp;MID(F758,7,2),字典!C:C,0)),INDEX(字典!H:H,MATCH("0x"&amp;MID(F758,7,2),字典!C:C,0)))</f>
        <v>-</v>
      </c>
      <c r="K758" s="4" t="str">
        <f>INDEX(字典!M:M,MATCH("0x"&amp;RIGHT(F758,2),字典!L:L,0))</f>
        <v>0xF8(248/120)</v>
      </c>
      <c r="L758" s="8">
        <f t="shared" si="23"/>
        <v>3.3119999999999998</v>
      </c>
      <c r="M758" s="8">
        <f t="shared" si="24"/>
        <v>4.0000000000000036E-2</v>
      </c>
    </row>
    <row r="759" spans="1:13" ht="18" customHeight="1" x14ac:dyDescent="0.2">
      <c r="A759" s="1">
        <v>758</v>
      </c>
      <c r="B759" s="1">
        <v>2</v>
      </c>
      <c r="C759" s="20"/>
      <c r="D759" s="1" t="s">
        <v>77</v>
      </c>
      <c r="E759" s="1" t="s">
        <v>78</v>
      </c>
      <c r="F759" s="1" t="s">
        <v>79</v>
      </c>
      <c r="G759" s="1" t="s">
        <v>840</v>
      </c>
      <c r="H759" s="4" t="str">
        <f>INDEX(字典!B:B,MATCH(D759,字典!A:A,0))</f>
        <v>正常</v>
      </c>
      <c r="I759" s="4" t="str">
        <f>IF(RIGHT(F759,2)="90",INDEX(字典!F:F,MATCH("0x"&amp;MID(F759,5,2),字典!C:C,0)),INDEX(字典!D:D,MATCH("0x"&amp;MID(F759,5,2),字典!C:C,0)))</f>
        <v>-</v>
      </c>
      <c r="J759" s="4" t="str">
        <f>IF(RIGHT(F759,2) ="90",INDEX(字典!J:J,MATCH("0x"&amp;MID(F759,7,2),字典!C:C,0)),INDEX(字典!H:H,MATCH("0x"&amp;MID(F759,7,2),字典!C:C,0)))</f>
        <v>-</v>
      </c>
      <c r="K759" s="4" t="str">
        <f>INDEX(字典!M:M,MATCH("0x"&amp;RIGHT(F759,2),字典!L:L,0))</f>
        <v>0xF8(248/120)</v>
      </c>
      <c r="L759" s="8">
        <f t="shared" ref="L759:L822" si="25">HEX2DEC(RIGHT(G759,6))/1000</f>
        <v>3.3519999999999999</v>
      </c>
      <c r="M759" s="8">
        <f t="shared" si="24"/>
        <v>4.0000000000000036E-2</v>
      </c>
    </row>
    <row r="760" spans="1:13" ht="18" customHeight="1" x14ac:dyDescent="0.2">
      <c r="A760" s="1">
        <v>759</v>
      </c>
      <c r="B760" s="1">
        <v>2</v>
      </c>
      <c r="C760" s="20"/>
      <c r="D760" s="1" t="s">
        <v>77</v>
      </c>
      <c r="E760" s="1" t="s">
        <v>78</v>
      </c>
      <c r="F760" s="1" t="s">
        <v>79</v>
      </c>
      <c r="G760" s="1" t="s">
        <v>841</v>
      </c>
      <c r="H760" s="4" t="str">
        <f>INDEX(字典!B:B,MATCH(D760,字典!A:A,0))</f>
        <v>正常</v>
      </c>
      <c r="I760" s="4" t="str">
        <f>IF(RIGHT(F760,2)="90",INDEX(字典!F:F,MATCH("0x"&amp;MID(F760,5,2),字典!C:C,0)),INDEX(字典!D:D,MATCH("0x"&amp;MID(F760,5,2),字典!C:C,0)))</f>
        <v>-</v>
      </c>
      <c r="J760" s="4" t="str">
        <f>IF(RIGHT(F760,2) ="90",INDEX(字典!J:J,MATCH("0x"&amp;MID(F760,7,2),字典!C:C,0)),INDEX(字典!H:H,MATCH("0x"&amp;MID(F760,7,2),字典!C:C,0)))</f>
        <v>-</v>
      </c>
      <c r="K760" s="4" t="str">
        <f>INDEX(字典!M:M,MATCH("0x"&amp;RIGHT(F760,2),字典!L:L,0))</f>
        <v>0xF8(248/120)</v>
      </c>
      <c r="L760" s="8">
        <f t="shared" si="25"/>
        <v>3.3919999999999999</v>
      </c>
      <c r="M760" s="8">
        <f t="shared" si="24"/>
        <v>4.0000000000000036E-2</v>
      </c>
    </row>
    <row r="761" spans="1:13" ht="18" customHeight="1" x14ac:dyDescent="0.2">
      <c r="A761" s="1">
        <v>760</v>
      </c>
      <c r="B761" s="1">
        <v>2</v>
      </c>
      <c r="C761" s="20"/>
      <c r="D761" s="1" t="s">
        <v>77</v>
      </c>
      <c r="E761" s="1" t="s">
        <v>78</v>
      </c>
      <c r="F761" s="1" t="s">
        <v>79</v>
      </c>
      <c r="G761" s="1" t="s">
        <v>842</v>
      </c>
      <c r="H761" s="4" t="str">
        <f>INDEX(字典!B:B,MATCH(D761,字典!A:A,0))</f>
        <v>正常</v>
      </c>
      <c r="I761" s="4" t="str">
        <f>IF(RIGHT(F761,2)="90",INDEX(字典!F:F,MATCH("0x"&amp;MID(F761,5,2),字典!C:C,0)),INDEX(字典!D:D,MATCH("0x"&amp;MID(F761,5,2),字典!C:C,0)))</f>
        <v>-</v>
      </c>
      <c r="J761" s="4" t="str">
        <f>IF(RIGHT(F761,2) ="90",INDEX(字典!J:J,MATCH("0x"&amp;MID(F761,7,2),字典!C:C,0)),INDEX(字典!H:H,MATCH("0x"&amp;MID(F761,7,2),字典!C:C,0)))</f>
        <v>-</v>
      </c>
      <c r="K761" s="4" t="str">
        <f>INDEX(字典!M:M,MATCH("0x"&amp;RIGHT(F761,2),字典!L:L,0))</f>
        <v>0xF8(248/120)</v>
      </c>
      <c r="L761" s="8">
        <f t="shared" si="25"/>
        <v>3.4359999999999999</v>
      </c>
      <c r="M761" s="8">
        <f t="shared" si="24"/>
        <v>4.4000000000000039E-2</v>
      </c>
    </row>
    <row r="762" spans="1:13" ht="18" customHeight="1" x14ac:dyDescent="0.2">
      <c r="A762" s="1">
        <v>761</v>
      </c>
      <c r="B762" s="1">
        <v>2</v>
      </c>
      <c r="C762" s="20"/>
      <c r="D762" s="1" t="s">
        <v>77</v>
      </c>
      <c r="E762" s="1" t="s">
        <v>78</v>
      </c>
      <c r="F762" s="1" t="s">
        <v>209</v>
      </c>
      <c r="G762" s="1" t="s">
        <v>843</v>
      </c>
      <c r="H762" s="4" t="str">
        <f>INDEX(字典!B:B,MATCH(D762,字典!A:A,0))</f>
        <v>正常</v>
      </c>
      <c r="I762" s="4" t="str">
        <f>IF(RIGHT(F762,2)="90",INDEX(字典!F:F,MATCH("0x"&amp;MID(F762,5,2),字典!C:C,0)),INDEX(字典!D:D,MATCH("0x"&amp;MID(F762,5,2),字典!C:C,0)))</f>
        <v>松开按键</v>
      </c>
      <c r="J762" s="4" t="str">
        <f>IF(RIGHT(F762,2) ="90",INDEX(字典!J:J,MATCH("0x"&amp;MID(F762,7,2),字典!C:C,0)),INDEX(字典!H:H,MATCH("0x"&amp;MID(F762,7,2),字典!C:C,0)))</f>
        <v>E3键</v>
      </c>
      <c r="K762" s="4" t="str">
        <f>INDEX(字典!M:M,MATCH("0x"&amp;RIGHT(F762,2),字典!L:L,0))</f>
        <v>音符</v>
      </c>
      <c r="L762" s="8">
        <f t="shared" si="25"/>
        <v>3.472</v>
      </c>
      <c r="M762" s="8">
        <f t="shared" si="24"/>
        <v>3.6000000000000032E-2</v>
      </c>
    </row>
    <row r="763" spans="1:13" ht="18" customHeight="1" x14ac:dyDescent="0.2">
      <c r="A763" s="1">
        <v>762</v>
      </c>
      <c r="B763" s="1">
        <v>2</v>
      </c>
      <c r="C763" s="20"/>
      <c r="D763" s="1" t="s">
        <v>77</v>
      </c>
      <c r="E763" s="1" t="s">
        <v>78</v>
      </c>
      <c r="F763" s="1" t="s">
        <v>79</v>
      </c>
      <c r="G763" s="1" t="s">
        <v>844</v>
      </c>
      <c r="H763" s="4" t="str">
        <f>INDEX(字典!B:B,MATCH(D763,字典!A:A,0))</f>
        <v>正常</v>
      </c>
      <c r="I763" s="4" t="str">
        <f>IF(RIGHT(F763,2)="90",INDEX(字典!F:F,MATCH("0x"&amp;MID(F763,5,2),字典!C:C,0)),INDEX(字典!D:D,MATCH("0x"&amp;MID(F763,5,2),字典!C:C,0)))</f>
        <v>-</v>
      </c>
      <c r="J763" s="4" t="str">
        <f>IF(RIGHT(F763,2) ="90",INDEX(字典!J:J,MATCH("0x"&amp;MID(F763,7,2),字典!C:C,0)),INDEX(字典!H:H,MATCH("0x"&amp;MID(F763,7,2),字典!C:C,0)))</f>
        <v>-</v>
      </c>
      <c r="K763" s="4" t="str">
        <f>INDEX(字典!M:M,MATCH("0x"&amp;RIGHT(F763,2),字典!L:L,0))</f>
        <v>0xF8(248/120)</v>
      </c>
      <c r="L763" s="8">
        <f t="shared" si="25"/>
        <v>3.512</v>
      </c>
      <c r="M763" s="8">
        <f t="shared" si="24"/>
        <v>4.0000000000000036E-2</v>
      </c>
    </row>
    <row r="764" spans="1:13" ht="18" customHeight="1" x14ac:dyDescent="0.2">
      <c r="A764" s="1">
        <v>763</v>
      </c>
      <c r="B764" s="1">
        <v>2</v>
      </c>
      <c r="C764" s="20"/>
      <c r="D764" s="1" t="s">
        <v>77</v>
      </c>
      <c r="E764" s="1" t="s">
        <v>78</v>
      </c>
      <c r="F764" s="1" t="s">
        <v>79</v>
      </c>
      <c r="G764" s="1" t="s">
        <v>845</v>
      </c>
      <c r="H764" s="4" t="str">
        <f>INDEX(字典!B:B,MATCH(D764,字典!A:A,0))</f>
        <v>正常</v>
      </c>
      <c r="I764" s="4" t="str">
        <f>IF(RIGHT(F764,2)="90",INDEX(字典!F:F,MATCH("0x"&amp;MID(F764,5,2),字典!C:C,0)),INDEX(字典!D:D,MATCH("0x"&amp;MID(F764,5,2),字典!C:C,0)))</f>
        <v>-</v>
      </c>
      <c r="J764" s="4" t="str">
        <f>IF(RIGHT(F764,2) ="90",INDEX(字典!J:J,MATCH("0x"&amp;MID(F764,7,2),字典!C:C,0)),INDEX(字典!H:H,MATCH("0x"&amp;MID(F764,7,2),字典!C:C,0)))</f>
        <v>-</v>
      </c>
      <c r="K764" s="4" t="str">
        <f>INDEX(字典!M:M,MATCH("0x"&amp;RIGHT(F764,2),字典!L:L,0))</f>
        <v>0xF8(248/120)</v>
      </c>
      <c r="L764" s="8">
        <f t="shared" si="25"/>
        <v>3.5419999999999998</v>
      </c>
      <c r="M764" s="8">
        <f t="shared" si="24"/>
        <v>2.9999999999999805E-2</v>
      </c>
    </row>
    <row r="765" spans="1:13" ht="18" customHeight="1" x14ac:dyDescent="0.2">
      <c r="A765" s="1">
        <v>764</v>
      </c>
      <c r="B765" s="1">
        <v>2</v>
      </c>
      <c r="C765" s="20"/>
      <c r="D765" s="1" t="s">
        <v>77</v>
      </c>
      <c r="E765" s="1" t="s">
        <v>78</v>
      </c>
      <c r="F765" s="1" t="s">
        <v>79</v>
      </c>
      <c r="G765" s="1" t="s">
        <v>846</v>
      </c>
      <c r="H765" s="4" t="str">
        <f>INDEX(字典!B:B,MATCH(D765,字典!A:A,0))</f>
        <v>正常</v>
      </c>
      <c r="I765" s="4" t="str">
        <f>IF(RIGHT(F765,2)="90",INDEX(字典!F:F,MATCH("0x"&amp;MID(F765,5,2),字典!C:C,0)),INDEX(字典!D:D,MATCH("0x"&amp;MID(F765,5,2),字典!C:C,0)))</f>
        <v>-</v>
      </c>
      <c r="J765" s="4" t="str">
        <f>IF(RIGHT(F765,2) ="90",INDEX(字典!J:J,MATCH("0x"&amp;MID(F765,7,2),字典!C:C,0)),INDEX(字典!H:H,MATCH("0x"&amp;MID(F765,7,2),字典!C:C,0)))</f>
        <v>-</v>
      </c>
      <c r="K765" s="4" t="str">
        <f>INDEX(字典!M:M,MATCH("0x"&amp;RIGHT(F765,2),字典!L:L,0))</f>
        <v>0xF8(248/120)</v>
      </c>
      <c r="L765" s="8">
        <f t="shared" si="25"/>
        <v>3.5819999999999999</v>
      </c>
      <c r="M765" s="8">
        <f t="shared" si="24"/>
        <v>4.0000000000000036E-2</v>
      </c>
    </row>
    <row r="766" spans="1:13" ht="18" customHeight="1" x14ac:dyDescent="0.2">
      <c r="A766" s="1">
        <v>765</v>
      </c>
      <c r="B766" s="1">
        <v>2</v>
      </c>
      <c r="C766" s="20"/>
      <c r="D766" s="1" t="s">
        <v>77</v>
      </c>
      <c r="E766" s="1" t="s">
        <v>78</v>
      </c>
      <c r="F766" s="1" t="s">
        <v>79</v>
      </c>
      <c r="G766" s="1" t="s">
        <v>847</v>
      </c>
      <c r="H766" s="4" t="str">
        <f>INDEX(字典!B:B,MATCH(D766,字典!A:A,0))</f>
        <v>正常</v>
      </c>
      <c r="I766" s="4" t="str">
        <f>IF(RIGHT(F766,2)="90",INDEX(字典!F:F,MATCH("0x"&amp;MID(F766,5,2),字典!C:C,0)),INDEX(字典!D:D,MATCH("0x"&amp;MID(F766,5,2),字典!C:C,0)))</f>
        <v>-</v>
      </c>
      <c r="J766" s="4" t="str">
        <f>IF(RIGHT(F766,2) ="90",INDEX(字典!J:J,MATCH("0x"&amp;MID(F766,7,2),字典!C:C,0)),INDEX(字典!H:H,MATCH("0x"&amp;MID(F766,7,2),字典!C:C,0)))</f>
        <v>-</v>
      </c>
      <c r="K766" s="4" t="str">
        <f>INDEX(字典!M:M,MATCH("0x"&amp;RIGHT(F766,2),字典!L:L,0))</f>
        <v>0xF8(248/120)</v>
      </c>
      <c r="L766" s="8">
        <f t="shared" si="25"/>
        <v>3.6219999999999999</v>
      </c>
      <c r="M766" s="8">
        <f t="shared" si="24"/>
        <v>4.0000000000000036E-2</v>
      </c>
    </row>
    <row r="767" spans="1:13" ht="18" customHeight="1" x14ac:dyDescent="0.2">
      <c r="A767" s="1">
        <v>766</v>
      </c>
      <c r="B767" s="1">
        <v>2</v>
      </c>
      <c r="C767" s="20"/>
      <c r="D767" s="1" t="s">
        <v>77</v>
      </c>
      <c r="E767" s="1" t="s">
        <v>78</v>
      </c>
      <c r="F767" s="1" t="s">
        <v>87</v>
      </c>
      <c r="G767" s="1" t="s">
        <v>848</v>
      </c>
      <c r="H767" s="4" t="str">
        <f>INDEX(字典!B:B,MATCH(D767,字典!A:A,0))</f>
        <v>正常</v>
      </c>
      <c r="I767" s="4" t="str">
        <f>IF(RIGHT(F767,2)="90",INDEX(字典!F:F,MATCH("0x"&amp;MID(F767,5,2),字典!C:C,0)),INDEX(字典!D:D,MATCH("0x"&amp;MID(F767,5,2),字典!C:C,0)))</f>
        <v>-</v>
      </c>
      <c r="J767" s="4" t="str">
        <f>IF(RIGHT(F767,2) ="90",INDEX(字典!J:J,MATCH("0x"&amp;MID(F767,7,2),字典!C:C,0)),INDEX(字典!H:H,MATCH("0x"&amp;MID(F767,7,2),字典!C:C,0)))</f>
        <v>-</v>
      </c>
      <c r="K767" s="4" t="str">
        <f>INDEX(字典!M:M,MATCH("0x"&amp;RIGHT(F767,2),字典!L:L,0))</f>
        <v>0xFE(254/126)</v>
      </c>
      <c r="L767" s="8">
        <f t="shared" si="25"/>
        <v>3.6619999999999999</v>
      </c>
      <c r="M767" s="8">
        <f t="shared" si="24"/>
        <v>4.0000000000000036E-2</v>
      </c>
    </row>
    <row r="768" spans="1:13" ht="18" customHeight="1" x14ac:dyDescent="0.2">
      <c r="A768" s="1">
        <v>767</v>
      </c>
      <c r="B768" s="1">
        <v>2</v>
      </c>
      <c r="C768" s="20"/>
      <c r="D768" s="1" t="s">
        <v>77</v>
      </c>
      <c r="E768" s="1" t="s">
        <v>78</v>
      </c>
      <c r="F768" s="1" t="s">
        <v>79</v>
      </c>
      <c r="G768" s="1" t="s">
        <v>849</v>
      </c>
      <c r="H768" s="4" t="str">
        <f>INDEX(字典!B:B,MATCH(D768,字典!A:A,0))</f>
        <v>正常</v>
      </c>
      <c r="I768" s="4" t="str">
        <f>IF(RIGHT(F768,2)="90",INDEX(字典!F:F,MATCH("0x"&amp;MID(F768,5,2),字典!C:C,0)),INDEX(字典!D:D,MATCH("0x"&amp;MID(F768,5,2),字典!C:C,0)))</f>
        <v>-</v>
      </c>
      <c r="J768" s="4" t="str">
        <f>IF(RIGHT(F768,2) ="90",INDEX(字典!J:J,MATCH("0x"&amp;MID(F768,7,2),字典!C:C,0)),INDEX(字典!H:H,MATCH("0x"&amp;MID(F768,7,2),字典!C:C,0)))</f>
        <v>-</v>
      </c>
      <c r="K768" s="4" t="str">
        <f>INDEX(字典!M:M,MATCH("0x"&amp;RIGHT(F768,2),字典!L:L,0))</f>
        <v>0xF8(248/120)</v>
      </c>
      <c r="L768" s="8">
        <f t="shared" si="25"/>
        <v>3.702</v>
      </c>
      <c r="M768" s="8">
        <f t="shared" si="24"/>
        <v>4.0000000000000036E-2</v>
      </c>
    </row>
    <row r="769" spans="1:13" ht="18" customHeight="1" x14ac:dyDescent="0.2">
      <c r="A769" s="1">
        <v>768</v>
      </c>
      <c r="B769" s="1">
        <v>2</v>
      </c>
      <c r="C769" s="20"/>
      <c r="D769" s="1" t="s">
        <v>77</v>
      </c>
      <c r="E769" s="1" t="s">
        <v>78</v>
      </c>
      <c r="F769" s="1" t="s">
        <v>79</v>
      </c>
      <c r="G769" s="1" t="s">
        <v>850</v>
      </c>
      <c r="H769" s="4" t="str">
        <f>INDEX(字典!B:B,MATCH(D769,字典!A:A,0))</f>
        <v>正常</v>
      </c>
      <c r="I769" s="4" t="str">
        <f>IF(RIGHT(F769,2)="90",INDEX(字典!F:F,MATCH("0x"&amp;MID(F769,5,2),字典!C:C,0)),INDEX(字典!D:D,MATCH("0x"&amp;MID(F769,5,2),字典!C:C,0)))</f>
        <v>-</v>
      </c>
      <c r="J769" s="4" t="str">
        <f>IF(RIGHT(F769,2) ="90",INDEX(字典!J:J,MATCH("0x"&amp;MID(F769,7,2),字典!C:C,0)),INDEX(字典!H:H,MATCH("0x"&amp;MID(F769,7,2),字典!C:C,0)))</f>
        <v>-</v>
      </c>
      <c r="K769" s="4" t="str">
        <f>INDEX(字典!M:M,MATCH("0x"&amp;RIGHT(F769,2),字典!L:L,0))</f>
        <v>0xF8(248/120)</v>
      </c>
      <c r="L769" s="8">
        <f t="shared" si="25"/>
        <v>3.742</v>
      </c>
      <c r="M769" s="8">
        <f t="shared" si="24"/>
        <v>4.0000000000000036E-2</v>
      </c>
    </row>
    <row r="770" spans="1:13" ht="18" customHeight="1" x14ac:dyDescent="0.2">
      <c r="A770" s="1">
        <v>769</v>
      </c>
      <c r="B770" s="1">
        <v>2</v>
      </c>
      <c r="C770" s="20"/>
      <c r="D770" s="1" t="s">
        <v>77</v>
      </c>
      <c r="E770" s="1" t="s">
        <v>78</v>
      </c>
      <c r="F770" s="1" t="s">
        <v>79</v>
      </c>
      <c r="G770" s="1" t="s">
        <v>851</v>
      </c>
      <c r="H770" s="4" t="str">
        <f>INDEX(字典!B:B,MATCH(D770,字典!A:A,0))</f>
        <v>正常</v>
      </c>
      <c r="I770" s="4" t="str">
        <f>IF(RIGHT(F770,2)="90",INDEX(字典!F:F,MATCH("0x"&amp;MID(F770,5,2),字典!C:C,0)),INDEX(字典!D:D,MATCH("0x"&amp;MID(F770,5,2),字典!C:C,0)))</f>
        <v>-</v>
      </c>
      <c r="J770" s="4" t="str">
        <f>IF(RIGHT(F770,2) ="90",INDEX(字典!J:J,MATCH("0x"&amp;MID(F770,7,2),字典!C:C,0)),INDEX(字典!H:H,MATCH("0x"&amp;MID(F770,7,2),字典!C:C,0)))</f>
        <v>-</v>
      </c>
      <c r="K770" s="4" t="str">
        <f>INDEX(字典!M:M,MATCH("0x"&amp;RIGHT(F770,2),字典!L:L,0))</f>
        <v>0xF8(248/120)</v>
      </c>
      <c r="L770" s="8">
        <f t="shared" si="25"/>
        <v>3.782</v>
      </c>
      <c r="M770" s="8">
        <f t="shared" ref="M770:M833" si="26">IFERROR(IF(B770=B769,L770-L769,0),"")</f>
        <v>4.0000000000000036E-2</v>
      </c>
    </row>
    <row r="771" spans="1:13" ht="18" customHeight="1" x14ac:dyDescent="0.2">
      <c r="A771" s="1">
        <v>770</v>
      </c>
      <c r="B771" s="1">
        <v>2</v>
      </c>
      <c r="C771" s="20"/>
      <c r="D771" s="1" t="s">
        <v>77</v>
      </c>
      <c r="E771" s="1" t="s">
        <v>78</v>
      </c>
      <c r="F771" s="1" t="s">
        <v>79</v>
      </c>
      <c r="G771" s="1" t="s">
        <v>852</v>
      </c>
      <c r="H771" s="4" t="str">
        <f>INDEX(字典!B:B,MATCH(D771,字典!A:A,0))</f>
        <v>正常</v>
      </c>
      <c r="I771" s="4" t="str">
        <f>IF(RIGHT(F771,2)="90",INDEX(字典!F:F,MATCH("0x"&amp;MID(F771,5,2),字典!C:C,0)),INDEX(字典!D:D,MATCH("0x"&amp;MID(F771,5,2),字典!C:C,0)))</f>
        <v>-</v>
      </c>
      <c r="J771" s="4" t="str">
        <f>IF(RIGHT(F771,2) ="90",INDEX(字典!J:J,MATCH("0x"&amp;MID(F771,7,2),字典!C:C,0)),INDEX(字典!H:H,MATCH("0x"&amp;MID(F771,7,2),字典!C:C,0)))</f>
        <v>-</v>
      </c>
      <c r="K771" s="4" t="str">
        <f>INDEX(字典!M:M,MATCH("0x"&amp;RIGHT(F771,2),字典!L:L,0))</f>
        <v>0xF8(248/120)</v>
      </c>
      <c r="L771" s="8">
        <f t="shared" si="25"/>
        <v>3.8119999999999998</v>
      </c>
      <c r="M771" s="8">
        <f t="shared" si="26"/>
        <v>2.9999999999999805E-2</v>
      </c>
    </row>
    <row r="772" spans="1:13" ht="18" customHeight="1" x14ac:dyDescent="0.2">
      <c r="A772" s="1">
        <v>771</v>
      </c>
      <c r="B772" s="1">
        <v>2</v>
      </c>
      <c r="C772" s="20"/>
      <c r="D772" s="1" t="s">
        <v>77</v>
      </c>
      <c r="E772" s="1" t="s">
        <v>78</v>
      </c>
      <c r="F772" s="1" t="s">
        <v>853</v>
      </c>
      <c r="G772" s="1" t="s">
        <v>854</v>
      </c>
      <c r="H772" s="4" t="str">
        <f>INDEX(字典!B:B,MATCH(D772,字典!A:A,0))</f>
        <v>正常</v>
      </c>
      <c r="I772" s="4" t="str">
        <f>IF(RIGHT(F772,2)="90",INDEX(字典!F:F,MATCH("0x"&amp;MID(F772,5,2),字典!C:C,0)),INDEX(字典!D:D,MATCH("0x"&amp;MID(F772,5,2),字典!C:C,0)))</f>
        <v>按下(力度81)</v>
      </c>
      <c r="J772" s="4" t="str">
        <f>IF(RIGHT(F772,2) ="90",INDEX(字典!J:J,MATCH("0x"&amp;MID(F772,7,2),字典!C:C,0)),INDEX(字典!H:H,MATCH("0x"&amp;MID(F772,7,2),字典!C:C,0)))</f>
        <v>E3键</v>
      </c>
      <c r="K772" s="4" t="str">
        <f>INDEX(字典!M:M,MATCH("0x"&amp;RIGHT(F772,2),字典!L:L,0))</f>
        <v>音符</v>
      </c>
      <c r="L772" s="8">
        <f t="shared" si="25"/>
        <v>3.8519999999999999</v>
      </c>
      <c r="M772" s="8">
        <f t="shared" si="26"/>
        <v>4.0000000000000036E-2</v>
      </c>
    </row>
    <row r="773" spans="1:13" ht="18" customHeight="1" x14ac:dyDescent="0.2">
      <c r="A773" s="1">
        <v>772</v>
      </c>
      <c r="B773" s="1">
        <v>2</v>
      </c>
      <c r="C773" s="20"/>
      <c r="D773" s="1" t="s">
        <v>77</v>
      </c>
      <c r="E773" s="1" t="s">
        <v>78</v>
      </c>
      <c r="F773" s="1" t="s">
        <v>79</v>
      </c>
      <c r="G773" s="1" t="s">
        <v>855</v>
      </c>
      <c r="H773" s="4" t="str">
        <f>INDEX(字典!B:B,MATCH(D773,字典!A:A,0))</f>
        <v>正常</v>
      </c>
      <c r="I773" s="4" t="str">
        <f>IF(RIGHT(F773,2)="90",INDEX(字典!F:F,MATCH("0x"&amp;MID(F773,5,2),字典!C:C,0)),INDEX(字典!D:D,MATCH("0x"&amp;MID(F773,5,2),字典!C:C,0)))</f>
        <v>-</v>
      </c>
      <c r="J773" s="4" t="str">
        <f>IF(RIGHT(F773,2) ="90",INDEX(字典!J:J,MATCH("0x"&amp;MID(F773,7,2),字典!C:C,0)),INDEX(字典!H:H,MATCH("0x"&amp;MID(F773,7,2),字典!C:C,0)))</f>
        <v>-</v>
      </c>
      <c r="K773" s="4" t="str">
        <f>INDEX(字典!M:M,MATCH("0x"&amp;RIGHT(F773,2),字典!L:L,0))</f>
        <v>0xF8(248/120)</v>
      </c>
      <c r="L773" s="8">
        <f t="shared" si="25"/>
        <v>3.8919999999999999</v>
      </c>
      <c r="M773" s="8">
        <f t="shared" si="26"/>
        <v>4.0000000000000036E-2</v>
      </c>
    </row>
    <row r="774" spans="1:13" ht="18" customHeight="1" x14ac:dyDescent="0.2">
      <c r="A774" s="1">
        <v>773</v>
      </c>
      <c r="B774" s="1">
        <v>2</v>
      </c>
      <c r="C774" s="20"/>
      <c r="D774" s="1" t="s">
        <v>77</v>
      </c>
      <c r="E774" s="1" t="s">
        <v>78</v>
      </c>
      <c r="F774" s="1" t="s">
        <v>79</v>
      </c>
      <c r="G774" s="1" t="s">
        <v>856</v>
      </c>
      <c r="H774" s="4" t="str">
        <f>INDEX(字典!B:B,MATCH(D774,字典!A:A,0))</f>
        <v>正常</v>
      </c>
      <c r="I774" s="4" t="str">
        <f>IF(RIGHT(F774,2)="90",INDEX(字典!F:F,MATCH("0x"&amp;MID(F774,5,2),字典!C:C,0)),INDEX(字典!D:D,MATCH("0x"&amp;MID(F774,5,2),字典!C:C,0)))</f>
        <v>-</v>
      </c>
      <c r="J774" s="4" t="str">
        <f>IF(RIGHT(F774,2) ="90",INDEX(字典!J:J,MATCH("0x"&amp;MID(F774,7,2),字典!C:C,0)),INDEX(字典!H:H,MATCH("0x"&amp;MID(F774,7,2),字典!C:C,0)))</f>
        <v>-</v>
      </c>
      <c r="K774" s="4" t="str">
        <f>INDEX(字典!M:M,MATCH("0x"&amp;RIGHT(F774,2),字典!L:L,0))</f>
        <v>0xF8(248/120)</v>
      </c>
      <c r="L774" s="8">
        <f t="shared" si="25"/>
        <v>3.9319999999999999</v>
      </c>
      <c r="M774" s="8">
        <f t="shared" si="26"/>
        <v>4.0000000000000036E-2</v>
      </c>
    </row>
    <row r="775" spans="1:13" ht="18" customHeight="1" x14ac:dyDescent="0.2">
      <c r="A775" s="1">
        <v>774</v>
      </c>
      <c r="B775" s="1">
        <v>2</v>
      </c>
      <c r="C775" s="20"/>
      <c r="D775" s="1" t="s">
        <v>77</v>
      </c>
      <c r="E775" s="1" t="s">
        <v>78</v>
      </c>
      <c r="F775" s="1" t="s">
        <v>79</v>
      </c>
      <c r="G775" s="1" t="s">
        <v>857</v>
      </c>
      <c r="H775" s="4" t="str">
        <f>INDEX(字典!B:B,MATCH(D775,字典!A:A,0))</f>
        <v>正常</v>
      </c>
      <c r="I775" s="4" t="str">
        <f>IF(RIGHT(F775,2)="90",INDEX(字典!F:F,MATCH("0x"&amp;MID(F775,5,2),字典!C:C,0)),INDEX(字典!D:D,MATCH("0x"&amp;MID(F775,5,2),字典!C:C,0)))</f>
        <v>-</v>
      </c>
      <c r="J775" s="4" t="str">
        <f>IF(RIGHT(F775,2) ="90",INDEX(字典!J:J,MATCH("0x"&amp;MID(F775,7,2),字典!C:C,0)),INDEX(字典!H:H,MATCH("0x"&amp;MID(F775,7,2),字典!C:C,0)))</f>
        <v>-</v>
      </c>
      <c r="K775" s="4" t="str">
        <f>INDEX(字典!M:M,MATCH("0x"&amp;RIGHT(F775,2),字典!L:L,0))</f>
        <v>0xF8(248/120)</v>
      </c>
      <c r="L775" s="8">
        <f t="shared" si="25"/>
        <v>3.9689999999999999</v>
      </c>
      <c r="M775" s="8">
        <f t="shared" si="26"/>
        <v>3.6999999999999922E-2</v>
      </c>
    </row>
    <row r="776" spans="1:13" ht="18" customHeight="1" x14ac:dyDescent="0.2">
      <c r="A776" s="1">
        <v>775</v>
      </c>
      <c r="B776" s="1">
        <v>2</v>
      </c>
      <c r="C776" s="20"/>
      <c r="D776" s="1" t="s">
        <v>77</v>
      </c>
      <c r="E776" s="1" t="s">
        <v>78</v>
      </c>
      <c r="F776" s="1" t="s">
        <v>79</v>
      </c>
      <c r="G776" s="1" t="s">
        <v>858</v>
      </c>
      <c r="H776" s="4" t="str">
        <f>INDEX(字典!B:B,MATCH(D776,字典!A:A,0))</f>
        <v>正常</v>
      </c>
      <c r="I776" s="4" t="str">
        <f>IF(RIGHT(F776,2)="90",INDEX(字典!F:F,MATCH("0x"&amp;MID(F776,5,2),字典!C:C,0)),INDEX(字典!D:D,MATCH("0x"&amp;MID(F776,5,2),字典!C:C,0)))</f>
        <v>-</v>
      </c>
      <c r="J776" s="4" t="str">
        <f>IF(RIGHT(F776,2) ="90",INDEX(字典!J:J,MATCH("0x"&amp;MID(F776,7,2),字典!C:C,0)),INDEX(字典!H:H,MATCH("0x"&amp;MID(F776,7,2),字典!C:C,0)))</f>
        <v>-</v>
      </c>
      <c r="K776" s="4" t="str">
        <f>INDEX(字典!M:M,MATCH("0x"&amp;RIGHT(F776,2),字典!L:L,0))</f>
        <v>0xF8(248/120)</v>
      </c>
      <c r="L776" s="8">
        <f t="shared" si="25"/>
        <v>4.0090000000000003</v>
      </c>
      <c r="M776" s="8">
        <f t="shared" si="26"/>
        <v>4.000000000000048E-2</v>
      </c>
    </row>
    <row r="777" spans="1:13" ht="18" customHeight="1" x14ac:dyDescent="0.2">
      <c r="A777" s="1">
        <v>776</v>
      </c>
      <c r="B777" s="1">
        <v>2</v>
      </c>
      <c r="C777" s="20"/>
      <c r="D777" s="1" t="s">
        <v>77</v>
      </c>
      <c r="E777" s="1" t="s">
        <v>78</v>
      </c>
      <c r="F777" s="1" t="s">
        <v>79</v>
      </c>
      <c r="G777" s="1" t="s">
        <v>859</v>
      </c>
      <c r="H777" s="4" t="str">
        <f>INDEX(字典!B:B,MATCH(D777,字典!A:A,0))</f>
        <v>正常</v>
      </c>
      <c r="I777" s="4" t="str">
        <f>IF(RIGHT(F777,2)="90",INDEX(字典!F:F,MATCH("0x"&amp;MID(F777,5,2),字典!C:C,0)),INDEX(字典!D:D,MATCH("0x"&amp;MID(F777,5,2),字典!C:C,0)))</f>
        <v>-</v>
      </c>
      <c r="J777" s="4" t="str">
        <f>IF(RIGHT(F777,2) ="90",INDEX(字典!J:J,MATCH("0x"&amp;MID(F777,7,2),字典!C:C,0)),INDEX(字典!H:H,MATCH("0x"&amp;MID(F777,7,2),字典!C:C,0)))</f>
        <v>-</v>
      </c>
      <c r="K777" s="4" t="str">
        <f>INDEX(字典!M:M,MATCH("0x"&amp;RIGHT(F777,2),字典!L:L,0))</f>
        <v>0xF8(248/120)</v>
      </c>
      <c r="L777" s="8">
        <f t="shared" si="25"/>
        <v>4.0490000000000004</v>
      </c>
      <c r="M777" s="8">
        <f t="shared" si="26"/>
        <v>4.0000000000000036E-2</v>
      </c>
    </row>
    <row r="778" spans="1:13" ht="18" customHeight="1" x14ac:dyDescent="0.2">
      <c r="A778" s="1">
        <v>777</v>
      </c>
      <c r="B778" s="1">
        <v>2</v>
      </c>
      <c r="C778" s="20"/>
      <c r="D778" s="1" t="s">
        <v>77</v>
      </c>
      <c r="E778" s="1" t="s">
        <v>78</v>
      </c>
      <c r="F778" s="1" t="s">
        <v>87</v>
      </c>
      <c r="G778" s="1" t="s">
        <v>860</v>
      </c>
      <c r="H778" s="4" t="str">
        <f>INDEX(字典!B:B,MATCH(D778,字典!A:A,0))</f>
        <v>正常</v>
      </c>
      <c r="I778" s="4" t="str">
        <f>IF(RIGHT(F778,2)="90",INDEX(字典!F:F,MATCH("0x"&amp;MID(F778,5,2),字典!C:C,0)),INDEX(字典!D:D,MATCH("0x"&amp;MID(F778,5,2),字典!C:C,0)))</f>
        <v>-</v>
      </c>
      <c r="J778" s="4" t="str">
        <f>IF(RIGHT(F778,2) ="90",INDEX(字典!J:J,MATCH("0x"&amp;MID(F778,7,2),字典!C:C,0)),INDEX(字典!H:H,MATCH("0x"&amp;MID(F778,7,2),字典!C:C,0)))</f>
        <v>-</v>
      </c>
      <c r="K778" s="4" t="str">
        <f>INDEX(字典!M:M,MATCH("0x"&amp;RIGHT(F778,2),字典!L:L,0))</f>
        <v>0xFE(254/126)</v>
      </c>
      <c r="L778" s="8">
        <f t="shared" si="25"/>
        <v>4.0890000000000004</v>
      </c>
      <c r="M778" s="8">
        <f t="shared" si="26"/>
        <v>4.0000000000000036E-2</v>
      </c>
    </row>
    <row r="779" spans="1:13" ht="18" customHeight="1" x14ac:dyDescent="0.2">
      <c r="A779" s="1">
        <v>778</v>
      </c>
      <c r="B779" s="1">
        <v>2</v>
      </c>
      <c r="C779" s="20"/>
      <c r="D779" s="1" t="s">
        <v>77</v>
      </c>
      <c r="E779" s="1" t="s">
        <v>78</v>
      </c>
      <c r="F779" s="1" t="s">
        <v>79</v>
      </c>
      <c r="G779" s="1" t="s">
        <v>861</v>
      </c>
      <c r="H779" s="4" t="str">
        <f>INDEX(字典!B:B,MATCH(D779,字典!A:A,0))</f>
        <v>正常</v>
      </c>
      <c r="I779" s="4" t="str">
        <f>IF(RIGHT(F779,2)="90",INDEX(字典!F:F,MATCH("0x"&amp;MID(F779,5,2),字典!C:C,0)),INDEX(字典!D:D,MATCH("0x"&amp;MID(F779,5,2),字典!C:C,0)))</f>
        <v>-</v>
      </c>
      <c r="J779" s="4" t="str">
        <f>IF(RIGHT(F779,2) ="90",INDEX(字典!J:J,MATCH("0x"&amp;MID(F779,7,2),字典!C:C,0)),INDEX(字典!H:H,MATCH("0x"&amp;MID(F779,7,2),字典!C:C,0)))</f>
        <v>-</v>
      </c>
      <c r="K779" s="4" t="str">
        <f>INDEX(字典!M:M,MATCH("0x"&amp;RIGHT(F779,2),字典!L:L,0))</f>
        <v>0xF8(248/120)</v>
      </c>
      <c r="L779" s="8">
        <f t="shared" si="25"/>
        <v>4.1289999999999996</v>
      </c>
      <c r="M779" s="8">
        <f t="shared" si="26"/>
        <v>3.9999999999999147E-2</v>
      </c>
    </row>
    <row r="780" spans="1:13" ht="18" customHeight="1" x14ac:dyDescent="0.2">
      <c r="A780" s="1">
        <v>779</v>
      </c>
      <c r="B780" s="1">
        <v>2</v>
      </c>
      <c r="C780" s="20"/>
      <c r="D780" s="1" t="s">
        <v>77</v>
      </c>
      <c r="E780" s="1" t="s">
        <v>78</v>
      </c>
      <c r="F780" s="1" t="s">
        <v>79</v>
      </c>
      <c r="G780" s="1" t="s">
        <v>862</v>
      </c>
      <c r="H780" s="4" t="str">
        <f>INDEX(字典!B:B,MATCH(D780,字典!A:A,0))</f>
        <v>正常</v>
      </c>
      <c r="I780" s="4" t="str">
        <f>IF(RIGHT(F780,2)="90",INDEX(字典!F:F,MATCH("0x"&amp;MID(F780,5,2),字典!C:C,0)),INDEX(字典!D:D,MATCH("0x"&amp;MID(F780,5,2),字典!C:C,0)))</f>
        <v>-</v>
      </c>
      <c r="J780" s="4" t="str">
        <f>IF(RIGHT(F780,2) ="90",INDEX(字典!J:J,MATCH("0x"&amp;MID(F780,7,2),字典!C:C,0)),INDEX(字典!H:H,MATCH("0x"&amp;MID(F780,7,2),字典!C:C,0)))</f>
        <v>-</v>
      </c>
      <c r="K780" s="4" t="str">
        <f>INDEX(字典!M:M,MATCH("0x"&amp;RIGHT(F780,2),字典!L:L,0))</f>
        <v>0xF8(248/120)</v>
      </c>
      <c r="L780" s="8">
        <f t="shared" si="25"/>
        <v>4.1689999999999996</v>
      </c>
      <c r="M780" s="8">
        <f t="shared" si="26"/>
        <v>4.0000000000000036E-2</v>
      </c>
    </row>
    <row r="781" spans="1:13" ht="18" customHeight="1" x14ac:dyDescent="0.2">
      <c r="A781" s="1">
        <v>780</v>
      </c>
      <c r="B781" s="1">
        <v>2</v>
      </c>
      <c r="C781" s="20"/>
      <c r="D781" s="1" t="s">
        <v>77</v>
      </c>
      <c r="E781" s="1" t="s">
        <v>78</v>
      </c>
      <c r="F781" s="1" t="s">
        <v>79</v>
      </c>
      <c r="G781" s="1" t="s">
        <v>863</v>
      </c>
      <c r="H781" s="4" t="str">
        <f>INDEX(字典!B:B,MATCH(D781,字典!A:A,0))</f>
        <v>正常</v>
      </c>
      <c r="I781" s="4" t="str">
        <f>IF(RIGHT(F781,2)="90",INDEX(字典!F:F,MATCH("0x"&amp;MID(F781,5,2),字典!C:C,0)),INDEX(字典!D:D,MATCH("0x"&amp;MID(F781,5,2),字典!C:C,0)))</f>
        <v>-</v>
      </c>
      <c r="J781" s="4" t="str">
        <f>IF(RIGHT(F781,2) ="90",INDEX(字典!J:J,MATCH("0x"&amp;MID(F781,7,2),字典!C:C,0)),INDEX(字典!H:H,MATCH("0x"&amp;MID(F781,7,2),字典!C:C,0)))</f>
        <v>-</v>
      </c>
      <c r="K781" s="4" t="str">
        <f>INDEX(字典!M:M,MATCH("0x"&amp;RIGHT(F781,2),字典!L:L,0))</f>
        <v>0xF8(248/120)</v>
      </c>
      <c r="L781" s="8">
        <f t="shared" si="25"/>
        <v>4.2089999999999996</v>
      </c>
      <c r="M781" s="8">
        <f t="shared" si="26"/>
        <v>4.0000000000000036E-2</v>
      </c>
    </row>
    <row r="782" spans="1:13" ht="18" customHeight="1" x14ac:dyDescent="0.2">
      <c r="A782" s="1">
        <v>781</v>
      </c>
      <c r="B782" s="1">
        <v>2</v>
      </c>
      <c r="C782" s="20"/>
      <c r="D782" s="1" t="s">
        <v>77</v>
      </c>
      <c r="E782" s="1" t="s">
        <v>78</v>
      </c>
      <c r="F782" s="1" t="s">
        <v>209</v>
      </c>
      <c r="G782" s="1" t="s">
        <v>864</v>
      </c>
      <c r="H782" s="4" t="str">
        <f>INDEX(字典!B:B,MATCH(D782,字典!A:A,0))</f>
        <v>正常</v>
      </c>
      <c r="I782" s="4" t="str">
        <f>IF(RIGHT(F782,2)="90",INDEX(字典!F:F,MATCH("0x"&amp;MID(F782,5,2),字典!C:C,0)),INDEX(字典!D:D,MATCH("0x"&amp;MID(F782,5,2),字典!C:C,0)))</f>
        <v>松开按键</v>
      </c>
      <c r="J782" s="4" t="str">
        <f>IF(RIGHT(F782,2) ="90",INDEX(字典!J:J,MATCH("0x"&amp;MID(F782,7,2),字典!C:C,0)),INDEX(字典!H:H,MATCH("0x"&amp;MID(F782,7,2),字典!C:C,0)))</f>
        <v>E3键</v>
      </c>
      <c r="K782" s="4" t="str">
        <f>INDEX(字典!M:M,MATCH("0x"&amp;RIGHT(F782,2),字典!L:L,0))</f>
        <v>音符</v>
      </c>
      <c r="L782" s="8">
        <f t="shared" si="25"/>
        <v>4.2489999999999997</v>
      </c>
      <c r="M782" s="8">
        <f t="shared" si="26"/>
        <v>4.0000000000000036E-2</v>
      </c>
    </row>
    <row r="783" spans="1:13" ht="18" customHeight="1" x14ac:dyDescent="0.2">
      <c r="A783" s="1">
        <v>782</v>
      </c>
      <c r="B783" s="1">
        <v>2</v>
      </c>
      <c r="C783" s="20"/>
      <c r="D783" s="1" t="s">
        <v>77</v>
      </c>
      <c r="E783" s="1" t="s">
        <v>78</v>
      </c>
      <c r="F783" s="1" t="s">
        <v>79</v>
      </c>
      <c r="G783" s="1" t="s">
        <v>865</v>
      </c>
      <c r="H783" s="4" t="str">
        <f>INDEX(字典!B:B,MATCH(D783,字典!A:A,0))</f>
        <v>正常</v>
      </c>
      <c r="I783" s="4" t="str">
        <f>IF(RIGHT(F783,2)="90",INDEX(字典!F:F,MATCH("0x"&amp;MID(F783,5,2),字典!C:C,0)),INDEX(字典!D:D,MATCH("0x"&amp;MID(F783,5,2),字典!C:C,0)))</f>
        <v>-</v>
      </c>
      <c r="J783" s="4" t="str">
        <f>IF(RIGHT(F783,2) ="90",INDEX(字典!J:J,MATCH("0x"&amp;MID(F783,7,2),字典!C:C,0)),INDEX(字典!H:H,MATCH("0x"&amp;MID(F783,7,2),字典!C:C,0)))</f>
        <v>-</v>
      </c>
      <c r="K783" s="4" t="str">
        <f>INDEX(字典!M:M,MATCH("0x"&amp;RIGHT(F783,2),字典!L:L,0))</f>
        <v>0xF8(248/120)</v>
      </c>
      <c r="L783" s="8">
        <f t="shared" si="25"/>
        <v>4.2889999999999997</v>
      </c>
      <c r="M783" s="8">
        <f t="shared" si="26"/>
        <v>4.0000000000000036E-2</v>
      </c>
    </row>
    <row r="784" spans="1:13" ht="18" customHeight="1" x14ac:dyDescent="0.2">
      <c r="A784" s="1">
        <v>783</v>
      </c>
      <c r="B784" s="1">
        <v>2</v>
      </c>
      <c r="C784" s="20"/>
      <c r="D784" s="1" t="s">
        <v>77</v>
      </c>
      <c r="E784" s="1" t="s">
        <v>78</v>
      </c>
      <c r="F784" s="1" t="s">
        <v>79</v>
      </c>
      <c r="G784" s="1" t="s">
        <v>866</v>
      </c>
      <c r="H784" s="4" t="str">
        <f>INDEX(字典!B:B,MATCH(D784,字典!A:A,0))</f>
        <v>正常</v>
      </c>
      <c r="I784" s="4" t="str">
        <f>IF(RIGHT(F784,2)="90",INDEX(字典!F:F,MATCH("0x"&amp;MID(F784,5,2),字典!C:C,0)),INDEX(字典!D:D,MATCH("0x"&amp;MID(F784,5,2),字典!C:C,0)))</f>
        <v>-</v>
      </c>
      <c r="J784" s="4" t="str">
        <f>IF(RIGHT(F784,2) ="90",INDEX(字典!J:J,MATCH("0x"&amp;MID(F784,7,2),字典!C:C,0)),INDEX(字典!H:H,MATCH("0x"&amp;MID(F784,7,2),字典!C:C,0)))</f>
        <v>-</v>
      </c>
      <c r="K784" s="4" t="str">
        <f>INDEX(字典!M:M,MATCH("0x"&amp;RIGHT(F784,2),字典!L:L,0))</f>
        <v>0xF8(248/120)</v>
      </c>
      <c r="L784" s="8">
        <f t="shared" si="25"/>
        <v>4.3390000000000004</v>
      </c>
      <c r="M784" s="8">
        <f t="shared" si="26"/>
        <v>5.0000000000000711E-2</v>
      </c>
    </row>
    <row r="785" spans="1:13" ht="18" customHeight="1" x14ac:dyDescent="0.2">
      <c r="A785" s="1">
        <v>784</v>
      </c>
      <c r="B785" s="1">
        <v>2</v>
      </c>
      <c r="C785" s="20"/>
      <c r="D785" s="1" t="s">
        <v>77</v>
      </c>
      <c r="E785" s="1" t="s">
        <v>78</v>
      </c>
      <c r="F785" s="1" t="s">
        <v>79</v>
      </c>
      <c r="G785" s="1" t="s">
        <v>867</v>
      </c>
      <c r="H785" s="4" t="str">
        <f>INDEX(字典!B:B,MATCH(D785,字典!A:A,0))</f>
        <v>正常</v>
      </c>
      <c r="I785" s="4" t="str">
        <f>IF(RIGHT(F785,2)="90",INDEX(字典!F:F,MATCH("0x"&amp;MID(F785,5,2),字典!C:C,0)),INDEX(字典!D:D,MATCH("0x"&amp;MID(F785,5,2),字典!C:C,0)))</f>
        <v>-</v>
      </c>
      <c r="J785" s="4" t="str">
        <f>IF(RIGHT(F785,2) ="90",INDEX(字典!J:J,MATCH("0x"&amp;MID(F785,7,2),字典!C:C,0)),INDEX(字典!H:H,MATCH("0x"&amp;MID(F785,7,2),字典!C:C,0)))</f>
        <v>-</v>
      </c>
      <c r="K785" s="4" t="str">
        <f>INDEX(字典!M:M,MATCH("0x"&amp;RIGHT(F785,2),字典!L:L,0))</f>
        <v>0xF8(248/120)</v>
      </c>
      <c r="L785" s="8">
        <f t="shared" si="25"/>
        <v>4.3789999999999996</v>
      </c>
      <c r="M785" s="8">
        <f t="shared" si="26"/>
        <v>3.9999999999999147E-2</v>
      </c>
    </row>
    <row r="786" spans="1:13" ht="18" customHeight="1" x14ac:dyDescent="0.2">
      <c r="A786" s="1">
        <v>785</v>
      </c>
      <c r="B786" s="1">
        <v>2</v>
      </c>
      <c r="C786" s="20"/>
      <c r="D786" s="1" t="s">
        <v>77</v>
      </c>
      <c r="E786" s="1" t="s">
        <v>78</v>
      </c>
      <c r="F786" s="1" t="s">
        <v>79</v>
      </c>
      <c r="G786" s="1" t="s">
        <v>868</v>
      </c>
      <c r="H786" s="4" t="str">
        <f>INDEX(字典!B:B,MATCH(D786,字典!A:A,0))</f>
        <v>正常</v>
      </c>
      <c r="I786" s="4" t="str">
        <f>IF(RIGHT(F786,2)="90",INDEX(字典!F:F,MATCH("0x"&amp;MID(F786,5,2),字典!C:C,0)),INDEX(字典!D:D,MATCH("0x"&amp;MID(F786,5,2),字典!C:C,0)))</f>
        <v>-</v>
      </c>
      <c r="J786" s="4" t="str">
        <f>IF(RIGHT(F786,2) ="90",INDEX(字典!J:J,MATCH("0x"&amp;MID(F786,7,2),字典!C:C,0)),INDEX(字典!H:H,MATCH("0x"&amp;MID(F786,7,2),字典!C:C,0)))</f>
        <v>-</v>
      </c>
      <c r="K786" s="4" t="str">
        <f>INDEX(字典!M:M,MATCH("0x"&amp;RIGHT(F786,2),字典!L:L,0))</f>
        <v>0xF8(248/120)</v>
      </c>
      <c r="L786" s="8">
        <f t="shared" si="25"/>
        <v>4.4189999999999996</v>
      </c>
      <c r="M786" s="8">
        <f t="shared" si="26"/>
        <v>4.0000000000000036E-2</v>
      </c>
    </row>
    <row r="787" spans="1:13" ht="18" customHeight="1" x14ac:dyDescent="0.2">
      <c r="A787" s="1">
        <v>786</v>
      </c>
      <c r="B787" s="1">
        <v>2</v>
      </c>
      <c r="C787" s="20"/>
      <c r="D787" s="1" t="s">
        <v>77</v>
      </c>
      <c r="E787" s="1" t="s">
        <v>78</v>
      </c>
      <c r="F787" s="1" t="s">
        <v>79</v>
      </c>
      <c r="G787" s="1" t="s">
        <v>869</v>
      </c>
      <c r="H787" s="4" t="str">
        <f>INDEX(字典!B:B,MATCH(D787,字典!A:A,0))</f>
        <v>正常</v>
      </c>
      <c r="I787" s="4" t="str">
        <f>IF(RIGHT(F787,2)="90",INDEX(字典!F:F,MATCH("0x"&amp;MID(F787,5,2),字典!C:C,0)),INDEX(字典!D:D,MATCH("0x"&amp;MID(F787,5,2),字典!C:C,0)))</f>
        <v>-</v>
      </c>
      <c r="J787" s="4" t="str">
        <f>IF(RIGHT(F787,2) ="90",INDEX(字典!J:J,MATCH("0x"&amp;MID(F787,7,2),字典!C:C,0)),INDEX(字典!H:H,MATCH("0x"&amp;MID(F787,7,2),字典!C:C,0)))</f>
        <v>-</v>
      </c>
      <c r="K787" s="4" t="str">
        <f>INDEX(字典!M:M,MATCH("0x"&amp;RIGHT(F787,2),字典!L:L,0))</f>
        <v>0xF8(248/120)</v>
      </c>
      <c r="L787" s="8">
        <f t="shared" si="25"/>
        <v>4.468</v>
      </c>
      <c r="M787" s="8">
        <f t="shared" si="26"/>
        <v>4.9000000000000377E-2</v>
      </c>
    </row>
    <row r="788" spans="1:13" ht="18" customHeight="1" x14ac:dyDescent="0.2">
      <c r="A788" s="1">
        <v>787</v>
      </c>
      <c r="B788" s="1">
        <v>2</v>
      </c>
      <c r="C788" s="20"/>
      <c r="D788" s="1" t="s">
        <v>77</v>
      </c>
      <c r="E788" s="1" t="s">
        <v>78</v>
      </c>
      <c r="F788" s="1" t="s">
        <v>79</v>
      </c>
      <c r="G788" s="1" t="s">
        <v>870</v>
      </c>
      <c r="H788" s="4" t="str">
        <f>INDEX(字典!B:B,MATCH(D788,字典!A:A,0))</f>
        <v>正常</v>
      </c>
      <c r="I788" s="4" t="str">
        <f>IF(RIGHT(F788,2)="90",INDEX(字典!F:F,MATCH("0x"&amp;MID(F788,5,2),字典!C:C,0)),INDEX(字典!D:D,MATCH("0x"&amp;MID(F788,5,2),字典!C:C,0)))</f>
        <v>-</v>
      </c>
      <c r="J788" s="4" t="str">
        <f>IF(RIGHT(F788,2) ="90",INDEX(字典!J:J,MATCH("0x"&amp;MID(F788,7,2),字典!C:C,0)),INDEX(字典!H:H,MATCH("0x"&amp;MID(F788,7,2),字典!C:C,0)))</f>
        <v>-</v>
      </c>
      <c r="K788" s="4" t="str">
        <f>INDEX(字典!M:M,MATCH("0x"&amp;RIGHT(F788,2),字典!L:L,0))</f>
        <v>0xF8(248/120)</v>
      </c>
      <c r="L788" s="8">
        <f t="shared" si="25"/>
        <v>4.5</v>
      </c>
      <c r="M788" s="8">
        <f t="shared" si="26"/>
        <v>3.2000000000000028E-2</v>
      </c>
    </row>
    <row r="789" spans="1:13" ht="18" customHeight="1" x14ac:dyDescent="0.2">
      <c r="A789" s="1">
        <v>788</v>
      </c>
      <c r="B789" s="1">
        <v>2</v>
      </c>
      <c r="C789" s="20"/>
      <c r="D789" s="1" t="s">
        <v>77</v>
      </c>
      <c r="E789" s="1" t="s">
        <v>78</v>
      </c>
      <c r="F789" s="1" t="s">
        <v>87</v>
      </c>
      <c r="G789" s="1" t="s">
        <v>871</v>
      </c>
      <c r="H789" s="4" t="str">
        <f>INDEX(字典!B:B,MATCH(D789,字典!A:A,0))</f>
        <v>正常</v>
      </c>
      <c r="I789" s="4" t="str">
        <f>IF(RIGHT(F789,2)="90",INDEX(字典!F:F,MATCH("0x"&amp;MID(F789,5,2),字典!C:C,0)),INDEX(字典!D:D,MATCH("0x"&amp;MID(F789,5,2),字典!C:C,0)))</f>
        <v>-</v>
      </c>
      <c r="J789" s="4" t="str">
        <f>IF(RIGHT(F789,2) ="90",INDEX(字典!J:J,MATCH("0x"&amp;MID(F789,7,2),字典!C:C,0)),INDEX(字典!H:H,MATCH("0x"&amp;MID(F789,7,2),字典!C:C,0)))</f>
        <v>-</v>
      </c>
      <c r="K789" s="4" t="str">
        <f>INDEX(字典!M:M,MATCH("0x"&amp;RIGHT(F789,2),字典!L:L,0))</f>
        <v>0xFE(254/126)</v>
      </c>
      <c r="L789" s="8">
        <f t="shared" si="25"/>
        <v>4.55</v>
      </c>
      <c r="M789" s="8">
        <f t="shared" si="26"/>
        <v>4.9999999999999822E-2</v>
      </c>
    </row>
    <row r="790" spans="1:13" ht="18" customHeight="1" x14ac:dyDescent="0.2">
      <c r="A790" s="1">
        <v>789</v>
      </c>
      <c r="B790" s="1">
        <v>2</v>
      </c>
      <c r="C790" s="20"/>
      <c r="D790" s="1" t="s">
        <v>77</v>
      </c>
      <c r="E790" s="1" t="s">
        <v>78</v>
      </c>
      <c r="F790" s="1" t="s">
        <v>79</v>
      </c>
      <c r="G790" s="1" t="s">
        <v>872</v>
      </c>
      <c r="H790" s="4" t="str">
        <f>INDEX(字典!B:B,MATCH(D790,字典!A:A,0))</f>
        <v>正常</v>
      </c>
      <c r="I790" s="4" t="str">
        <f>IF(RIGHT(F790,2)="90",INDEX(字典!F:F,MATCH("0x"&amp;MID(F790,5,2),字典!C:C,0)),INDEX(字典!D:D,MATCH("0x"&amp;MID(F790,5,2),字典!C:C,0)))</f>
        <v>-</v>
      </c>
      <c r="J790" s="4" t="str">
        <f>IF(RIGHT(F790,2) ="90",INDEX(字典!J:J,MATCH("0x"&amp;MID(F790,7,2),字典!C:C,0)),INDEX(字典!H:H,MATCH("0x"&amp;MID(F790,7,2),字典!C:C,0)))</f>
        <v>-</v>
      </c>
      <c r="K790" s="4" t="str">
        <f>INDEX(字典!M:M,MATCH("0x"&amp;RIGHT(F790,2),字典!L:L,0))</f>
        <v>0xF8(248/120)</v>
      </c>
      <c r="L790" s="8">
        <f t="shared" si="25"/>
        <v>4.59</v>
      </c>
      <c r="M790" s="8">
        <f t="shared" si="26"/>
        <v>4.0000000000000036E-2</v>
      </c>
    </row>
    <row r="791" spans="1:13" ht="18" customHeight="1" x14ac:dyDescent="0.2">
      <c r="A791" s="1">
        <v>790</v>
      </c>
      <c r="B791" s="1">
        <v>2</v>
      </c>
      <c r="C791" s="20"/>
      <c r="D791" s="1" t="s">
        <v>77</v>
      </c>
      <c r="E791" s="1" t="s">
        <v>78</v>
      </c>
      <c r="F791" s="1" t="s">
        <v>79</v>
      </c>
      <c r="G791" s="1" t="s">
        <v>873</v>
      </c>
      <c r="H791" s="4" t="str">
        <f>INDEX(字典!B:B,MATCH(D791,字典!A:A,0))</f>
        <v>正常</v>
      </c>
      <c r="I791" s="4" t="str">
        <f>IF(RIGHT(F791,2)="90",INDEX(字典!F:F,MATCH("0x"&amp;MID(F791,5,2),字典!C:C,0)),INDEX(字典!D:D,MATCH("0x"&amp;MID(F791,5,2),字典!C:C,0)))</f>
        <v>-</v>
      </c>
      <c r="J791" s="4" t="str">
        <f>IF(RIGHT(F791,2) ="90",INDEX(字典!J:J,MATCH("0x"&amp;MID(F791,7,2),字典!C:C,0)),INDEX(字典!H:H,MATCH("0x"&amp;MID(F791,7,2),字典!C:C,0)))</f>
        <v>-</v>
      </c>
      <c r="K791" s="4" t="str">
        <f>INDEX(字典!M:M,MATCH("0x"&amp;RIGHT(F791,2),字典!L:L,0))</f>
        <v>0xF8(248/120)</v>
      </c>
      <c r="L791" s="8">
        <f t="shared" si="25"/>
        <v>4.63</v>
      </c>
      <c r="M791" s="8">
        <f t="shared" si="26"/>
        <v>4.0000000000000036E-2</v>
      </c>
    </row>
    <row r="792" spans="1:13" ht="18" customHeight="1" x14ac:dyDescent="0.2">
      <c r="A792" s="1">
        <v>791</v>
      </c>
      <c r="B792" s="1">
        <v>2</v>
      </c>
      <c r="C792" s="20"/>
      <c r="D792" s="1" t="s">
        <v>77</v>
      </c>
      <c r="E792" s="1" t="s">
        <v>78</v>
      </c>
      <c r="F792" s="1" t="s">
        <v>874</v>
      </c>
      <c r="G792" s="1" t="s">
        <v>875</v>
      </c>
      <c r="H792" s="4" t="str">
        <f>INDEX(字典!B:B,MATCH(D792,字典!A:A,0))</f>
        <v>正常</v>
      </c>
      <c r="I792" s="4" t="str">
        <f>IF(RIGHT(F792,2)="90",INDEX(字典!F:F,MATCH("0x"&amp;MID(F792,5,2),字典!C:C,0)),INDEX(字典!D:D,MATCH("0x"&amp;MID(F792,5,2),字典!C:C,0)))</f>
        <v>按下(力度81)</v>
      </c>
      <c r="J792" s="4" t="str">
        <f>IF(RIGHT(F792,2) ="90",INDEX(字典!J:J,MATCH("0x"&amp;MID(F792,7,2),字典!C:C,0)),INDEX(字典!H:H,MATCH("0x"&amp;MID(F792,7,2),字典!C:C,0)))</f>
        <v>D3键</v>
      </c>
      <c r="K792" s="4" t="str">
        <f>INDEX(字典!M:M,MATCH("0x"&amp;RIGHT(F792,2),字典!L:L,0))</f>
        <v>音符</v>
      </c>
      <c r="L792" s="8">
        <f t="shared" si="25"/>
        <v>4.68</v>
      </c>
      <c r="M792" s="8">
        <f t="shared" si="26"/>
        <v>4.9999999999999822E-2</v>
      </c>
    </row>
    <row r="793" spans="1:13" ht="18" customHeight="1" x14ac:dyDescent="0.2">
      <c r="A793" s="1">
        <v>792</v>
      </c>
      <c r="B793" s="1">
        <v>2</v>
      </c>
      <c r="C793" s="20"/>
      <c r="D793" s="1" t="s">
        <v>77</v>
      </c>
      <c r="E793" s="1" t="s">
        <v>78</v>
      </c>
      <c r="F793" s="1" t="s">
        <v>79</v>
      </c>
      <c r="G793" s="1" t="s">
        <v>876</v>
      </c>
      <c r="H793" s="4" t="str">
        <f>INDEX(字典!B:B,MATCH(D793,字典!A:A,0))</f>
        <v>正常</v>
      </c>
      <c r="I793" s="4" t="str">
        <f>IF(RIGHT(F793,2)="90",INDEX(字典!F:F,MATCH("0x"&amp;MID(F793,5,2),字典!C:C,0)),INDEX(字典!D:D,MATCH("0x"&amp;MID(F793,5,2),字典!C:C,0)))</f>
        <v>-</v>
      </c>
      <c r="J793" s="4" t="str">
        <f>IF(RIGHT(F793,2) ="90",INDEX(字典!J:J,MATCH("0x"&amp;MID(F793,7,2),字典!C:C,0)),INDEX(字典!H:H,MATCH("0x"&amp;MID(F793,7,2),字典!C:C,0)))</f>
        <v>-</v>
      </c>
      <c r="K793" s="4" t="str">
        <f>INDEX(字典!M:M,MATCH("0x"&amp;RIGHT(F793,2),字典!L:L,0))</f>
        <v>0xF8(248/120)</v>
      </c>
      <c r="L793" s="8">
        <f t="shared" si="25"/>
        <v>4.72</v>
      </c>
      <c r="M793" s="8">
        <f t="shared" si="26"/>
        <v>4.0000000000000036E-2</v>
      </c>
    </row>
    <row r="794" spans="1:13" ht="18" customHeight="1" x14ac:dyDescent="0.2">
      <c r="A794" s="1">
        <v>793</v>
      </c>
      <c r="B794" s="1">
        <v>2</v>
      </c>
      <c r="C794" s="20"/>
      <c r="D794" s="1" t="s">
        <v>77</v>
      </c>
      <c r="E794" s="1" t="s">
        <v>78</v>
      </c>
      <c r="F794" s="1" t="s">
        <v>79</v>
      </c>
      <c r="G794" s="1" t="s">
        <v>877</v>
      </c>
      <c r="H794" s="4" t="str">
        <f>INDEX(字典!B:B,MATCH(D794,字典!A:A,0))</f>
        <v>正常</v>
      </c>
      <c r="I794" s="4" t="str">
        <f>IF(RIGHT(F794,2)="90",INDEX(字典!F:F,MATCH("0x"&amp;MID(F794,5,2),字典!C:C,0)),INDEX(字典!D:D,MATCH("0x"&amp;MID(F794,5,2),字典!C:C,0)))</f>
        <v>-</v>
      </c>
      <c r="J794" s="4" t="str">
        <f>IF(RIGHT(F794,2) ="90",INDEX(字典!J:J,MATCH("0x"&amp;MID(F794,7,2),字典!C:C,0)),INDEX(字典!H:H,MATCH("0x"&amp;MID(F794,7,2),字典!C:C,0)))</f>
        <v>-</v>
      </c>
      <c r="K794" s="4" t="str">
        <f>INDEX(字典!M:M,MATCH("0x"&amp;RIGHT(F794,2),字典!L:L,0))</f>
        <v>0xF8(248/120)</v>
      </c>
      <c r="L794" s="8">
        <f t="shared" si="25"/>
        <v>4.76</v>
      </c>
      <c r="M794" s="8">
        <f t="shared" si="26"/>
        <v>4.0000000000000036E-2</v>
      </c>
    </row>
    <row r="795" spans="1:13" ht="18" customHeight="1" x14ac:dyDescent="0.2">
      <c r="A795" s="1">
        <v>794</v>
      </c>
      <c r="B795" s="1">
        <v>2</v>
      </c>
      <c r="C795" s="20"/>
      <c r="D795" s="1" t="s">
        <v>77</v>
      </c>
      <c r="E795" s="1" t="s">
        <v>78</v>
      </c>
      <c r="F795" s="1" t="s">
        <v>79</v>
      </c>
      <c r="G795" s="1" t="s">
        <v>878</v>
      </c>
      <c r="H795" s="4" t="str">
        <f>INDEX(字典!B:B,MATCH(D795,字典!A:A,0))</f>
        <v>正常</v>
      </c>
      <c r="I795" s="4" t="str">
        <f>IF(RIGHT(F795,2)="90",INDEX(字典!F:F,MATCH("0x"&amp;MID(F795,5,2),字典!C:C,0)),INDEX(字典!D:D,MATCH("0x"&amp;MID(F795,5,2),字典!C:C,0)))</f>
        <v>-</v>
      </c>
      <c r="J795" s="4" t="str">
        <f>IF(RIGHT(F795,2) ="90",INDEX(字典!J:J,MATCH("0x"&amp;MID(F795,7,2),字典!C:C,0)),INDEX(字典!H:H,MATCH("0x"&amp;MID(F795,7,2),字典!C:C,0)))</f>
        <v>-</v>
      </c>
      <c r="K795" s="4" t="str">
        <f>INDEX(字典!M:M,MATCH("0x"&amp;RIGHT(F795,2),字典!L:L,0))</f>
        <v>0xF8(248/120)</v>
      </c>
      <c r="L795" s="8">
        <f t="shared" si="25"/>
        <v>4.8</v>
      </c>
      <c r="M795" s="8">
        <f t="shared" si="26"/>
        <v>4.0000000000000036E-2</v>
      </c>
    </row>
    <row r="796" spans="1:13" ht="18" customHeight="1" x14ac:dyDescent="0.2">
      <c r="A796" s="1">
        <v>795</v>
      </c>
      <c r="B796" s="1">
        <v>2</v>
      </c>
      <c r="C796" s="20"/>
      <c r="D796" s="1" t="s">
        <v>77</v>
      </c>
      <c r="E796" s="1" t="s">
        <v>78</v>
      </c>
      <c r="F796" s="1" t="s">
        <v>79</v>
      </c>
      <c r="G796" s="1" t="s">
        <v>879</v>
      </c>
      <c r="H796" s="4" t="str">
        <f>INDEX(字典!B:B,MATCH(D796,字典!A:A,0))</f>
        <v>正常</v>
      </c>
      <c r="I796" s="4" t="str">
        <f>IF(RIGHT(F796,2)="90",INDEX(字典!F:F,MATCH("0x"&amp;MID(F796,5,2),字典!C:C,0)),INDEX(字典!D:D,MATCH("0x"&amp;MID(F796,5,2),字典!C:C,0)))</f>
        <v>-</v>
      </c>
      <c r="J796" s="4" t="str">
        <f>IF(RIGHT(F796,2) ="90",INDEX(字典!J:J,MATCH("0x"&amp;MID(F796,7,2),字典!C:C,0)),INDEX(字典!H:H,MATCH("0x"&amp;MID(F796,7,2),字典!C:C,0)))</f>
        <v>-</v>
      </c>
      <c r="K796" s="4" t="str">
        <f>INDEX(字典!M:M,MATCH("0x"&amp;RIGHT(F796,2),字典!L:L,0))</f>
        <v>0xF8(248/120)</v>
      </c>
      <c r="L796" s="8">
        <f t="shared" si="25"/>
        <v>4.8499999999999996</v>
      </c>
      <c r="M796" s="8">
        <f t="shared" si="26"/>
        <v>4.9999999999999822E-2</v>
      </c>
    </row>
    <row r="797" spans="1:13" ht="18" customHeight="1" x14ac:dyDescent="0.2">
      <c r="A797" s="1">
        <v>796</v>
      </c>
      <c r="B797" s="1">
        <v>2</v>
      </c>
      <c r="C797" s="20"/>
      <c r="D797" s="1" t="s">
        <v>77</v>
      </c>
      <c r="E797" s="1" t="s">
        <v>78</v>
      </c>
      <c r="F797" s="1" t="s">
        <v>79</v>
      </c>
      <c r="G797" s="1" t="s">
        <v>880</v>
      </c>
      <c r="H797" s="4" t="str">
        <f>INDEX(字典!B:B,MATCH(D797,字典!A:A,0))</f>
        <v>正常</v>
      </c>
      <c r="I797" s="4" t="str">
        <f>IF(RIGHT(F797,2)="90",INDEX(字典!F:F,MATCH("0x"&amp;MID(F797,5,2),字典!C:C,0)),INDEX(字典!D:D,MATCH("0x"&amp;MID(F797,5,2),字典!C:C,0)))</f>
        <v>-</v>
      </c>
      <c r="J797" s="4" t="str">
        <f>IF(RIGHT(F797,2) ="90",INDEX(字典!J:J,MATCH("0x"&amp;MID(F797,7,2),字典!C:C,0)),INDEX(字典!H:H,MATCH("0x"&amp;MID(F797,7,2),字典!C:C,0)))</f>
        <v>-</v>
      </c>
      <c r="K797" s="4" t="str">
        <f>INDEX(字典!M:M,MATCH("0x"&amp;RIGHT(F797,2),字典!L:L,0))</f>
        <v>0xF8(248/120)</v>
      </c>
      <c r="L797" s="8">
        <f t="shared" si="25"/>
        <v>4.8899999999999997</v>
      </c>
      <c r="M797" s="8">
        <f t="shared" si="26"/>
        <v>4.0000000000000036E-2</v>
      </c>
    </row>
    <row r="798" spans="1:13" ht="18" customHeight="1" x14ac:dyDescent="0.2">
      <c r="A798" s="1">
        <v>797</v>
      </c>
      <c r="B798" s="1">
        <v>2</v>
      </c>
      <c r="C798" s="20"/>
      <c r="D798" s="1" t="s">
        <v>77</v>
      </c>
      <c r="E798" s="1" t="s">
        <v>78</v>
      </c>
      <c r="F798" s="1" t="s">
        <v>79</v>
      </c>
      <c r="G798" s="1" t="s">
        <v>881</v>
      </c>
      <c r="H798" s="4" t="str">
        <f>INDEX(字典!B:B,MATCH(D798,字典!A:A,0))</f>
        <v>正常</v>
      </c>
      <c r="I798" s="4" t="str">
        <f>IF(RIGHT(F798,2)="90",INDEX(字典!F:F,MATCH("0x"&amp;MID(F798,5,2),字典!C:C,0)),INDEX(字典!D:D,MATCH("0x"&amp;MID(F798,5,2),字典!C:C,0)))</f>
        <v>-</v>
      </c>
      <c r="J798" s="4" t="str">
        <f>IF(RIGHT(F798,2) ="90",INDEX(字典!J:J,MATCH("0x"&amp;MID(F798,7,2),字典!C:C,0)),INDEX(字典!H:H,MATCH("0x"&amp;MID(F798,7,2),字典!C:C,0)))</f>
        <v>-</v>
      </c>
      <c r="K798" s="4" t="str">
        <f>INDEX(字典!M:M,MATCH("0x"&amp;RIGHT(F798,2),字典!L:L,0))</f>
        <v>0xF8(248/120)</v>
      </c>
      <c r="L798" s="8">
        <f t="shared" si="25"/>
        <v>4.93</v>
      </c>
      <c r="M798" s="8">
        <f t="shared" si="26"/>
        <v>4.0000000000000036E-2</v>
      </c>
    </row>
    <row r="799" spans="1:13" ht="18" customHeight="1" x14ac:dyDescent="0.2">
      <c r="A799" s="1">
        <v>798</v>
      </c>
      <c r="B799" s="1">
        <v>2</v>
      </c>
      <c r="C799" s="20"/>
      <c r="D799" s="1" t="s">
        <v>77</v>
      </c>
      <c r="E799" s="1" t="s">
        <v>78</v>
      </c>
      <c r="F799" s="1" t="s">
        <v>202</v>
      </c>
      <c r="G799" s="1" t="s">
        <v>882</v>
      </c>
      <c r="H799" s="4" t="str">
        <f>INDEX(字典!B:B,MATCH(D799,字典!A:A,0))</f>
        <v>正常</v>
      </c>
      <c r="I799" s="4" t="str">
        <f>IF(RIGHT(F799,2)="90",INDEX(字典!F:F,MATCH("0x"&amp;MID(F799,5,2),字典!C:C,0)),INDEX(字典!D:D,MATCH("0x"&amp;MID(F799,5,2),字典!C:C,0)))</f>
        <v>松开按键</v>
      </c>
      <c r="J799" s="4" t="str">
        <f>IF(RIGHT(F799,2) ="90",INDEX(字典!J:J,MATCH("0x"&amp;MID(F799,7,2),字典!C:C,0)),INDEX(字典!H:H,MATCH("0x"&amp;MID(F799,7,2),字典!C:C,0)))</f>
        <v>D3键</v>
      </c>
      <c r="K799" s="4" t="str">
        <f>INDEX(字典!M:M,MATCH("0x"&amp;RIGHT(F799,2),字典!L:L,0))</f>
        <v>音符</v>
      </c>
      <c r="L799" s="8">
        <f t="shared" si="25"/>
        <v>4.9790000000000001</v>
      </c>
      <c r="M799" s="8">
        <f t="shared" si="26"/>
        <v>4.9000000000000377E-2</v>
      </c>
    </row>
    <row r="800" spans="1:13" ht="18" customHeight="1" x14ac:dyDescent="0.2">
      <c r="A800" s="1">
        <v>799</v>
      </c>
      <c r="B800" s="1">
        <v>2</v>
      </c>
      <c r="C800" s="20"/>
      <c r="D800" s="1" t="s">
        <v>77</v>
      </c>
      <c r="E800" s="1" t="s">
        <v>78</v>
      </c>
      <c r="F800" s="1" t="s">
        <v>79</v>
      </c>
      <c r="G800" s="1" t="s">
        <v>883</v>
      </c>
      <c r="H800" s="4" t="str">
        <f>INDEX(字典!B:B,MATCH(D800,字典!A:A,0))</f>
        <v>正常</v>
      </c>
      <c r="I800" s="4" t="str">
        <f>IF(RIGHT(F800,2)="90",INDEX(字典!F:F,MATCH("0x"&amp;MID(F800,5,2),字典!C:C,0)),INDEX(字典!D:D,MATCH("0x"&amp;MID(F800,5,2),字典!C:C,0)))</f>
        <v>-</v>
      </c>
      <c r="J800" s="4" t="str">
        <f>IF(RIGHT(F800,2) ="90",INDEX(字典!J:J,MATCH("0x"&amp;MID(F800,7,2),字典!C:C,0)),INDEX(字典!H:H,MATCH("0x"&amp;MID(F800,7,2),字典!C:C,0)))</f>
        <v>-</v>
      </c>
      <c r="K800" s="4" t="str">
        <f>INDEX(字典!M:M,MATCH("0x"&amp;RIGHT(F800,2),字典!L:L,0))</f>
        <v>0xF8(248/120)</v>
      </c>
      <c r="L800" s="8">
        <f t="shared" si="25"/>
        <v>5.0190000000000001</v>
      </c>
      <c r="M800" s="8">
        <f t="shared" si="26"/>
        <v>4.0000000000000036E-2</v>
      </c>
    </row>
    <row r="801" spans="1:13" ht="18" customHeight="1" x14ac:dyDescent="0.2">
      <c r="A801" s="1">
        <v>800</v>
      </c>
      <c r="B801" s="1">
        <v>2</v>
      </c>
      <c r="C801" s="20"/>
      <c r="D801" s="1" t="s">
        <v>77</v>
      </c>
      <c r="E801" s="1" t="s">
        <v>78</v>
      </c>
      <c r="F801" s="1" t="s">
        <v>79</v>
      </c>
      <c r="G801" s="1" t="s">
        <v>884</v>
      </c>
      <c r="H801" s="4" t="str">
        <f>INDEX(字典!B:B,MATCH(D801,字典!A:A,0))</f>
        <v>正常</v>
      </c>
      <c r="I801" s="4" t="str">
        <f>IF(RIGHT(F801,2)="90",INDEX(字典!F:F,MATCH("0x"&amp;MID(F801,5,2),字典!C:C,0)),INDEX(字典!D:D,MATCH("0x"&amp;MID(F801,5,2),字典!C:C,0)))</f>
        <v>-</v>
      </c>
      <c r="J801" s="4" t="str">
        <f>IF(RIGHT(F801,2) ="90",INDEX(字典!J:J,MATCH("0x"&amp;MID(F801,7,2),字典!C:C,0)),INDEX(字典!H:H,MATCH("0x"&amp;MID(F801,7,2),字典!C:C,0)))</f>
        <v>-</v>
      </c>
      <c r="K801" s="4" t="str">
        <f>INDEX(字典!M:M,MATCH("0x"&amp;RIGHT(F801,2),字典!L:L,0))</f>
        <v>0xF8(248/120)</v>
      </c>
      <c r="L801" s="8">
        <f t="shared" si="25"/>
        <v>5.0590000000000002</v>
      </c>
      <c r="M801" s="8">
        <f t="shared" si="26"/>
        <v>4.0000000000000036E-2</v>
      </c>
    </row>
    <row r="802" spans="1:13" ht="18" customHeight="1" x14ac:dyDescent="0.2">
      <c r="A802" s="1">
        <v>801</v>
      </c>
      <c r="B802" s="1">
        <v>2</v>
      </c>
      <c r="C802" s="20"/>
      <c r="D802" s="1" t="s">
        <v>77</v>
      </c>
      <c r="E802" s="1" t="s">
        <v>78</v>
      </c>
      <c r="F802" s="1" t="s">
        <v>87</v>
      </c>
      <c r="G802" s="1" t="s">
        <v>885</v>
      </c>
      <c r="H802" s="4" t="str">
        <f>INDEX(字典!B:B,MATCH(D802,字典!A:A,0))</f>
        <v>正常</v>
      </c>
      <c r="I802" s="4" t="str">
        <f>IF(RIGHT(F802,2)="90",INDEX(字典!F:F,MATCH("0x"&amp;MID(F802,5,2),字典!C:C,0)),INDEX(字典!D:D,MATCH("0x"&amp;MID(F802,5,2),字典!C:C,0)))</f>
        <v>-</v>
      </c>
      <c r="J802" s="4" t="str">
        <f>IF(RIGHT(F802,2) ="90",INDEX(字典!J:J,MATCH("0x"&amp;MID(F802,7,2),字典!C:C,0)),INDEX(字典!H:H,MATCH("0x"&amp;MID(F802,7,2),字典!C:C,0)))</f>
        <v>-</v>
      </c>
      <c r="K802" s="4" t="str">
        <f>INDEX(字典!M:M,MATCH("0x"&amp;RIGHT(F802,2),字典!L:L,0))</f>
        <v>0xFE(254/126)</v>
      </c>
      <c r="L802" s="8">
        <f t="shared" si="25"/>
        <v>5.109</v>
      </c>
      <c r="M802" s="8">
        <f t="shared" si="26"/>
        <v>4.9999999999999822E-2</v>
      </c>
    </row>
    <row r="803" spans="1:13" ht="18" customHeight="1" x14ac:dyDescent="0.2">
      <c r="A803" s="1">
        <v>802</v>
      </c>
      <c r="B803" s="1">
        <v>2</v>
      </c>
      <c r="C803" s="20"/>
      <c r="D803" s="1" t="s">
        <v>77</v>
      </c>
      <c r="E803" s="1" t="s">
        <v>78</v>
      </c>
      <c r="F803" s="1" t="s">
        <v>79</v>
      </c>
      <c r="G803" s="1" t="s">
        <v>886</v>
      </c>
      <c r="H803" s="4" t="str">
        <f>INDEX(字典!B:B,MATCH(D803,字典!A:A,0))</f>
        <v>正常</v>
      </c>
      <c r="I803" s="4" t="str">
        <f>IF(RIGHT(F803,2)="90",INDEX(字典!F:F,MATCH("0x"&amp;MID(F803,5,2),字典!C:C,0)),INDEX(字典!D:D,MATCH("0x"&amp;MID(F803,5,2),字典!C:C,0)))</f>
        <v>-</v>
      </c>
      <c r="J803" s="4" t="str">
        <f>IF(RIGHT(F803,2) ="90",INDEX(字典!J:J,MATCH("0x"&amp;MID(F803,7,2),字典!C:C,0)),INDEX(字典!H:H,MATCH("0x"&amp;MID(F803,7,2),字典!C:C,0)))</f>
        <v>-</v>
      </c>
      <c r="K803" s="4" t="str">
        <f>INDEX(字典!M:M,MATCH("0x"&amp;RIGHT(F803,2),字典!L:L,0))</f>
        <v>0xF8(248/120)</v>
      </c>
      <c r="L803" s="8">
        <f t="shared" si="25"/>
        <v>5.149</v>
      </c>
      <c r="M803" s="8">
        <f t="shared" si="26"/>
        <v>4.0000000000000036E-2</v>
      </c>
    </row>
    <row r="804" spans="1:13" ht="18" customHeight="1" x14ac:dyDescent="0.2">
      <c r="A804" s="1">
        <v>803</v>
      </c>
      <c r="B804" s="1">
        <v>2</v>
      </c>
      <c r="C804" s="20"/>
      <c r="D804" s="1" t="s">
        <v>77</v>
      </c>
      <c r="E804" s="1" t="s">
        <v>78</v>
      </c>
      <c r="F804" s="1" t="s">
        <v>79</v>
      </c>
      <c r="G804" s="1" t="s">
        <v>887</v>
      </c>
      <c r="H804" s="4" t="str">
        <f>INDEX(字典!B:B,MATCH(D804,字典!A:A,0))</f>
        <v>正常</v>
      </c>
      <c r="I804" s="4" t="str">
        <f>IF(RIGHT(F804,2)="90",INDEX(字典!F:F,MATCH("0x"&amp;MID(F804,5,2),字典!C:C,0)),INDEX(字典!D:D,MATCH("0x"&amp;MID(F804,5,2),字典!C:C,0)))</f>
        <v>-</v>
      </c>
      <c r="J804" s="4" t="str">
        <f>IF(RIGHT(F804,2) ="90",INDEX(字典!J:J,MATCH("0x"&amp;MID(F804,7,2),字典!C:C,0)),INDEX(字典!H:H,MATCH("0x"&amp;MID(F804,7,2),字典!C:C,0)))</f>
        <v>-</v>
      </c>
      <c r="K804" s="4" t="str">
        <f>INDEX(字典!M:M,MATCH("0x"&amp;RIGHT(F804,2),字典!L:L,0))</f>
        <v>0xF8(248/120)</v>
      </c>
      <c r="L804" s="8">
        <f t="shared" si="25"/>
        <v>5.1989999999999998</v>
      </c>
      <c r="M804" s="8">
        <f t="shared" si="26"/>
        <v>4.9999999999999822E-2</v>
      </c>
    </row>
    <row r="805" spans="1:13" ht="18" customHeight="1" x14ac:dyDescent="0.2">
      <c r="A805" s="1">
        <v>804</v>
      </c>
      <c r="B805" s="1">
        <v>2</v>
      </c>
      <c r="C805" s="20"/>
      <c r="D805" s="1" t="s">
        <v>77</v>
      </c>
      <c r="E805" s="1" t="s">
        <v>78</v>
      </c>
      <c r="F805" s="1" t="s">
        <v>79</v>
      </c>
      <c r="G805" s="1" t="s">
        <v>888</v>
      </c>
      <c r="H805" s="4" t="str">
        <f>INDEX(字典!B:B,MATCH(D805,字典!A:A,0))</f>
        <v>正常</v>
      </c>
      <c r="I805" s="4" t="str">
        <f>IF(RIGHT(F805,2)="90",INDEX(字典!F:F,MATCH("0x"&amp;MID(F805,5,2),字典!C:C,0)),INDEX(字典!D:D,MATCH("0x"&amp;MID(F805,5,2),字典!C:C,0)))</f>
        <v>-</v>
      </c>
      <c r="J805" s="4" t="str">
        <f>IF(RIGHT(F805,2) ="90",INDEX(字典!J:J,MATCH("0x"&amp;MID(F805,7,2),字典!C:C,0)),INDEX(字典!H:H,MATCH("0x"&amp;MID(F805,7,2),字典!C:C,0)))</f>
        <v>-</v>
      </c>
      <c r="K805" s="4" t="str">
        <f>INDEX(字典!M:M,MATCH("0x"&amp;RIGHT(F805,2),字典!L:L,0))</f>
        <v>0xF8(248/120)</v>
      </c>
      <c r="L805" s="8">
        <f t="shared" si="25"/>
        <v>5.2489999999999997</v>
      </c>
      <c r="M805" s="8">
        <f t="shared" si="26"/>
        <v>4.9999999999999822E-2</v>
      </c>
    </row>
    <row r="806" spans="1:13" ht="18" customHeight="1" x14ac:dyDescent="0.2">
      <c r="A806" s="1">
        <v>805</v>
      </c>
      <c r="B806" s="1">
        <v>2</v>
      </c>
      <c r="C806" s="20"/>
      <c r="D806" s="1" t="s">
        <v>77</v>
      </c>
      <c r="E806" s="1" t="s">
        <v>78</v>
      </c>
      <c r="F806" s="1" t="s">
        <v>79</v>
      </c>
      <c r="G806" s="1" t="s">
        <v>889</v>
      </c>
      <c r="H806" s="4" t="str">
        <f>INDEX(字典!B:B,MATCH(D806,字典!A:A,0))</f>
        <v>正常</v>
      </c>
      <c r="I806" s="4" t="str">
        <f>IF(RIGHT(F806,2)="90",INDEX(字典!F:F,MATCH("0x"&amp;MID(F806,5,2),字典!C:C,0)),INDEX(字典!D:D,MATCH("0x"&amp;MID(F806,5,2),字典!C:C,0)))</f>
        <v>-</v>
      </c>
      <c r="J806" s="4" t="str">
        <f>IF(RIGHT(F806,2) ="90",INDEX(字典!J:J,MATCH("0x"&amp;MID(F806,7,2),字典!C:C,0)),INDEX(字典!H:H,MATCH("0x"&amp;MID(F806,7,2),字典!C:C,0)))</f>
        <v>-</v>
      </c>
      <c r="K806" s="4" t="str">
        <f>INDEX(字典!M:M,MATCH("0x"&amp;RIGHT(F806,2),字典!L:L,0))</f>
        <v>0xF8(248/120)</v>
      </c>
      <c r="L806" s="8">
        <f t="shared" si="25"/>
        <v>5.2990000000000004</v>
      </c>
      <c r="M806" s="8">
        <f t="shared" si="26"/>
        <v>5.0000000000000711E-2</v>
      </c>
    </row>
    <row r="807" spans="1:13" ht="18" customHeight="1" x14ac:dyDescent="0.2">
      <c r="A807" s="1">
        <v>806</v>
      </c>
      <c r="B807" s="1">
        <v>2</v>
      </c>
      <c r="C807" s="20"/>
      <c r="D807" s="1" t="s">
        <v>77</v>
      </c>
      <c r="E807" s="1" t="s">
        <v>78</v>
      </c>
      <c r="F807" s="1" t="s">
        <v>79</v>
      </c>
      <c r="G807" s="1" t="s">
        <v>890</v>
      </c>
      <c r="H807" s="4" t="str">
        <f>INDEX(字典!B:B,MATCH(D807,字典!A:A,0))</f>
        <v>正常</v>
      </c>
      <c r="I807" s="4" t="str">
        <f>IF(RIGHT(F807,2)="90",INDEX(字典!F:F,MATCH("0x"&amp;MID(F807,5,2),字典!C:C,0)),INDEX(字典!D:D,MATCH("0x"&amp;MID(F807,5,2),字典!C:C,0)))</f>
        <v>-</v>
      </c>
      <c r="J807" s="4" t="str">
        <f>IF(RIGHT(F807,2) ="90",INDEX(字典!J:J,MATCH("0x"&amp;MID(F807,7,2),字典!C:C,0)),INDEX(字典!H:H,MATCH("0x"&amp;MID(F807,7,2),字典!C:C,0)))</f>
        <v>-</v>
      </c>
      <c r="K807" s="4" t="str">
        <f>INDEX(字典!M:M,MATCH("0x"&amp;RIGHT(F807,2),字典!L:L,0))</f>
        <v>0xF8(248/120)</v>
      </c>
      <c r="L807" s="8">
        <f t="shared" si="25"/>
        <v>5.3390000000000004</v>
      </c>
      <c r="M807" s="8">
        <f t="shared" si="26"/>
        <v>4.0000000000000036E-2</v>
      </c>
    </row>
    <row r="808" spans="1:13" ht="18" customHeight="1" x14ac:dyDescent="0.2">
      <c r="A808" s="1">
        <v>807</v>
      </c>
      <c r="B808" s="1">
        <v>2</v>
      </c>
      <c r="C808" s="20"/>
      <c r="D808" s="1" t="s">
        <v>77</v>
      </c>
      <c r="E808" s="1" t="s">
        <v>78</v>
      </c>
      <c r="F808" s="1" t="s">
        <v>79</v>
      </c>
      <c r="G808" s="1" t="s">
        <v>891</v>
      </c>
      <c r="H808" s="4" t="str">
        <f>INDEX(字典!B:B,MATCH(D808,字典!A:A,0))</f>
        <v>正常</v>
      </c>
      <c r="I808" s="4" t="str">
        <f>IF(RIGHT(F808,2)="90",INDEX(字典!F:F,MATCH("0x"&amp;MID(F808,5,2),字典!C:C,0)),INDEX(字典!D:D,MATCH("0x"&amp;MID(F808,5,2),字典!C:C,0)))</f>
        <v>-</v>
      </c>
      <c r="J808" s="4" t="str">
        <f>IF(RIGHT(F808,2) ="90",INDEX(字典!J:J,MATCH("0x"&amp;MID(F808,7,2),字典!C:C,0)),INDEX(字典!H:H,MATCH("0x"&amp;MID(F808,7,2),字典!C:C,0)))</f>
        <v>-</v>
      </c>
      <c r="K808" s="4" t="str">
        <f>INDEX(字典!M:M,MATCH("0x"&amp;RIGHT(F808,2),字典!L:L,0))</f>
        <v>0xF8(248/120)</v>
      </c>
      <c r="L808" s="8">
        <f t="shared" si="25"/>
        <v>5.3890000000000002</v>
      </c>
      <c r="M808" s="8">
        <f t="shared" si="26"/>
        <v>4.9999999999999822E-2</v>
      </c>
    </row>
    <row r="809" spans="1:13" ht="18" customHeight="1" x14ac:dyDescent="0.2">
      <c r="A809" s="1">
        <v>808</v>
      </c>
      <c r="B809" s="1">
        <v>2</v>
      </c>
      <c r="C809" s="20"/>
      <c r="D809" s="1" t="s">
        <v>77</v>
      </c>
      <c r="E809" s="1" t="s">
        <v>78</v>
      </c>
      <c r="F809" s="1" t="s">
        <v>892</v>
      </c>
      <c r="G809" s="1" t="s">
        <v>893</v>
      </c>
      <c r="H809" s="4" t="str">
        <f>INDEX(字典!B:B,MATCH(D809,字典!A:A,0))</f>
        <v>正常</v>
      </c>
      <c r="I809" s="4" t="str">
        <f>IF(RIGHT(F809,2)="90",INDEX(字典!F:F,MATCH("0x"&amp;MID(F809,5,2),字典!C:C,0)),INDEX(字典!D:D,MATCH("0x"&amp;MID(F809,5,2),字典!C:C,0)))</f>
        <v>按下(力度77)</v>
      </c>
      <c r="J809" s="4" t="str">
        <f>IF(RIGHT(F809,2) ="90",INDEX(字典!J:J,MATCH("0x"&amp;MID(F809,7,2),字典!C:C,0)),INDEX(字典!H:H,MATCH("0x"&amp;MID(F809,7,2),字典!C:C,0)))</f>
        <v>C3键</v>
      </c>
      <c r="K809" s="4" t="str">
        <f>INDEX(字典!M:M,MATCH("0x"&amp;RIGHT(F809,2),字典!L:L,0))</f>
        <v>音符</v>
      </c>
      <c r="L809" s="8">
        <f t="shared" si="25"/>
        <v>5.44</v>
      </c>
      <c r="M809" s="8">
        <f t="shared" si="26"/>
        <v>5.1000000000000156E-2</v>
      </c>
    </row>
    <row r="810" spans="1:13" ht="18" customHeight="1" x14ac:dyDescent="0.2">
      <c r="A810" s="1">
        <v>809</v>
      </c>
      <c r="B810" s="1">
        <v>2</v>
      </c>
      <c r="C810" s="20"/>
      <c r="D810" s="1" t="s">
        <v>77</v>
      </c>
      <c r="E810" s="1" t="s">
        <v>78</v>
      </c>
      <c r="F810" s="1" t="s">
        <v>79</v>
      </c>
      <c r="G810" s="1" t="s">
        <v>894</v>
      </c>
      <c r="H810" s="4" t="str">
        <f>INDEX(字典!B:B,MATCH(D810,字典!A:A,0))</f>
        <v>正常</v>
      </c>
      <c r="I810" s="4" t="str">
        <f>IF(RIGHT(F810,2)="90",INDEX(字典!F:F,MATCH("0x"&amp;MID(F810,5,2),字典!C:C,0)),INDEX(字典!D:D,MATCH("0x"&amp;MID(F810,5,2),字典!C:C,0)))</f>
        <v>-</v>
      </c>
      <c r="J810" s="4" t="str">
        <f>IF(RIGHT(F810,2) ="90",INDEX(字典!J:J,MATCH("0x"&amp;MID(F810,7,2),字典!C:C,0)),INDEX(字典!H:H,MATCH("0x"&amp;MID(F810,7,2),字典!C:C,0)))</f>
        <v>-</v>
      </c>
      <c r="K810" s="4" t="str">
        <f>INDEX(字典!M:M,MATCH("0x"&amp;RIGHT(F810,2),字典!L:L,0))</f>
        <v>0xF8(248/120)</v>
      </c>
      <c r="L810" s="8">
        <f t="shared" si="25"/>
        <v>5.4859999999999998</v>
      </c>
      <c r="M810" s="8">
        <f t="shared" si="26"/>
        <v>4.5999999999999375E-2</v>
      </c>
    </row>
    <row r="811" spans="1:13" ht="18" customHeight="1" x14ac:dyDescent="0.2">
      <c r="A811" s="1">
        <v>810</v>
      </c>
      <c r="B811" s="1">
        <v>2</v>
      </c>
      <c r="C811" s="20"/>
      <c r="D811" s="1" t="s">
        <v>77</v>
      </c>
      <c r="E811" s="1" t="s">
        <v>78</v>
      </c>
      <c r="F811" s="1" t="s">
        <v>79</v>
      </c>
      <c r="G811" s="1" t="s">
        <v>895</v>
      </c>
      <c r="H811" s="4" t="str">
        <f>INDEX(字典!B:B,MATCH(D811,字典!A:A,0))</f>
        <v>正常</v>
      </c>
      <c r="I811" s="4" t="str">
        <f>IF(RIGHT(F811,2)="90",INDEX(字典!F:F,MATCH("0x"&amp;MID(F811,5,2),字典!C:C,0)),INDEX(字典!D:D,MATCH("0x"&amp;MID(F811,5,2),字典!C:C,0)))</f>
        <v>-</v>
      </c>
      <c r="J811" s="4" t="str">
        <f>IF(RIGHT(F811,2) ="90",INDEX(字典!J:J,MATCH("0x"&amp;MID(F811,7,2),字典!C:C,0)),INDEX(字典!H:H,MATCH("0x"&amp;MID(F811,7,2),字典!C:C,0)))</f>
        <v>-</v>
      </c>
      <c r="K811" s="4" t="str">
        <f>INDEX(字典!M:M,MATCH("0x"&amp;RIGHT(F811,2),字典!L:L,0))</f>
        <v>0xF8(248/120)</v>
      </c>
      <c r="L811" s="8">
        <f t="shared" si="25"/>
        <v>5.5359999999999996</v>
      </c>
      <c r="M811" s="8">
        <f t="shared" si="26"/>
        <v>4.9999999999999822E-2</v>
      </c>
    </row>
    <row r="812" spans="1:13" ht="18" customHeight="1" x14ac:dyDescent="0.2">
      <c r="A812" s="1">
        <v>811</v>
      </c>
      <c r="B812" s="1">
        <v>2</v>
      </c>
      <c r="C812" s="20"/>
      <c r="D812" s="1" t="s">
        <v>77</v>
      </c>
      <c r="E812" s="1" t="s">
        <v>78</v>
      </c>
      <c r="F812" s="1" t="s">
        <v>79</v>
      </c>
      <c r="G812" s="1" t="s">
        <v>896</v>
      </c>
      <c r="H812" s="4" t="str">
        <f>INDEX(字典!B:B,MATCH(D812,字典!A:A,0))</f>
        <v>正常</v>
      </c>
      <c r="I812" s="4" t="str">
        <f>IF(RIGHT(F812,2)="90",INDEX(字典!F:F,MATCH("0x"&amp;MID(F812,5,2),字典!C:C,0)),INDEX(字典!D:D,MATCH("0x"&amp;MID(F812,5,2),字典!C:C,0)))</f>
        <v>-</v>
      </c>
      <c r="J812" s="4" t="str">
        <f>IF(RIGHT(F812,2) ="90",INDEX(字典!J:J,MATCH("0x"&amp;MID(F812,7,2),字典!C:C,0)),INDEX(字典!H:H,MATCH("0x"&amp;MID(F812,7,2),字典!C:C,0)))</f>
        <v>-</v>
      </c>
      <c r="K812" s="4" t="str">
        <f>INDEX(字典!M:M,MATCH("0x"&amp;RIGHT(F812,2),字典!L:L,0))</f>
        <v>0xF8(248/120)</v>
      </c>
      <c r="L812" s="8">
        <f t="shared" si="25"/>
        <v>5.5759999999999996</v>
      </c>
      <c r="M812" s="8">
        <f t="shared" si="26"/>
        <v>4.0000000000000036E-2</v>
      </c>
    </row>
    <row r="813" spans="1:13" ht="18" customHeight="1" x14ac:dyDescent="0.2">
      <c r="A813" s="1">
        <v>812</v>
      </c>
      <c r="B813" s="1">
        <v>2</v>
      </c>
      <c r="C813" s="20"/>
      <c r="D813" s="1" t="s">
        <v>77</v>
      </c>
      <c r="E813" s="1" t="s">
        <v>78</v>
      </c>
      <c r="F813" s="1" t="s">
        <v>87</v>
      </c>
      <c r="G813" s="1" t="s">
        <v>897</v>
      </c>
      <c r="H813" s="4" t="str">
        <f>INDEX(字典!B:B,MATCH(D813,字典!A:A,0))</f>
        <v>正常</v>
      </c>
      <c r="I813" s="4" t="str">
        <f>IF(RIGHT(F813,2)="90",INDEX(字典!F:F,MATCH("0x"&amp;MID(F813,5,2),字典!C:C,0)),INDEX(字典!D:D,MATCH("0x"&amp;MID(F813,5,2),字典!C:C,0)))</f>
        <v>-</v>
      </c>
      <c r="J813" s="4" t="str">
        <f>IF(RIGHT(F813,2) ="90",INDEX(字典!J:J,MATCH("0x"&amp;MID(F813,7,2),字典!C:C,0)),INDEX(字典!H:H,MATCH("0x"&amp;MID(F813,7,2),字典!C:C,0)))</f>
        <v>-</v>
      </c>
      <c r="K813" s="4" t="str">
        <f>INDEX(字典!M:M,MATCH("0x"&amp;RIGHT(F813,2),字典!L:L,0))</f>
        <v>0xFE(254/126)</v>
      </c>
      <c r="L813" s="8">
        <f t="shared" si="25"/>
        <v>5.6360000000000001</v>
      </c>
      <c r="M813" s="8">
        <f t="shared" si="26"/>
        <v>6.0000000000000497E-2</v>
      </c>
    </row>
    <row r="814" spans="1:13" ht="18" customHeight="1" x14ac:dyDescent="0.2">
      <c r="A814" s="1">
        <v>813</v>
      </c>
      <c r="B814" s="1">
        <v>2</v>
      </c>
      <c r="C814" s="20"/>
      <c r="D814" s="1" t="s">
        <v>77</v>
      </c>
      <c r="E814" s="1" t="s">
        <v>78</v>
      </c>
      <c r="F814" s="1" t="s">
        <v>79</v>
      </c>
      <c r="G814" s="1" t="s">
        <v>898</v>
      </c>
      <c r="H814" s="4" t="str">
        <f>INDEX(字典!B:B,MATCH(D814,字典!A:A,0))</f>
        <v>正常</v>
      </c>
      <c r="I814" s="4" t="str">
        <f>IF(RIGHT(F814,2)="90",INDEX(字典!F:F,MATCH("0x"&amp;MID(F814,5,2),字典!C:C,0)),INDEX(字典!D:D,MATCH("0x"&amp;MID(F814,5,2),字典!C:C,0)))</f>
        <v>-</v>
      </c>
      <c r="J814" s="4" t="str">
        <f>IF(RIGHT(F814,2) ="90",INDEX(字典!J:J,MATCH("0x"&amp;MID(F814,7,2),字典!C:C,0)),INDEX(字典!H:H,MATCH("0x"&amp;MID(F814,7,2),字典!C:C,0)))</f>
        <v>-</v>
      </c>
      <c r="K814" s="4" t="str">
        <f>INDEX(字典!M:M,MATCH("0x"&amp;RIGHT(F814,2),字典!L:L,0))</f>
        <v>0xF8(248/120)</v>
      </c>
      <c r="L814" s="8">
        <f t="shared" si="25"/>
        <v>5.6859999999999999</v>
      </c>
      <c r="M814" s="8">
        <f t="shared" si="26"/>
        <v>4.9999999999999822E-2</v>
      </c>
    </row>
    <row r="815" spans="1:13" ht="18" customHeight="1" x14ac:dyDescent="0.2">
      <c r="A815" s="1">
        <v>814</v>
      </c>
      <c r="B815" s="1">
        <v>2</v>
      </c>
      <c r="C815" s="20"/>
      <c r="D815" s="1" t="s">
        <v>77</v>
      </c>
      <c r="E815" s="1" t="s">
        <v>78</v>
      </c>
      <c r="F815" s="1" t="s">
        <v>79</v>
      </c>
      <c r="G815" s="1" t="s">
        <v>899</v>
      </c>
      <c r="H815" s="4" t="str">
        <f>INDEX(字典!B:B,MATCH(D815,字典!A:A,0))</f>
        <v>正常</v>
      </c>
      <c r="I815" s="4" t="str">
        <f>IF(RIGHT(F815,2)="90",INDEX(字典!F:F,MATCH("0x"&amp;MID(F815,5,2),字典!C:C,0)),INDEX(字典!D:D,MATCH("0x"&amp;MID(F815,5,2),字典!C:C,0)))</f>
        <v>-</v>
      </c>
      <c r="J815" s="4" t="str">
        <f>IF(RIGHT(F815,2) ="90",INDEX(字典!J:J,MATCH("0x"&amp;MID(F815,7,2),字典!C:C,0)),INDEX(字典!H:H,MATCH("0x"&amp;MID(F815,7,2),字典!C:C,0)))</f>
        <v>-</v>
      </c>
      <c r="K815" s="4" t="str">
        <f>INDEX(字典!M:M,MATCH("0x"&amp;RIGHT(F815,2),字典!L:L,0))</f>
        <v>0xF8(248/120)</v>
      </c>
      <c r="L815" s="8">
        <f t="shared" si="25"/>
        <v>5.7160000000000002</v>
      </c>
      <c r="M815" s="8">
        <f t="shared" si="26"/>
        <v>3.0000000000000249E-2</v>
      </c>
    </row>
    <row r="816" spans="1:13" ht="18" customHeight="1" x14ac:dyDescent="0.2">
      <c r="A816" s="1">
        <v>815</v>
      </c>
      <c r="B816" s="1">
        <v>2</v>
      </c>
      <c r="C816" s="20"/>
      <c r="D816" s="1" t="s">
        <v>77</v>
      </c>
      <c r="E816" s="1" t="s">
        <v>78</v>
      </c>
      <c r="F816" s="1" t="s">
        <v>79</v>
      </c>
      <c r="G816" s="1" t="s">
        <v>900</v>
      </c>
      <c r="H816" s="4" t="str">
        <f>INDEX(字典!B:B,MATCH(D816,字典!A:A,0))</f>
        <v>正常</v>
      </c>
      <c r="I816" s="4" t="str">
        <f>IF(RIGHT(F816,2)="90",INDEX(字典!F:F,MATCH("0x"&amp;MID(F816,5,2),字典!C:C,0)),INDEX(字典!D:D,MATCH("0x"&amp;MID(F816,5,2),字典!C:C,0)))</f>
        <v>-</v>
      </c>
      <c r="J816" s="4" t="str">
        <f>IF(RIGHT(F816,2) ="90",INDEX(字典!J:J,MATCH("0x"&amp;MID(F816,7,2),字典!C:C,0)),INDEX(字典!H:H,MATCH("0x"&amp;MID(F816,7,2),字典!C:C,0)))</f>
        <v>-</v>
      </c>
      <c r="K816" s="4" t="str">
        <f>INDEX(字典!M:M,MATCH("0x"&amp;RIGHT(F816,2),字典!L:L,0))</f>
        <v>0xF8(248/120)</v>
      </c>
      <c r="L816" s="8">
        <f t="shared" si="25"/>
        <v>5.766</v>
      </c>
      <c r="M816" s="8">
        <f t="shared" si="26"/>
        <v>4.9999999999999822E-2</v>
      </c>
    </row>
    <row r="817" spans="1:13" ht="18" customHeight="1" x14ac:dyDescent="0.2">
      <c r="A817" s="1">
        <v>816</v>
      </c>
      <c r="B817" s="1">
        <v>2</v>
      </c>
      <c r="C817" s="20"/>
      <c r="D817" s="1" t="s">
        <v>77</v>
      </c>
      <c r="E817" s="1" t="s">
        <v>78</v>
      </c>
      <c r="F817" s="1" t="s">
        <v>194</v>
      </c>
      <c r="G817" s="1" t="s">
        <v>901</v>
      </c>
      <c r="H817" s="4" t="str">
        <f>INDEX(字典!B:B,MATCH(D817,字典!A:A,0))</f>
        <v>正常</v>
      </c>
      <c r="I817" s="4" t="str">
        <f>IF(RIGHT(F817,2)="90",INDEX(字典!F:F,MATCH("0x"&amp;MID(F817,5,2),字典!C:C,0)),INDEX(字典!D:D,MATCH("0x"&amp;MID(F817,5,2),字典!C:C,0)))</f>
        <v>松开按键</v>
      </c>
      <c r="J817" s="4" t="str">
        <f>IF(RIGHT(F817,2) ="90",INDEX(字典!J:J,MATCH("0x"&amp;MID(F817,7,2),字典!C:C,0)),INDEX(字典!H:H,MATCH("0x"&amp;MID(F817,7,2),字典!C:C,0)))</f>
        <v>C3键</v>
      </c>
      <c r="K817" s="4" t="str">
        <f>INDEX(字典!M:M,MATCH("0x"&amp;RIGHT(F817,2),字典!L:L,0))</f>
        <v>音符</v>
      </c>
      <c r="L817" s="8">
        <f t="shared" si="25"/>
        <v>5.806</v>
      </c>
      <c r="M817" s="8">
        <f t="shared" si="26"/>
        <v>4.0000000000000036E-2</v>
      </c>
    </row>
    <row r="818" spans="1:13" ht="18" customHeight="1" x14ac:dyDescent="0.2">
      <c r="A818" s="1">
        <v>817</v>
      </c>
      <c r="B818" s="1">
        <v>2</v>
      </c>
      <c r="C818" s="20"/>
      <c r="D818" s="1" t="s">
        <v>77</v>
      </c>
      <c r="E818" s="1" t="s">
        <v>78</v>
      </c>
      <c r="F818" s="1" t="s">
        <v>79</v>
      </c>
      <c r="G818" s="1" t="s">
        <v>902</v>
      </c>
      <c r="H818" s="4" t="str">
        <f>INDEX(字典!B:B,MATCH(D818,字典!A:A,0))</f>
        <v>正常</v>
      </c>
      <c r="I818" s="4" t="str">
        <f>IF(RIGHT(F818,2)="90",INDEX(字典!F:F,MATCH("0x"&amp;MID(F818,5,2),字典!C:C,0)),INDEX(字典!D:D,MATCH("0x"&amp;MID(F818,5,2),字典!C:C,0)))</f>
        <v>-</v>
      </c>
      <c r="J818" s="4" t="str">
        <f>IF(RIGHT(F818,2) ="90",INDEX(字典!J:J,MATCH("0x"&amp;MID(F818,7,2),字典!C:C,0)),INDEX(字典!H:H,MATCH("0x"&amp;MID(F818,7,2),字典!C:C,0)))</f>
        <v>-</v>
      </c>
      <c r="K818" s="4" t="str">
        <f>INDEX(字典!M:M,MATCH("0x"&amp;RIGHT(F818,2),字典!L:L,0))</f>
        <v>0xF8(248/120)</v>
      </c>
      <c r="L818" s="8">
        <f t="shared" si="25"/>
        <v>5.8559999999999999</v>
      </c>
      <c r="M818" s="8">
        <f t="shared" si="26"/>
        <v>4.9999999999999822E-2</v>
      </c>
    </row>
    <row r="819" spans="1:13" ht="18" customHeight="1" x14ac:dyDescent="0.2">
      <c r="A819" s="1">
        <v>818</v>
      </c>
      <c r="B819" s="1">
        <v>2</v>
      </c>
      <c r="C819" s="20"/>
      <c r="D819" s="1" t="s">
        <v>77</v>
      </c>
      <c r="E819" s="1" t="s">
        <v>78</v>
      </c>
      <c r="F819" s="1" t="s">
        <v>79</v>
      </c>
      <c r="G819" s="1" t="s">
        <v>903</v>
      </c>
      <c r="H819" s="4" t="str">
        <f>INDEX(字典!B:B,MATCH(D819,字典!A:A,0))</f>
        <v>正常</v>
      </c>
      <c r="I819" s="4" t="str">
        <f>IF(RIGHT(F819,2)="90",INDEX(字典!F:F,MATCH("0x"&amp;MID(F819,5,2),字典!C:C,0)),INDEX(字典!D:D,MATCH("0x"&amp;MID(F819,5,2),字典!C:C,0)))</f>
        <v>-</v>
      </c>
      <c r="J819" s="4" t="str">
        <f>IF(RIGHT(F819,2) ="90",INDEX(字典!J:J,MATCH("0x"&amp;MID(F819,7,2),字典!C:C,0)),INDEX(字典!H:H,MATCH("0x"&amp;MID(F819,7,2),字典!C:C,0)))</f>
        <v>-</v>
      </c>
      <c r="K819" s="4" t="str">
        <f>INDEX(字典!M:M,MATCH("0x"&amp;RIGHT(F819,2),字典!L:L,0))</f>
        <v>0xF8(248/120)</v>
      </c>
      <c r="L819" s="8">
        <f t="shared" si="25"/>
        <v>5.8959999999999999</v>
      </c>
      <c r="M819" s="8">
        <f t="shared" si="26"/>
        <v>4.0000000000000036E-2</v>
      </c>
    </row>
    <row r="820" spans="1:13" ht="18" customHeight="1" x14ac:dyDescent="0.2">
      <c r="A820" s="1">
        <v>819</v>
      </c>
      <c r="B820" s="1">
        <v>2</v>
      </c>
      <c r="C820" s="20"/>
      <c r="D820" s="1" t="s">
        <v>77</v>
      </c>
      <c r="E820" s="1" t="s">
        <v>78</v>
      </c>
      <c r="F820" s="1" t="s">
        <v>79</v>
      </c>
      <c r="G820" s="1" t="s">
        <v>904</v>
      </c>
      <c r="H820" s="4" t="str">
        <f>INDEX(字典!B:B,MATCH(D820,字典!A:A,0))</f>
        <v>正常</v>
      </c>
      <c r="I820" s="4" t="str">
        <f>IF(RIGHT(F820,2)="90",INDEX(字典!F:F,MATCH("0x"&amp;MID(F820,5,2),字典!C:C,0)),INDEX(字典!D:D,MATCH("0x"&amp;MID(F820,5,2),字典!C:C,0)))</f>
        <v>-</v>
      </c>
      <c r="J820" s="4" t="str">
        <f>IF(RIGHT(F820,2) ="90",INDEX(字典!J:J,MATCH("0x"&amp;MID(F820,7,2),字典!C:C,0)),INDEX(字典!H:H,MATCH("0x"&amp;MID(F820,7,2),字典!C:C,0)))</f>
        <v>-</v>
      </c>
      <c r="K820" s="4" t="str">
        <f>INDEX(字典!M:M,MATCH("0x"&amp;RIGHT(F820,2),字典!L:L,0))</f>
        <v>0xF8(248/120)</v>
      </c>
      <c r="L820" s="8">
        <f t="shared" si="25"/>
        <v>5.9459999999999997</v>
      </c>
      <c r="M820" s="8">
        <f t="shared" si="26"/>
        <v>4.9999999999999822E-2</v>
      </c>
    </row>
    <row r="821" spans="1:13" ht="18" customHeight="1" x14ac:dyDescent="0.2">
      <c r="A821" s="1">
        <v>820</v>
      </c>
      <c r="B821" s="1">
        <v>2</v>
      </c>
      <c r="C821" s="20"/>
      <c r="D821" s="1" t="s">
        <v>77</v>
      </c>
      <c r="E821" s="1" t="s">
        <v>78</v>
      </c>
      <c r="F821" s="1" t="s">
        <v>79</v>
      </c>
      <c r="G821" s="1" t="s">
        <v>905</v>
      </c>
      <c r="H821" s="4" t="str">
        <f>INDEX(字典!B:B,MATCH(D821,字典!A:A,0))</f>
        <v>正常</v>
      </c>
      <c r="I821" s="4" t="str">
        <f>IF(RIGHT(F821,2)="90",INDEX(字典!F:F,MATCH("0x"&amp;MID(F821,5,2),字典!C:C,0)),INDEX(字典!D:D,MATCH("0x"&amp;MID(F821,5,2),字典!C:C,0)))</f>
        <v>-</v>
      </c>
      <c r="J821" s="4" t="str">
        <f>IF(RIGHT(F821,2) ="90",INDEX(字典!J:J,MATCH("0x"&amp;MID(F821,7,2),字典!C:C,0)),INDEX(字典!H:H,MATCH("0x"&amp;MID(F821,7,2),字典!C:C,0)))</f>
        <v>-</v>
      </c>
      <c r="K821" s="4" t="str">
        <f>INDEX(字典!M:M,MATCH("0x"&amp;RIGHT(F821,2),字典!L:L,0))</f>
        <v>0xF8(248/120)</v>
      </c>
      <c r="L821" s="8">
        <f t="shared" si="25"/>
        <v>5.9859999999999998</v>
      </c>
      <c r="M821" s="8">
        <f t="shared" si="26"/>
        <v>4.0000000000000036E-2</v>
      </c>
    </row>
    <row r="822" spans="1:13" ht="18" customHeight="1" x14ac:dyDescent="0.2">
      <c r="A822" s="1">
        <v>821</v>
      </c>
      <c r="B822" s="1">
        <v>2</v>
      </c>
      <c r="C822" s="20"/>
      <c r="D822" s="1" t="s">
        <v>77</v>
      </c>
      <c r="E822" s="1" t="s">
        <v>78</v>
      </c>
      <c r="F822" s="1" t="s">
        <v>79</v>
      </c>
      <c r="G822" s="1" t="s">
        <v>906</v>
      </c>
      <c r="H822" s="4" t="str">
        <f>INDEX(字典!B:B,MATCH(D822,字典!A:A,0))</f>
        <v>正常</v>
      </c>
      <c r="I822" s="4" t="str">
        <f>IF(RIGHT(F822,2)="90",INDEX(字典!F:F,MATCH("0x"&amp;MID(F822,5,2),字典!C:C,0)),INDEX(字典!D:D,MATCH("0x"&amp;MID(F822,5,2),字典!C:C,0)))</f>
        <v>-</v>
      </c>
      <c r="J822" s="4" t="str">
        <f>IF(RIGHT(F822,2) ="90",INDEX(字典!J:J,MATCH("0x"&amp;MID(F822,7,2),字典!C:C,0)),INDEX(字典!H:H,MATCH("0x"&amp;MID(F822,7,2),字典!C:C,0)))</f>
        <v>-</v>
      </c>
      <c r="K822" s="4" t="str">
        <f>INDEX(字典!M:M,MATCH("0x"&amp;RIGHT(F822,2),字典!L:L,0))</f>
        <v>0xF8(248/120)</v>
      </c>
      <c r="L822" s="8">
        <f t="shared" si="25"/>
        <v>6.0359999999999996</v>
      </c>
      <c r="M822" s="8">
        <f t="shared" si="26"/>
        <v>4.9999999999999822E-2</v>
      </c>
    </row>
    <row r="823" spans="1:13" ht="18" customHeight="1" x14ac:dyDescent="0.2">
      <c r="A823" s="1">
        <v>822</v>
      </c>
      <c r="B823" s="1">
        <v>2</v>
      </c>
      <c r="C823" s="20"/>
      <c r="D823" s="1" t="s">
        <v>77</v>
      </c>
      <c r="E823" s="1" t="s">
        <v>78</v>
      </c>
      <c r="F823" s="1" t="s">
        <v>79</v>
      </c>
      <c r="G823" s="1" t="s">
        <v>907</v>
      </c>
      <c r="H823" s="4" t="str">
        <f>INDEX(字典!B:B,MATCH(D823,字典!A:A,0))</f>
        <v>正常</v>
      </c>
      <c r="I823" s="4" t="str">
        <f>IF(RIGHT(F823,2)="90",INDEX(字典!F:F,MATCH("0x"&amp;MID(F823,5,2),字典!C:C,0)),INDEX(字典!D:D,MATCH("0x"&amp;MID(F823,5,2),字典!C:C,0)))</f>
        <v>-</v>
      </c>
      <c r="J823" s="4" t="str">
        <f>IF(RIGHT(F823,2) ="90",INDEX(字典!J:J,MATCH("0x"&amp;MID(F823,7,2),字典!C:C,0)),INDEX(字典!H:H,MATCH("0x"&amp;MID(F823,7,2),字典!C:C,0)))</f>
        <v>-</v>
      </c>
      <c r="K823" s="4" t="str">
        <f>INDEX(字典!M:M,MATCH("0x"&amp;RIGHT(F823,2),字典!L:L,0))</f>
        <v>0xF8(248/120)</v>
      </c>
      <c r="L823" s="8">
        <f t="shared" ref="L823:L841" si="27">HEX2DEC(RIGHT(G823,6))/1000</f>
        <v>6.0759999999999996</v>
      </c>
      <c r="M823" s="8">
        <f t="shared" si="26"/>
        <v>4.0000000000000036E-2</v>
      </c>
    </row>
    <row r="824" spans="1:13" ht="18" customHeight="1" x14ac:dyDescent="0.2">
      <c r="A824" s="1">
        <v>823</v>
      </c>
      <c r="B824" s="1">
        <v>2</v>
      </c>
      <c r="C824" s="20"/>
      <c r="D824" s="1" t="s">
        <v>77</v>
      </c>
      <c r="E824" s="1" t="s">
        <v>78</v>
      </c>
      <c r="F824" s="1" t="s">
        <v>908</v>
      </c>
      <c r="G824" s="1" t="s">
        <v>909</v>
      </c>
      <c r="H824" s="4" t="str">
        <f>INDEX(字典!B:B,MATCH(D824,字典!A:A,0))</f>
        <v>正常</v>
      </c>
      <c r="I824" s="4" t="str">
        <f>IF(RIGHT(F824,2)="90",INDEX(字典!F:F,MATCH("0x"&amp;MID(F824,5,2),字典!C:C,0)),INDEX(字典!D:D,MATCH("0x"&amp;MID(F824,5,2),字典!C:C,0)))</f>
        <v>按下(力度74)</v>
      </c>
      <c r="J824" s="4" t="str">
        <f>IF(RIGHT(F824,2) ="90",INDEX(字典!J:J,MATCH("0x"&amp;MID(F824,7,2),字典!C:C,0)),INDEX(字典!H:H,MATCH("0x"&amp;MID(F824,7,2),字典!C:C,0)))</f>
        <v>D3键</v>
      </c>
      <c r="K824" s="4" t="str">
        <f>INDEX(字典!M:M,MATCH("0x"&amp;RIGHT(F824,2),字典!L:L,0))</f>
        <v>音符</v>
      </c>
      <c r="L824" s="8">
        <f t="shared" si="27"/>
        <v>6.1260000000000003</v>
      </c>
      <c r="M824" s="8">
        <f t="shared" si="26"/>
        <v>5.0000000000000711E-2</v>
      </c>
    </row>
    <row r="825" spans="1:13" ht="18" customHeight="1" x14ac:dyDescent="0.2">
      <c r="A825" s="1">
        <v>824</v>
      </c>
      <c r="B825" s="1">
        <v>2</v>
      </c>
      <c r="C825" s="20"/>
      <c r="D825" s="1" t="s">
        <v>77</v>
      </c>
      <c r="E825" s="1" t="s">
        <v>78</v>
      </c>
      <c r="F825" s="1" t="s">
        <v>910</v>
      </c>
      <c r="G825" s="1" t="s">
        <v>911</v>
      </c>
      <c r="H825" s="4" t="str">
        <f>INDEX(字典!B:B,MATCH(D825,字典!A:A,0))</f>
        <v>正常</v>
      </c>
      <c r="I825" s="4" t="str">
        <f>IF(RIGHT(F825,2)="90",INDEX(字典!F:F,MATCH("0x"&amp;MID(F825,5,2),字典!C:C,0)),INDEX(字典!D:D,MATCH("0x"&amp;MID(F825,5,2),字典!C:C,0)))</f>
        <v>按下(力度74)</v>
      </c>
      <c r="J825" s="4" t="str">
        <f>IF(RIGHT(F825,2) ="90",INDEX(字典!J:J,MATCH("0x"&amp;MID(F825,7,2),字典!C:C,0)),INDEX(字典!H:H,MATCH("0x"&amp;MID(F825,7,2),字典!C:C,0)))</f>
        <v>C3键</v>
      </c>
      <c r="K825" s="4" t="str">
        <f>INDEX(字典!M:M,MATCH("0x"&amp;RIGHT(F825,2),字典!L:L,0))</f>
        <v>音符</v>
      </c>
      <c r="L825" s="8">
        <f t="shared" si="27"/>
        <v>6.1760000000000002</v>
      </c>
      <c r="M825" s="8">
        <f t="shared" si="26"/>
        <v>4.9999999999999822E-2</v>
      </c>
    </row>
    <row r="826" spans="1:13" ht="18" customHeight="1" x14ac:dyDescent="0.2">
      <c r="A826" s="1">
        <v>825</v>
      </c>
      <c r="B826" s="1">
        <v>2</v>
      </c>
      <c r="C826" s="20"/>
      <c r="D826" s="1" t="s">
        <v>77</v>
      </c>
      <c r="E826" s="1" t="s">
        <v>78</v>
      </c>
      <c r="F826" s="1" t="s">
        <v>87</v>
      </c>
      <c r="G826" s="1" t="s">
        <v>912</v>
      </c>
      <c r="H826" s="4" t="str">
        <f>INDEX(字典!B:B,MATCH(D826,字典!A:A,0))</f>
        <v>正常</v>
      </c>
      <c r="I826" s="4" t="str">
        <f>IF(RIGHT(F826,2)="90",INDEX(字典!F:F,MATCH("0x"&amp;MID(F826,5,2),字典!C:C,0)),INDEX(字典!D:D,MATCH("0x"&amp;MID(F826,5,2),字典!C:C,0)))</f>
        <v>-</v>
      </c>
      <c r="J826" s="4" t="str">
        <f>IF(RIGHT(F826,2) ="90",INDEX(字典!J:J,MATCH("0x"&amp;MID(F826,7,2),字典!C:C,0)),INDEX(字典!H:H,MATCH("0x"&amp;MID(F826,7,2),字典!C:C,0)))</f>
        <v>-</v>
      </c>
      <c r="K826" s="4" t="str">
        <f>INDEX(字典!M:M,MATCH("0x"&amp;RIGHT(F826,2),字典!L:L,0))</f>
        <v>0xFE(254/126)</v>
      </c>
      <c r="L826" s="8">
        <f t="shared" si="27"/>
        <v>6.2160000000000002</v>
      </c>
      <c r="M826" s="8">
        <f t="shared" si="26"/>
        <v>4.0000000000000036E-2</v>
      </c>
    </row>
    <row r="827" spans="1:13" ht="18" customHeight="1" x14ac:dyDescent="0.2">
      <c r="A827" s="1">
        <v>826</v>
      </c>
      <c r="B827" s="1">
        <v>2</v>
      </c>
      <c r="C827" s="20"/>
      <c r="D827" s="1" t="s">
        <v>77</v>
      </c>
      <c r="E827" s="1" t="s">
        <v>78</v>
      </c>
      <c r="F827" s="1" t="s">
        <v>79</v>
      </c>
      <c r="G827" s="1" t="s">
        <v>913</v>
      </c>
      <c r="H827" s="4" t="str">
        <f>INDEX(字典!B:B,MATCH(D827,字典!A:A,0))</f>
        <v>正常</v>
      </c>
      <c r="I827" s="4" t="str">
        <f>IF(RIGHT(F827,2)="90",INDEX(字典!F:F,MATCH("0x"&amp;MID(F827,5,2),字典!C:C,0)),INDEX(字典!D:D,MATCH("0x"&amp;MID(F827,5,2),字典!C:C,0)))</f>
        <v>-</v>
      </c>
      <c r="J827" s="4" t="str">
        <f>IF(RIGHT(F827,2) ="90",INDEX(字典!J:J,MATCH("0x"&amp;MID(F827,7,2),字典!C:C,0)),INDEX(字典!H:H,MATCH("0x"&amp;MID(F827,7,2),字典!C:C,0)))</f>
        <v>-</v>
      </c>
      <c r="K827" s="4" t="str">
        <f>INDEX(字典!M:M,MATCH("0x"&amp;RIGHT(F827,2),字典!L:L,0))</f>
        <v>0xF8(248/120)</v>
      </c>
      <c r="L827" s="8">
        <f t="shared" si="27"/>
        <v>6.266</v>
      </c>
      <c r="M827" s="8">
        <f t="shared" si="26"/>
        <v>4.9999999999999822E-2</v>
      </c>
    </row>
    <row r="828" spans="1:13" ht="18" customHeight="1" x14ac:dyDescent="0.2">
      <c r="A828" s="1">
        <v>827</v>
      </c>
      <c r="B828" s="1">
        <v>2</v>
      </c>
      <c r="C828" s="20"/>
      <c r="D828" s="1" t="s">
        <v>77</v>
      </c>
      <c r="E828" s="1" t="s">
        <v>78</v>
      </c>
      <c r="F828" s="1" t="s">
        <v>79</v>
      </c>
      <c r="G828" s="1" t="s">
        <v>914</v>
      </c>
      <c r="H828" s="4" t="str">
        <f>INDEX(字典!B:B,MATCH(D828,字典!A:A,0))</f>
        <v>正常</v>
      </c>
      <c r="I828" s="4" t="str">
        <f>IF(RIGHT(F828,2)="90",INDEX(字典!F:F,MATCH("0x"&amp;MID(F828,5,2),字典!C:C,0)),INDEX(字典!D:D,MATCH("0x"&amp;MID(F828,5,2),字典!C:C,0)))</f>
        <v>-</v>
      </c>
      <c r="J828" s="4" t="str">
        <f>IF(RIGHT(F828,2) ="90",INDEX(字典!J:J,MATCH("0x"&amp;MID(F828,7,2),字典!C:C,0)),INDEX(字典!H:H,MATCH("0x"&amp;MID(F828,7,2),字典!C:C,0)))</f>
        <v>-</v>
      </c>
      <c r="K828" s="4" t="str">
        <f>INDEX(字典!M:M,MATCH("0x"&amp;RIGHT(F828,2),字典!L:L,0))</f>
        <v>0xF8(248/120)</v>
      </c>
      <c r="L828" s="8">
        <f t="shared" si="27"/>
        <v>6.306</v>
      </c>
      <c r="M828" s="8">
        <f t="shared" si="26"/>
        <v>4.0000000000000036E-2</v>
      </c>
    </row>
    <row r="829" spans="1:13" ht="18" customHeight="1" x14ac:dyDescent="0.2">
      <c r="A829" s="1">
        <v>828</v>
      </c>
      <c r="B829" s="1">
        <v>2</v>
      </c>
      <c r="C829" s="20"/>
      <c r="D829" s="1" t="s">
        <v>77</v>
      </c>
      <c r="E829" s="1" t="s">
        <v>78</v>
      </c>
      <c r="F829" s="1" t="s">
        <v>79</v>
      </c>
      <c r="G829" s="1" t="s">
        <v>915</v>
      </c>
      <c r="H829" s="4" t="str">
        <f>INDEX(字典!B:B,MATCH(D829,字典!A:A,0))</f>
        <v>正常</v>
      </c>
      <c r="I829" s="4" t="str">
        <f>IF(RIGHT(F829,2)="90",INDEX(字典!F:F,MATCH("0x"&amp;MID(F829,5,2),字典!C:C,0)),INDEX(字典!D:D,MATCH("0x"&amp;MID(F829,5,2),字典!C:C,0)))</f>
        <v>-</v>
      </c>
      <c r="J829" s="4" t="str">
        <f>IF(RIGHT(F829,2) ="90",INDEX(字典!J:J,MATCH("0x"&amp;MID(F829,7,2),字典!C:C,0)),INDEX(字典!H:H,MATCH("0x"&amp;MID(F829,7,2),字典!C:C,0)))</f>
        <v>-</v>
      </c>
      <c r="K829" s="4" t="str">
        <f>INDEX(字典!M:M,MATCH("0x"&amp;RIGHT(F829,2),字典!L:L,0))</f>
        <v>0xF8(248/120)</v>
      </c>
      <c r="L829" s="8">
        <f t="shared" si="27"/>
        <v>6.3559999999999999</v>
      </c>
      <c r="M829" s="8">
        <f t="shared" si="26"/>
        <v>4.9999999999999822E-2</v>
      </c>
    </row>
    <row r="830" spans="1:13" ht="18" customHeight="1" x14ac:dyDescent="0.2">
      <c r="A830" s="1">
        <v>829</v>
      </c>
      <c r="B830" s="1">
        <v>2</v>
      </c>
      <c r="C830" s="20"/>
      <c r="D830" s="1" t="s">
        <v>77</v>
      </c>
      <c r="E830" s="1" t="s">
        <v>78</v>
      </c>
      <c r="F830" s="1" t="s">
        <v>79</v>
      </c>
      <c r="G830" s="1" t="s">
        <v>916</v>
      </c>
      <c r="H830" s="4" t="str">
        <f>INDEX(字典!B:B,MATCH(D830,字典!A:A,0))</f>
        <v>正常</v>
      </c>
      <c r="I830" s="4" t="str">
        <f>IF(RIGHT(F830,2)="90",INDEX(字典!F:F,MATCH("0x"&amp;MID(F830,5,2),字典!C:C,0)),INDEX(字典!D:D,MATCH("0x"&amp;MID(F830,5,2),字典!C:C,0)))</f>
        <v>-</v>
      </c>
      <c r="J830" s="4" t="str">
        <f>IF(RIGHT(F830,2) ="90",INDEX(字典!J:J,MATCH("0x"&amp;MID(F830,7,2),字典!C:C,0)),INDEX(字典!H:H,MATCH("0x"&amp;MID(F830,7,2),字典!C:C,0)))</f>
        <v>-</v>
      </c>
      <c r="K830" s="4" t="str">
        <f>INDEX(字典!M:M,MATCH("0x"&amp;RIGHT(F830,2),字典!L:L,0))</f>
        <v>0xF8(248/120)</v>
      </c>
      <c r="L830" s="8">
        <f t="shared" si="27"/>
        <v>6.3959999999999999</v>
      </c>
      <c r="M830" s="8">
        <f t="shared" si="26"/>
        <v>4.0000000000000036E-2</v>
      </c>
    </row>
    <row r="831" spans="1:13" ht="18" customHeight="1" x14ac:dyDescent="0.2">
      <c r="A831" s="1">
        <v>830</v>
      </c>
      <c r="B831" s="1">
        <v>2</v>
      </c>
      <c r="C831" s="20"/>
      <c r="D831" s="1" t="s">
        <v>77</v>
      </c>
      <c r="E831" s="1" t="s">
        <v>78</v>
      </c>
      <c r="F831" s="1" t="s">
        <v>194</v>
      </c>
      <c r="G831" s="1" t="s">
        <v>917</v>
      </c>
      <c r="H831" s="4" t="str">
        <f>INDEX(字典!B:B,MATCH(D831,字典!A:A,0))</f>
        <v>正常</v>
      </c>
      <c r="I831" s="4" t="str">
        <f>IF(RIGHT(F831,2)="90",INDEX(字典!F:F,MATCH("0x"&amp;MID(F831,5,2),字典!C:C,0)),INDEX(字典!D:D,MATCH("0x"&amp;MID(F831,5,2),字典!C:C,0)))</f>
        <v>松开按键</v>
      </c>
      <c r="J831" s="4" t="str">
        <f>IF(RIGHT(F831,2) ="90",INDEX(字典!J:J,MATCH("0x"&amp;MID(F831,7,2),字典!C:C,0)),INDEX(字典!H:H,MATCH("0x"&amp;MID(F831,7,2),字典!C:C,0)))</f>
        <v>C3键</v>
      </c>
      <c r="K831" s="4" t="str">
        <f>INDEX(字典!M:M,MATCH("0x"&amp;RIGHT(F831,2),字典!L:L,0))</f>
        <v>音符</v>
      </c>
      <c r="L831" s="8">
        <f t="shared" si="27"/>
        <v>6.4560000000000004</v>
      </c>
      <c r="M831" s="8">
        <f t="shared" si="26"/>
        <v>6.0000000000000497E-2</v>
      </c>
    </row>
    <row r="832" spans="1:13" ht="18" customHeight="1" x14ac:dyDescent="0.2">
      <c r="A832" s="1">
        <v>831</v>
      </c>
      <c r="B832" s="1">
        <v>2</v>
      </c>
      <c r="C832" s="20"/>
      <c r="D832" s="1" t="s">
        <v>77</v>
      </c>
      <c r="E832" s="1" t="s">
        <v>78</v>
      </c>
      <c r="F832" s="1" t="s">
        <v>79</v>
      </c>
      <c r="G832" s="1" t="s">
        <v>918</v>
      </c>
      <c r="H832" s="4" t="str">
        <f>INDEX(字典!B:B,MATCH(D832,字典!A:A,0))</f>
        <v>正常</v>
      </c>
      <c r="I832" s="4" t="str">
        <f>IF(RIGHT(F832,2)="90",INDEX(字典!F:F,MATCH("0x"&amp;MID(F832,5,2),字典!C:C,0)),INDEX(字典!D:D,MATCH("0x"&amp;MID(F832,5,2),字典!C:C,0)))</f>
        <v>-</v>
      </c>
      <c r="J832" s="4" t="str">
        <f>IF(RIGHT(F832,2) ="90",INDEX(字典!J:J,MATCH("0x"&amp;MID(F832,7,2),字典!C:C,0)),INDEX(字典!H:H,MATCH("0x"&amp;MID(F832,7,2),字典!C:C,0)))</f>
        <v>-</v>
      </c>
      <c r="K832" s="4" t="str">
        <f>INDEX(字典!M:M,MATCH("0x"&amp;RIGHT(F832,2),字典!L:L,0))</f>
        <v>0xF8(248/120)</v>
      </c>
      <c r="L832" s="8">
        <f t="shared" si="27"/>
        <v>6.4950000000000001</v>
      </c>
      <c r="M832" s="8">
        <f t="shared" si="26"/>
        <v>3.8999999999999702E-2</v>
      </c>
    </row>
    <row r="833" spans="1:13" ht="18" customHeight="1" x14ac:dyDescent="0.2">
      <c r="A833" s="1">
        <v>832</v>
      </c>
      <c r="B833" s="1">
        <v>2</v>
      </c>
      <c r="C833" s="20"/>
      <c r="D833" s="1" t="s">
        <v>77</v>
      </c>
      <c r="E833" s="1" t="s">
        <v>78</v>
      </c>
      <c r="F833" s="1" t="s">
        <v>202</v>
      </c>
      <c r="G833" s="1" t="s">
        <v>919</v>
      </c>
      <c r="H833" s="4" t="str">
        <f>INDEX(字典!B:B,MATCH(D833,字典!A:A,0))</f>
        <v>正常</v>
      </c>
      <c r="I833" s="4" t="str">
        <f>IF(RIGHT(F833,2)="90",INDEX(字典!F:F,MATCH("0x"&amp;MID(F833,5,2),字典!C:C,0)),INDEX(字典!D:D,MATCH("0x"&amp;MID(F833,5,2),字典!C:C,0)))</f>
        <v>松开按键</v>
      </c>
      <c r="J833" s="4" t="str">
        <f>IF(RIGHT(F833,2) ="90",INDEX(字典!J:J,MATCH("0x"&amp;MID(F833,7,2),字典!C:C,0)),INDEX(字典!H:H,MATCH("0x"&amp;MID(F833,7,2),字典!C:C,0)))</f>
        <v>D3键</v>
      </c>
      <c r="K833" s="4" t="str">
        <f>INDEX(字典!M:M,MATCH("0x"&amp;RIGHT(F833,2),字典!L:L,0))</f>
        <v>音符</v>
      </c>
      <c r="L833" s="8">
        <f t="shared" si="27"/>
        <v>6.5449999999999999</v>
      </c>
      <c r="M833" s="8">
        <f t="shared" si="26"/>
        <v>4.9999999999999822E-2</v>
      </c>
    </row>
    <row r="834" spans="1:13" ht="18" customHeight="1" x14ac:dyDescent="0.2">
      <c r="A834" s="1">
        <v>833</v>
      </c>
      <c r="B834" s="1">
        <v>2</v>
      </c>
      <c r="C834" s="20"/>
      <c r="D834" s="1" t="s">
        <v>77</v>
      </c>
      <c r="E834" s="1" t="s">
        <v>78</v>
      </c>
      <c r="F834" s="1" t="s">
        <v>79</v>
      </c>
      <c r="G834" s="1" t="s">
        <v>920</v>
      </c>
      <c r="H834" s="4" t="str">
        <f>INDEX(字典!B:B,MATCH(D834,字典!A:A,0))</f>
        <v>正常</v>
      </c>
      <c r="I834" s="4" t="str">
        <f>IF(RIGHT(F834,2)="90",INDEX(字典!F:F,MATCH("0x"&amp;MID(F834,5,2),字典!C:C,0)),INDEX(字典!D:D,MATCH("0x"&amp;MID(F834,5,2),字典!C:C,0)))</f>
        <v>-</v>
      </c>
      <c r="J834" s="4" t="str">
        <f>IF(RIGHT(F834,2) ="90",INDEX(字典!J:J,MATCH("0x"&amp;MID(F834,7,2),字典!C:C,0)),INDEX(字典!H:H,MATCH("0x"&amp;MID(F834,7,2),字典!C:C,0)))</f>
        <v>-</v>
      </c>
      <c r="K834" s="4" t="str">
        <f>INDEX(字典!M:M,MATCH("0x"&amp;RIGHT(F834,2),字典!L:L,0))</f>
        <v>0xF8(248/120)</v>
      </c>
      <c r="L834" s="8">
        <f t="shared" si="27"/>
        <v>6.5949999999999998</v>
      </c>
      <c r="M834" s="8">
        <f t="shared" ref="M834:M897" si="28">IFERROR(IF(B834=B833,L834-L833,0),"")</f>
        <v>4.9999999999999822E-2</v>
      </c>
    </row>
    <row r="835" spans="1:13" ht="18" customHeight="1" x14ac:dyDescent="0.2">
      <c r="A835" s="1">
        <v>834</v>
      </c>
      <c r="B835" s="1">
        <v>2</v>
      </c>
      <c r="C835" s="20"/>
      <c r="D835" s="1" t="s">
        <v>77</v>
      </c>
      <c r="E835" s="1" t="s">
        <v>78</v>
      </c>
      <c r="F835" s="1" t="s">
        <v>79</v>
      </c>
      <c r="G835" s="1" t="s">
        <v>921</v>
      </c>
      <c r="H835" s="4" t="str">
        <f>INDEX(字典!B:B,MATCH(D835,字典!A:A,0))</f>
        <v>正常</v>
      </c>
      <c r="I835" s="4" t="str">
        <f>IF(RIGHT(F835,2)="90",INDEX(字典!F:F,MATCH("0x"&amp;MID(F835,5,2),字典!C:C,0)),INDEX(字典!D:D,MATCH("0x"&amp;MID(F835,5,2),字典!C:C,0)))</f>
        <v>-</v>
      </c>
      <c r="J835" s="4" t="str">
        <f>IF(RIGHT(F835,2) ="90",INDEX(字典!J:J,MATCH("0x"&amp;MID(F835,7,2),字典!C:C,0)),INDEX(字典!H:H,MATCH("0x"&amp;MID(F835,7,2),字典!C:C,0)))</f>
        <v>-</v>
      </c>
      <c r="K835" s="4" t="str">
        <f>INDEX(字典!M:M,MATCH("0x"&amp;RIGHT(F835,2),字典!L:L,0))</f>
        <v>0xF8(248/120)</v>
      </c>
      <c r="L835" s="8">
        <f t="shared" si="27"/>
        <v>6.6349999999999998</v>
      </c>
      <c r="M835" s="8">
        <f t="shared" si="28"/>
        <v>4.0000000000000036E-2</v>
      </c>
    </row>
    <row r="836" spans="1:13" ht="18" customHeight="1" x14ac:dyDescent="0.2">
      <c r="A836" s="1">
        <v>835</v>
      </c>
      <c r="B836" s="1">
        <v>2</v>
      </c>
      <c r="C836" s="20"/>
      <c r="D836" s="1" t="s">
        <v>77</v>
      </c>
      <c r="E836" s="1" t="s">
        <v>78</v>
      </c>
      <c r="F836" s="1" t="s">
        <v>79</v>
      </c>
      <c r="G836" s="1" t="s">
        <v>922</v>
      </c>
      <c r="H836" s="4" t="str">
        <f>INDEX(字典!B:B,MATCH(D836,字典!A:A,0))</f>
        <v>正常</v>
      </c>
      <c r="I836" s="4" t="str">
        <f>IF(RIGHT(F836,2)="90",INDEX(字典!F:F,MATCH("0x"&amp;MID(F836,5,2),字典!C:C,0)),INDEX(字典!D:D,MATCH("0x"&amp;MID(F836,5,2),字典!C:C,0)))</f>
        <v>-</v>
      </c>
      <c r="J836" s="4" t="str">
        <f>IF(RIGHT(F836,2) ="90",INDEX(字典!J:J,MATCH("0x"&amp;MID(F836,7,2),字典!C:C,0)),INDEX(字典!H:H,MATCH("0x"&amp;MID(F836,7,2),字典!C:C,0)))</f>
        <v>-</v>
      </c>
      <c r="K836" s="4" t="str">
        <f>INDEX(字典!M:M,MATCH("0x"&amp;RIGHT(F836,2),字典!L:L,0))</f>
        <v>0xF8(248/120)</v>
      </c>
      <c r="L836" s="8">
        <f t="shared" si="27"/>
        <v>6.6849999999999996</v>
      </c>
      <c r="M836" s="8">
        <f t="shared" si="28"/>
        <v>4.9999999999999822E-2</v>
      </c>
    </row>
    <row r="837" spans="1:13" ht="18" customHeight="1" x14ac:dyDescent="0.2">
      <c r="A837" s="1">
        <v>836</v>
      </c>
      <c r="B837" s="1">
        <v>2</v>
      </c>
      <c r="C837" s="20"/>
      <c r="D837" s="1" t="s">
        <v>77</v>
      </c>
      <c r="E837" s="1" t="s">
        <v>78</v>
      </c>
      <c r="F837" s="1" t="s">
        <v>79</v>
      </c>
      <c r="G837" s="1" t="s">
        <v>923</v>
      </c>
      <c r="H837" s="4" t="str">
        <f>INDEX(字典!B:B,MATCH(D837,字典!A:A,0))</f>
        <v>正常</v>
      </c>
      <c r="I837" s="4" t="str">
        <f>IF(RIGHT(F837,2)="90",INDEX(字典!F:F,MATCH("0x"&amp;MID(F837,5,2),字典!C:C,0)),INDEX(字典!D:D,MATCH("0x"&amp;MID(F837,5,2),字典!C:C,0)))</f>
        <v>-</v>
      </c>
      <c r="J837" s="4" t="str">
        <f>IF(RIGHT(F837,2) ="90",INDEX(字典!J:J,MATCH("0x"&amp;MID(F837,7,2),字典!C:C,0)),INDEX(字典!H:H,MATCH("0x"&amp;MID(F837,7,2),字典!C:C,0)))</f>
        <v>-</v>
      </c>
      <c r="K837" s="4" t="str">
        <f>INDEX(字典!M:M,MATCH("0x"&amp;RIGHT(F837,2),字典!L:L,0))</f>
        <v>0xF8(248/120)</v>
      </c>
      <c r="L837" s="8">
        <f t="shared" si="27"/>
        <v>6.7249999999999996</v>
      </c>
      <c r="M837" s="8">
        <f t="shared" si="28"/>
        <v>4.0000000000000036E-2</v>
      </c>
    </row>
    <row r="838" spans="1:13" ht="18" customHeight="1" x14ac:dyDescent="0.2">
      <c r="A838" s="1">
        <v>837</v>
      </c>
      <c r="B838" s="1">
        <v>2</v>
      </c>
      <c r="C838" s="20"/>
      <c r="D838" s="1" t="s">
        <v>77</v>
      </c>
      <c r="E838" s="1" t="s">
        <v>78</v>
      </c>
      <c r="F838" s="1" t="s">
        <v>79</v>
      </c>
      <c r="G838" s="1" t="s">
        <v>924</v>
      </c>
      <c r="H838" s="4" t="str">
        <f>INDEX(字典!B:B,MATCH(D838,字典!A:A,0))</f>
        <v>正常</v>
      </c>
      <c r="I838" s="4" t="str">
        <f>IF(RIGHT(F838,2)="90",INDEX(字典!F:F,MATCH("0x"&amp;MID(F838,5,2),字典!C:C,0)),INDEX(字典!D:D,MATCH("0x"&amp;MID(F838,5,2),字典!C:C,0)))</f>
        <v>-</v>
      </c>
      <c r="J838" s="4" t="str">
        <f>IF(RIGHT(F838,2) ="90",INDEX(字典!J:J,MATCH("0x"&amp;MID(F838,7,2),字典!C:C,0)),INDEX(字典!H:H,MATCH("0x"&amp;MID(F838,7,2),字典!C:C,0)))</f>
        <v>-</v>
      </c>
      <c r="K838" s="4" t="str">
        <f>INDEX(字典!M:M,MATCH("0x"&amp;RIGHT(F838,2),字典!L:L,0))</f>
        <v>0xF8(248/120)</v>
      </c>
      <c r="L838" s="8">
        <f t="shared" si="27"/>
        <v>6.7750000000000004</v>
      </c>
      <c r="M838" s="8">
        <f t="shared" si="28"/>
        <v>5.0000000000000711E-2</v>
      </c>
    </row>
    <row r="839" spans="1:13" ht="18" customHeight="1" x14ac:dyDescent="0.2">
      <c r="A839" s="1">
        <v>838</v>
      </c>
      <c r="B839" s="1">
        <v>2</v>
      </c>
      <c r="C839" s="20"/>
      <c r="D839" s="1" t="s">
        <v>77</v>
      </c>
      <c r="E839" s="1" t="s">
        <v>78</v>
      </c>
      <c r="F839" s="1" t="s">
        <v>87</v>
      </c>
      <c r="G839" s="1" t="s">
        <v>925</v>
      </c>
      <c r="H839" s="4" t="str">
        <f>INDEX(字典!B:B,MATCH(D839,字典!A:A,0))</f>
        <v>正常</v>
      </c>
      <c r="I839" s="4" t="str">
        <f>IF(RIGHT(F839,2)="90",INDEX(字典!F:F,MATCH("0x"&amp;MID(F839,5,2),字典!C:C,0)),INDEX(字典!D:D,MATCH("0x"&amp;MID(F839,5,2),字典!C:C,0)))</f>
        <v>-</v>
      </c>
      <c r="J839" s="4" t="str">
        <f>IF(RIGHT(F839,2) ="90",INDEX(字典!J:J,MATCH("0x"&amp;MID(F839,7,2),字典!C:C,0)),INDEX(字典!H:H,MATCH("0x"&amp;MID(F839,7,2),字典!C:C,0)))</f>
        <v>-</v>
      </c>
      <c r="K839" s="4" t="str">
        <f>INDEX(字典!M:M,MATCH("0x"&amp;RIGHT(F839,2),字典!L:L,0))</f>
        <v>0xFE(254/126)</v>
      </c>
      <c r="L839" s="8">
        <f t="shared" si="27"/>
        <v>6.8150000000000004</v>
      </c>
      <c r="M839" s="8">
        <f t="shared" si="28"/>
        <v>4.0000000000000036E-2</v>
      </c>
    </row>
    <row r="840" spans="1:13" ht="18" customHeight="1" x14ac:dyDescent="0.2">
      <c r="A840" s="1">
        <v>839</v>
      </c>
      <c r="B840" s="1">
        <v>2</v>
      </c>
      <c r="C840" s="20"/>
      <c r="D840" s="1" t="s">
        <v>77</v>
      </c>
      <c r="E840" s="1" t="s">
        <v>78</v>
      </c>
      <c r="F840" s="1" t="s">
        <v>79</v>
      </c>
      <c r="G840" s="1" t="s">
        <v>926</v>
      </c>
      <c r="H840" s="4" t="str">
        <f>INDEX(字典!B:B,MATCH(D840,字典!A:A,0))</f>
        <v>正常</v>
      </c>
      <c r="I840" s="4" t="str">
        <f>IF(RIGHT(F840,2)="90",INDEX(字典!F:F,MATCH("0x"&amp;MID(F840,5,2),字典!C:C,0)),INDEX(字典!D:D,MATCH("0x"&amp;MID(F840,5,2),字典!C:C,0)))</f>
        <v>-</v>
      </c>
      <c r="J840" s="4" t="str">
        <f>IF(RIGHT(F840,2) ="90",INDEX(字典!J:J,MATCH("0x"&amp;MID(F840,7,2),字典!C:C,0)),INDEX(字典!H:H,MATCH("0x"&amp;MID(F840,7,2),字典!C:C,0)))</f>
        <v>-</v>
      </c>
      <c r="K840" s="4" t="str">
        <f>INDEX(字典!M:M,MATCH("0x"&amp;RIGHT(F840,2),字典!L:L,0))</f>
        <v>0xF8(248/120)</v>
      </c>
      <c r="L840" s="8">
        <f t="shared" si="27"/>
        <v>6.8650000000000002</v>
      </c>
      <c r="M840" s="8">
        <f t="shared" si="28"/>
        <v>4.9999999999999822E-2</v>
      </c>
    </row>
    <row r="841" spans="1:13" ht="18" customHeight="1" x14ac:dyDescent="0.2">
      <c r="A841" s="1">
        <v>840</v>
      </c>
      <c r="B841" s="1">
        <v>2</v>
      </c>
      <c r="C841" s="20"/>
      <c r="D841" s="1" t="s">
        <v>77</v>
      </c>
      <c r="E841" s="1" t="s">
        <v>78</v>
      </c>
      <c r="F841" s="1" t="s">
        <v>927</v>
      </c>
      <c r="G841" s="1" t="s">
        <v>928</v>
      </c>
      <c r="H841" s="4" t="str">
        <f>INDEX(字典!B:B,MATCH(D841,字典!A:A,0))</f>
        <v>正常</v>
      </c>
      <c r="I841" s="4" t="str">
        <f>IF(RIGHT(F841,2)="90",INDEX(字典!F:F,MATCH("0x"&amp;MID(F841,5,2),字典!C:C,0)),INDEX(字典!D:D,MATCH("0x"&amp;MID(F841,5,2),字典!C:C,0)))</f>
        <v>按下(力度77)</v>
      </c>
      <c r="J841" s="4" t="str">
        <f>IF(RIGHT(F841,2) ="90",INDEX(字典!J:J,MATCH("0x"&amp;MID(F841,7,2),字典!C:C,0)),INDEX(字典!H:H,MATCH("0x"&amp;MID(F841,7,2),字典!C:C,0)))</f>
        <v>E3键</v>
      </c>
      <c r="K841" s="4" t="str">
        <f>INDEX(字典!M:M,MATCH("0x"&amp;RIGHT(F841,2),字典!L:L,0))</f>
        <v>音符</v>
      </c>
      <c r="L841" s="8">
        <f t="shared" si="27"/>
        <v>6.915</v>
      </c>
      <c r="M841" s="8">
        <f t="shared" si="28"/>
        <v>4.9999999999999822E-2</v>
      </c>
    </row>
    <row r="842" spans="1:13" ht="18" customHeight="1" x14ac:dyDescent="0.2">
      <c r="A842" s="1">
        <v>841</v>
      </c>
      <c r="B842" s="1">
        <v>3</v>
      </c>
      <c r="C842" s="23"/>
      <c r="D842" s="1" t="s">
        <v>711</v>
      </c>
      <c r="E842" s="1" t="s">
        <v>78</v>
      </c>
      <c r="F842" s="1" t="s">
        <v>78</v>
      </c>
      <c r="G842" s="1" t="s">
        <v>78</v>
      </c>
      <c r="H842" s="4" t="str">
        <f>INDEX(字典!B:B,MATCH(D842,字典!A:A,0))</f>
        <v>初始化成功</v>
      </c>
      <c r="I842" s="4" t="str">
        <f>IF(RIGHT(F842,2)="90",INDEX(字典!F:F,MATCH("0x"&amp;MID(F842,5,2),字典!C:C,0)),INDEX(字典!D:D,MATCH("0x"&amp;MID(F842,5,2),字典!C:C,0)))</f>
        <v>-</v>
      </c>
      <c r="J842" s="4" t="str">
        <f>IF(RIGHT(F842,2) ="90",INDEX(字典!J:J,MATCH("0x"&amp;MID(F842,7,2),字典!C:C,0)),INDEX(字典!H:H,MATCH("0x"&amp;MID(F842,7,2),字典!C:C,0)))</f>
        <v>-</v>
      </c>
      <c r="K842" s="4" t="str">
        <f>INDEX(字典!M:M,MATCH("0x"&amp;RIGHT(F842,2),字典!L:L,0))</f>
        <v>-</v>
      </c>
      <c r="L842" s="8">
        <f t="shared" ref="L842:L905" si="29">HEX2DEC(RIGHT(G842,6))/1000</f>
        <v>0</v>
      </c>
      <c r="M842" s="8">
        <f t="shared" si="28"/>
        <v>0</v>
      </c>
    </row>
    <row r="843" spans="1:13" ht="18" customHeight="1" x14ac:dyDescent="0.2">
      <c r="A843" s="1">
        <v>842</v>
      </c>
      <c r="B843" s="1">
        <v>3</v>
      </c>
      <c r="C843" s="20"/>
      <c r="D843" s="1" t="s">
        <v>77</v>
      </c>
      <c r="E843" s="1" t="s">
        <v>78</v>
      </c>
      <c r="F843" s="1" t="s">
        <v>87</v>
      </c>
      <c r="G843" s="1" t="s">
        <v>929</v>
      </c>
      <c r="H843" s="4" t="str">
        <f>INDEX(字典!B:B,MATCH(D843,字典!A:A,0))</f>
        <v>正常</v>
      </c>
      <c r="I843" s="4" t="str">
        <f>IF(RIGHT(F843,2)="90",INDEX(字典!F:F,MATCH("0x"&amp;MID(F843,5,2),字典!C:C,0)),INDEX(字典!D:D,MATCH("0x"&amp;MID(F843,5,2),字典!C:C,0)))</f>
        <v>-</v>
      </c>
      <c r="J843" s="4" t="str">
        <f>IF(RIGHT(F843,2) ="90",INDEX(字典!J:J,MATCH("0x"&amp;MID(F843,7,2),字典!C:C,0)),INDEX(字典!H:H,MATCH("0x"&amp;MID(F843,7,2),字典!C:C,0)))</f>
        <v>-</v>
      </c>
      <c r="K843" s="4" t="str">
        <f>INDEX(字典!M:M,MATCH("0x"&amp;RIGHT(F843,2),字典!L:L,0))</f>
        <v>0xFE(254/126)</v>
      </c>
      <c r="L843" s="8">
        <f t="shared" si="29"/>
        <v>0.193</v>
      </c>
      <c r="M843" s="8">
        <f t="shared" si="28"/>
        <v>0.193</v>
      </c>
    </row>
    <row r="844" spans="1:13" ht="18" customHeight="1" x14ac:dyDescent="0.2">
      <c r="A844" s="1">
        <v>843</v>
      </c>
      <c r="B844" s="1">
        <v>3</v>
      </c>
      <c r="C844" s="20"/>
      <c r="D844" s="1" t="s">
        <v>77</v>
      </c>
      <c r="E844" s="1" t="s">
        <v>78</v>
      </c>
      <c r="F844" s="1" t="s">
        <v>87</v>
      </c>
      <c r="G844" s="1" t="s">
        <v>930</v>
      </c>
      <c r="H844" s="4" t="str">
        <f>INDEX(字典!B:B,MATCH(D844,字典!A:A,0))</f>
        <v>正常</v>
      </c>
      <c r="I844" s="4" t="str">
        <f>IF(RIGHT(F844,2)="90",INDEX(字典!F:F,MATCH("0x"&amp;MID(F844,5,2),字典!C:C,0)),INDEX(字典!D:D,MATCH("0x"&amp;MID(F844,5,2),字典!C:C,0)))</f>
        <v>-</v>
      </c>
      <c r="J844" s="4" t="str">
        <f>IF(RIGHT(F844,2) ="90",INDEX(字典!J:J,MATCH("0x"&amp;MID(F844,7,2),字典!C:C,0)),INDEX(字典!H:H,MATCH("0x"&amp;MID(F844,7,2),字典!C:C,0)))</f>
        <v>-</v>
      </c>
      <c r="K844" s="4" t="str">
        <f>INDEX(字典!M:M,MATCH("0x"&amp;RIGHT(F844,2),字典!L:L,0))</f>
        <v>0xFE(254/126)</v>
      </c>
      <c r="L844" s="8">
        <f t="shared" si="29"/>
        <v>0.39300000000000002</v>
      </c>
      <c r="M844" s="8">
        <f t="shared" si="28"/>
        <v>0.2</v>
      </c>
    </row>
    <row r="845" spans="1:13" ht="18" customHeight="1" x14ac:dyDescent="0.2">
      <c r="A845" s="1">
        <v>844</v>
      </c>
      <c r="B845" s="1">
        <v>3</v>
      </c>
      <c r="C845" s="20"/>
      <c r="D845" s="1" t="s">
        <v>77</v>
      </c>
      <c r="E845" s="1" t="s">
        <v>78</v>
      </c>
      <c r="F845" s="1" t="s">
        <v>87</v>
      </c>
      <c r="G845" s="1" t="s">
        <v>931</v>
      </c>
      <c r="H845" s="4" t="str">
        <f>INDEX(字典!B:B,MATCH(D845,字典!A:A,0))</f>
        <v>正常</v>
      </c>
      <c r="I845" s="4" t="str">
        <f>IF(RIGHT(F845,2)="90",INDEX(字典!F:F,MATCH("0x"&amp;MID(F845,5,2),字典!C:C,0)),INDEX(字典!D:D,MATCH("0x"&amp;MID(F845,5,2),字典!C:C,0)))</f>
        <v>-</v>
      </c>
      <c r="J845" s="4" t="str">
        <f>IF(RIGHT(F845,2) ="90",INDEX(字典!J:J,MATCH("0x"&amp;MID(F845,7,2),字典!C:C,0)),INDEX(字典!H:H,MATCH("0x"&amp;MID(F845,7,2),字典!C:C,0)))</f>
        <v>-</v>
      </c>
      <c r="K845" s="4" t="str">
        <f>INDEX(字典!M:M,MATCH("0x"&amp;RIGHT(F845,2),字典!L:L,0))</f>
        <v>0xFE(254/126)</v>
      </c>
      <c r="L845" s="8">
        <f t="shared" si="29"/>
        <v>0.59299999999999997</v>
      </c>
      <c r="M845" s="8">
        <f t="shared" si="28"/>
        <v>0.19999999999999996</v>
      </c>
    </row>
    <row r="846" spans="1:13" ht="18" customHeight="1" x14ac:dyDescent="0.2">
      <c r="A846" s="1">
        <v>845</v>
      </c>
      <c r="B846" s="1">
        <v>3</v>
      </c>
      <c r="C846" s="20"/>
      <c r="D846" s="1" t="s">
        <v>77</v>
      </c>
      <c r="E846" s="1" t="s">
        <v>78</v>
      </c>
      <c r="F846" s="1" t="s">
        <v>87</v>
      </c>
      <c r="G846" s="1" t="s">
        <v>932</v>
      </c>
      <c r="H846" s="4" t="str">
        <f>INDEX(字典!B:B,MATCH(D846,字典!A:A,0))</f>
        <v>正常</v>
      </c>
      <c r="I846" s="4" t="str">
        <f>IF(RIGHT(F846,2)="90",INDEX(字典!F:F,MATCH("0x"&amp;MID(F846,5,2),字典!C:C,0)),INDEX(字典!D:D,MATCH("0x"&amp;MID(F846,5,2),字典!C:C,0)))</f>
        <v>-</v>
      </c>
      <c r="J846" s="4" t="str">
        <f>IF(RIGHT(F846,2) ="90",INDEX(字典!J:J,MATCH("0x"&amp;MID(F846,7,2),字典!C:C,0)),INDEX(字典!H:H,MATCH("0x"&amp;MID(F846,7,2),字典!C:C,0)))</f>
        <v>-</v>
      </c>
      <c r="K846" s="4" t="str">
        <f>INDEX(字典!M:M,MATCH("0x"&amp;RIGHT(F846,2),字典!L:L,0))</f>
        <v>0xFE(254/126)</v>
      </c>
      <c r="L846" s="8">
        <f t="shared" si="29"/>
        <v>0.79</v>
      </c>
      <c r="M846" s="8">
        <f t="shared" si="28"/>
        <v>0.19700000000000006</v>
      </c>
    </row>
    <row r="847" spans="1:13" ht="18" customHeight="1" x14ac:dyDescent="0.2">
      <c r="A847" s="1">
        <v>846</v>
      </c>
      <c r="B847" s="1">
        <v>3</v>
      </c>
      <c r="C847" s="20"/>
      <c r="D847" s="1" t="s">
        <v>77</v>
      </c>
      <c r="E847" s="1" t="s">
        <v>78</v>
      </c>
      <c r="F847" s="1" t="s">
        <v>87</v>
      </c>
      <c r="G847" s="1" t="s">
        <v>933</v>
      </c>
      <c r="H847" s="4" t="str">
        <f>INDEX(字典!B:B,MATCH(D847,字典!A:A,0))</f>
        <v>正常</v>
      </c>
      <c r="I847" s="4" t="str">
        <f>IF(RIGHT(F847,2)="90",INDEX(字典!F:F,MATCH("0x"&amp;MID(F847,5,2),字典!C:C,0)),INDEX(字典!D:D,MATCH("0x"&amp;MID(F847,5,2),字典!C:C,0)))</f>
        <v>-</v>
      </c>
      <c r="J847" s="4" t="str">
        <f>IF(RIGHT(F847,2) ="90",INDEX(字典!J:J,MATCH("0x"&amp;MID(F847,7,2),字典!C:C,0)),INDEX(字典!H:H,MATCH("0x"&amp;MID(F847,7,2),字典!C:C,0)))</f>
        <v>-</v>
      </c>
      <c r="K847" s="4" t="str">
        <f>INDEX(字典!M:M,MATCH("0x"&amp;RIGHT(F847,2),字典!L:L,0))</f>
        <v>0xFE(254/126)</v>
      </c>
      <c r="L847" s="8">
        <f t="shared" si="29"/>
        <v>0.99</v>
      </c>
      <c r="M847" s="8">
        <f t="shared" si="28"/>
        <v>0.19999999999999996</v>
      </c>
    </row>
    <row r="848" spans="1:13" ht="18" customHeight="1" x14ac:dyDescent="0.2">
      <c r="A848" s="1">
        <v>847</v>
      </c>
      <c r="B848" s="1">
        <v>3</v>
      </c>
      <c r="C848" s="20"/>
      <c r="D848" s="1" t="s">
        <v>77</v>
      </c>
      <c r="E848" s="1" t="s">
        <v>78</v>
      </c>
      <c r="F848" s="1" t="s">
        <v>87</v>
      </c>
      <c r="G848" s="1" t="s">
        <v>934</v>
      </c>
      <c r="H848" s="4" t="str">
        <f>INDEX(字典!B:B,MATCH(D848,字典!A:A,0))</f>
        <v>正常</v>
      </c>
      <c r="I848" s="4" t="str">
        <f>IF(RIGHT(F848,2)="90",INDEX(字典!F:F,MATCH("0x"&amp;MID(F848,5,2),字典!C:C,0)),INDEX(字典!D:D,MATCH("0x"&amp;MID(F848,5,2),字典!C:C,0)))</f>
        <v>-</v>
      </c>
      <c r="J848" s="4" t="str">
        <f>IF(RIGHT(F848,2) ="90",INDEX(字典!J:J,MATCH("0x"&amp;MID(F848,7,2),字典!C:C,0)),INDEX(字典!H:H,MATCH("0x"&amp;MID(F848,7,2),字典!C:C,0)))</f>
        <v>-</v>
      </c>
      <c r="K848" s="4" t="str">
        <f>INDEX(字典!M:M,MATCH("0x"&amp;RIGHT(F848,2),字典!L:L,0))</f>
        <v>0xFE(254/126)</v>
      </c>
      <c r="L848" s="8">
        <f t="shared" si="29"/>
        <v>1.19</v>
      </c>
      <c r="M848" s="8">
        <f t="shared" si="28"/>
        <v>0.19999999999999996</v>
      </c>
    </row>
    <row r="849" spans="1:13" ht="18" customHeight="1" x14ac:dyDescent="0.2">
      <c r="A849" s="1">
        <v>848</v>
      </c>
      <c r="B849" s="1">
        <v>3</v>
      </c>
      <c r="C849" s="20"/>
      <c r="D849" s="1" t="s">
        <v>77</v>
      </c>
      <c r="E849" s="1" t="s">
        <v>78</v>
      </c>
      <c r="F849" s="1" t="s">
        <v>87</v>
      </c>
      <c r="G849" s="1" t="s">
        <v>935</v>
      </c>
      <c r="H849" s="4" t="str">
        <f>INDEX(字典!B:B,MATCH(D849,字典!A:A,0))</f>
        <v>正常</v>
      </c>
      <c r="I849" s="4" t="str">
        <f>IF(RIGHT(F849,2)="90",INDEX(字典!F:F,MATCH("0x"&amp;MID(F849,5,2),字典!C:C,0)),INDEX(字典!D:D,MATCH("0x"&amp;MID(F849,5,2),字典!C:C,0)))</f>
        <v>-</v>
      </c>
      <c r="J849" s="4" t="str">
        <f>IF(RIGHT(F849,2) ="90",INDEX(字典!J:J,MATCH("0x"&amp;MID(F849,7,2),字典!C:C,0)),INDEX(字典!H:H,MATCH("0x"&amp;MID(F849,7,2),字典!C:C,0)))</f>
        <v>-</v>
      </c>
      <c r="K849" s="4" t="str">
        <f>INDEX(字典!M:M,MATCH("0x"&amp;RIGHT(F849,2),字典!L:L,0))</f>
        <v>0xFE(254/126)</v>
      </c>
      <c r="L849" s="8">
        <f t="shared" si="29"/>
        <v>1.3919999999999999</v>
      </c>
      <c r="M849" s="8">
        <f t="shared" si="28"/>
        <v>0.20199999999999996</v>
      </c>
    </row>
    <row r="850" spans="1:13" ht="18" customHeight="1" x14ac:dyDescent="0.2">
      <c r="A850" s="1">
        <v>849</v>
      </c>
      <c r="B850" s="1">
        <v>3</v>
      </c>
      <c r="C850" s="20"/>
      <c r="D850" s="1" t="s">
        <v>77</v>
      </c>
      <c r="E850" s="1" t="s">
        <v>78</v>
      </c>
      <c r="F850" s="1" t="s">
        <v>87</v>
      </c>
      <c r="G850" s="1" t="s">
        <v>936</v>
      </c>
      <c r="H850" s="4" t="str">
        <f>INDEX(字典!B:B,MATCH(D850,字典!A:A,0))</f>
        <v>正常</v>
      </c>
      <c r="I850" s="4" t="str">
        <f>IF(RIGHT(F850,2)="90",INDEX(字典!F:F,MATCH("0x"&amp;MID(F850,5,2),字典!C:C,0)),INDEX(字典!D:D,MATCH("0x"&amp;MID(F850,5,2),字典!C:C,0)))</f>
        <v>-</v>
      </c>
      <c r="J850" s="4" t="str">
        <f>IF(RIGHT(F850,2) ="90",INDEX(字典!J:J,MATCH("0x"&amp;MID(F850,7,2),字典!C:C,0)),INDEX(字典!H:H,MATCH("0x"&amp;MID(F850,7,2),字典!C:C,0)))</f>
        <v>-</v>
      </c>
      <c r="K850" s="4" t="str">
        <f>INDEX(字典!M:M,MATCH("0x"&amp;RIGHT(F850,2),字典!L:L,0))</f>
        <v>0xFE(254/126)</v>
      </c>
      <c r="L850" s="8">
        <f t="shared" si="29"/>
        <v>1.589</v>
      </c>
      <c r="M850" s="8">
        <f t="shared" si="28"/>
        <v>0.19700000000000006</v>
      </c>
    </row>
    <row r="851" spans="1:13" ht="18" customHeight="1" x14ac:dyDescent="0.2">
      <c r="A851" s="1">
        <v>850</v>
      </c>
      <c r="B851" s="1">
        <v>3</v>
      </c>
      <c r="C851" s="20"/>
      <c r="D851" s="1" t="s">
        <v>77</v>
      </c>
      <c r="E851" s="1" t="s">
        <v>78</v>
      </c>
      <c r="F851" s="1" t="s">
        <v>87</v>
      </c>
      <c r="G851" s="1" t="s">
        <v>937</v>
      </c>
      <c r="H851" s="4" t="str">
        <f>INDEX(字典!B:B,MATCH(D851,字典!A:A,0))</f>
        <v>正常</v>
      </c>
      <c r="I851" s="4" t="str">
        <f>IF(RIGHT(F851,2)="90",INDEX(字典!F:F,MATCH("0x"&amp;MID(F851,5,2),字典!C:C,0)),INDEX(字典!D:D,MATCH("0x"&amp;MID(F851,5,2),字典!C:C,0)))</f>
        <v>-</v>
      </c>
      <c r="J851" s="4" t="str">
        <f>IF(RIGHT(F851,2) ="90",INDEX(字典!J:J,MATCH("0x"&amp;MID(F851,7,2),字典!C:C,0)),INDEX(字典!H:H,MATCH("0x"&amp;MID(F851,7,2),字典!C:C,0)))</f>
        <v>-</v>
      </c>
      <c r="K851" s="4" t="str">
        <f>INDEX(字典!M:M,MATCH("0x"&amp;RIGHT(F851,2),字典!L:L,0))</f>
        <v>0xFE(254/126)</v>
      </c>
      <c r="L851" s="8">
        <f t="shared" si="29"/>
        <v>1.7889999999999999</v>
      </c>
      <c r="M851" s="8">
        <f t="shared" si="28"/>
        <v>0.19999999999999996</v>
      </c>
    </row>
    <row r="852" spans="1:13" ht="18" customHeight="1" x14ac:dyDescent="0.2">
      <c r="A852" s="1">
        <v>851</v>
      </c>
      <c r="B852" s="1">
        <v>3</v>
      </c>
      <c r="C852" s="20"/>
      <c r="D852" s="1" t="s">
        <v>77</v>
      </c>
      <c r="E852" s="1" t="s">
        <v>78</v>
      </c>
      <c r="F852" s="1" t="s">
        <v>938</v>
      </c>
      <c r="G852" s="1" t="s">
        <v>939</v>
      </c>
      <c r="H852" s="4" t="str">
        <f>INDEX(字典!B:B,MATCH(D852,字典!A:A,0))</f>
        <v>正常</v>
      </c>
      <c r="I852" s="4" t="str">
        <f>IF(RIGHT(F852,2)="90",INDEX(字典!F:F,MATCH("0x"&amp;MID(F852,5,2),字典!C:C,0)),INDEX(字典!D:D,MATCH("0x"&amp;MID(F852,5,2),字典!C:C,0)))</f>
        <v>按下(力度51)</v>
      </c>
      <c r="J852" s="4" t="str">
        <f>IF(RIGHT(F852,2) ="90",INDEX(字典!J:J,MATCH("0x"&amp;MID(F852,7,2),字典!C:C,0)),INDEX(字典!H:H,MATCH("0x"&amp;MID(F852,7,2),字典!C:C,0)))</f>
        <v>G1键</v>
      </c>
      <c r="K852" s="4" t="str">
        <f>INDEX(字典!M:M,MATCH("0x"&amp;RIGHT(F852,2),字典!L:L,0))</f>
        <v>音符</v>
      </c>
      <c r="L852" s="8">
        <f t="shared" si="29"/>
        <v>1.9850000000000001</v>
      </c>
      <c r="M852" s="8">
        <f t="shared" si="28"/>
        <v>0.19600000000000017</v>
      </c>
    </row>
    <row r="853" spans="1:13" ht="18" customHeight="1" x14ac:dyDescent="0.2">
      <c r="A853" s="1">
        <v>852</v>
      </c>
      <c r="B853" s="1">
        <v>3</v>
      </c>
      <c r="C853" s="20"/>
      <c r="D853" s="1" t="s">
        <v>77</v>
      </c>
      <c r="E853" s="1" t="s">
        <v>78</v>
      </c>
      <c r="F853" s="1" t="s">
        <v>87</v>
      </c>
      <c r="G853" s="1" t="s">
        <v>940</v>
      </c>
      <c r="H853" s="4" t="str">
        <f>INDEX(字典!B:B,MATCH(D853,字典!A:A,0))</f>
        <v>正常</v>
      </c>
      <c r="I853" s="4" t="str">
        <f>IF(RIGHT(F853,2)="90",INDEX(字典!F:F,MATCH("0x"&amp;MID(F853,5,2),字典!C:C,0)),INDEX(字典!D:D,MATCH("0x"&amp;MID(F853,5,2),字典!C:C,0)))</f>
        <v>-</v>
      </c>
      <c r="J853" s="4" t="str">
        <f>IF(RIGHT(F853,2) ="90",INDEX(字典!J:J,MATCH("0x"&amp;MID(F853,7,2),字典!C:C,0)),INDEX(字典!H:H,MATCH("0x"&amp;MID(F853,7,2),字典!C:C,0)))</f>
        <v>-</v>
      </c>
      <c r="K853" s="4" t="str">
        <f>INDEX(字典!M:M,MATCH("0x"&amp;RIGHT(F853,2),字典!L:L,0))</f>
        <v>0xFE(254/126)</v>
      </c>
      <c r="L853" s="8">
        <f t="shared" si="29"/>
        <v>1.9950000000000001</v>
      </c>
      <c r="M853" s="8">
        <f t="shared" si="28"/>
        <v>1.0000000000000009E-2</v>
      </c>
    </row>
    <row r="854" spans="1:13" ht="18" customHeight="1" x14ac:dyDescent="0.2">
      <c r="A854" s="1">
        <v>853</v>
      </c>
      <c r="B854" s="1">
        <v>3</v>
      </c>
      <c r="C854" s="20"/>
      <c r="D854" s="1" t="s">
        <v>77</v>
      </c>
      <c r="E854" s="1" t="s">
        <v>78</v>
      </c>
      <c r="F854" s="1" t="s">
        <v>87</v>
      </c>
      <c r="G854" s="1" t="s">
        <v>941</v>
      </c>
      <c r="H854" s="4" t="str">
        <f>INDEX(字典!B:B,MATCH(D854,字典!A:A,0))</f>
        <v>正常</v>
      </c>
      <c r="I854" s="4" t="str">
        <f>IF(RIGHT(F854,2)="90",INDEX(字典!F:F,MATCH("0x"&amp;MID(F854,5,2),字典!C:C,0)),INDEX(字典!D:D,MATCH("0x"&amp;MID(F854,5,2),字典!C:C,0)))</f>
        <v>-</v>
      </c>
      <c r="J854" s="4" t="str">
        <f>IF(RIGHT(F854,2) ="90",INDEX(字典!J:J,MATCH("0x"&amp;MID(F854,7,2),字典!C:C,0)),INDEX(字典!H:H,MATCH("0x"&amp;MID(F854,7,2),字典!C:C,0)))</f>
        <v>-</v>
      </c>
      <c r="K854" s="4" t="str">
        <f>INDEX(字典!M:M,MATCH("0x"&amp;RIGHT(F854,2),字典!L:L,0))</f>
        <v>0xFE(254/126)</v>
      </c>
      <c r="L854" s="8">
        <f t="shared" si="29"/>
        <v>2.1850000000000001</v>
      </c>
      <c r="M854" s="8">
        <f t="shared" si="28"/>
        <v>0.18999999999999995</v>
      </c>
    </row>
    <row r="855" spans="1:13" ht="18" customHeight="1" x14ac:dyDescent="0.2">
      <c r="A855" s="1">
        <v>854</v>
      </c>
      <c r="B855" s="1">
        <v>3</v>
      </c>
      <c r="C855" s="20"/>
      <c r="D855" s="1" t="s">
        <v>77</v>
      </c>
      <c r="E855" s="1" t="s">
        <v>78</v>
      </c>
      <c r="F855" s="1" t="s">
        <v>87</v>
      </c>
      <c r="G855" s="1" t="s">
        <v>942</v>
      </c>
      <c r="H855" s="4" t="str">
        <f>INDEX(字典!B:B,MATCH(D855,字典!A:A,0))</f>
        <v>正常</v>
      </c>
      <c r="I855" s="4" t="str">
        <f>IF(RIGHT(F855,2)="90",INDEX(字典!F:F,MATCH("0x"&amp;MID(F855,5,2),字典!C:C,0)),INDEX(字典!D:D,MATCH("0x"&amp;MID(F855,5,2),字典!C:C,0)))</f>
        <v>-</v>
      </c>
      <c r="J855" s="4" t="str">
        <f>IF(RIGHT(F855,2) ="90",INDEX(字典!J:J,MATCH("0x"&amp;MID(F855,7,2),字典!C:C,0)),INDEX(字典!H:H,MATCH("0x"&amp;MID(F855,7,2),字典!C:C,0)))</f>
        <v>-</v>
      </c>
      <c r="K855" s="4" t="str">
        <f>INDEX(字典!M:M,MATCH("0x"&amp;RIGHT(F855,2),字典!L:L,0))</f>
        <v>0xFE(254/126)</v>
      </c>
      <c r="L855" s="8">
        <f t="shared" si="29"/>
        <v>2.3849999999999998</v>
      </c>
      <c r="M855" s="8">
        <f t="shared" si="28"/>
        <v>0.19999999999999973</v>
      </c>
    </row>
    <row r="856" spans="1:13" ht="18" customHeight="1" x14ac:dyDescent="0.2">
      <c r="A856" s="1">
        <v>855</v>
      </c>
      <c r="B856" s="1">
        <v>3</v>
      </c>
      <c r="C856" s="20"/>
      <c r="D856" s="1" t="s">
        <v>77</v>
      </c>
      <c r="E856" s="1" t="s">
        <v>78</v>
      </c>
      <c r="F856" s="1" t="s">
        <v>87</v>
      </c>
      <c r="G856" s="1" t="s">
        <v>943</v>
      </c>
      <c r="H856" s="4" t="str">
        <f>INDEX(字典!B:B,MATCH(D856,字典!A:A,0))</f>
        <v>正常</v>
      </c>
      <c r="I856" s="4" t="str">
        <f>IF(RIGHT(F856,2)="90",INDEX(字典!F:F,MATCH("0x"&amp;MID(F856,5,2),字典!C:C,0)),INDEX(字典!D:D,MATCH("0x"&amp;MID(F856,5,2),字典!C:C,0)))</f>
        <v>-</v>
      </c>
      <c r="J856" s="4" t="str">
        <f>IF(RIGHT(F856,2) ="90",INDEX(字典!J:J,MATCH("0x"&amp;MID(F856,7,2),字典!C:C,0)),INDEX(字典!H:H,MATCH("0x"&amp;MID(F856,7,2),字典!C:C,0)))</f>
        <v>-</v>
      </c>
      <c r="K856" s="4" t="str">
        <f>INDEX(字典!M:M,MATCH("0x"&amp;RIGHT(F856,2),字典!L:L,0))</f>
        <v>0xFE(254/126)</v>
      </c>
      <c r="L856" s="8">
        <f t="shared" si="29"/>
        <v>2.5859999999999999</v>
      </c>
      <c r="M856" s="8">
        <f t="shared" si="28"/>
        <v>0.20100000000000007</v>
      </c>
    </row>
    <row r="857" spans="1:13" ht="18" customHeight="1" x14ac:dyDescent="0.2">
      <c r="A857" s="1">
        <v>856</v>
      </c>
      <c r="B857" s="1">
        <v>3</v>
      </c>
      <c r="C857" s="20"/>
      <c r="D857" s="1" t="s">
        <v>77</v>
      </c>
      <c r="E857" s="1" t="s">
        <v>78</v>
      </c>
      <c r="F857" s="1" t="s">
        <v>944</v>
      </c>
      <c r="G857" s="1" t="s">
        <v>945</v>
      </c>
      <c r="H857" s="4" t="str">
        <f>INDEX(字典!B:B,MATCH(D857,字典!A:A,0))</f>
        <v>正常</v>
      </c>
      <c r="I857" s="4" t="str">
        <f>IF(RIGHT(F857,2)="90",INDEX(字典!F:F,MATCH("0x"&amp;MID(F857,5,2),字典!C:C,0)),INDEX(字典!D:D,MATCH("0x"&amp;MID(F857,5,2),字典!C:C,0)))</f>
        <v>松开按键</v>
      </c>
      <c r="J857" s="4" t="str">
        <f>IF(RIGHT(F857,2) ="90",INDEX(字典!J:J,MATCH("0x"&amp;MID(F857,7,2),字典!C:C,0)),INDEX(字典!H:H,MATCH("0x"&amp;MID(F857,7,2),字典!C:C,0)))</f>
        <v>G1键</v>
      </c>
      <c r="K857" s="4" t="str">
        <f>INDEX(字典!M:M,MATCH("0x"&amp;RIGHT(F857,2),字典!L:L,0))</f>
        <v>音符</v>
      </c>
      <c r="L857" s="8">
        <f t="shared" si="29"/>
        <v>2.5960000000000001</v>
      </c>
      <c r="M857" s="8">
        <f t="shared" si="28"/>
        <v>1.0000000000000231E-2</v>
      </c>
    </row>
    <row r="858" spans="1:13" ht="18" customHeight="1" x14ac:dyDescent="0.2">
      <c r="A858" s="1">
        <v>857</v>
      </c>
      <c r="B858" s="1">
        <v>3</v>
      </c>
      <c r="C858" s="20"/>
      <c r="D858" s="1" t="s">
        <v>77</v>
      </c>
      <c r="E858" s="1" t="s">
        <v>78</v>
      </c>
      <c r="F858" s="1" t="s">
        <v>946</v>
      </c>
      <c r="G858" s="1" t="s">
        <v>947</v>
      </c>
      <c r="H858" s="4" t="str">
        <f>INDEX(字典!B:B,MATCH(D858,字典!A:A,0))</f>
        <v>正常</v>
      </c>
      <c r="I858" s="4" t="str">
        <f>IF(RIGHT(F858,2)="90",INDEX(字典!F:F,MATCH("0x"&amp;MID(F858,5,2),字典!C:C,0)),INDEX(字典!D:D,MATCH("0x"&amp;MID(F858,5,2),字典!C:C,0)))</f>
        <v>按下(力度45)</v>
      </c>
      <c r="J858" s="4" t="str">
        <f>IF(RIGHT(F858,2) ="90",INDEX(字典!J:J,MATCH("0x"&amp;MID(F858,7,2),字典!C:C,0)),INDEX(字典!H:H,MATCH("0x"&amp;MID(F858,7,2),字典!C:C,0)))</f>
        <v>A1键</v>
      </c>
      <c r="K858" s="4" t="str">
        <f>INDEX(字典!M:M,MATCH("0x"&amp;RIGHT(F858,2),字典!L:L,0))</f>
        <v>音符</v>
      </c>
      <c r="L858" s="8">
        <f t="shared" si="29"/>
        <v>2.7160000000000002</v>
      </c>
      <c r="M858" s="8">
        <f t="shared" si="28"/>
        <v>0.12000000000000011</v>
      </c>
    </row>
    <row r="859" spans="1:13" ht="18" customHeight="1" x14ac:dyDescent="0.2">
      <c r="A859" s="1">
        <v>858</v>
      </c>
      <c r="B859" s="1">
        <v>3</v>
      </c>
      <c r="C859" s="20"/>
      <c r="D859" s="1" t="s">
        <v>77</v>
      </c>
      <c r="E859" s="1" t="s">
        <v>78</v>
      </c>
      <c r="F859" s="1" t="s">
        <v>87</v>
      </c>
      <c r="G859" s="1" t="s">
        <v>948</v>
      </c>
      <c r="H859" s="4" t="str">
        <f>INDEX(字典!B:B,MATCH(D859,字典!A:A,0))</f>
        <v>正常</v>
      </c>
      <c r="I859" s="4" t="str">
        <f>IF(RIGHT(F859,2)="90",INDEX(字典!F:F,MATCH("0x"&amp;MID(F859,5,2),字典!C:C,0)),INDEX(字典!D:D,MATCH("0x"&amp;MID(F859,5,2),字典!C:C,0)))</f>
        <v>-</v>
      </c>
      <c r="J859" s="4" t="str">
        <f>IF(RIGHT(F859,2) ="90",INDEX(字典!J:J,MATCH("0x"&amp;MID(F859,7,2),字典!C:C,0)),INDEX(字典!H:H,MATCH("0x"&amp;MID(F859,7,2),字典!C:C,0)))</f>
        <v>-</v>
      </c>
      <c r="K859" s="4" t="str">
        <f>INDEX(字典!M:M,MATCH("0x"&amp;RIGHT(F859,2),字典!L:L,0))</f>
        <v>0xFE(254/126)</v>
      </c>
      <c r="L859" s="8">
        <f t="shared" si="29"/>
        <v>2.786</v>
      </c>
      <c r="M859" s="8">
        <f t="shared" si="28"/>
        <v>6.999999999999984E-2</v>
      </c>
    </row>
    <row r="860" spans="1:13" ht="18" customHeight="1" x14ac:dyDescent="0.2">
      <c r="A860" s="1">
        <v>859</v>
      </c>
      <c r="B860" s="1">
        <v>3</v>
      </c>
      <c r="C860" s="20"/>
      <c r="D860" s="1" t="s">
        <v>77</v>
      </c>
      <c r="E860" s="1" t="s">
        <v>78</v>
      </c>
      <c r="F860" s="1" t="s">
        <v>87</v>
      </c>
      <c r="G860" s="1" t="s">
        <v>829</v>
      </c>
      <c r="H860" s="4" t="str">
        <f>INDEX(字典!B:B,MATCH(D860,字典!A:A,0))</f>
        <v>正常</v>
      </c>
      <c r="I860" s="4" t="str">
        <f>IF(RIGHT(F860,2)="90",INDEX(字典!F:F,MATCH("0x"&amp;MID(F860,5,2),字典!C:C,0)),INDEX(字典!D:D,MATCH("0x"&amp;MID(F860,5,2),字典!C:C,0)))</f>
        <v>-</v>
      </c>
      <c r="J860" s="4" t="str">
        <f>IF(RIGHT(F860,2) ="90",INDEX(字典!J:J,MATCH("0x"&amp;MID(F860,7,2),字典!C:C,0)),INDEX(字典!H:H,MATCH("0x"&amp;MID(F860,7,2),字典!C:C,0)))</f>
        <v>-</v>
      </c>
      <c r="K860" s="4" t="str">
        <f>INDEX(字典!M:M,MATCH("0x"&amp;RIGHT(F860,2),字典!L:L,0))</f>
        <v>0xFE(254/126)</v>
      </c>
      <c r="L860" s="8">
        <f t="shared" si="29"/>
        <v>2.992</v>
      </c>
      <c r="M860" s="8">
        <f t="shared" si="28"/>
        <v>0.20599999999999996</v>
      </c>
    </row>
    <row r="861" spans="1:13" ht="18" customHeight="1" x14ac:dyDescent="0.2">
      <c r="A861" s="1">
        <v>860</v>
      </c>
      <c r="B861" s="1">
        <v>3</v>
      </c>
      <c r="C861" s="20"/>
      <c r="D861" s="1" t="s">
        <v>77</v>
      </c>
      <c r="E861" s="1" t="s">
        <v>78</v>
      </c>
      <c r="F861" s="1" t="s">
        <v>949</v>
      </c>
      <c r="G861" s="1" t="s">
        <v>835</v>
      </c>
      <c r="H861" s="4" t="str">
        <f>INDEX(字典!B:B,MATCH(D861,字典!A:A,0))</f>
        <v>正常</v>
      </c>
      <c r="I861" s="4" t="str">
        <f>IF(RIGHT(F861,2)="90",INDEX(字典!F:F,MATCH("0x"&amp;MID(F861,5,2),字典!C:C,0)),INDEX(字典!D:D,MATCH("0x"&amp;MID(F861,5,2),字典!C:C,0)))</f>
        <v>松开按键</v>
      </c>
      <c r="J861" s="4" t="str">
        <f>IF(RIGHT(F861,2) ="90",INDEX(字典!J:J,MATCH("0x"&amp;MID(F861,7,2),字典!C:C,0)),INDEX(字典!H:H,MATCH("0x"&amp;MID(F861,7,2),字典!C:C,0)))</f>
        <v>A1键</v>
      </c>
      <c r="K861" s="4" t="str">
        <f>INDEX(字典!M:M,MATCH("0x"&amp;RIGHT(F861,2),字典!L:L,0))</f>
        <v>音符</v>
      </c>
      <c r="L861" s="8">
        <f t="shared" si="29"/>
        <v>3.1720000000000002</v>
      </c>
      <c r="M861" s="8">
        <f t="shared" si="28"/>
        <v>0.18000000000000016</v>
      </c>
    </row>
    <row r="862" spans="1:13" ht="18" customHeight="1" x14ac:dyDescent="0.2">
      <c r="A862" s="1">
        <v>861</v>
      </c>
      <c r="B862" s="1">
        <v>3</v>
      </c>
      <c r="C862" s="20"/>
      <c r="D862" s="1" t="s">
        <v>77</v>
      </c>
      <c r="E862" s="1" t="s">
        <v>78</v>
      </c>
      <c r="F862" s="1" t="s">
        <v>87</v>
      </c>
      <c r="G862" s="1" t="s">
        <v>950</v>
      </c>
      <c r="H862" s="4" t="str">
        <f>INDEX(字典!B:B,MATCH(D862,字典!A:A,0))</f>
        <v>正常</v>
      </c>
      <c r="I862" s="4" t="str">
        <f>IF(RIGHT(F862,2)="90",INDEX(字典!F:F,MATCH("0x"&amp;MID(F862,5,2),字典!C:C,0)),INDEX(字典!D:D,MATCH("0x"&amp;MID(F862,5,2),字典!C:C,0)))</f>
        <v>-</v>
      </c>
      <c r="J862" s="4" t="str">
        <f>IF(RIGHT(F862,2) ="90",INDEX(字典!J:J,MATCH("0x"&amp;MID(F862,7,2),字典!C:C,0)),INDEX(字典!H:H,MATCH("0x"&amp;MID(F862,7,2),字典!C:C,0)))</f>
        <v>-</v>
      </c>
      <c r="K862" s="4" t="str">
        <f>INDEX(字典!M:M,MATCH("0x"&amp;RIGHT(F862,2),字典!L:L,0))</f>
        <v>0xFE(254/126)</v>
      </c>
      <c r="L862" s="8">
        <f t="shared" si="29"/>
        <v>3.1920000000000002</v>
      </c>
      <c r="M862" s="8">
        <f t="shared" si="28"/>
        <v>2.0000000000000018E-2</v>
      </c>
    </row>
    <row r="863" spans="1:13" ht="18" customHeight="1" x14ac:dyDescent="0.2">
      <c r="A863" s="1">
        <v>862</v>
      </c>
      <c r="B863" s="1">
        <v>3</v>
      </c>
      <c r="C863" s="20"/>
      <c r="D863" s="1" t="s">
        <v>77</v>
      </c>
      <c r="E863" s="1" t="s">
        <v>78</v>
      </c>
      <c r="F863" s="1" t="s">
        <v>951</v>
      </c>
      <c r="G863" s="1" t="s">
        <v>952</v>
      </c>
      <c r="H863" s="4" t="str">
        <f>INDEX(字典!B:B,MATCH(D863,字典!A:A,0))</f>
        <v>正常</v>
      </c>
      <c r="I863" s="4" t="str">
        <f>IF(RIGHT(F863,2)="90",INDEX(字典!F:F,MATCH("0x"&amp;MID(F863,5,2),字典!C:C,0)),INDEX(字典!D:D,MATCH("0x"&amp;MID(F863,5,2),字典!C:C,0)))</f>
        <v>按下(力度49)</v>
      </c>
      <c r="J863" s="4" t="str">
        <f>IF(RIGHT(F863,2) ="90",INDEX(字典!J:J,MATCH("0x"&amp;MID(F863,7,2),字典!C:C,0)),INDEX(字典!H:H,MATCH("0x"&amp;MID(F863,7,2),字典!C:C,0)))</f>
        <v>B1键</v>
      </c>
      <c r="K863" s="4" t="str">
        <f>INDEX(字典!M:M,MATCH("0x"&amp;RIGHT(F863,2),字典!L:L,0))</f>
        <v>音符</v>
      </c>
      <c r="L863" s="8">
        <f t="shared" si="29"/>
        <v>3.3719999999999999</v>
      </c>
      <c r="M863" s="8">
        <f t="shared" si="28"/>
        <v>0.17999999999999972</v>
      </c>
    </row>
    <row r="864" spans="1:13" ht="18" customHeight="1" x14ac:dyDescent="0.2">
      <c r="A864" s="1">
        <v>863</v>
      </c>
      <c r="B864" s="1">
        <v>3</v>
      </c>
      <c r="C864" s="20"/>
      <c r="D864" s="1" t="s">
        <v>77</v>
      </c>
      <c r="E864" s="1" t="s">
        <v>78</v>
      </c>
      <c r="F864" s="1" t="s">
        <v>87</v>
      </c>
      <c r="G864" s="1" t="s">
        <v>841</v>
      </c>
      <c r="H864" s="4" t="str">
        <f>INDEX(字典!B:B,MATCH(D864,字典!A:A,0))</f>
        <v>正常</v>
      </c>
      <c r="I864" s="4" t="str">
        <f>IF(RIGHT(F864,2)="90",INDEX(字典!F:F,MATCH("0x"&amp;MID(F864,5,2),字典!C:C,0)),INDEX(字典!D:D,MATCH("0x"&amp;MID(F864,5,2),字典!C:C,0)))</f>
        <v>-</v>
      </c>
      <c r="J864" s="4" t="str">
        <f>IF(RIGHT(F864,2) ="90",INDEX(字典!J:J,MATCH("0x"&amp;MID(F864,7,2),字典!C:C,0)),INDEX(字典!H:H,MATCH("0x"&amp;MID(F864,7,2),字典!C:C,0)))</f>
        <v>-</v>
      </c>
      <c r="K864" s="4" t="str">
        <f>INDEX(字典!M:M,MATCH("0x"&amp;RIGHT(F864,2),字典!L:L,0))</f>
        <v>0xFE(254/126)</v>
      </c>
      <c r="L864" s="8">
        <f t="shared" si="29"/>
        <v>3.3919999999999999</v>
      </c>
      <c r="M864" s="8">
        <f t="shared" si="28"/>
        <v>2.0000000000000018E-2</v>
      </c>
    </row>
    <row r="865" spans="1:13" ht="18" customHeight="1" x14ac:dyDescent="0.2">
      <c r="A865" s="1">
        <v>864</v>
      </c>
      <c r="B865" s="1">
        <v>3</v>
      </c>
      <c r="C865" s="20"/>
      <c r="D865" s="1" t="s">
        <v>77</v>
      </c>
      <c r="E865" s="1" t="s">
        <v>78</v>
      </c>
      <c r="F865" s="1" t="s">
        <v>87</v>
      </c>
      <c r="G865" s="1" t="s">
        <v>953</v>
      </c>
      <c r="H865" s="4" t="str">
        <f>INDEX(字典!B:B,MATCH(D865,字典!A:A,0))</f>
        <v>正常</v>
      </c>
      <c r="I865" s="4" t="str">
        <f>IF(RIGHT(F865,2)="90",INDEX(字典!F:F,MATCH("0x"&amp;MID(F865,5,2),字典!C:C,0)),INDEX(字典!D:D,MATCH("0x"&amp;MID(F865,5,2),字典!C:C,0)))</f>
        <v>-</v>
      </c>
      <c r="J865" s="4" t="str">
        <f>IF(RIGHT(F865,2) ="90",INDEX(字典!J:J,MATCH("0x"&amp;MID(F865,7,2),字典!C:C,0)),INDEX(字典!H:H,MATCH("0x"&amp;MID(F865,7,2),字典!C:C,0)))</f>
        <v>-</v>
      </c>
      <c r="K865" s="4" t="str">
        <f>INDEX(字典!M:M,MATCH("0x"&amp;RIGHT(F865,2),字典!L:L,0))</f>
        <v>0xFE(254/126)</v>
      </c>
      <c r="L865" s="8">
        <f t="shared" si="29"/>
        <v>3.5920000000000001</v>
      </c>
      <c r="M865" s="8">
        <f t="shared" si="28"/>
        <v>0.20000000000000018</v>
      </c>
    </row>
    <row r="866" spans="1:13" ht="18" customHeight="1" x14ac:dyDescent="0.2">
      <c r="A866" s="1">
        <v>865</v>
      </c>
      <c r="B866" s="1">
        <v>3</v>
      </c>
      <c r="C866" s="20"/>
      <c r="D866" s="1" t="s">
        <v>77</v>
      </c>
      <c r="E866" s="1" t="s">
        <v>78</v>
      </c>
      <c r="F866" s="1" t="s">
        <v>87</v>
      </c>
      <c r="G866" s="1" t="s">
        <v>954</v>
      </c>
      <c r="H866" s="4" t="str">
        <f>INDEX(字典!B:B,MATCH(D866,字典!A:A,0))</f>
        <v>正常</v>
      </c>
      <c r="I866" s="4" t="str">
        <f>IF(RIGHT(F866,2)="90",INDEX(字典!F:F,MATCH("0x"&amp;MID(F866,5,2),字典!C:C,0)),INDEX(字典!D:D,MATCH("0x"&amp;MID(F866,5,2),字典!C:C,0)))</f>
        <v>-</v>
      </c>
      <c r="J866" s="4" t="str">
        <f>IF(RIGHT(F866,2) ="90",INDEX(字典!J:J,MATCH("0x"&amp;MID(F866,7,2),字典!C:C,0)),INDEX(字典!H:H,MATCH("0x"&amp;MID(F866,7,2),字典!C:C,0)))</f>
        <v>-</v>
      </c>
      <c r="K866" s="4" t="str">
        <f>INDEX(字典!M:M,MATCH("0x"&amp;RIGHT(F866,2),字典!L:L,0))</f>
        <v>0xFE(254/126)</v>
      </c>
      <c r="L866" s="8">
        <f t="shared" si="29"/>
        <v>3.7919999999999998</v>
      </c>
      <c r="M866" s="8">
        <f t="shared" si="28"/>
        <v>0.19999999999999973</v>
      </c>
    </row>
    <row r="867" spans="1:13" ht="18" customHeight="1" x14ac:dyDescent="0.2">
      <c r="A867" s="1">
        <v>866</v>
      </c>
      <c r="B867" s="1">
        <v>3</v>
      </c>
      <c r="C867" s="20"/>
      <c r="D867" s="1" t="s">
        <v>77</v>
      </c>
      <c r="E867" s="1" t="s">
        <v>78</v>
      </c>
      <c r="F867" s="1" t="s">
        <v>85</v>
      </c>
      <c r="G867" s="1" t="s">
        <v>955</v>
      </c>
      <c r="H867" s="4" t="str">
        <f>INDEX(字典!B:B,MATCH(D867,字典!A:A,0))</f>
        <v>正常</v>
      </c>
      <c r="I867" s="4" t="str">
        <f>IF(RIGHT(F867,2)="90",INDEX(字典!F:F,MATCH("0x"&amp;MID(F867,5,2),字典!C:C,0)),INDEX(字典!D:D,MATCH("0x"&amp;MID(F867,5,2),字典!C:C,0)))</f>
        <v>松开按键</v>
      </c>
      <c r="J867" s="4" t="str">
        <f>IF(RIGHT(F867,2) ="90",INDEX(字典!J:J,MATCH("0x"&amp;MID(F867,7,2),字典!C:C,0)),INDEX(字典!H:H,MATCH("0x"&amp;MID(F867,7,2),字典!C:C,0)))</f>
        <v>B1键</v>
      </c>
      <c r="K867" s="4" t="str">
        <f>INDEX(字典!M:M,MATCH("0x"&amp;RIGHT(F867,2),字典!L:L,0))</f>
        <v>音符</v>
      </c>
      <c r="L867" s="8">
        <f t="shared" si="29"/>
        <v>3.915</v>
      </c>
      <c r="M867" s="8">
        <f t="shared" si="28"/>
        <v>0.12300000000000022</v>
      </c>
    </row>
    <row r="868" spans="1:13" ht="18" customHeight="1" x14ac:dyDescent="0.2">
      <c r="A868" s="1">
        <v>867</v>
      </c>
      <c r="B868" s="1">
        <v>3</v>
      </c>
      <c r="C868" s="20"/>
      <c r="D868" s="1" t="s">
        <v>77</v>
      </c>
      <c r="E868" s="1" t="s">
        <v>78</v>
      </c>
      <c r="F868" s="1" t="s">
        <v>87</v>
      </c>
      <c r="G868" s="1" t="s">
        <v>956</v>
      </c>
      <c r="H868" s="4" t="str">
        <f>INDEX(字典!B:B,MATCH(D868,字典!A:A,0))</f>
        <v>正常</v>
      </c>
      <c r="I868" s="4" t="str">
        <f>IF(RIGHT(F868,2)="90",INDEX(字典!F:F,MATCH("0x"&amp;MID(F868,5,2),字典!C:C,0)),INDEX(字典!D:D,MATCH("0x"&amp;MID(F868,5,2),字典!C:C,0)))</f>
        <v>-</v>
      </c>
      <c r="J868" s="4" t="str">
        <f>IF(RIGHT(F868,2) ="90",INDEX(字典!J:J,MATCH("0x"&amp;MID(F868,7,2),字典!C:C,0)),INDEX(字典!H:H,MATCH("0x"&amp;MID(F868,7,2),字典!C:C,0)))</f>
        <v>-</v>
      </c>
      <c r="K868" s="4" t="str">
        <f>INDEX(字典!M:M,MATCH("0x"&amp;RIGHT(F868,2),字典!L:L,0))</f>
        <v>0xFE(254/126)</v>
      </c>
      <c r="L868" s="8">
        <f t="shared" si="29"/>
        <v>3.992</v>
      </c>
      <c r="M868" s="8">
        <f t="shared" si="28"/>
        <v>7.6999999999999957E-2</v>
      </c>
    </row>
    <row r="869" spans="1:13" ht="18" customHeight="1" x14ac:dyDescent="0.2">
      <c r="A869" s="1">
        <v>868</v>
      </c>
      <c r="B869" s="1">
        <v>3</v>
      </c>
      <c r="C869" s="20"/>
      <c r="D869" s="1" t="s">
        <v>77</v>
      </c>
      <c r="E869" s="1" t="s">
        <v>78</v>
      </c>
      <c r="F869" s="1" t="s">
        <v>957</v>
      </c>
      <c r="G869" s="1" t="s">
        <v>958</v>
      </c>
      <c r="H869" s="4" t="str">
        <f>INDEX(字典!B:B,MATCH(D869,字典!A:A,0))</f>
        <v>正常</v>
      </c>
      <c r="I869" s="4" t="str">
        <f>IF(RIGHT(F869,2)="90",INDEX(字典!F:F,MATCH("0x"&amp;MID(F869,5,2),字典!C:C,0)),INDEX(字典!D:D,MATCH("0x"&amp;MID(F869,5,2),字典!C:C,0)))</f>
        <v>按下(力度48)</v>
      </c>
      <c r="J869" s="4" t="str">
        <f>IF(RIGHT(F869,2) ="90",INDEX(字典!J:J,MATCH("0x"&amp;MID(F869,7,2),字典!C:C,0)),INDEX(字典!H:H,MATCH("0x"&amp;MID(F869,7,2),字典!C:C,0)))</f>
        <v>C2键</v>
      </c>
      <c r="K869" s="4" t="str">
        <f>INDEX(字典!M:M,MATCH("0x"&amp;RIGHT(F869,2),字典!L:L,0))</f>
        <v>音符</v>
      </c>
      <c r="L869" s="8">
        <f t="shared" si="29"/>
        <v>4.0720000000000001</v>
      </c>
      <c r="M869" s="8">
        <f t="shared" si="28"/>
        <v>8.0000000000000071E-2</v>
      </c>
    </row>
    <row r="870" spans="1:13" ht="18" customHeight="1" x14ac:dyDescent="0.2">
      <c r="A870" s="1">
        <v>869</v>
      </c>
      <c r="B870" s="1">
        <v>3</v>
      </c>
      <c r="C870" s="20"/>
      <c r="D870" s="1" t="s">
        <v>77</v>
      </c>
      <c r="E870" s="1" t="s">
        <v>78</v>
      </c>
      <c r="F870" s="1" t="s">
        <v>87</v>
      </c>
      <c r="G870" s="1" t="s">
        <v>959</v>
      </c>
      <c r="H870" s="4" t="str">
        <f>INDEX(字典!B:B,MATCH(D870,字典!A:A,0))</f>
        <v>正常</v>
      </c>
      <c r="I870" s="4" t="str">
        <f>IF(RIGHT(F870,2)="90",INDEX(字典!F:F,MATCH("0x"&amp;MID(F870,5,2),字典!C:C,0)),INDEX(字典!D:D,MATCH("0x"&amp;MID(F870,5,2),字典!C:C,0)))</f>
        <v>-</v>
      </c>
      <c r="J870" s="4" t="str">
        <f>IF(RIGHT(F870,2) ="90",INDEX(字典!J:J,MATCH("0x"&amp;MID(F870,7,2),字典!C:C,0)),INDEX(字典!H:H,MATCH("0x"&amp;MID(F870,7,2),字典!C:C,0)))</f>
        <v>-</v>
      </c>
      <c r="K870" s="4" t="str">
        <f>INDEX(字典!M:M,MATCH("0x"&amp;RIGHT(F870,2),字典!L:L,0))</f>
        <v>0xFE(254/126)</v>
      </c>
      <c r="L870" s="8">
        <f t="shared" si="29"/>
        <v>4.1920000000000002</v>
      </c>
      <c r="M870" s="8">
        <f t="shared" si="28"/>
        <v>0.12000000000000011</v>
      </c>
    </row>
    <row r="871" spans="1:13" ht="18" customHeight="1" x14ac:dyDescent="0.2">
      <c r="A871" s="1">
        <v>870</v>
      </c>
      <c r="B871" s="1">
        <v>3</v>
      </c>
      <c r="C871" s="20"/>
      <c r="D871" s="1" t="s">
        <v>77</v>
      </c>
      <c r="E871" s="1" t="s">
        <v>78</v>
      </c>
      <c r="F871" s="1" t="s">
        <v>87</v>
      </c>
      <c r="G871" s="1" t="s">
        <v>960</v>
      </c>
      <c r="H871" s="4" t="str">
        <f>INDEX(字典!B:B,MATCH(D871,字典!A:A,0))</f>
        <v>正常</v>
      </c>
      <c r="I871" s="4" t="str">
        <f>IF(RIGHT(F871,2)="90",INDEX(字典!F:F,MATCH("0x"&amp;MID(F871,5,2),字典!C:C,0)),INDEX(字典!D:D,MATCH("0x"&amp;MID(F871,5,2),字典!C:C,0)))</f>
        <v>-</v>
      </c>
      <c r="J871" s="4" t="str">
        <f>IF(RIGHT(F871,2) ="90",INDEX(字典!J:J,MATCH("0x"&amp;MID(F871,7,2),字典!C:C,0)),INDEX(字典!H:H,MATCH("0x"&amp;MID(F871,7,2),字典!C:C,0)))</f>
        <v>-</v>
      </c>
      <c r="K871" s="4" t="str">
        <f>INDEX(字典!M:M,MATCH("0x"&amp;RIGHT(F871,2),字典!L:L,0))</f>
        <v>0xFE(254/126)</v>
      </c>
      <c r="L871" s="8">
        <f t="shared" si="29"/>
        <v>4.3920000000000003</v>
      </c>
      <c r="M871" s="8">
        <f t="shared" si="28"/>
        <v>0.20000000000000018</v>
      </c>
    </row>
    <row r="872" spans="1:13" ht="18" customHeight="1" x14ac:dyDescent="0.2">
      <c r="A872" s="1">
        <v>871</v>
      </c>
      <c r="B872" s="1">
        <v>3</v>
      </c>
      <c r="C872" s="20"/>
      <c r="D872" s="1" t="s">
        <v>77</v>
      </c>
      <c r="E872" s="1" t="s">
        <v>78</v>
      </c>
      <c r="F872" s="1" t="s">
        <v>14</v>
      </c>
      <c r="G872" s="1" t="s">
        <v>961</v>
      </c>
      <c r="H872" s="4" t="str">
        <f>INDEX(字典!B:B,MATCH(D872,字典!A:A,0))</f>
        <v>正常</v>
      </c>
      <c r="I872" s="4" t="str">
        <f>IF(RIGHT(F872,2)="90",INDEX(字典!F:F,MATCH("0x"&amp;MID(F872,5,2),字典!C:C,0)),INDEX(字典!D:D,MATCH("0x"&amp;MID(F872,5,2),字典!C:C,0)))</f>
        <v>松开按键</v>
      </c>
      <c r="J872" s="4" t="str">
        <f>IF(RIGHT(F872,2) ="90",INDEX(字典!J:J,MATCH("0x"&amp;MID(F872,7,2),字典!C:C,0)),INDEX(字典!H:H,MATCH("0x"&amp;MID(F872,7,2),字典!C:C,0)))</f>
        <v>C2键</v>
      </c>
      <c r="K872" s="4" t="str">
        <f>INDEX(字典!M:M,MATCH("0x"&amp;RIGHT(F872,2),字典!L:L,0))</f>
        <v>音符</v>
      </c>
      <c r="L872" s="8">
        <f t="shared" si="29"/>
        <v>4.5119999999999996</v>
      </c>
      <c r="M872" s="8">
        <f t="shared" si="28"/>
        <v>0.11999999999999922</v>
      </c>
    </row>
    <row r="873" spans="1:13" ht="18" customHeight="1" x14ac:dyDescent="0.2">
      <c r="A873" s="1">
        <v>872</v>
      </c>
      <c r="B873" s="1">
        <v>3</v>
      </c>
      <c r="C873" s="20"/>
      <c r="D873" s="1" t="s">
        <v>77</v>
      </c>
      <c r="E873" s="1" t="s">
        <v>78</v>
      </c>
      <c r="F873" s="1" t="s">
        <v>87</v>
      </c>
      <c r="G873" s="1" t="s">
        <v>962</v>
      </c>
      <c r="H873" s="4" t="str">
        <f>INDEX(字典!B:B,MATCH(D873,字典!A:A,0))</f>
        <v>正常</v>
      </c>
      <c r="I873" s="4" t="str">
        <f>IF(RIGHT(F873,2)="90",INDEX(字典!F:F,MATCH("0x"&amp;MID(F873,5,2),字典!C:C,0)),INDEX(字典!D:D,MATCH("0x"&amp;MID(F873,5,2),字典!C:C,0)))</f>
        <v>-</v>
      </c>
      <c r="J873" s="4" t="str">
        <f>IF(RIGHT(F873,2) ="90",INDEX(字典!J:J,MATCH("0x"&amp;MID(F873,7,2),字典!C:C,0)),INDEX(字典!H:H,MATCH("0x"&amp;MID(F873,7,2),字典!C:C,0)))</f>
        <v>-</v>
      </c>
      <c r="K873" s="4" t="str">
        <f>INDEX(字典!M:M,MATCH("0x"&amp;RIGHT(F873,2),字典!L:L,0))</f>
        <v>0xFE(254/126)</v>
      </c>
      <c r="L873" s="8">
        <f t="shared" si="29"/>
        <v>4.5819999999999999</v>
      </c>
      <c r="M873" s="8">
        <f t="shared" si="28"/>
        <v>7.0000000000000284E-2</v>
      </c>
    </row>
    <row r="874" spans="1:13" ht="18" customHeight="1" x14ac:dyDescent="0.2">
      <c r="A874" s="1">
        <v>873</v>
      </c>
      <c r="B874" s="1">
        <v>3</v>
      </c>
      <c r="C874" s="20"/>
      <c r="D874" s="1" t="s">
        <v>77</v>
      </c>
      <c r="E874" s="1" t="s">
        <v>78</v>
      </c>
      <c r="F874" s="1" t="s">
        <v>963</v>
      </c>
      <c r="G874" s="1" t="s">
        <v>964</v>
      </c>
      <c r="H874" s="4" t="str">
        <f>INDEX(字典!B:B,MATCH(D874,字典!A:A,0))</f>
        <v>正常</v>
      </c>
      <c r="I874" s="4" t="str">
        <f>IF(RIGHT(F874,2)="90",INDEX(字典!F:F,MATCH("0x"&amp;MID(F874,5,2),字典!C:C,0)),INDEX(字典!D:D,MATCH("0x"&amp;MID(F874,5,2),字典!C:C,0)))</f>
        <v>按下(力度41)</v>
      </c>
      <c r="J874" s="4" t="str">
        <f>IF(RIGHT(F874,2) ="90",INDEX(字典!J:J,MATCH("0x"&amp;MID(F874,7,2),字典!C:C,0)),INDEX(字典!H:H,MATCH("0x"&amp;MID(F874,7,2),字典!C:C,0)))</f>
        <v>D2键</v>
      </c>
      <c r="K874" s="4" t="str">
        <f>INDEX(字典!M:M,MATCH("0x"&amp;RIGHT(F874,2),字典!L:L,0))</f>
        <v>音符</v>
      </c>
      <c r="L874" s="8">
        <f t="shared" si="29"/>
        <v>4.742</v>
      </c>
      <c r="M874" s="8">
        <f t="shared" si="28"/>
        <v>0.16000000000000014</v>
      </c>
    </row>
    <row r="875" spans="1:13" ht="18" customHeight="1" x14ac:dyDescent="0.2">
      <c r="A875" s="1">
        <v>874</v>
      </c>
      <c r="B875" s="1">
        <v>3</v>
      </c>
      <c r="C875" s="20"/>
      <c r="D875" s="1" t="s">
        <v>77</v>
      </c>
      <c r="E875" s="1" t="s">
        <v>78</v>
      </c>
      <c r="F875" s="1" t="s">
        <v>87</v>
      </c>
      <c r="G875" s="1" t="s">
        <v>965</v>
      </c>
      <c r="H875" s="4" t="str">
        <f>INDEX(字典!B:B,MATCH(D875,字典!A:A,0))</f>
        <v>正常</v>
      </c>
      <c r="I875" s="4" t="str">
        <f>IF(RIGHT(F875,2)="90",INDEX(字典!F:F,MATCH("0x"&amp;MID(F875,5,2),字典!C:C,0)),INDEX(字典!D:D,MATCH("0x"&amp;MID(F875,5,2),字典!C:C,0)))</f>
        <v>-</v>
      </c>
      <c r="J875" s="4" t="str">
        <f>IF(RIGHT(F875,2) ="90",INDEX(字典!J:J,MATCH("0x"&amp;MID(F875,7,2),字典!C:C,0)),INDEX(字典!H:H,MATCH("0x"&amp;MID(F875,7,2),字典!C:C,0)))</f>
        <v>-</v>
      </c>
      <c r="K875" s="4" t="str">
        <f>INDEX(字典!M:M,MATCH("0x"&amp;RIGHT(F875,2),字典!L:L,0))</f>
        <v>0xFE(254/126)</v>
      </c>
      <c r="L875" s="8">
        <f t="shared" si="29"/>
        <v>4.7919999999999998</v>
      </c>
      <c r="M875" s="8">
        <f t="shared" si="28"/>
        <v>4.9999999999999822E-2</v>
      </c>
    </row>
    <row r="876" spans="1:13" ht="18" customHeight="1" x14ac:dyDescent="0.2">
      <c r="A876" s="1">
        <v>875</v>
      </c>
      <c r="B876" s="1">
        <v>3</v>
      </c>
      <c r="C876" s="20"/>
      <c r="D876" s="1" t="s">
        <v>77</v>
      </c>
      <c r="E876" s="1" t="s">
        <v>78</v>
      </c>
      <c r="F876" s="1" t="s">
        <v>87</v>
      </c>
      <c r="G876" s="1" t="s">
        <v>966</v>
      </c>
      <c r="H876" s="4" t="str">
        <f>INDEX(字典!B:B,MATCH(D876,字典!A:A,0))</f>
        <v>正常</v>
      </c>
      <c r="I876" s="4" t="str">
        <f>IF(RIGHT(F876,2)="90",INDEX(字典!F:F,MATCH("0x"&amp;MID(F876,5,2),字典!C:C,0)),INDEX(字典!D:D,MATCH("0x"&amp;MID(F876,5,2),字典!C:C,0)))</f>
        <v>-</v>
      </c>
      <c r="J876" s="4" t="str">
        <f>IF(RIGHT(F876,2) ="90",INDEX(字典!J:J,MATCH("0x"&amp;MID(F876,7,2),字典!C:C,0)),INDEX(字典!H:H,MATCH("0x"&amp;MID(F876,7,2),字典!C:C,0)))</f>
        <v>-</v>
      </c>
      <c r="K876" s="4" t="str">
        <f>INDEX(字典!M:M,MATCH("0x"&amp;RIGHT(F876,2),字典!L:L,0))</f>
        <v>0xFE(254/126)</v>
      </c>
      <c r="L876" s="8">
        <f t="shared" si="29"/>
        <v>4.992</v>
      </c>
      <c r="M876" s="8">
        <f t="shared" si="28"/>
        <v>0.20000000000000018</v>
      </c>
    </row>
    <row r="877" spans="1:13" ht="18" customHeight="1" x14ac:dyDescent="0.2">
      <c r="A877" s="1">
        <v>876</v>
      </c>
      <c r="B877" s="1">
        <v>3</v>
      </c>
      <c r="C877" s="20"/>
      <c r="D877" s="1" t="s">
        <v>77</v>
      </c>
      <c r="E877" s="1" t="s">
        <v>78</v>
      </c>
      <c r="F877" s="1" t="s">
        <v>20</v>
      </c>
      <c r="G877" s="1" t="s">
        <v>967</v>
      </c>
      <c r="H877" s="4" t="str">
        <f>INDEX(字典!B:B,MATCH(D877,字典!A:A,0))</f>
        <v>正常</v>
      </c>
      <c r="I877" s="4" t="str">
        <f>IF(RIGHT(F877,2)="90",INDEX(字典!F:F,MATCH("0x"&amp;MID(F877,5,2),字典!C:C,0)),INDEX(字典!D:D,MATCH("0x"&amp;MID(F877,5,2),字典!C:C,0)))</f>
        <v>松开按键</v>
      </c>
      <c r="J877" s="4" t="str">
        <f>IF(RIGHT(F877,2) ="90",INDEX(字典!J:J,MATCH("0x"&amp;MID(F877,7,2),字典!C:C,0)),INDEX(字典!H:H,MATCH("0x"&amp;MID(F877,7,2),字典!C:C,0)))</f>
        <v>D2键</v>
      </c>
      <c r="K877" s="4" t="str">
        <f>INDEX(字典!M:M,MATCH("0x"&amp;RIGHT(F877,2),字典!L:L,0))</f>
        <v>音符</v>
      </c>
      <c r="L877" s="8">
        <f t="shared" si="29"/>
        <v>5.1920000000000002</v>
      </c>
      <c r="M877" s="8">
        <f t="shared" si="28"/>
        <v>0.20000000000000018</v>
      </c>
    </row>
    <row r="878" spans="1:13" ht="18" customHeight="1" x14ac:dyDescent="0.2">
      <c r="A878" s="1">
        <v>877</v>
      </c>
      <c r="B878" s="1">
        <v>3</v>
      </c>
      <c r="C878" s="20"/>
      <c r="D878" s="1" t="s">
        <v>77</v>
      </c>
      <c r="E878" s="1" t="s">
        <v>78</v>
      </c>
      <c r="F878" s="1" t="s">
        <v>87</v>
      </c>
      <c r="G878" s="1" t="s">
        <v>968</v>
      </c>
      <c r="H878" s="4" t="str">
        <f>INDEX(字典!B:B,MATCH(D878,字典!A:A,0))</f>
        <v>正常</v>
      </c>
      <c r="I878" s="4" t="str">
        <f>IF(RIGHT(F878,2)="90",INDEX(字典!F:F,MATCH("0x"&amp;MID(F878,5,2),字典!C:C,0)),INDEX(字典!D:D,MATCH("0x"&amp;MID(F878,5,2),字典!C:C,0)))</f>
        <v>-</v>
      </c>
      <c r="J878" s="4" t="str">
        <f>IF(RIGHT(F878,2) ="90",INDEX(字典!J:J,MATCH("0x"&amp;MID(F878,7,2),字典!C:C,0)),INDEX(字典!H:H,MATCH("0x"&amp;MID(F878,7,2),字典!C:C,0)))</f>
        <v>-</v>
      </c>
      <c r="K878" s="4" t="str">
        <f>INDEX(字典!M:M,MATCH("0x"&amp;RIGHT(F878,2),字典!L:L,0))</f>
        <v>0xFE(254/126)</v>
      </c>
      <c r="L878" s="8">
        <f t="shared" si="29"/>
        <v>5.202</v>
      </c>
      <c r="M878" s="8">
        <f t="shared" si="28"/>
        <v>9.9999999999997868E-3</v>
      </c>
    </row>
    <row r="879" spans="1:13" ht="18" customHeight="1" x14ac:dyDescent="0.2">
      <c r="A879" s="1">
        <v>878</v>
      </c>
      <c r="B879" s="1">
        <v>3</v>
      </c>
      <c r="C879" s="20"/>
      <c r="D879" s="1" t="s">
        <v>77</v>
      </c>
      <c r="E879" s="1" t="s">
        <v>78</v>
      </c>
      <c r="F879" s="1" t="s">
        <v>87</v>
      </c>
      <c r="G879" s="1" t="s">
        <v>969</v>
      </c>
      <c r="H879" s="4" t="str">
        <f>INDEX(字典!B:B,MATCH(D879,字典!A:A,0))</f>
        <v>正常</v>
      </c>
      <c r="I879" s="4" t="str">
        <f>IF(RIGHT(F879,2)="90",INDEX(字典!F:F,MATCH("0x"&amp;MID(F879,5,2),字典!C:C,0)),INDEX(字典!D:D,MATCH("0x"&amp;MID(F879,5,2),字典!C:C,0)))</f>
        <v>-</v>
      </c>
      <c r="J879" s="4" t="str">
        <f>IF(RIGHT(F879,2) ="90",INDEX(字典!J:J,MATCH("0x"&amp;MID(F879,7,2),字典!C:C,0)),INDEX(字典!H:H,MATCH("0x"&amp;MID(F879,7,2),字典!C:C,0)))</f>
        <v>-</v>
      </c>
      <c r="K879" s="4" t="str">
        <f>INDEX(字典!M:M,MATCH("0x"&amp;RIGHT(F879,2),字典!L:L,0))</f>
        <v>0xFE(254/126)</v>
      </c>
      <c r="L879" s="8">
        <f t="shared" si="29"/>
        <v>5.3920000000000003</v>
      </c>
      <c r="M879" s="8">
        <f t="shared" si="28"/>
        <v>0.19000000000000039</v>
      </c>
    </row>
    <row r="880" spans="1:13" ht="18" customHeight="1" x14ac:dyDescent="0.2">
      <c r="A880" s="1">
        <v>879</v>
      </c>
      <c r="B880" s="1">
        <v>3</v>
      </c>
      <c r="C880" s="20"/>
      <c r="D880" s="1" t="s">
        <v>77</v>
      </c>
      <c r="E880" s="1" t="s">
        <v>78</v>
      </c>
      <c r="F880" s="1" t="s">
        <v>970</v>
      </c>
      <c r="G880" s="1" t="s">
        <v>971</v>
      </c>
      <c r="H880" s="4" t="str">
        <f>INDEX(字典!B:B,MATCH(D880,字典!A:A,0))</f>
        <v>正常</v>
      </c>
      <c r="I880" s="4" t="str">
        <f>IF(RIGHT(F880,2)="90",INDEX(字典!F:F,MATCH("0x"&amp;MID(F880,5,2),字典!C:C,0)),INDEX(字典!D:D,MATCH("0x"&amp;MID(F880,5,2),字典!C:C,0)))</f>
        <v>按下(力度37)</v>
      </c>
      <c r="J880" s="4" t="str">
        <f>IF(RIGHT(F880,2) ="90",INDEX(字典!J:J,MATCH("0x"&amp;MID(F880,7,2),字典!C:C,0)),INDEX(字典!H:H,MATCH("0x"&amp;MID(F880,7,2),字典!C:C,0)))</f>
        <v>E2键</v>
      </c>
      <c r="K880" s="4" t="str">
        <f>INDEX(字典!M:M,MATCH("0x"&amp;RIGHT(F880,2),字典!L:L,0))</f>
        <v>音符</v>
      </c>
      <c r="L880" s="8">
        <f t="shared" si="29"/>
        <v>5.4379999999999997</v>
      </c>
      <c r="M880" s="8">
        <f t="shared" si="28"/>
        <v>4.5999999999999375E-2</v>
      </c>
    </row>
    <row r="881" spans="1:13" ht="18" customHeight="1" x14ac:dyDescent="0.2">
      <c r="A881" s="1">
        <v>880</v>
      </c>
      <c r="B881" s="1">
        <v>3</v>
      </c>
      <c r="C881" s="20"/>
      <c r="D881" s="1" t="s">
        <v>77</v>
      </c>
      <c r="E881" s="1" t="s">
        <v>78</v>
      </c>
      <c r="F881" s="1" t="s">
        <v>972</v>
      </c>
      <c r="G881" s="1" t="s">
        <v>973</v>
      </c>
      <c r="H881" s="4" t="str">
        <f>INDEX(字典!B:B,MATCH(D881,字典!A:A,0))</f>
        <v>正常</v>
      </c>
      <c r="I881" s="4" t="str">
        <f>IF(RIGHT(F881,2)="90",INDEX(字典!F:F,MATCH("0x"&amp;MID(F881,5,2),字典!C:C,0)),INDEX(字典!D:D,MATCH("0x"&amp;MID(F881,5,2),字典!C:C,0)))</f>
        <v>按下(力度37)</v>
      </c>
      <c r="J881" s="4" t="str">
        <f>IF(RIGHT(F881,2) ="90",INDEX(字典!J:J,MATCH("0x"&amp;MID(F881,7,2),字典!C:C,0)),INDEX(字典!H:H,MATCH("0x"&amp;MID(F881,7,2),字典!C:C,0)))</f>
        <v>F2键</v>
      </c>
      <c r="K881" s="4" t="str">
        <f>INDEX(字典!M:M,MATCH("0x"&amp;RIGHT(F881,2),字典!L:L,0))</f>
        <v>音符</v>
      </c>
      <c r="L881" s="8">
        <f t="shared" si="29"/>
        <v>5.4470000000000001</v>
      </c>
      <c r="M881" s="8">
        <f t="shared" si="28"/>
        <v>9.0000000000003411E-3</v>
      </c>
    </row>
    <row r="882" spans="1:13" ht="18" customHeight="1" x14ac:dyDescent="0.2">
      <c r="A882" s="1">
        <v>881</v>
      </c>
      <c r="B882" s="1">
        <v>3</v>
      </c>
      <c r="C882" s="20"/>
      <c r="D882" s="1" t="s">
        <v>77</v>
      </c>
      <c r="E882" s="1" t="s">
        <v>78</v>
      </c>
      <c r="F882" s="1" t="s">
        <v>32</v>
      </c>
      <c r="G882" s="1" t="s">
        <v>974</v>
      </c>
      <c r="H882" s="4" t="str">
        <f>INDEX(字典!B:B,MATCH(D882,字典!A:A,0))</f>
        <v>正常</v>
      </c>
      <c r="I882" s="4" t="str">
        <f>IF(RIGHT(F882,2)="90",INDEX(字典!F:F,MATCH("0x"&amp;MID(F882,5,2),字典!C:C,0)),INDEX(字典!D:D,MATCH("0x"&amp;MID(F882,5,2),字典!C:C,0)))</f>
        <v>松开按键</v>
      </c>
      <c r="J882" s="4" t="str">
        <f>IF(RIGHT(F882,2) ="90",INDEX(字典!J:J,MATCH("0x"&amp;MID(F882,7,2),字典!C:C,0)),INDEX(字典!H:H,MATCH("0x"&amp;MID(F882,7,2),字典!C:C,0)))</f>
        <v>F2键</v>
      </c>
      <c r="K882" s="4" t="str">
        <f>INDEX(字典!M:M,MATCH("0x"&amp;RIGHT(F882,2),字典!L:L,0))</f>
        <v>音符</v>
      </c>
      <c r="L882" s="8">
        <f t="shared" si="29"/>
        <v>5.548</v>
      </c>
      <c r="M882" s="8">
        <f t="shared" si="28"/>
        <v>0.10099999999999998</v>
      </c>
    </row>
    <row r="883" spans="1:13" ht="18" customHeight="1" x14ac:dyDescent="0.2">
      <c r="A883" s="1">
        <v>882</v>
      </c>
      <c r="B883" s="1">
        <v>3</v>
      </c>
      <c r="C883" s="20"/>
      <c r="D883" s="1" t="s">
        <v>77</v>
      </c>
      <c r="E883" s="1" t="s">
        <v>78</v>
      </c>
      <c r="F883" s="1" t="s">
        <v>87</v>
      </c>
      <c r="G883" s="1" t="s">
        <v>975</v>
      </c>
      <c r="H883" s="4" t="str">
        <f>INDEX(字典!B:B,MATCH(D883,字典!A:A,0))</f>
        <v>正常</v>
      </c>
      <c r="I883" s="4" t="str">
        <f>IF(RIGHT(F883,2)="90",INDEX(字典!F:F,MATCH("0x"&amp;MID(F883,5,2),字典!C:C,0)),INDEX(字典!D:D,MATCH("0x"&amp;MID(F883,5,2),字典!C:C,0)))</f>
        <v>-</v>
      </c>
      <c r="J883" s="4" t="str">
        <f>IF(RIGHT(F883,2) ="90",INDEX(字典!J:J,MATCH("0x"&amp;MID(F883,7,2),字典!C:C,0)),INDEX(字典!H:H,MATCH("0x"&amp;MID(F883,7,2),字典!C:C,0)))</f>
        <v>-</v>
      </c>
      <c r="K883" s="4" t="str">
        <f>INDEX(字典!M:M,MATCH("0x"&amp;RIGHT(F883,2),字典!L:L,0))</f>
        <v>0xFE(254/126)</v>
      </c>
      <c r="L883" s="8">
        <f t="shared" si="29"/>
        <v>5.5880000000000001</v>
      </c>
      <c r="M883" s="8">
        <f t="shared" si="28"/>
        <v>4.0000000000000036E-2</v>
      </c>
    </row>
    <row r="884" spans="1:13" ht="18" customHeight="1" x14ac:dyDescent="0.2">
      <c r="A884" s="1">
        <v>883</v>
      </c>
      <c r="B884" s="1">
        <v>3</v>
      </c>
      <c r="C884" s="20"/>
      <c r="D884" s="1" t="s">
        <v>77</v>
      </c>
      <c r="E884" s="1" t="s">
        <v>78</v>
      </c>
      <c r="F884" s="1" t="s">
        <v>87</v>
      </c>
      <c r="G884" s="1" t="s">
        <v>976</v>
      </c>
      <c r="H884" s="4" t="str">
        <f>INDEX(字典!B:B,MATCH(D884,字典!A:A,0))</f>
        <v>正常</v>
      </c>
      <c r="I884" s="4" t="str">
        <f>IF(RIGHT(F884,2)="90",INDEX(字典!F:F,MATCH("0x"&amp;MID(F884,5,2),字典!C:C,0)),INDEX(字典!D:D,MATCH("0x"&amp;MID(F884,5,2),字典!C:C,0)))</f>
        <v>-</v>
      </c>
      <c r="J884" s="4" t="str">
        <f>IF(RIGHT(F884,2) ="90",INDEX(字典!J:J,MATCH("0x"&amp;MID(F884,7,2),字典!C:C,0)),INDEX(字典!H:H,MATCH("0x"&amp;MID(F884,7,2),字典!C:C,0)))</f>
        <v>-</v>
      </c>
      <c r="K884" s="4" t="str">
        <f>INDEX(字典!M:M,MATCH("0x"&amp;RIGHT(F884,2),字典!L:L,0))</f>
        <v>0xFE(254/126)</v>
      </c>
      <c r="L884" s="8">
        <f t="shared" si="29"/>
        <v>5.7880000000000003</v>
      </c>
      <c r="M884" s="8">
        <f t="shared" si="28"/>
        <v>0.20000000000000018</v>
      </c>
    </row>
    <row r="885" spans="1:13" ht="18" customHeight="1" x14ac:dyDescent="0.2">
      <c r="A885" s="1">
        <v>884</v>
      </c>
      <c r="B885" s="1">
        <v>3</v>
      </c>
      <c r="C885" s="20"/>
      <c r="D885" s="1" t="s">
        <v>77</v>
      </c>
      <c r="E885" s="1" t="s">
        <v>78</v>
      </c>
      <c r="F885" s="1" t="s">
        <v>26</v>
      </c>
      <c r="G885" s="1" t="s">
        <v>977</v>
      </c>
      <c r="H885" s="4" t="str">
        <f>INDEX(字典!B:B,MATCH(D885,字典!A:A,0))</f>
        <v>正常</v>
      </c>
      <c r="I885" s="4" t="str">
        <f>IF(RIGHT(F885,2)="90",INDEX(字典!F:F,MATCH("0x"&amp;MID(F885,5,2),字典!C:C,0)),INDEX(字典!D:D,MATCH("0x"&amp;MID(F885,5,2),字典!C:C,0)))</f>
        <v>松开按键</v>
      </c>
      <c r="J885" s="4" t="str">
        <f>IF(RIGHT(F885,2) ="90",INDEX(字典!J:J,MATCH("0x"&amp;MID(F885,7,2),字典!C:C,0)),INDEX(字典!H:H,MATCH("0x"&amp;MID(F885,7,2),字典!C:C,0)))</f>
        <v>E2键</v>
      </c>
      <c r="K885" s="4" t="str">
        <f>INDEX(字典!M:M,MATCH("0x"&amp;RIGHT(F885,2),字典!L:L,0))</f>
        <v>音符</v>
      </c>
      <c r="L885" s="8">
        <f t="shared" si="29"/>
        <v>5.8380000000000001</v>
      </c>
      <c r="M885" s="8">
        <f t="shared" si="28"/>
        <v>4.9999999999999822E-2</v>
      </c>
    </row>
    <row r="886" spans="1:13" ht="18" customHeight="1" x14ac:dyDescent="0.2">
      <c r="A886" s="1">
        <v>885</v>
      </c>
      <c r="B886" s="1">
        <v>3</v>
      </c>
      <c r="C886" s="20"/>
      <c r="D886" s="1" t="s">
        <v>77</v>
      </c>
      <c r="E886" s="1" t="s">
        <v>78</v>
      </c>
      <c r="F886" s="1" t="s">
        <v>87</v>
      </c>
      <c r="G886" s="1" t="s">
        <v>978</v>
      </c>
      <c r="H886" s="4" t="str">
        <f>INDEX(字典!B:B,MATCH(D886,字典!A:A,0))</f>
        <v>正常</v>
      </c>
      <c r="I886" s="4" t="str">
        <f>IF(RIGHT(F886,2)="90",INDEX(字典!F:F,MATCH("0x"&amp;MID(F886,5,2),字典!C:C,0)),INDEX(字典!D:D,MATCH("0x"&amp;MID(F886,5,2),字典!C:C,0)))</f>
        <v>-</v>
      </c>
      <c r="J886" s="4" t="str">
        <f>IF(RIGHT(F886,2) ="90",INDEX(字典!J:J,MATCH("0x"&amp;MID(F886,7,2),字典!C:C,0)),INDEX(字典!H:H,MATCH("0x"&amp;MID(F886,7,2),字典!C:C,0)))</f>
        <v>-</v>
      </c>
      <c r="K886" s="4" t="str">
        <f>INDEX(字典!M:M,MATCH("0x"&amp;RIGHT(F886,2),字典!L:L,0))</f>
        <v>0xFE(254/126)</v>
      </c>
      <c r="L886" s="8">
        <f t="shared" si="29"/>
        <v>5.9880000000000004</v>
      </c>
      <c r="M886" s="8">
        <f t="shared" si="28"/>
        <v>0.15000000000000036</v>
      </c>
    </row>
    <row r="887" spans="1:13" ht="18" customHeight="1" x14ac:dyDescent="0.2">
      <c r="A887" s="1">
        <v>886</v>
      </c>
      <c r="B887" s="1">
        <v>3</v>
      </c>
      <c r="C887" s="20"/>
      <c r="D887" s="1" t="s">
        <v>77</v>
      </c>
      <c r="E887" s="1" t="s">
        <v>78</v>
      </c>
      <c r="F887" s="1" t="s">
        <v>979</v>
      </c>
      <c r="G887" s="1" t="s">
        <v>980</v>
      </c>
      <c r="H887" s="4" t="str">
        <f>INDEX(字典!B:B,MATCH(D887,字典!A:A,0))</f>
        <v>正常</v>
      </c>
      <c r="I887" s="4" t="str">
        <f>IF(RIGHT(F887,2)="90",INDEX(字典!F:F,MATCH("0x"&amp;MID(F887,5,2),字典!C:C,0)),INDEX(字典!D:D,MATCH("0x"&amp;MID(F887,5,2),字典!C:C,0)))</f>
        <v>按下(力度47)</v>
      </c>
      <c r="J887" s="4" t="str">
        <f>IF(RIGHT(F887,2) ="90",INDEX(字典!J:J,MATCH("0x"&amp;MID(F887,7,2),字典!C:C,0)),INDEX(字典!H:H,MATCH("0x"&amp;MID(F887,7,2),字典!C:C,0)))</f>
        <v>F2键</v>
      </c>
      <c r="K887" s="4" t="str">
        <f>INDEX(字典!M:M,MATCH("0x"&amp;RIGHT(F887,2),字典!L:L,0))</f>
        <v>音符</v>
      </c>
      <c r="L887" s="8">
        <f t="shared" si="29"/>
        <v>6.0780000000000003</v>
      </c>
      <c r="M887" s="8">
        <f t="shared" si="28"/>
        <v>8.9999999999999858E-2</v>
      </c>
    </row>
    <row r="888" spans="1:13" ht="18" customHeight="1" x14ac:dyDescent="0.2">
      <c r="A888" s="1">
        <v>887</v>
      </c>
      <c r="B888" s="1">
        <v>3</v>
      </c>
      <c r="C888" s="20"/>
      <c r="D888" s="1" t="s">
        <v>77</v>
      </c>
      <c r="E888" s="1" t="s">
        <v>78</v>
      </c>
      <c r="F888" s="1" t="s">
        <v>87</v>
      </c>
      <c r="G888" s="1" t="s">
        <v>981</v>
      </c>
      <c r="H888" s="4" t="str">
        <f>INDEX(字典!B:B,MATCH(D888,字典!A:A,0))</f>
        <v>正常</v>
      </c>
      <c r="I888" s="4" t="str">
        <f>IF(RIGHT(F888,2)="90",INDEX(字典!F:F,MATCH("0x"&amp;MID(F888,5,2),字典!C:C,0)),INDEX(字典!D:D,MATCH("0x"&amp;MID(F888,5,2),字典!C:C,0)))</f>
        <v>-</v>
      </c>
      <c r="J888" s="4" t="str">
        <f>IF(RIGHT(F888,2) ="90",INDEX(字典!J:J,MATCH("0x"&amp;MID(F888,7,2),字典!C:C,0)),INDEX(字典!H:H,MATCH("0x"&amp;MID(F888,7,2),字典!C:C,0)))</f>
        <v>-</v>
      </c>
      <c r="K888" s="4" t="str">
        <f>INDEX(字典!M:M,MATCH("0x"&amp;RIGHT(F888,2),字典!L:L,0))</f>
        <v>0xFE(254/126)</v>
      </c>
      <c r="L888" s="8">
        <f t="shared" si="29"/>
        <v>6.1890000000000001</v>
      </c>
      <c r="M888" s="8">
        <f t="shared" si="28"/>
        <v>0.11099999999999977</v>
      </c>
    </row>
    <row r="889" spans="1:13" ht="18" customHeight="1" x14ac:dyDescent="0.2">
      <c r="A889" s="1">
        <v>888</v>
      </c>
      <c r="B889" s="1">
        <v>3</v>
      </c>
      <c r="C889" s="20"/>
      <c r="D889" s="1" t="s">
        <v>77</v>
      </c>
      <c r="E889" s="1" t="s">
        <v>78</v>
      </c>
      <c r="F889" s="1" t="s">
        <v>87</v>
      </c>
      <c r="G889" s="1" t="s">
        <v>982</v>
      </c>
      <c r="H889" s="4" t="str">
        <f>INDEX(字典!B:B,MATCH(D889,字典!A:A,0))</f>
        <v>正常</v>
      </c>
      <c r="I889" s="4" t="str">
        <f>IF(RIGHT(F889,2)="90",INDEX(字典!F:F,MATCH("0x"&amp;MID(F889,5,2),字典!C:C,0)),INDEX(字典!D:D,MATCH("0x"&amp;MID(F889,5,2),字典!C:C,0)))</f>
        <v>-</v>
      </c>
      <c r="J889" s="4" t="str">
        <f>IF(RIGHT(F889,2) ="90",INDEX(字典!J:J,MATCH("0x"&amp;MID(F889,7,2),字典!C:C,0)),INDEX(字典!H:H,MATCH("0x"&amp;MID(F889,7,2),字典!C:C,0)))</f>
        <v>-</v>
      </c>
      <c r="K889" s="4" t="str">
        <f>INDEX(字典!M:M,MATCH("0x"&amp;RIGHT(F889,2),字典!L:L,0))</f>
        <v>0xFE(254/126)</v>
      </c>
      <c r="L889" s="8">
        <f t="shared" si="29"/>
        <v>6.3890000000000002</v>
      </c>
      <c r="M889" s="8">
        <f t="shared" si="28"/>
        <v>0.20000000000000018</v>
      </c>
    </row>
    <row r="890" spans="1:13" ht="18" customHeight="1" x14ac:dyDescent="0.2">
      <c r="A890" s="1">
        <v>889</v>
      </c>
      <c r="B890" s="1">
        <v>3</v>
      </c>
      <c r="C890" s="20"/>
      <c r="D890" s="1" t="s">
        <v>77</v>
      </c>
      <c r="E890" s="1" t="s">
        <v>78</v>
      </c>
      <c r="F890" s="1" t="s">
        <v>32</v>
      </c>
      <c r="G890" s="1" t="s">
        <v>983</v>
      </c>
      <c r="H890" s="4" t="str">
        <f>INDEX(字典!B:B,MATCH(D890,字典!A:A,0))</f>
        <v>正常</v>
      </c>
      <c r="I890" s="4" t="str">
        <f>IF(RIGHT(F890,2)="90",INDEX(字典!F:F,MATCH("0x"&amp;MID(F890,5,2),字典!C:C,0)),INDEX(字典!D:D,MATCH("0x"&amp;MID(F890,5,2),字典!C:C,0)))</f>
        <v>松开按键</v>
      </c>
      <c r="J890" s="4" t="str">
        <f>IF(RIGHT(F890,2) ="90",INDEX(字典!J:J,MATCH("0x"&amp;MID(F890,7,2),字典!C:C,0)),INDEX(字典!H:H,MATCH("0x"&amp;MID(F890,7,2),字典!C:C,0)))</f>
        <v>F2键</v>
      </c>
      <c r="K890" s="4" t="str">
        <f>INDEX(字典!M:M,MATCH("0x"&amp;RIGHT(F890,2),字典!L:L,0))</f>
        <v>音符</v>
      </c>
      <c r="L890" s="8">
        <f t="shared" si="29"/>
        <v>6.4889999999999999</v>
      </c>
      <c r="M890" s="8">
        <f t="shared" si="28"/>
        <v>9.9999999999999645E-2</v>
      </c>
    </row>
    <row r="891" spans="1:13" ht="18" customHeight="1" x14ac:dyDescent="0.2">
      <c r="A891" s="1">
        <v>890</v>
      </c>
      <c r="B891" s="1">
        <v>3</v>
      </c>
      <c r="C891" s="20"/>
      <c r="D891" s="1" t="s">
        <v>77</v>
      </c>
      <c r="E891" s="1" t="s">
        <v>78</v>
      </c>
      <c r="F891" s="1" t="s">
        <v>87</v>
      </c>
      <c r="G891" s="1" t="s">
        <v>984</v>
      </c>
      <c r="H891" s="4" t="str">
        <f>INDEX(字典!B:B,MATCH(D891,字典!A:A,0))</f>
        <v>正常</v>
      </c>
      <c r="I891" s="4" t="str">
        <f>IF(RIGHT(F891,2)="90",INDEX(字典!F:F,MATCH("0x"&amp;MID(F891,5,2),字典!C:C,0)),INDEX(字典!D:D,MATCH("0x"&amp;MID(F891,5,2),字典!C:C,0)))</f>
        <v>-</v>
      </c>
      <c r="J891" s="4" t="str">
        <f>IF(RIGHT(F891,2) ="90",INDEX(字典!J:J,MATCH("0x"&amp;MID(F891,7,2),字典!C:C,0)),INDEX(字典!H:H,MATCH("0x"&amp;MID(F891,7,2),字典!C:C,0)))</f>
        <v>-</v>
      </c>
      <c r="K891" s="4" t="str">
        <f>INDEX(字典!M:M,MATCH("0x"&amp;RIGHT(F891,2),字典!L:L,0))</f>
        <v>0xFE(254/126)</v>
      </c>
      <c r="L891" s="8">
        <f t="shared" si="29"/>
        <v>6.5890000000000004</v>
      </c>
      <c r="M891" s="8">
        <f t="shared" si="28"/>
        <v>0.10000000000000053</v>
      </c>
    </row>
    <row r="892" spans="1:13" ht="18" customHeight="1" x14ac:dyDescent="0.2">
      <c r="A892" s="1">
        <v>891</v>
      </c>
      <c r="B892" s="1">
        <v>3</v>
      </c>
      <c r="C892" s="20"/>
      <c r="D892" s="1" t="s">
        <v>77</v>
      </c>
      <c r="E892" s="1" t="s">
        <v>78</v>
      </c>
      <c r="F892" s="1" t="s">
        <v>985</v>
      </c>
      <c r="G892" s="1" t="s">
        <v>986</v>
      </c>
      <c r="H892" s="4" t="str">
        <f>INDEX(字典!B:B,MATCH(D892,字典!A:A,0))</f>
        <v>正常</v>
      </c>
      <c r="I892" s="4" t="str">
        <f>IF(RIGHT(F892,2)="90",INDEX(字典!F:F,MATCH("0x"&amp;MID(F892,5,2),字典!C:C,0)),INDEX(字典!D:D,MATCH("0x"&amp;MID(F892,5,2),字典!C:C,0)))</f>
        <v>按下(力度58)</v>
      </c>
      <c r="J892" s="4" t="str">
        <f>IF(RIGHT(F892,2) ="90",INDEX(字典!J:J,MATCH("0x"&amp;MID(F892,7,2),字典!C:C,0)),INDEX(字典!H:H,MATCH("0x"&amp;MID(F892,7,2),字典!C:C,0)))</f>
        <v>G2键</v>
      </c>
      <c r="K892" s="4" t="str">
        <f>INDEX(字典!M:M,MATCH("0x"&amp;RIGHT(F892,2),字典!L:L,0))</f>
        <v>音符</v>
      </c>
      <c r="L892" s="8">
        <f t="shared" si="29"/>
        <v>6.6689999999999996</v>
      </c>
      <c r="M892" s="8">
        <f t="shared" si="28"/>
        <v>7.9999999999999183E-2</v>
      </c>
    </row>
    <row r="893" spans="1:13" ht="18" customHeight="1" x14ac:dyDescent="0.2">
      <c r="A893" s="1">
        <v>892</v>
      </c>
      <c r="B893" s="1">
        <v>3</v>
      </c>
      <c r="C893" s="20"/>
      <c r="D893" s="1" t="s">
        <v>77</v>
      </c>
      <c r="E893" s="1" t="s">
        <v>78</v>
      </c>
      <c r="F893" s="1" t="s">
        <v>87</v>
      </c>
      <c r="G893" s="1" t="s">
        <v>987</v>
      </c>
      <c r="H893" s="4" t="str">
        <f>INDEX(字典!B:B,MATCH(D893,字典!A:A,0))</f>
        <v>正常</v>
      </c>
      <c r="I893" s="4" t="str">
        <f>IF(RIGHT(F893,2)="90",INDEX(字典!F:F,MATCH("0x"&amp;MID(F893,5,2),字典!C:C,0)),INDEX(字典!D:D,MATCH("0x"&amp;MID(F893,5,2),字典!C:C,0)))</f>
        <v>-</v>
      </c>
      <c r="J893" s="4" t="str">
        <f>IF(RIGHT(F893,2) ="90",INDEX(字典!J:J,MATCH("0x"&amp;MID(F893,7,2),字典!C:C,0)),INDEX(字典!H:H,MATCH("0x"&amp;MID(F893,7,2),字典!C:C,0)))</f>
        <v>-</v>
      </c>
      <c r="K893" s="4" t="str">
        <f>INDEX(字典!M:M,MATCH("0x"&amp;RIGHT(F893,2),字典!L:L,0))</f>
        <v>0xFE(254/126)</v>
      </c>
      <c r="L893" s="8">
        <f t="shared" si="29"/>
        <v>6.7889999999999997</v>
      </c>
      <c r="M893" s="8">
        <f t="shared" si="28"/>
        <v>0.12000000000000011</v>
      </c>
    </row>
    <row r="894" spans="1:13" ht="18" customHeight="1" x14ac:dyDescent="0.2">
      <c r="A894" s="1">
        <v>893</v>
      </c>
      <c r="B894" s="1">
        <v>3</v>
      </c>
      <c r="C894" s="20"/>
      <c r="D894" s="1" t="s">
        <v>77</v>
      </c>
      <c r="E894" s="1" t="s">
        <v>78</v>
      </c>
      <c r="F894" s="1" t="s">
        <v>87</v>
      </c>
      <c r="G894" s="1" t="s">
        <v>988</v>
      </c>
      <c r="H894" s="4" t="str">
        <f>INDEX(字典!B:B,MATCH(D894,字典!A:A,0))</f>
        <v>正常</v>
      </c>
      <c r="I894" s="4" t="str">
        <f>IF(RIGHT(F894,2)="90",INDEX(字典!F:F,MATCH("0x"&amp;MID(F894,5,2),字典!C:C,0)),INDEX(字典!D:D,MATCH("0x"&amp;MID(F894,5,2),字典!C:C,0)))</f>
        <v>-</v>
      </c>
      <c r="J894" s="4" t="str">
        <f>IF(RIGHT(F894,2) ="90",INDEX(字典!J:J,MATCH("0x"&amp;MID(F894,7,2),字典!C:C,0)),INDEX(字典!H:H,MATCH("0x"&amp;MID(F894,7,2),字典!C:C,0)))</f>
        <v>-</v>
      </c>
      <c r="K894" s="4" t="str">
        <f>INDEX(字典!M:M,MATCH("0x"&amp;RIGHT(F894,2),字典!L:L,0))</f>
        <v>0xFE(254/126)</v>
      </c>
      <c r="L894" s="8">
        <f t="shared" si="29"/>
        <v>6.9880000000000004</v>
      </c>
      <c r="M894" s="8">
        <f t="shared" si="28"/>
        <v>0.19900000000000073</v>
      </c>
    </row>
    <row r="895" spans="1:13" ht="18" customHeight="1" x14ac:dyDescent="0.2">
      <c r="A895" s="1">
        <v>894</v>
      </c>
      <c r="B895" s="1">
        <v>3</v>
      </c>
      <c r="C895" s="20"/>
      <c r="D895" s="1" t="s">
        <v>77</v>
      </c>
      <c r="E895" s="1" t="s">
        <v>78</v>
      </c>
      <c r="F895" s="1" t="s">
        <v>87</v>
      </c>
      <c r="G895" s="1" t="s">
        <v>989</v>
      </c>
      <c r="H895" s="4" t="str">
        <f>INDEX(字典!B:B,MATCH(D895,字典!A:A,0))</f>
        <v>正常</v>
      </c>
      <c r="I895" s="4" t="str">
        <f>IF(RIGHT(F895,2)="90",INDEX(字典!F:F,MATCH("0x"&amp;MID(F895,5,2),字典!C:C,0)),INDEX(字典!D:D,MATCH("0x"&amp;MID(F895,5,2),字典!C:C,0)))</f>
        <v>-</v>
      </c>
      <c r="J895" s="4" t="str">
        <f>IF(RIGHT(F895,2) ="90",INDEX(字典!J:J,MATCH("0x"&amp;MID(F895,7,2),字典!C:C,0)),INDEX(字典!H:H,MATCH("0x"&amp;MID(F895,7,2),字典!C:C,0)))</f>
        <v>-</v>
      </c>
      <c r="K895" s="4" t="str">
        <f>INDEX(字典!M:M,MATCH("0x"&amp;RIGHT(F895,2),字典!L:L,0))</f>
        <v>0xFE(254/126)</v>
      </c>
      <c r="L895" s="8">
        <f t="shared" si="29"/>
        <v>7.1879999999999997</v>
      </c>
      <c r="M895" s="8">
        <f t="shared" si="28"/>
        <v>0.19999999999999929</v>
      </c>
    </row>
    <row r="896" spans="1:13" ht="18" customHeight="1" x14ac:dyDescent="0.2">
      <c r="A896" s="1">
        <v>895</v>
      </c>
      <c r="B896" s="1">
        <v>3</v>
      </c>
      <c r="C896" s="20"/>
      <c r="D896" s="1" t="s">
        <v>77</v>
      </c>
      <c r="E896" s="1" t="s">
        <v>78</v>
      </c>
      <c r="F896" s="1" t="s">
        <v>87</v>
      </c>
      <c r="G896" s="1" t="s">
        <v>990</v>
      </c>
      <c r="H896" s="4" t="str">
        <f>INDEX(字典!B:B,MATCH(D896,字典!A:A,0))</f>
        <v>正常</v>
      </c>
      <c r="I896" s="4" t="str">
        <f>IF(RIGHT(F896,2)="90",INDEX(字典!F:F,MATCH("0x"&amp;MID(F896,5,2),字典!C:C,0)),INDEX(字典!D:D,MATCH("0x"&amp;MID(F896,5,2),字典!C:C,0)))</f>
        <v>-</v>
      </c>
      <c r="J896" s="4" t="str">
        <f>IF(RIGHT(F896,2) ="90",INDEX(字典!J:J,MATCH("0x"&amp;MID(F896,7,2),字典!C:C,0)),INDEX(字典!H:H,MATCH("0x"&amp;MID(F896,7,2),字典!C:C,0)))</f>
        <v>-</v>
      </c>
      <c r="K896" s="4" t="str">
        <f>INDEX(字典!M:M,MATCH("0x"&amp;RIGHT(F896,2),字典!L:L,0))</f>
        <v>0xFE(254/126)</v>
      </c>
      <c r="L896" s="8">
        <f t="shared" si="29"/>
        <v>7.3879999999999999</v>
      </c>
      <c r="M896" s="8">
        <f t="shared" si="28"/>
        <v>0.20000000000000018</v>
      </c>
    </row>
    <row r="897" spans="1:13" ht="18" customHeight="1" x14ac:dyDescent="0.2">
      <c r="A897" s="1">
        <v>896</v>
      </c>
      <c r="B897" s="1">
        <v>3</v>
      </c>
      <c r="C897" s="20"/>
      <c r="D897" s="1" t="s">
        <v>77</v>
      </c>
      <c r="E897" s="1" t="s">
        <v>78</v>
      </c>
      <c r="F897" s="1" t="s">
        <v>38</v>
      </c>
      <c r="G897" s="1" t="s">
        <v>991</v>
      </c>
      <c r="H897" s="4" t="str">
        <f>INDEX(字典!B:B,MATCH(D897,字典!A:A,0))</f>
        <v>正常</v>
      </c>
      <c r="I897" s="4" t="str">
        <f>IF(RIGHT(F897,2)="90",INDEX(字典!F:F,MATCH("0x"&amp;MID(F897,5,2),字典!C:C,0)),INDEX(字典!D:D,MATCH("0x"&amp;MID(F897,5,2),字典!C:C,0)))</f>
        <v>松开按键</v>
      </c>
      <c r="J897" s="4" t="str">
        <f>IF(RIGHT(F897,2) ="90",INDEX(字典!J:J,MATCH("0x"&amp;MID(F897,7,2),字典!C:C,0)),INDEX(字典!H:H,MATCH("0x"&amp;MID(F897,7,2),字典!C:C,0)))</f>
        <v>G2键</v>
      </c>
      <c r="K897" s="4" t="str">
        <f>INDEX(字典!M:M,MATCH("0x"&amp;RIGHT(F897,2),字典!L:L,0))</f>
        <v>音符</v>
      </c>
      <c r="L897" s="8">
        <f t="shared" si="29"/>
        <v>7.3979999999999997</v>
      </c>
      <c r="M897" s="8">
        <f t="shared" si="28"/>
        <v>9.9999999999997868E-3</v>
      </c>
    </row>
    <row r="898" spans="1:13" ht="18" customHeight="1" x14ac:dyDescent="0.2">
      <c r="A898" s="1">
        <v>897</v>
      </c>
      <c r="B898" s="1">
        <v>3</v>
      </c>
      <c r="C898" s="20"/>
      <c r="D898" s="1" t="s">
        <v>77</v>
      </c>
      <c r="E898" s="1" t="s">
        <v>78</v>
      </c>
      <c r="F898" s="1" t="s">
        <v>992</v>
      </c>
      <c r="G898" s="1" t="s">
        <v>993</v>
      </c>
      <c r="H898" s="4" t="str">
        <f>INDEX(字典!B:B,MATCH(D898,字典!A:A,0))</f>
        <v>正常</v>
      </c>
      <c r="I898" s="4" t="str">
        <f>IF(RIGHT(F898,2)="90",INDEX(字典!F:F,MATCH("0x"&amp;MID(F898,5,2),字典!C:C,0)),INDEX(字典!D:D,MATCH("0x"&amp;MID(F898,5,2),字典!C:C,0)))</f>
        <v>按下(力度69)</v>
      </c>
      <c r="J898" s="4" t="str">
        <f>IF(RIGHT(F898,2) ="90",INDEX(字典!J:J,MATCH("0x"&amp;MID(F898,7,2),字典!C:C,0)),INDEX(字典!H:H,MATCH("0x"&amp;MID(F898,7,2),字典!C:C,0)))</f>
        <v>G2键</v>
      </c>
      <c r="K898" s="4" t="str">
        <f>INDEX(字典!M:M,MATCH("0x"&amp;RIGHT(F898,2),字典!L:L,0))</f>
        <v>音符</v>
      </c>
      <c r="L898" s="8">
        <f t="shared" si="29"/>
        <v>7.5549999999999997</v>
      </c>
      <c r="M898" s="8">
        <f t="shared" ref="M898:M961" si="30">IFERROR(IF(B898=B897,L898-L897,0),"")</f>
        <v>0.15700000000000003</v>
      </c>
    </row>
    <row r="899" spans="1:13" ht="18" customHeight="1" x14ac:dyDescent="0.2">
      <c r="A899" s="1">
        <v>898</v>
      </c>
      <c r="B899" s="1">
        <v>3</v>
      </c>
      <c r="C899" s="20"/>
      <c r="D899" s="1" t="s">
        <v>77</v>
      </c>
      <c r="E899" s="1" t="s">
        <v>78</v>
      </c>
      <c r="F899" s="1" t="s">
        <v>87</v>
      </c>
      <c r="G899" s="1" t="s">
        <v>994</v>
      </c>
      <c r="H899" s="4" t="str">
        <f>INDEX(字典!B:B,MATCH(D899,字典!A:A,0))</f>
        <v>正常</v>
      </c>
      <c r="I899" s="4" t="str">
        <f>IF(RIGHT(F899,2)="90",INDEX(字典!F:F,MATCH("0x"&amp;MID(F899,5,2),字典!C:C,0)),INDEX(字典!D:D,MATCH("0x"&amp;MID(F899,5,2),字典!C:C,0)))</f>
        <v>-</v>
      </c>
      <c r="J899" s="4" t="str">
        <f>IF(RIGHT(F899,2) ="90",INDEX(字典!J:J,MATCH("0x"&amp;MID(F899,7,2),字典!C:C,0)),INDEX(字典!H:H,MATCH("0x"&amp;MID(F899,7,2),字典!C:C,0)))</f>
        <v>-</v>
      </c>
      <c r="K899" s="4" t="str">
        <f>INDEX(字典!M:M,MATCH("0x"&amp;RIGHT(F899,2),字典!L:L,0))</f>
        <v>0xFE(254/126)</v>
      </c>
      <c r="L899" s="8">
        <f t="shared" si="29"/>
        <v>7.585</v>
      </c>
      <c r="M899" s="8">
        <f t="shared" si="30"/>
        <v>3.0000000000000249E-2</v>
      </c>
    </row>
    <row r="900" spans="1:13" ht="18" customHeight="1" x14ac:dyDescent="0.2">
      <c r="A900" s="1">
        <v>899</v>
      </c>
      <c r="B900" s="1">
        <v>3</v>
      </c>
      <c r="C900" s="20"/>
      <c r="D900" s="1" t="s">
        <v>77</v>
      </c>
      <c r="E900" s="1" t="s">
        <v>78</v>
      </c>
      <c r="F900" s="1" t="s">
        <v>87</v>
      </c>
      <c r="G900" s="1" t="s">
        <v>995</v>
      </c>
      <c r="H900" s="4" t="str">
        <f>INDEX(字典!B:B,MATCH(D900,字典!A:A,0))</f>
        <v>正常</v>
      </c>
      <c r="I900" s="4" t="str">
        <f>IF(RIGHT(F900,2)="90",INDEX(字典!F:F,MATCH("0x"&amp;MID(F900,5,2),字典!C:C,0)),INDEX(字典!D:D,MATCH("0x"&amp;MID(F900,5,2),字典!C:C,0)))</f>
        <v>-</v>
      </c>
      <c r="J900" s="4" t="str">
        <f>IF(RIGHT(F900,2) ="90",INDEX(字典!J:J,MATCH("0x"&amp;MID(F900,7,2),字典!C:C,0)),INDEX(字典!H:H,MATCH("0x"&amp;MID(F900,7,2),字典!C:C,0)))</f>
        <v>-</v>
      </c>
      <c r="K900" s="4" t="str">
        <f>INDEX(字典!M:M,MATCH("0x"&amp;RIGHT(F900,2),字典!L:L,0))</f>
        <v>0xFE(254/126)</v>
      </c>
      <c r="L900" s="8">
        <f t="shared" si="29"/>
        <v>7.7850000000000001</v>
      </c>
      <c r="M900" s="8">
        <f t="shared" si="30"/>
        <v>0.20000000000000018</v>
      </c>
    </row>
    <row r="901" spans="1:13" ht="18" customHeight="1" x14ac:dyDescent="0.2">
      <c r="A901" s="1">
        <v>900</v>
      </c>
      <c r="B901" s="1">
        <v>3</v>
      </c>
      <c r="C901" s="20"/>
      <c r="D901" s="1" t="s">
        <v>77</v>
      </c>
      <c r="E901" s="1" t="s">
        <v>78</v>
      </c>
      <c r="F901" s="1" t="s">
        <v>38</v>
      </c>
      <c r="G901" s="1" t="s">
        <v>996</v>
      </c>
      <c r="H901" s="4" t="str">
        <f>INDEX(字典!B:B,MATCH(D901,字典!A:A,0))</f>
        <v>正常</v>
      </c>
      <c r="I901" s="4" t="str">
        <f>IF(RIGHT(F901,2)="90",INDEX(字典!F:F,MATCH("0x"&amp;MID(F901,5,2),字典!C:C,0)),INDEX(字典!D:D,MATCH("0x"&amp;MID(F901,5,2),字典!C:C,0)))</f>
        <v>松开按键</v>
      </c>
      <c r="J901" s="4" t="str">
        <f>IF(RIGHT(F901,2) ="90",INDEX(字典!J:J,MATCH("0x"&amp;MID(F901,7,2),字典!C:C,0)),INDEX(字典!H:H,MATCH("0x"&amp;MID(F901,7,2),字典!C:C,0)))</f>
        <v>G2键</v>
      </c>
      <c r="K901" s="4" t="str">
        <f>INDEX(字典!M:M,MATCH("0x"&amp;RIGHT(F901,2),字典!L:L,0))</f>
        <v>音符</v>
      </c>
      <c r="L901" s="8">
        <f t="shared" si="29"/>
        <v>7.9249999999999998</v>
      </c>
      <c r="M901" s="8">
        <f t="shared" si="30"/>
        <v>0.13999999999999968</v>
      </c>
    </row>
    <row r="902" spans="1:13" ht="18" customHeight="1" x14ac:dyDescent="0.2">
      <c r="A902" s="1">
        <v>901</v>
      </c>
      <c r="B902" s="1">
        <v>3</v>
      </c>
      <c r="C902" s="20"/>
      <c r="D902" s="1" t="s">
        <v>77</v>
      </c>
      <c r="E902" s="1" t="s">
        <v>78</v>
      </c>
      <c r="F902" s="1" t="s">
        <v>87</v>
      </c>
      <c r="G902" s="1" t="s">
        <v>997</v>
      </c>
      <c r="H902" s="4" t="str">
        <f>INDEX(字典!B:B,MATCH(D902,字典!A:A,0))</f>
        <v>正常</v>
      </c>
      <c r="I902" s="4" t="str">
        <f>IF(RIGHT(F902,2)="90",INDEX(字典!F:F,MATCH("0x"&amp;MID(F902,5,2),字典!C:C,0)),INDEX(字典!D:D,MATCH("0x"&amp;MID(F902,5,2),字典!C:C,0)))</f>
        <v>-</v>
      </c>
      <c r="J902" s="4" t="str">
        <f>IF(RIGHT(F902,2) ="90",INDEX(字典!J:J,MATCH("0x"&amp;MID(F902,7,2),字典!C:C,0)),INDEX(字典!H:H,MATCH("0x"&amp;MID(F902,7,2),字典!C:C,0)))</f>
        <v>-</v>
      </c>
      <c r="K902" s="4" t="str">
        <f>INDEX(字典!M:M,MATCH("0x"&amp;RIGHT(F902,2),字典!L:L,0))</f>
        <v>0xFE(254/126)</v>
      </c>
      <c r="L902" s="8">
        <f t="shared" si="29"/>
        <v>7.992</v>
      </c>
      <c r="M902" s="8">
        <f t="shared" si="30"/>
        <v>6.7000000000000171E-2</v>
      </c>
    </row>
    <row r="903" spans="1:13" ht="18" customHeight="1" x14ac:dyDescent="0.2">
      <c r="A903" s="1">
        <v>902</v>
      </c>
      <c r="B903" s="1">
        <v>3</v>
      </c>
      <c r="C903" s="20"/>
      <c r="D903" s="1" t="s">
        <v>77</v>
      </c>
      <c r="E903" s="1" t="s">
        <v>78</v>
      </c>
      <c r="F903" s="1" t="s">
        <v>998</v>
      </c>
      <c r="G903" s="1" t="s">
        <v>999</v>
      </c>
      <c r="H903" s="4" t="str">
        <f>INDEX(字典!B:B,MATCH(D903,字典!A:A,0))</f>
        <v>正常</v>
      </c>
      <c r="I903" s="4" t="str">
        <f>IF(RIGHT(F903,2)="90",INDEX(字典!F:F,MATCH("0x"&amp;MID(F903,5,2),字典!C:C,0)),INDEX(字典!D:D,MATCH("0x"&amp;MID(F903,5,2),字典!C:C,0)))</f>
        <v>按下(力度44)</v>
      </c>
      <c r="J903" s="4" t="str">
        <f>IF(RIGHT(F903,2) ="90",INDEX(字典!J:J,MATCH("0x"&amp;MID(F903,7,2),字典!C:C,0)),INDEX(字典!H:H,MATCH("0x"&amp;MID(F903,7,2),字典!C:C,0)))</f>
        <v>F2键</v>
      </c>
      <c r="K903" s="4" t="str">
        <f>INDEX(字典!M:M,MATCH("0x"&amp;RIGHT(F903,2),字典!L:L,0))</f>
        <v>音符</v>
      </c>
      <c r="L903" s="8">
        <f t="shared" si="29"/>
        <v>8.1319999999999997</v>
      </c>
      <c r="M903" s="8">
        <f t="shared" si="30"/>
        <v>0.13999999999999968</v>
      </c>
    </row>
    <row r="904" spans="1:13" ht="18" customHeight="1" x14ac:dyDescent="0.2">
      <c r="A904" s="1">
        <v>903</v>
      </c>
      <c r="B904" s="1">
        <v>3</v>
      </c>
      <c r="C904" s="20"/>
      <c r="D904" s="1" t="s">
        <v>77</v>
      </c>
      <c r="E904" s="1" t="s">
        <v>78</v>
      </c>
      <c r="F904" s="1" t="s">
        <v>87</v>
      </c>
      <c r="G904" s="1" t="s">
        <v>1000</v>
      </c>
      <c r="H904" s="4" t="str">
        <f>INDEX(字典!B:B,MATCH(D904,字典!A:A,0))</f>
        <v>正常</v>
      </c>
      <c r="I904" s="4" t="str">
        <f>IF(RIGHT(F904,2)="90",INDEX(字典!F:F,MATCH("0x"&amp;MID(F904,5,2),字典!C:C,0)),INDEX(字典!D:D,MATCH("0x"&amp;MID(F904,5,2),字典!C:C,0)))</f>
        <v>-</v>
      </c>
      <c r="J904" s="4" t="str">
        <f>IF(RIGHT(F904,2) ="90",INDEX(字典!J:J,MATCH("0x"&amp;MID(F904,7,2),字典!C:C,0)),INDEX(字典!H:H,MATCH("0x"&amp;MID(F904,7,2),字典!C:C,0)))</f>
        <v>-</v>
      </c>
      <c r="K904" s="4" t="str">
        <f>INDEX(字典!M:M,MATCH("0x"&amp;RIGHT(F904,2),字典!L:L,0))</f>
        <v>0xFE(254/126)</v>
      </c>
      <c r="L904" s="8">
        <f t="shared" si="29"/>
        <v>8.1920000000000002</v>
      </c>
      <c r="M904" s="8">
        <f t="shared" si="30"/>
        <v>6.0000000000000497E-2</v>
      </c>
    </row>
    <row r="905" spans="1:13" ht="18" customHeight="1" x14ac:dyDescent="0.2">
      <c r="A905" s="1">
        <v>904</v>
      </c>
      <c r="B905" s="1">
        <v>3</v>
      </c>
      <c r="C905" s="20"/>
      <c r="D905" s="1" t="s">
        <v>77</v>
      </c>
      <c r="E905" s="1" t="s">
        <v>78</v>
      </c>
      <c r="F905" s="1" t="s">
        <v>87</v>
      </c>
      <c r="G905" s="1" t="s">
        <v>1001</v>
      </c>
      <c r="H905" s="4" t="str">
        <f>INDEX(字典!B:B,MATCH(D905,字典!A:A,0))</f>
        <v>正常</v>
      </c>
      <c r="I905" s="4" t="str">
        <f>IF(RIGHT(F905,2)="90",INDEX(字典!F:F,MATCH("0x"&amp;MID(F905,5,2),字典!C:C,0)),INDEX(字典!D:D,MATCH("0x"&amp;MID(F905,5,2),字典!C:C,0)))</f>
        <v>-</v>
      </c>
      <c r="J905" s="4" t="str">
        <f>IF(RIGHT(F905,2) ="90",INDEX(字典!J:J,MATCH("0x"&amp;MID(F905,7,2),字典!C:C,0)),INDEX(字典!H:H,MATCH("0x"&amp;MID(F905,7,2),字典!C:C,0)))</f>
        <v>-</v>
      </c>
      <c r="K905" s="4" t="str">
        <f>INDEX(字典!M:M,MATCH("0x"&amp;RIGHT(F905,2),字典!L:L,0))</f>
        <v>0xFE(254/126)</v>
      </c>
      <c r="L905" s="8">
        <f t="shared" si="29"/>
        <v>8.3919999999999995</v>
      </c>
      <c r="M905" s="8">
        <f t="shared" si="30"/>
        <v>0.19999999999999929</v>
      </c>
    </row>
    <row r="906" spans="1:13" ht="18" customHeight="1" x14ac:dyDescent="0.2">
      <c r="A906" s="1">
        <v>905</v>
      </c>
      <c r="B906" s="1">
        <v>3</v>
      </c>
      <c r="C906" s="20"/>
      <c r="D906" s="1" t="s">
        <v>77</v>
      </c>
      <c r="E906" s="1" t="s">
        <v>78</v>
      </c>
      <c r="F906" s="1" t="s">
        <v>32</v>
      </c>
      <c r="G906" s="1" t="s">
        <v>1002</v>
      </c>
      <c r="H906" s="4" t="str">
        <f>INDEX(字典!B:B,MATCH(D906,字典!A:A,0))</f>
        <v>正常</v>
      </c>
      <c r="I906" s="4" t="str">
        <f>IF(RIGHT(F906,2)="90",INDEX(字典!F:F,MATCH("0x"&amp;MID(F906,5,2),字典!C:C,0)),INDEX(字典!D:D,MATCH("0x"&amp;MID(F906,5,2),字典!C:C,0)))</f>
        <v>松开按键</v>
      </c>
      <c r="J906" s="4" t="str">
        <f>IF(RIGHT(F906,2) ="90",INDEX(字典!J:J,MATCH("0x"&amp;MID(F906,7,2),字典!C:C,0)),INDEX(字典!H:H,MATCH("0x"&amp;MID(F906,7,2),字典!C:C,0)))</f>
        <v>F2键</v>
      </c>
      <c r="K906" s="4" t="str">
        <f>INDEX(字典!M:M,MATCH("0x"&amp;RIGHT(F906,2),字典!L:L,0))</f>
        <v>音符</v>
      </c>
      <c r="L906" s="8">
        <f t="shared" ref="L906:L969" si="31">HEX2DEC(RIGHT(G906,6))/1000</f>
        <v>8.5020000000000007</v>
      </c>
      <c r="M906" s="8">
        <f t="shared" si="30"/>
        <v>0.11000000000000121</v>
      </c>
    </row>
    <row r="907" spans="1:13" ht="18" customHeight="1" x14ac:dyDescent="0.2">
      <c r="A907" s="1">
        <v>906</v>
      </c>
      <c r="B907" s="1">
        <v>3</v>
      </c>
      <c r="C907" s="20"/>
      <c r="D907" s="1" t="s">
        <v>77</v>
      </c>
      <c r="E907" s="1" t="s">
        <v>78</v>
      </c>
      <c r="F907" s="1" t="s">
        <v>87</v>
      </c>
      <c r="G907" s="1" t="s">
        <v>1003</v>
      </c>
      <c r="H907" s="4" t="str">
        <f>INDEX(字典!B:B,MATCH(D907,字典!A:A,0))</f>
        <v>正常</v>
      </c>
      <c r="I907" s="4" t="str">
        <f>IF(RIGHT(F907,2)="90",INDEX(字典!F:F,MATCH("0x"&amp;MID(F907,5,2),字典!C:C,0)),INDEX(字典!D:D,MATCH("0x"&amp;MID(F907,5,2),字典!C:C,0)))</f>
        <v>-</v>
      </c>
      <c r="J907" s="4" t="str">
        <f>IF(RIGHT(F907,2) ="90",INDEX(字典!J:J,MATCH("0x"&amp;MID(F907,7,2),字典!C:C,0)),INDEX(字典!H:H,MATCH("0x"&amp;MID(F907,7,2),字典!C:C,0)))</f>
        <v>-</v>
      </c>
      <c r="K907" s="4" t="str">
        <f>INDEX(字典!M:M,MATCH("0x"&amp;RIGHT(F907,2),字典!L:L,0))</f>
        <v>0xFE(254/126)</v>
      </c>
      <c r="L907" s="8">
        <f t="shared" si="31"/>
        <v>8.5920000000000005</v>
      </c>
      <c r="M907" s="8">
        <f t="shared" si="30"/>
        <v>8.9999999999999858E-2</v>
      </c>
    </row>
    <row r="908" spans="1:13" ht="18" customHeight="1" x14ac:dyDescent="0.2">
      <c r="A908" s="1">
        <v>907</v>
      </c>
      <c r="B908" s="1">
        <v>3</v>
      </c>
      <c r="C908" s="20"/>
      <c r="D908" s="1" t="s">
        <v>77</v>
      </c>
      <c r="E908" s="1" t="s">
        <v>78</v>
      </c>
      <c r="F908" s="1" t="s">
        <v>1004</v>
      </c>
      <c r="G908" s="1" t="s">
        <v>1005</v>
      </c>
      <c r="H908" s="4" t="str">
        <f>INDEX(字典!B:B,MATCH(D908,字典!A:A,0))</f>
        <v>正常</v>
      </c>
      <c r="I908" s="4" t="str">
        <f>IF(RIGHT(F908,2)="90",INDEX(字典!F:F,MATCH("0x"&amp;MID(F908,5,2),字典!C:C,0)),INDEX(字典!D:D,MATCH("0x"&amp;MID(F908,5,2),字典!C:C,0)))</f>
        <v>按下(力度61)</v>
      </c>
      <c r="J908" s="4" t="str">
        <f>IF(RIGHT(F908,2) ="90",INDEX(字典!J:J,MATCH("0x"&amp;MID(F908,7,2),字典!C:C,0)),INDEX(字典!H:H,MATCH("0x"&amp;MID(F908,7,2),字典!C:C,0)))</f>
        <v>E2键</v>
      </c>
      <c r="K908" s="4" t="str">
        <f>INDEX(字典!M:M,MATCH("0x"&amp;RIGHT(F908,2),字典!L:L,0))</f>
        <v>音符</v>
      </c>
      <c r="L908" s="8">
        <f t="shared" si="31"/>
        <v>8.6920000000000002</v>
      </c>
      <c r="M908" s="8">
        <f t="shared" si="30"/>
        <v>9.9999999999999645E-2</v>
      </c>
    </row>
    <row r="909" spans="1:13" ht="18" customHeight="1" x14ac:dyDescent="0.2">
      <c r="A909" s="1">
        <v>908</v>
      </c>
      <c r="B909" s="1">
        <v>3</v>
      </c>
      <c r="C909" s="20"/>
      <c r="D909" s="1" t="s">
        <v>77</v>
      </c>
      <c r="E909" s="1" t="s">
        <v>78</v>
      </c>
      <c r="F909" s="1" t="s">
        <v>87</v>
      </c>
      <c r="G909" s="1" t="s">
        <v>1006</v>
      </c>
      <c r="H909" s="4" t="str">
        <f>INDEX(字典!B:B,MATCH(D909,字典!A:A,0))</f>
        <v>正常</v>
      </c>
      <c r="I909" s="4" t="str">
        <f>IF(RIGHT(F909,2)="90",INDEX(字典!F:F,MATCH("0x"&amp;MID(F909,5,2),字典!C:C,0)),INDEX(字典!D:D,MATCH("0x"&amp;MID(F909,5,2),字典!C:C,0)))</f>
        <v>-</v>
      </c>
      <c r="J909" s="4" t="str">
        <f>IF(RIGHT(F909,2) ="90",INDEX(字典!J:J,MATCH("0x"&amp;MID(F909,7,2),字典!C:C,0)),INDEX(字典!H:H,MATCH("0x"&amp;MID(F909,7,2),字典!C:C,0)))</f>
        <v>-</v>
      </c>
      <c r="K909" s="4" t="str">
        <f>INDEX(字典!M:M,MATCH("0x"&amp;RIGHT(F909,2),字典!L:L,0))</f>
        <v>0xFE(254/126)</v>
      </c>
      <c r="L909" s="8">
        <f t="shared" si="31"/>
        <v>8.7919999999999998</v>
      </c>
      <c r="M909" s="8">
        <f t="shared" si="30"/>
        <v>9.9999999999999645E-2</v>
      </c>
    </row>
    <row r="910" spans="1:13" ht="18" customHeight="1" x14ac:dyDescent="0.2">
      <c r="A910" s="1">
        <v>909</v>
      </c>
      <c r="B910" s="1">
        <v>3</v>
      </c>
      <c r="C910" s="20"/>
      <c r="D910" s="1" t="s">
        <v>77</v>
      </c>
      <c r="E910" s="1" t="s">
        <v>78</v>
      </c>
      <c r="F910" s="1" t="s">
        <v>26</v>
      </c>
      <c r="G910" s="1" t="s">
        <v>1007</v>
      </c>
      <c r="H910" s="4" t="str">
        <f>INDEX(字典!B:B,MATCH(D910,字典!A:A,0))</f>
        <v>正常</v>
      </c>
      <c r="I910" s="4" t="str">
        <f>IF(RIGHT(F910,2)="90",INDEX(字典!F:F,MATCH("0x"&amp;MID(F910,5,2),字典!C:C,0)),INDEX(字典!D:D,MATCH("0x"&amp;MID(F910,5,2),字典!C:C,0)))</f>
        <v>松开按键</v>
      </c>
      <c r="J910" s="4" t="str">
        <f>IF(RIGHT(F910,2) ="90",INDEX(字典!J:J,MATCH("0x"&amp;MID(F910,7,2),字典!C:C,0)),INDEX(字典!H:H,MATCH("0x"&amp;MID(F910,7,2),字典!C:C,0)))</f>
        <v>E2键</v>
      </c>
      <c r="K910" s="4" t="str">
        <f>INDEX(字典!M:M,MATCH("0x"&amp;RIGHT(F910,2),字典!L:L,0))</f>
        <v>音符</v>
      </c>
      <c r="L910" s="8">
        <f t="shared" si="31"/>
        <v>8.9420000000000002</v>
      </c>
      <c r="M910" s="8">
        <f t="shared" si="30"/>
        <v>0.15000000000000036</v>
      </c>
    </row>
    <row r="911" spans="1:13" ht="18" customHeight="1" x14ac:dyDescent="0.2">
      <c r="A911" s="1">
        <v>910</v>
      </c>
      <c r="B911" s="1">
        <v>3</v>
      </c>
      <c r="C911" s="20"/>
      <c r="D911" s="1" t="s">
        <v>77</v>
      </c>
      <c r="E911" s="1" t="s">
        <v>78</v>
      </c>
      <c r="F911" s="1" t="s">
        <v>87</v>
      </c>
      <c r="G911" s="1" t="s">
        <v>1008</v>
      </c>
      <c r="H911" s="4" t="str">
        <f>INDEX(字典!B:B,MATCH(D911,字典!A:A,0))</f>
        <v>正常</v>
      </c>
      <c r="I911" s="4" t="str">
        <f>IF(RIGHT(F911,2)="90",INDEX(字典!F:F,MATCH("0x"&amp;MID(F911,5,2),字典!C:C,0)),INDEX(字典!D:D,MATCH("0x"&amp;MID(F911,5,2),字典!C:C,0)))</f>
        <v>-</v>
      </c>
      <c r="J911" s="4" t="str">
        <f>IF(RIGHT(F911,2) ="90",INDEX(字典!J:J,MATCH("0x"&amp;MID(F911,7,2),字典!C:C,0)),INDEX(字典!H:H,MATCH("0x"&amp;MID(F911,7,2),字典!C:C,0)))</f>
        <v>-</v>
      </c>
      <c r="K911" s="4" t="str">
        <f>INDEX(字典!M:M,MATCH("0x"&amp;RIGHT(F911,2),字典!L:L,0))</f>
        <v>0xFE(254/126)</v>
      </c>
      <c r="L911" s="8">
        <f t="shared" si="31"/>
        <v>8.9909999999999997</v>
      </c>
      <c r="M911" s="8">
        <f t="shared" si="30"/>
        <v>4.8999999999999488E-2</v>
      </c>
    </row>
    <row r="912" spans="1:13" ht="18" customHeight="1" x14ac:dyDescent="0.2">
      <c r="A912" s="1">
        <v>911</v>
      </c>
      <c r="B912" s="1">
        <v>3</v>
      </c>
      <c r="C912" s="20"/>
      <c r="D912" s="1" t="s">
        <v>77</v>
      </c>
      <c r="E912" s="1" t="s">
        <v>78</v>
      </c>
      <c r="F912" s="1" t="s">
        <v>87</v>
      </c>
      <c r="G912" s="1" t="s">
        <v>1009</v>
      </c>
      <c r="H912" s="4" t="str">
        <f>INDEX(字典!B:B,MATCH(D912,字典!A:A,0))</f>
        <v>正常</v>
      </c>
      <c r="I912" s="4" t="str">
        <f>IF(RIGHT(F912,2)="90",INDEX(字典!F:F,MATCH("0x"&amp;MID(F912,5,2),字典!C:C,0)),INDEX(字典!D:D,MATCH("0x"&amp;MID(F912,5,2),字典!C:C,0)))</f>
        <v>-</v>
      </c>
      <c r="J912" s="4" t="str">
        <f>IF(RIGHT(F912,2) ="90",INDEX(字典!J:J,MATCH("0x"&amp;MID(F912,7,2),字典!C:C,0)),INDEX(字典!H:H,MATCH("0x"&amp;MID(F912,7,2),字典!C:C,0)))</f>
        <v>-</v>
      </c>
      <c r="K912" s="4" t="str">
        <f>INDEX(字典!M:M,MATCH("0x"&amp;RIGHT(F912,2),字典!L:L,0))</f>
        <v>0xFE(254/126)</v>
      </c>
      <c r="L912" s="8">
        <f t="shared" si="31"/>
        <v>9.1910000000000007</v>
      </c>
      <c r="M912" s="8">
        <f t="shared" si="30"/>
        <v>0.20000000000000107</v>
      </c>
    </row>
    <row r="913" spans="1:13" ht="18" customHeight="1" x14ac:dyDescent="0.2">
      <c r="A913" s="1">
        <v>912</v>
      </c>
      <c r="B913" s="1">
        <v>3</v>
      </c>
      <c r="C913" s="20"/>
      <c r="D913" s="1" t="s">
        <v>77</v>
      </c>
      <c r="E913" s="1" t="s">
        <v>78</v>
      </c>
      <c r="F913" s="1" t="s">
        <v>1010</v>
      </c>
      <c r="G913" s="1" t="s">
        <v>1011</v>
      </c>
      <c r="H913" s="4" t="str">
        <f>INDEX(字典!B:B,MATCH(D913,字典!A:A,0))</f>
        <v>正常</v>
      </c>
      <c r="I913" s="4" t="str">
        <f>IF(RIGHT(F913,2)="90",INDEX(字典!F:F,MATCH("0x"&amp;MID(F913,5,2),字典!C:C,0)),INDEX(字典!D:D,MATCH("0x"&amp;MID(F913,5,2),字典!C:C,0)))</f>
        <v>按下(力度67)</v>
      </c>
      <c r="J913" s="4" t="str">
        <f>IF(RIGHT(F913,2) ="90",INDEX(字典!J:J,MATCH("0x"&amp;MID(F913,7,2),字典!C:C,0)),INDEX(字典!H:H,MATCH("0x"&amp;MID(F913,7,2),字典!C:C,0)))</f>
        <v>D2键</v>
      </c>
      <c r="K913" s="4" t="str">
        <f>INDEX(字典!M:M,MATCH("0x"&amp;RIGHT(F913,2),字典!L:L,0))</f>
        <v>音符</v>
      </c>
      <c r="L913" s="8">
        <f t="shared" si="31"/>
        <v>9.2509999999999994</v>
      </c>
      <c r="M913" s="8">
        <f t="shared" si="30"/>
        <v>5.9999999999998721E-2</v>
      </c>
    </row>
    <row r="914" spans="1:13" ht="18" customHeight="1" x14ac:dyDescent="0.2">
      <c r="A914" s="1">
        <v>913</v>
      </c>
      <c r="B914" s="1">
        <v>3</v>
      </c>
      <c r="C914" s="20"/>
      <c r="D914" s="1" t="s">
        <v>77</v>
      </c>
      <c r="E914" s="1" t="s">
        <v>78</v>
      </c>
      <c r="F914" s="1" t="s">
        <v>87</v>
      </c>
      <c r="G914" s="1" t="s">
        <v>1012</v>
      </c>
      <c r="H914" s="4" t="str">
        <f>INDEX(字典!B:B,MATCH(D914,字典!A:A,0))</f>
        <v>正常</v>
      </c>
      <c r="I914" s="4" t="str">
        <f>IF(RIGHT(F914,2)="90",INDEX(字典!F:F,MATCH("0x"&amp;MID(F914,5,2),字典!C:C,0)),INDEX(字典!D:D,MATCH("0x"&amp;MID(F914,5,2),字典!C:C,0)))</f>
        <v>-</v>
      </c>
      <c r="J914" s="4" t="str">
        <f>IF(RIGHT(F914,2) ="90",INDEX(字典!J:J,MATCH("0x"&amp;MID(F914,7,2),字典!C:C,0)),INDEX(字典!H:H,MATCH("0x"&amp;MID(F914,7,2),字典!C:C,0)))</f>
        <v>-</v>
      </c>
      <c r="K914" s="4" t="str">
        <f>INDEX(字典!M:M,MATCH("0x"&amp;RIGHT(F914,2),字典!L:L,0))</f>
        <v>0xFE(254/126)</v>
      </c>
      <c r="L914" s="8">
        <f t="shared" si="31"/>
        <v>9.391</v>
      </c>
      <c r="M914" s="8">
        <f t="shared" si="30"/>
        <v>0.14000000000000057</v>
      </c>
    </row>
    <row r="915" spans="1:13" ht="18" customHeight="1" x14ac:dyDescent="0.2">
      <c r="A915" s="1">
        <v>914</v>
      </c>
      <c r="B915" s="1">
        <v>3</v>
      </c>
      <c r="C915" s="20"/>
      <c r="D915" s="1" t="s">
        <v>77</v>
      </c>
      <c r="E915" s="1" t="s">
        <v>78</v>
      </c>
      <c r="F915" s="1" t="s">
        <v>20</v>
      </c>
      <c r="G915" s="1" t="s">
        <v>1013</v>
      </c>
      <c r="H915" s="4" t="str">
        <f>INDEX(字典!B:B,MATCH(D915,字典!A:A,0))</f>
        <v>正常</v>
      </c>
      <c r="I915" s="4" t="str">
        <f>IF(RIGHT(F915,2)="90",INDEX(字典!F:F,MATCH("0x"&amp;MID(F915,5,2),字典!C:C,0)),INDEX(字典!D:D,MATCH("0x"&amp;MID(F915,5,2),字典!C:C,0)))</f>
        <v>松开按键</v>
      </c>
      <c r="J915" s="4" t="str">
        <f>IF(RIGHT(F915,2) ="90",INDEX(字典!J:J,MATCH("0x"&amp;MID(F915,7,2),字典!C:C,0)),INDEX(字典!H:H,MATCH("0x"&amp;MID(F915,7,2),字典!C:C,0)))</f>
        <v>D2键</v>
      </c>
      <c r="K915" s="4" t="str">
        <f>INDEX(字典!M:M,MATCH("0x"&amp;RIGHT(F915,2),字典!L:L,0))</f>
        <v>音符</v>
      </c>
      <c r="L915" s="8">
        <f t="shared" si="31"/>
        <v>9.4920000000000009</v>
      </c>
      <c r="M915" s="8">
        <f t="shared" si="30"/>
        <v>0.10100000000000087</v>
      </c>
    </row>
    <row r="916" spans="1:13" ht="18" customHeight="1" x14ac:dyDescent="0.2">
      <c r="A916" s="1">
        <v>915</v>
      </c>
      <c r="B916" s="1">
        <v>3</v>
      </c>
      <c r="C916" s="20"/>
      <c r="D916" s="1" t="s">
        <v>77</v>
      </c>
      <c r="E916" s="1" t="s">
        <v>78</v>
      </c>
      <c r="F916" s="1" t="s">
        <v>87</v>
      </c>
      <c r="G916" s="1" t="s">
        <v>1014</v>
      </c>
      <c r="H916" s="4" t="str">
        <f>INDEX(字典!B:B,MATCH(D916,字典!A:A,0))</f>
        <v>正常</v>
      </c>
      <c r="I916" s="4" t="str">
        <f>IF(RIGHT(F916,2)="90",INDEX(字典!F:F,MATCH("0x"&amp;MID(F916,5,2),字典!C:C,0)),INDEX(字典!D:D,MATCH("0x"&amp;MID(F916,5,2),字典!C:C,0)))</f>
        <v>-</v>
      </c>
      <c r="J916" s="4" t="str">
        <f>IF(RIGHT(F916,2) ="90",INDEX(字典!J:J,MATCH("0x"&amp;MID(F916,7,2),字典!C:C,0)),INDEX(字典!H:H,MATCH("0x"&amp;MID(F916,7,2),字典!C:C,0)))</f>
        <v>-</v>
      </c>
      <c r="K916" s="4" t="str">
        <f>INDEX(字典!M:M,MATCH("0x"&amp;RIGHT(F916,2),字典!L:L,0))</f>
        <v>0xFE(254/126)</v>
      </c>
      <c r="L916" s="8">
        <f t="shared" si="31"/>
        <v>9.5920000000000005</v>
      </c>
      <c r="M916" s="8">
        <f t="shared" si="30"/>
        <v>9.9999999999999645E-2</v>
      </c>
    </row>
    <row r="917" spans="1:13" ht="18" customHeight="1" x14ac:dyDescent="0.2">
      <c r="A917" s="1">
        <v>916</v>
      </c>
      <c r="B917" s="1">
        <v>3</v>
      </c>
      <c r="C917" s="20"/>
      <c r="D917" s="1" t="s">
        <v>77</v>
      </c>
      <c r="E917" s="1" t="s">
        <v>78</v>
      </c>
      <c r="F917" s="1" t="s">
        <v>1015</v>
      </c>
      <c r="G917" s="1" t="s">
        <v>1016</v>
      </c>
      <c r="H917" s="4" t="str">
        <f>INDEX(字典!B:B,MATCH(D917,字典!A:A,0))</f>
        <v>正常</v>
      </c>
      <c r="I917" s="4" t="str">
        <f>IF(RIGHT(F917,2)="90",INDEX(字典!F:F,MATCH("0x"&amp;MID(F917,5,2),字典!C:C,0)),INDEX(字典!D:D,MATCH("0x"&amp;MID(F917,5,2),字典!C:C,0)))</f>
        <v>按下(力度66)</v>
      </c>
      <c r="J917" s="4" t="str">
        <f>IF(RIGHT(F917,2) ="90",INDEX(字典!J:J,MATCH("0x"&amp;MID(F917,7,2),字典!C:C,0)),INDEX(字典!H:H,MATCH("0x"&amp;MID(F917,7,2),字典!C:C,0)))</f>
        <v>C2键</v>
      </c>
      <c r="K917" s="4" t="str">
        <f>INDEX(字典!M:M,MATCH("0x"&amp;RIGHT(F917,2),字典!L:L,0))</f>
        <v>音符</v>
      </c>
      <c r="L917" s="8">
        <f t="shared" si="31"/>
        <v>9.7720000000000002</v>
      </c>
      <c r="M917" s="8">
        <f t="shared" si="30"/>
        <v>0.17999999999999972</v>
      </c>
    </row>
    <row r="918" spans="1:13" ht="18" customHeight="1" x14ac:dyDescent="0.2">
      <c r="A918" s="1">
        <v>917</v>
      </c>
      <c r="B918" s="1">
        <v>3</v>
      </c>
      <c r="C918" s="20"/>
      <c r="D918" s="1" t="s">
        <v>77</v>
      </c>
      <c r="E918" s="1" t="s">
        <v>78</v>
      </c>
      <c r="F918" s="1" t="s">
        <v>87</v>
      </c>
      <c r="G918" s="1" t="s">
        <v>1017</v>
      </c>
      <c r="H918" s="4" t="str">
        <f>INDEX(字典!B:B,MATCH(D918,字典!A:A,0))</f>
        <v>正常</v>
      </c>
      <c r="I918" s="4" t="str">
        <f>IF(RIGHT(F918,2)="90",INDEX(字典!F:F,MATCH("0x"&amp;MID(F918,5,2),字典!C:C,0)),INDEX(字典!D:D,MATCH("0x"&amp;MID(F918,5,2),字典!C:C,0)))</f>
        <v>-</v>
      </c>
      <c r="J918" s="4" t="str">
        <f>IF(RIGHT(F918,2) ="90",INDEX(字典!J:J,MATCH("0x"&amp;MID(F918,7,2),字典!C:C,0)),INDEX(字典!H:H,MATCH("0x"&amp;MID(F918,7,2),字典!C:C,0)))</f>
        <v>-</v>
      </c>
      <c r="K918" s="4" t="str">
        <f>INDEX(字典!M:M,MATCH("0x"&amp;RIGHT(F918,2),字典!L:L,0))</f>
        <v>0xFE(254/126)</v>
      </c>
      <c r="L918" s="8">
        <f t="shared" si="31"/>
        <v>9.7919999999999998</v>
      </c>
      <c r="M918" s="8">
        <f t="shared" si="30"/>
        <v>1.9999999999999574E-2</v>
      </c>
    </row>
    <row r="919" spans="1:13" ht="18" customHeight="1" x14ac:dyDescent="0.2">
      <c r="A919" s="1">
        <v>918</v>
      </c>
      <c r="B919" s="1">
        <v>3</v>
      </c>
      <c r="C919" s="20"/>
      <c r="D919" s="1" t="s">
        <v>77</v>
      </c>
      <c r="E919" s="1" t="s">
        <v>78</v>
      </c>
      <c r="F919" s="1" t="s">
        <v>14</v>
      </c>
      <c r="G919" s="1" t="s">
        <v>1018</v>
      </c>
      <c r="H919" s="4" t="str">
        <f>INDEX(字典!B:B,MATCH(D919,字典!A:A,0))</f>
        <v>正常</v>
      </c>
      <c r="I919" s="4" t="str">
        <f>IF(RIGHT(F919,2)="90",INDEX(字典!F:F,MATCH("0x"&amp;MID(F919,5,2),字典!C:C,0)),INDEX(字典!D:D,MATCH("0x"&amp;MID(F919,5,2),字典!C:C,0)))</f>
        <v>松开按键</v>
      </c>
      <c r="J919" s="4" t="str">
        <f>IF(RIGHT(F919,2) ="90",INDEX(字典!J:J,MATCH("0x"&amp;MID(F919,7,2),字典!C:C,0)),INDEX(字典!H:H,MATCH("0x"&amp;MID(F919,7,2),字典!C:C,0)))</f>
        <v>C2键</v>
      </c>
      <c r="K919" s="4" t="str">
        <f>INDEX(字典!M:M,MATCH("0x"&amp;RIGHT(F919,2),字典!L:L,0))</f>
        <v>音符</v>
      </c>
      <c r="L919" s="8">
        <f t="shared" si="31"/>
        <v>9.9749999999999996</v>
      </c>
      <c r="M919" s="8">
        <f t="shared" si="30"/>
        <v>0.18299999999999983</v>
      </c>
    </row>
    <row r="920" spans="1:13" ht="18" customHeight="1" x14ac:dyDescent="0.2">
      <c r="A920" s="1">
        <v>919</v>
      </c>
      <c r="B920" s="1">
        <v>3</v>
      </c>
      <c r="C920" s="20"/>
      <c r="D920" s="1" t="s">
        <v>77</v>
      </c>
      <c r="E920" s="1" t="s">
        <v>78</v>
      </c>
      <c r="F920" s="1" t="s">
        <v>87</v>
      </c>
      <c r="G920" s="1" t="s">
        <v>1019</v>
      </c>
      <c r="H920" s="4" t="str">
        <f>INDEX(字典!B:B,MATCH(D920,字典!A:A,0))</f>
        <v>正常</v>
      </c>
      <c r="I920" s="4" t="str">
        <f>IF(RIGHT(F920,2)="90",INDEX(字典!F:F,MATCH("0x"&amp;MID(F920,5,2),字典!C:C,0)),INDEX(字典!D:D,MATCH("0x"&amp;MID(F920,5,2),字典!C:C,0)))</f>
        <v>-</v>
      </c>
      <c r="J920" s="4" t="str">
        <f>IF(RIGHT(F920,2) ="90",INDEX(字典!J:J,MATCH("0x"&amp;MID(F920,7,2),字典!C:C,0)),INDEX(字典!H:H,MATCH("0x"&amp;MID(F920,7,2),字典!C:C,0)))</f>
        <v>-</v>
      </c>
      <c r="K920" s="4" t="str">
        <f>INDEX(字典!M:M,MATCH("0x"&amp;RIGHT(F920,2),字典!L:L,0))</f>
        <v>0xFE(254/126)</v>
      </c>
      <c r="L920" s="8">
        <f t="shared" si="31"/>
        <v>9.9909999999999997</v>
      </c>
      <c r="M920" s="8">
        <f t="shared" si="30"/>
        <v>1.6000000000000014E-2</v>
      </c>
    </row>
    <row r="921" spans="1:13" ht="18" customHeight="1" x14ac:dyDescent="0.2">
      <c r="A921" s="1">
        <v>920</v>
      </c>
      <c r="B921" s="1">
        <v>3</v>
      </c>
      <c r="C921" s="20"/>
      <c r="D921" s="1" t="s">
        <v>77</v>
      </c>
      <c r="E921" s="1" t="s">
        <v>78</v>
      </c>
      <c r="F921" s="1" t="s">
        <v>87</v>
      </c>
      <c r="G921" s="1" t="s">
        <v>1020</v>
      </c>
      <c r="H921" s="4" t="str">
        <f>INDEX(字典!B:B,MATCH(D921,字典!A:A,0))</f>
        <v>正常</v>
      </c>
      <c r="I921" s="4" t="str">
        <f>IF(RIGHT(F921,2)="90",INDEX(字典!F:F,MATCH("0x"&amp;MID(F921,5,2),字典!C:C,0)),INDEX(字典!D:D,MATCH("0x"&amp;MID(F921,5,2),字典!C:C,0)))</f>
        <v>-</v>
      </c>
      <c r="J921" s="4" t="str">
        <f>IF(RIGHT(F921,2) ="90",INDEX(字典!J:J,MATCH("0x"&amp;MID(F921,7,2),字典!C:C,0)),INDEX(字典!H:H,MATCH("0x"&amp;MID(F921,7,2),字典!C:C,0)))</f>
        <v>-</v>
      </c>
      <c r="K921" s="4" t="str">
        <f>INDEX(字典!M:M,MATCH("0x"&amp;RIGHT(F921,2),字典!L:L,0))</f>
        <v>0xFE(254/126)</v>
      </c>
      <c r="L921" s="8">
        <f t="shared" si="31"/>
        <v>10.191000000000001</v>
      </c>
      <c r="M921" s="8">
        <f t="shared" si="30"/>
        <v>0.20000000000000107</v>
      </c>
    </row>
    <row r="922" spans="1:13" ht="18" customHeight="1" x14ac:dyDescent="0.2">
      <c r="A922" s="1">
        <v>921</v>
      </c>
      <c r="B922" s="1">
        <v>3</v>
      </c>
      <c r="C922" s="20"/>
      <c r="D922" s="1" t="s">
        <v>77</v>
      </c>
      <c r="E922" s="1" t="s">
        <v>78</v>
      </c>
      <c r="F922" s="1" t="s">
        <v>1021</v>
      </c>
      <c r="G922" s="1" t="s">
        <v>1022</v>
      </c>
      <c r="H922" s="4" t="str">
        <f>INDEX(字典!B:B,MATCH(D922,字典!A:A,0))</f>
        <v>正常</v>
      </c>
      <c r="I922" s="4" t="str">
        <f>IF(RIGHT(F922,2)="90",INDEX(字典!F:F,MATCH("0x"&amp;MID(F922,5,2),字典!C:C,0)),INDEX(字典!D:D,MATCH("0x"&amp;MID(F922,5,2),字典!C:C,0)))</f>
        <v>按下(力度63)</v>
      </c>
      <c r="J922" s="4" t="str">
        <f>IF(RIGHT(F922,2) ="90",INDEX(字典!J:J,MATCH("0x"&amp;MID(F922,7,2),字典!C:C,0)),INDEX(字典!H:H,MATCH("0x"&amp;MID(F922,7,2),字典!C:C,0)))</f>
        <v>B1键</v>
      </c>
      <c r="K922" s="4" t="str">
        <f>INDEX(字典!M:M,MATCH("0x"&amp;RIGHT(F922,2),字典!L:L,0))</f>
        <v>音符</v>
      </c>
      <c r="L922" s="8">
        <f t="shared" si="31"/>
        <v>10.291</v>
      </c>
      <c r="M922" s="8">
        <f t="shared" si="30"/>
        <v>9.9999999999999645E-2</v>
      </c>
    </row>
    <row r="923" spans="1:13" ht="18" customHeight="1" x14ac:dyDescent="0.2">
      <c r="A923" s="1">
        <v>922</v>
      </c>
      <c r="B923" s="1">
        <v>3</v>
      </c>
      <c r="C923" s="20"/>
      <c r="D923" s="1" t="s">
        <v>77</v>
      </c>
      <c r="E923" s="1" t="s">
        <v>78</v>
      </c>
      <c r="F923" s="1" t="s">
        <v>87</v>
      </c>
      <c r="G923" s="1" t="s">
        <v>1023</v>
      </c>
      <c r="H923" s="4" t="str">
        <f>INDEX(字典!B:B,MATCH(D923,字典!A:A,0))</f>
        <v>正常</v>
      </c>
      <c r="I923" s="4" t="str">
        <f>IF(RIGHT(F923,2)="90",INDEX(字典!F:F,MATCH("0x"&amp;MID(F923,5,2),字典!C:C,0)),INDEX(字典!D:D,MATCH("0x"&amp;MID(F923,5,2),字典!C:C,0)))</f>
        <v>-</v>
      </c>
      <c r="J923" s="4" t="str">
        <f>IF(RIGHT(F923,2) ="90",INDEX(字典!J:J,MATCH("0x"&amp;MID(F923,7,2),字典!C:C,0)),INDEX(字典!H:H,MATCH("0x"&amp;MID(F923,7,2),字典!C:C,0)))</f>
        <v>-</v>
      </c>
      <c r="K923" s="4" t="str">
        <f>INDEX(字典!M:M,MATCH("0x"&amp;RIGHT(F923,2),字典!L:L,0))</f>
        <v>0xFE(254/126)</v>
      </c>
      <c r="L923" s="8">
        <f t="shared" si="31"/>
        <v>10.391</v>
      </c>
      <c r="M923" s="8">
        <f t="shared" si="30"/>
        <v>9.9999999999999645E-2</v>
      </c>
    </row>
    <row r="924" spans="1:13" ht="18" customHeight="1" x14ac:dyDescent="0.2">
      <c r="A924" s="1">
        <v>923</v>
      </c>
      <c r="B924" s="1">
        <v>3</v>
      </c>
      <c r="C924" s="20"/>
      <c r="D924" s="1" t="s">
        <v>77</v>
      </c>
      <c r="E924" s="1" t="s">
        <v>78</v>
      </c>
      <c r="F924" s="1" t="s">
        <v>85</v>
      </c>
      <c r="G924" s="1" t="s">
        <v>1024</v>
      </c>
      <c r="H924" s="4" t="str">
        <f>INDEX(字典!B:B,MATCH(D924,字典!A:A,0))</f>
        <v>正常</v>
      </c>
      <c r="I924" s="4" t="str">
        <f>IF(RIGHT(F924,2)="90",INDEX(字典!F:F,MATCH("0x"&amp;MID(F924,5,2),字典!C:C,0)),INDEX(字典!D:D,MATCH("0x"&amp;MID(F924,5,2),字典!C:C,0)))</f>
        <v>松开按键</v>
      </c>
      <c r="J924" s="4" t="str">
        <f>IF(RIGHT(F924,2) ="90",INDEX(字典!J:J,MATCH("0x"&amp;MID(F924,7,2),字典!C:C,0)),INDEX(字典!H:H,MATCH("0x"&amp;MID(F924,7,2),字典!C:C,0)))</f>
        <v>B1键</v>
      </c>
      <c r="K924" s="4" t="str">
        <f>INDEX(字典!M:M,MATCH("0x"&amp;RIGHT(F924,2),字典!L:L,0))</f>
        <v>音符</v>
      </c>
      <c r="L924" s="8">
        <f t="shared" si="31"/>
        <v>10.476000000000001</v>
      </c>
      <c r="M924" s="8">
        <f t="shared" si="30"/>
        <v>8.5000000000000853E-2</v>
      </c>
    </row>
    <row r="925" spans="1:13" ht="18" customHeight="1" x14ac:dyDescent="0.2">
      <c r="A925" s="1">
        <v>924</v>
      </c>
      <c r="B925" s="1">
        <v>3</v>
      </c>
      <c r="C925" s="20"/>
      <c r="D925" s="1" t="s">
        <v>77</v>
      </c>
      <c r="E925" s="1" t="s">
        <v>78</v>
      </c>
      <c r="F925" s="1" t="s">
        <v>87</v>
      </c>
      <c r="G925" s="1" t="s">
        <v>1025</v>
      </c>
      <c r="H925" s="4" t="str">
        <f>INDEX(字典!B:B,MATCH(D925,字典!A:A,0))</f>
        <v>正常</v>
      </c>
      <c r="I925" s="4" t="str">
        <f>IF(RIGHT(F925,2)="90",INDEX(字典!F:F,MATCH("0x"&amp;MID(F925,5,2),字典!C:C,0)),INDEX(字典!D:D,MATCH("0x"&amp;MID(F925,5,2),字典!C:C,0)))</f>
        <v>-</v>
      </c>
      <c r="J925" s="4" t="str">
        <f>IF(RIGHT(F925,2) ="90",INDEX(字典!J:J,MATCH("0x"&amp;MID(F925,7,2),字典!C:C,0)),INDEX(字典!H:H,MATCH("0x"&amp;MID(F925,7,2),字典!C:C,0)))</f>
        <v>-</v>
      </c>
      <c r="K925" s="4" t="str">
        <f>INDEX(字典!M:M,MATCH("0x"&amp;RIGHT(F925,2),字典!L:L,0))</f>
        <v>0xFE(254/126)</v>
      </c>
      <c r="L925" s="8">
        <f t="shared" si="31"/>
        <v>10.589</v>
      </c>
      <c r="M925" s="8">
        <f t="shared" si="30"/>
        <v>0.11299999999999955</v>
      </c>
    </row>
    <row r="926" spans="1:13" ht="18" customHeight="1" x14ac:dyDescent="0.2">
      <c r="A926" s="1">
        <v>925</v>
      </c>
      <c r="B926" s="1">
        <v>3</v>
      </c>
      <c r="C926" s="20"/>
      <c r="D926" s="1" t="s">
        <v>77</v>
      </c>
      <c r="E926" s="1" t="s">
        <v>78</v>
      </c>
      <c r="F926" s="1" t="s">
        <v>1026</v>
      </c>
      <c r="G926" s="1" t="s">
        <v>1027</v>
      </c>
      <c r="H926" s="4" t="str">
        <f>INDEX(字典!B:B,MATCH(D926,字典!A:A,0))</f>
        <v>正常</v>
      </c>
      <c r="I926" s="4" t="str">
        <f>IF(RIGHT(F926,2)="90",INDEX(字典!F:F,MATCH("0x"&amp;MID(F926,5,2),字典!C:C,0)),INDEX(字典!D:D,MATCH("0x"&amp;MID(F926,5,2),字典!C:C,0)))</f>
        <v>按下(力度63)</v>
      </c>
      <c r="J926" s="4" t="str">
        <f>IF(RIGHT(F926,2) ="90",INDEX(字典!J:J,MATCH("0x"&amp;MID(F926,7,2),字典!C:C,0)),INDEX(字典!H:H,MATCH("0x"&amp;MID(F926,7,2),字典!C:C,0)))</f>
        <v>A1键</v>
      </c>
      <c r="K926" s="4" t="str">
        <f>INDEX(字典!M:M,MATCH("0x"&amp;RIGHT(F926,2),字典!L:L,0))</f>
        <v>音符</v>
      </c>
      <c r="L926" s="8">
        <f t="shared" si="31"/>
        <v>10.769</v>
      </c>
      <c r="M926" s="8">
        <f t="shared" si="30"/>
        <v>0.17999999999999972</v>
      </c>
    </row>
    <row r="927" spans="1:13" ht="18" customHeight="1" x14ac:dyDescent="0.2">
      <c r="A927" s="1">
        <v>926</v>
      </c>
      <c r="B927" s="1">
        <v>3</v>
      </c>
      <c r="C927" s="20"/>
      <c r="D927" s="1" t="s">
        <v>77</v>
      </c>
      <c r="E927" s="1" t="s">
        <v>78</v>
      </c>
      <c r="F927" s="1" t="s">
        <v>87</v>
      </c>
      <c r="G927" s="1" t="s">
        <v>1028</v>
      </c>
      <c r="H927" s="4" t="str">
        <f>INDEX(字典!B:B,MATCH(D927,字典!A:A,0))</f>
        <v>正常</v>
      </c>
      <c r="I927" s="4" t="str">
        <f>IF(RIGHT(F927,2)="90",INDEX(字典!F:F,MATCH("0x"&amp;MID(F927,5,2),字典!C:C,0)),INDEX(字典!D:D,MATCH("0x"&amp;MID(F927,5,2),字典!C:C,0)))</f>
        <v>-</v>
      </c>
      <c r="J927" s="4" t="str">
        <f>IF(RIGHT(F927,2) ="90",INDEX(字典!J:J,MATCH("0x"&amp;MID(F927,7,2),字典!C:C,0)),INDEX(字典!H:H,MATCH("0x"&amp;MID(F927,7,2),字典!C:C,0)))</f>
        <v>-</v>
      </c>
      <c r="K927" s="4" t="str">
        <f>INDEX(字典!M:M,MATCH("0x"&amp;RIGHT(F927,2),字典!L:L,0))</f>
        <v>0xFE(254/126)</v>
      </c>
      <c r="L927" s="8">
        <f t="shared" si="31"/>
        <v>10.789</v>
      </c>
      <c r="M927" s="8">
        <f t="shared" si="30"/>
        <v>1.9999999999999574E-2</v>
      </c>
    </row>
    <row r="928" spans="1:13" ht="18" customHeight="1" x14ac:dyDescent="0.2">
      <c r="A928" s="1">
        <v>927</v>
      </c>
      <c r="B928" s="1">
        <v>3</v>
      </c>
      <c r="C928" s="20"/>
      <c r="D928" s="1" t="s">
        <v>77</v>
      </c>
      <c r="E928" s="1" t="s">
        <v>78</v>
      </c>
      <c r="F928" s="1" t="s">
        <v>87</v>
      </c>
      <c r="G928" s="1" t="s">
        <v>1029</v>
      </c>
      <c r="H928" s="4" t="str">
        <f>INDEX(字典!B:B,MATCH(D928,字典!A:A,0))</f>
        <v>正常</v>
      </c>
      <c r="I928" s="4" t="str">
        <f>IF(RIGHT(F928,2)="90",INDEX(字典!F:F,MATCH("0x"&amp;MID(F928,5,2),字典!C:C,0)),INDEX(字典!D:D,MATCH("0x"&amp;MID(F928,5,2),字典!C:C,0)))</f>
        <v>-</v>
      </c>
      <c r="J928" s="4" t="str">
        <f>IF(RIGHT(F928,2) ="90",INDEX(字典!J:J,MATCH("0x"&amp;MID(F928,7,2),字典!C:C,0)),INDEX(字典!H:H,MATCH("0x"&amp;MID(F928,7,2),字典!C:C,0)))</f>
        <v>-</v>
      </c>
      <c r="K928" s="4" t="str">
        <f>INDEX(字典!M:M,MATCH("0x"&amp;RIGHT(F928,2),字典!L:L,0))</f>
        <v>0xFE(254/126)</v>
      </c>
      <c r="L928" s="8">
        <f t="shared" si="31"/>
        <v>10.992000000000001</v>
      </c>
      <c r="M928" s="8">
        <f t="shared" si="30"/>
        <v>0.20300000000000118</v>
      </c>
    </row>
    <row r="929" spans="1:13" ht="18" customHeight="1" x14ac:dyDescent="0.2">
      <c r="A929" s="1">
        <v>928</v>
      </c>
      <c r="B929" s="1">
        <v>3</v>
      </c>
      <c r="C929" s="20"/>
      <c r="D929" s="1" t="s">
        <v>77</v>
      </c>
      <c r="E929" s="1" t="s">
        <v>78</v>
      </c>
      <c r="F929" s="1" t="s">
        <v>949</v>
      </c>
      <c r="G929" s="1" t="s">
        <v>1030</v>
      </c>
      <c r="H929" s="4" t="str">
        <f>INDEX(字典!B:B,MATCH(D929,字典!A:A,0))</f>
        <v>正常</v>
      </c>
      <c r="I929" s="4" t="str">
        <f>IF(RIGHT(F929,2)="90",INDEX(字典!F:F,MATCH("0x"&amp;MID(F929,5,2),字典!C:C,0)),INDEX(字典!D:D,MATCH("0x"&amp;MID(F929,5,2),字典!C:C,0)))</f>
        <v>松开按键</v>
      </c>
      <c r="J929" s="4" t="str">
        <f>IF(RIGHT(F929,2) ="90",INDEX(字典!J:J,MATCH("0x"&amp;MID(F929,7,2),字典!C:C,0)),INDEX(字典!H:H,MATCH("0x"&amp;MID(F929,7,2),字典!C:C,0)))</f>
        <v>A1键</v>
      </c>
      <c r="K929" s="4" t="str">
        <f>INDEX(字典!M:M,MATCH("0x"&amp;RIGHT(F929,2),字典!L:L,0))</f>
        <v>音符</v>
      </c>
      <c r="L929" s="8">
        <f t="shared" si="31"/>
        <v>11.007999999999999</v>
      </c>
      <c r="M929" s="8">
        <f t="shared" si="30"/>
        <v>1.5999999999998238E-2</v>
      </c>
    </row>
    <row r="930" spans="1:13" ht="18" customHeight="1" x14ac:dyDescent="0.2">
      <c r="A930" s="1">
        <v>929</v>
      </c>
      <c r="B930" s="1">
        <v>3</v>
      </c>
      <c r="C930" s="20"/>
      <c r="D930" s="1" t="s">
        <v>77</v>
      </c>
      <c r="E930" s="1" t="s">
        <v>78</v>
      </c>
      <c r="F930" s="1" t="s">
        <v>87</v>
      </c>
      <c r="G930" s="1" t="s">
        <v>1031</v>
      </c>
      <c r="H930" s="4" t="str">
        <f>INDEX(字典!B:B,MATCH(D930,字典!A:A,0))</f>
        <v>正常</v>
      </c>
      <c r="I930" s="4" t="str">
        <f>IF(RIGHT(F930,2)="90",INDEX(字典!F:F,MATCH("0x"&amp;MID(F930,5,2),字典!C:C,0)),INDEX(字典!D:D,MATCH("0x"&amp;MID(F930,5,2),字典!C:C,0)))</f>
        <v>-</v>
      </c>
      <c r="J930" s="4" t="str">
        <f>IF(RIGHT(F930,2) ="90",INDEX(字典!J:J,MATCH("0x"&amp;MID(F930,7,2),字典!C:C,0)),INDEX(字典!H:H,MATCH("0x"&amp;MID(F930,7,2),字典!C:C,0)))</f>
        <v>-</v>
      </c>
      <c r="K930" s="4" t="str">
        <f>INDEX(字典!M:M,MATCH("0x"&amp;RIGHT(F930,2),字典!L:L,0))</f>
        <v>0xFE(254/126)</v>
      </c>
      <c r="L930" s="8">
        <f t="shared" si="31"/>
        <v>11.188000000000001</v>
      </c>
      <c r="M930" s="8">
        <f t="shared" si="30"/>
        <v>0.18000000000000149</v>
      </c>
    </row>
    <row r="931" spans="1:13" ht="18" customHeight="1" x14ac:dyDescent="0.2">
      <c r="A931" s="1">
        <v>930</v>
      </c>
      <c r="B931" s="1">
        <v>3</v>
      </c>
      <c r="C931" s="20"/>
      <c r="D931" s="1" t="s">
        <v>77</v>
      </c>
      <c r="E931" s="1" t="s">
        <v>78</v>
      </c>
      <c r="F931" s="1" t="s">
        <v>1032</v>
      </c>
      <c r="G931" s="1" t="s">
        <v>1033</v>
      </c>
      <c r="H931" s="4" t="str">
        <f>INDEX(字典!B:B,MATCH(D931,字典!A:A,0))</f>
        <v>正常</v>
      </c>
      <c r="I931" s="4" t="str">
        <f>IF(RIGHT(F931,2)="90",INDEX(字典!F:F,MATCH("0x"&amp;MID(F931,5,2),字典!C:C,0)),INDEX(字典!D:D,MATCH("0x"&amp;MID(F931,5,2),字典!C:C,0)))</f>
        <v>按下(力度84)</v>
      </c>
      <c r="J931" s="4" t="str">
        <f>IF(RIGHT(F931,2) ="90",INDEX(字典!J:J,MATCH("0x"&amp;MID(F931,7,2),字典!C:C,0)),INDEX(字典!H:H,MATCH("0x"&amp;MID(F931,7,2),字典!C:C,0)))</f>
        <v>G1键</v>
      </c>
      <c r="K931" s="4" t="str">
        <f>INDEX(字典!M:M,MATCH("0x"&amp;RIGHT(F931,2),字典!L:L,0))</f>
        <v>音符</v>
      </c>
      <c r="L931" s="8">
        <f t="shared" si="31"/>
        <v>11.257999999999999</v>
      </c>
      <c r="M931" s="8">
        <f t="shared" si="30"/>
        <v>6.9999999999998508E-2</v>
      </c>
    </row>
    <row r="932" spans="1:13" ht="18" customHeight="1" x14ac:dyDescent="0.2">
      <c r="A932" s="1">
        <v>931</v>
      </c>
      <c r="B932" s="1">
        <v>3</v>
      </c>
      <c r="C932" s="20"/>
      <c r="D932" s="1" t="s">
        <v>77</v>
      </c>
      <c r="E932" s="1" t="s">
        <v>78</v>
      </c>
      <c r="F932" s="1" t="s">
        <v>87</v>
      </c>
      <c r="G932" s="1" t="s">
        <v>1034</v>
      </c>
      <c r="H932" s="4" t="str">
        <f>INDEX(字典!B:B,MATCH(D932,字典!A:A,0))</f>
        <v>正常</v>
      </c>
      <c r="I932" s="4" t="str">
        <f>IF(RIGHT(F932,2)="90",INDEX(字典!F:F,MATCH("0x"&amp;MID(F932,5,2),字典!C:C,0)),INDEX(字典!D:D,MATCH("0x"&amp;MID(F932,5,2),字典!C:C,0)))</f>
        <v>-</v>
      </c>
      <c r="J932" s="4" t="str">
        <f>IF(RIGHT(F932,2) ="90",INDEX(字典!J:J,MATCH("0x"&amp;MID(F932,7,2),字典!C:C,0)),INDEX(字典!H:H,MATCH("0x"&amp;MID(F932,7,2),字典!C:C,0)))</f>
        <v>-</v>
      </c>
      <c r="K932" s="4" t="str">
        <f>INDEX(字典!M:M,MATCH("0x"&amp;RIGHT(F932,2),字典!L:L,0))</f>
        <v>0xFE(254/126)</v>
      </c>
      <c r="L932" s="8">
        <f t="shared" si="31"/>
        <v>11.388</v>
      </c>
      <c r="M932" s="8">
        <f t="shared" si="30"/>
        <v>0.13000000000000078</v>
      </c>
    </row>
    <row r="933" spans="1:13" ht="18" customHeight="1" x14ac:dyDescent="0.2">
      <c r="A933" s="1">
        <v>932</v>
      </c>
      <c r="B933" s="1">
        <v>3</v>
      </c>
      <c r="C933" s="20"/>
      <c r="D933" s="1" t="s">
        <v>77</v>
      </c>
      <c r="E933" s="1" t="s">
        <v>78</v>
      </c>
      <c r="F933" s="1" t="s">
        <v>87</v>
      </c>
      <c r="G933" s="1" t="s">
        <v>1035</v>
      </c>
      <c r="H933" s="4" t="str">
        <f>INDEX(字典!B:B,MATCH(D933,字典!A:A,0))</f>
        <v>正常</v>
      </c>
      <c r="I933" s="4" t="str">
        <f>IF(RIGHT(F933,2)="90",INDEX(字典!F:F,MATCH("0x"&amp;MID(F933,5,2),字典!C:C,0)),INDEX(字典!D:D,MATCH("0x"&amp;MID(F933,5,2),字典!C:C,0)))</f>
        <v>-</v>
      </c>
      <c r="J933" s="4" t="str">
        <f>IF(RIGHT(F933,2) ="90",INDEX(字典!J:J,MATCH("0x"&amp;MID(F933,7,2),字典!C:C,0)),INDEX(字典!H:H,MATCH("0x"&amp;MID(F933,7,2),字典!C:C,0)))</f>
        <v>-</v>
      </c>
      <c r="K933" s="4" t="str">
        <f>INDEX(字典!M:M,MATCH("0x"&amp;RIGHT(F933,2),字典!L:L,0))</f>
        <v>0xFE(254/126)</v>
      </c>
      <c r="L933" s="8">
        <f t="shared" si="31"/>
        <v>11.585000000000001</v>
      </c>
      <c r="M933" s="8">
        <f t="shared" si="30"/>
        <v>0.19700000000000095</v>
      </c>
    </row>
    <row r="934" spans="1:13" ht="18" customHeight="1" x14ac:dyDescent="0.2">
      <c r="A934" s="1">
        <v>933</v>
      </c>
      <c r="B934" s="1">
        <v>3</v>
      </c>
      <c r="C934" s="20"/>
      <c r="D934" s="1" t="s">
        <v>77</v>
      </c>
      <c r="E934" s="1" t="s">
        <v>78</v>
      </c>
      <c r="F934" s="1" t="s">
        <v>87</v>
      </c>
      <c r="G934" s="1" t="s">
        <v>1036</v>
      </c>
      <c r="H934" s="4" t="str">
        <f>INDEX(字典!B:B,MATCH(D934,字典!A:A,0))</f>
        <v>正常</v>
      </c>
      <c r="I934" s="4" t="str">
        <f>IF(RIGHT(F934,2)="90",INDEX(字典!F:F,MATCH("0x"&amp;MID(F934,5,2),字典!C:C,0)),INDEX(字典!D:D,MATCH("0x"&amp;MID(F934,5,2),字典!C:C,0)))</f>
        <v>-</v>
      </c>
      <c r="J934" s="4" t="str">
        <f>IF(RIGHT(F934,2) ="90",INDEX(字典!J:J,MATCH("0x"&amp;MID(F934,7,2),字典!C:C,0)),INDEX(字典!H:H,MATCH("0x"&amp;MID(F934,7,2),字典!C:C,0)))</f>
        <v>-</v>
      </c>
      <c r="K934" s="4" t="str">
        <f>INDEX(字典!M:M,MATCH("0x"&amp;RIGHT(F934,2),字典!L:L,0))</f>
        <v>0xFE(254/126)</v>
      </c>
      <c r="L934" s="8">
        <f t="shared" si="31"/>
        <v>11.785</v>
      </c>
      <c r="M934" s="8">
        <f t="shared" si="30"/>
        <v>0.19999999999999929</v>
      </c>
    </row>
    <row r="935" spans="1:13" ht="18" customHeight="1" x14ac:dyDescent="0.2">
      <c r="A935" s="1">
        <v>934</v>
      </c>
      <c r="B935" s="1">
        <v>3</v>
      </c>
      <c r="C935" s="20"/>
      <c r="D935" s="1" t="s">
        <v>77</v>
      </c>
      <c r="E935" s="1" t="s">
        <v>78</v>
      </c>
      <c r="F935" s="1" t="s">
        <v>87</v>
      </c>
      <c r="G935" s="1" t="s">
        <v>1037</v>
      </c>
      <c r="H935" s="4" t="str">
        <f>INDEX(字典!B:B,MATCH(D935,字典!A:A,0))</f>
        <v>正常</v>
      </c>
      <c r="I935" s="4" t="str">
        <f>IF(RIGHT(F935,2)="90",INDEX(字典!F:F,MATCH("0x"&amp;MID(F935,5,2),字典!C:C,0)),INDEX(字典!D:D,MATCH("0x"&amp;MID(F935,5,2),字典!C:C,0)))</f>
        <v>-</v>
      </c>
      <c r="J935" s="4" t="str">
        <f>IF(RIGHT(F935,2) ="90",INDEX(字典!J:J,MATCH("0x"&amp;MID(F935,7,2),字典!C:C,0)),INDEX(字典!H:H,MATCH("0x"&amp;MID(F935,7,2),字典!C:C,0)))</f>
        <v>-</v>
      </c>
      <c r="K935" s="4" t="str">
        <f>INDEX(字典!M:M,MATCH("0x"&amp;RIGHT(F935,2),字典!L:L,0))</f>
        <v>0xFE(254/126)</v>
      </c>
      <c r="L935" s="8">
        <f t="shared" si="31"/>
        <v>11.984999999999999</v>
      </c>
      <c r="M935" s="8">
        <f t="shared" si="30"/>
        <v>0.19999999999999929</v>
      </c>
    </row>
    <row r="936" spans="1:13" ht="18" customHeight="1" x14ac:dyDescent="0.2">
      <c r="A936" s="1">
        <v>935</v>
      </c>
      <c r="B936" s="1">
        <v>3</v>
      </c>
      <c r="C936" s="20"/>
      <c r="D936" s="1" t="s">
        <v>77</v>
      </c>
      <c r="E936" s="1" t="s">
        <v>78</v>
      </c>
      <c r="F936" s="1" t="s">
        <v>87</v>
      </c>
      <c r="G936" s="1" t="s">
        <v>1038</v>
      </c>
      <c r="H936" s="4" t="str">
        <f>INDEX(字典!B:B,MATCH(D936,字典!A:A,0))</f>
        <v>正常</v>
      </c>
      <c r="I936" s="4" t="str">
        <f>IF(RIGHT(F936,2)="90",INDEX(字典!F:F,MATCH("0x"&amp;MID(F936,5,2),字典!C:C,0)),INDEX(字典!D:D,MATCH("0x"&amp;MID(F936,5,2),字典!C:C,0)))</f>
        <v>-</v>
      </c>
      <c r="J936" s="4" t="str">
        <f>IF(RIGHT(F936,2) ="90",INDEX(字典!J:J,MATCH("0x"&amp;MID(F936,7,2),字典!C:C,0)),INDEX(字典!H:H,MATCH("0x"&amp;MID(F936,7,2),字典!C:C,0)))</f>
        <v>-</v>
      </c>
      <c r="K936" s="4" t="str">
        <f>INDEX(字典!M:M,MATCH("0x"&amp;RIGHT(F936,2),字典!L:L,0))</f>
        <v>0xFE(254/126)</v>
      </c>
      <c r="L936" s="8">
        <f t="shared" si="31"/>
        <v>12.185</v>
      </c>
      <c r="M936" s="8">
        <f t="shared" si="30"/>
        <v>0.20000000000000107</v>
      </c>
    </row>
    <row r="937" spans="1:13" ht="18" customHeight="1" x14ac:dyDescent="0.2">
      <c r="A937" s="1">
        <v>936</v>
      </c>
      <c r="B937" s="1">
        <v>3</v>
      </c>
      <c r="C937" s="20"/>
      <c r="D937" s="1" t="s">
        <v>77</v>
      </c>
      <c r="E937" s="1" t="s">
        <v>78</v>
      </c>
      <c r="F937" s="1" t="s">
        <v>944</v>
      </c>
      <c r="G937" s="1" t="s">
        <v>1039</v>
      </c>
      <c r="H937" s="4" t="str">
        <f>INDEX(字典!B:B,MATCH(D937,字典!A:A,0))</f>
        <v>正常</v>
      </c>
      <c r="I937" s="4" t="str">
        <f>IF(RIGHT(F937,2)="90",INDEX(字典!F:F,MATCH("0x"&amp;MID(F937,5,2),字典!C:C,0)),INDEX(字典!D:D,MATCH("0x"&amp;MID(F937,5,2),字典!C:C,0)))</f>
        <v>松开按键</v>
      </c>
      <c r="J937" s="4" t="str">
        <f>IF(RIGHT(F937,2) ="90",INDEX(字典!J:J,MATCH("0x"&amp;MID(F937,7,2),字典!C:C,0)),INDEX(字典!H:H,MATCH("0x"&amp;MID(F937,7,2),字典!C:C,0)))</f>
        <v>G1键</v>
      </c>
      <c r="K937" s="4" t="str">
        <f>INDEX(字典!M:M,MATCH("0x"&amp;RIGHT(F937,2),字典!L:L,0))</f>
        <v>音符</v>
      </c>
      <c r="L937" s="8">
        <f t="shared" si="31"/>
        <v>12.205</v>
      </c>
      <c r="M937" s="8">
        <f t="shared" si="30"/>
        <v>1.9999999999999574E-2</v>
      </c>
    </row>
    <row r="938" spans="1:13" ht="18" customHeight="1" x14ac:dyDescent="0.2">
      <c r="A938" s="1">
        <v>937</v>
      </c>
      <c r="B938" s="1">
        <v>3</v>
      </c>
      <c r="C938" s="20"/>
      <c r="D938" s="1" t="s">
        <v>77</v>
      </c>
      <c r="E938" s="1" t="s">
        <v>78</v>
      </c>
      <c r="F938" s="1" t="s">
        <v>87</v>
      </c>
      <c r="G938" s="1" t="s">
        <v>1040</v>
      </c>
      <c r="H938" s="4" t="str">
        <f>INDEX(字典!B:B,MATCH(D938,字典!A:A,0))</f>
        <v>正常</v>
      </c>
      <c r="I938" s="4" t="str">
        <f>IF(RIGHT(F938,2)="90",INDEX(字典!F:F,MATCH("0x"&amp;MID(F938,5,2),字典!C:C,0)),INDEX(字典!D:D,MATCH("0x"&amp;MID(F938,5,2),字典!C:C,0)))</f>
        <v>-</v>
      </c>
      <c r="J938" s="4" t="str">
        <f>IF(RIGHT(F938,2) ="90",INDEX(字典!J:J,MATCH("0x"&amp;MID(F938,7,2),字典!C:C,0)),INDEX(字典!H:H,MATCH("0x"&amp;MID(F938,7,2),字典!C:C,0)))</f>
        <v>-</v>
      </c>
      <c r="K938" s="4" t="str">
        <f>INDEX(字典!M:M,MATCH("0x"&amp;RIGHT(F938,2),字典!L:L,0))</f>
        <v>0xFE(254/126)</v>
      </c>
      <c r="L938" s="8">
        <f t="shared" si="31"/>
        <v>12.385</v>
      </c>
      <c r="M938" s="8">
        <f t="shared" si="30"/>
        <v>0.17999999999999972</v>
      </c>
    </row>
    <row r="939" spans="1:13" ht="18" customHeight="1" x14ac:dyDescent="0.2">
      <c r="A939" s="1">
        <v>938</v>
      </c>
      <c r="B939" s="1">
        <v>3</v>
      </c>
      <c r="C939" s="20"/>
      <c r="D939" s="1" t="s">
        <v>77</v>
      </c>
      <c r="E939" s="1" t="s">
        <v>78</v>
      </c>
      <c r="F939" s="1" t="s">
        <v>87</v>
      </c>
      <c r="G939" s="1" t="s">
        <v>1041</v>
      </c>
      <c r="H939" s="4" t="str">
        <f>INDEX(字典!B:B,MATCH(D939,字典!A:A,0))</f>
        <v>正常</v>
      </c>
      <c r="I939" s="4" t="str">
        <f>IF(RIGHT(F939,2)="90",INDEX(字典!F:F,MATCH("0x"&amp;MID(F939,5,2),字典!C:C,0)),INDEX(字典!D:D,MATCH("0x"&amp;MID(F939,5,2),字典!C:C,0)))</f>
        <v>-</v>
      </c>
      <c r="J939" s="4" t="str">
        <f>IF(RIGHT(F939,2) ="90",INDEX(字典!J:J,MATCH("0x"&amp;MID(F939,7,2),字典!C:C,0)),INDEX(字典!H:H,MATCH("0x"&amp;MID(F939,7,2),字典!C:C,0)))</f>
        <v>-</v>
      </c>
      <c r="K939" s="4" t="str">
        <f>INDEX(字典!M:M,MATCH("0x"&amp;RIGHT(F939,2),字典!L:L,0))</f>
        <v>0xFE(254/126)</v>
      </c>
      <c r="L939" s="8">
        <f t="shared" si="31"/>
        <v>12.592000000000001</v>
      </c>
      <c r="M939" s="8">
        <f t="shared" si="30"/>
        <v>0.20700000000000074</v>
      </c>
    </row>
    <row r="940" spans="1:13" ht="18" customHeight="1" x14ac:dyDescent="0.2">
      <c r="A940" s="1">
        <v>939</v>
      </c>
      <c r="B940" s="1">
        <v>3</v>
      </c>
      <c r="C940" s="20"/>
      <c r="D940" s="1" t="s">
        <v>77</v>
      </c>
      <c r="E940" s="1" t="s">
        <v>78</v>
      </c>
      <c r="F940" s="1" t="s">
        <v>87</v>
      </c>
      <c r="G940" s="1" t="s">
        <v>1042</v>
      </c>
      <c r="H940" s="4" t="str">
        <f>INDEX(字典!B:B,MATCH(D940,字典!A:A,0))</f>
        <v>正常</v>
      </c>
      <c r="I940" s="4" t="str">
        <f>IF(RIGHT(F940,2)="90",INDEX(字典!F:F,MATCH("0x"&amp;MID(F940,5,2),字典!C:C,0)),INDEX(字典!D:D,MATCH("0x"&amp;MID(F940,5,2),字典!C:C,0)))</f>
        <v>-</v>
      </c>
      <c r="J940" s="4" t="str">
        <f>IF(RIGHT(F940,2) ="90",INDEX(字典!J:J,MATCH("0x"&amp;MID(F940,7,2),字典!C:C,0)),INDEX(字典!H:H,MATCH("0x"&amp;MID(F940,7,2),字典!C:C,0)))</f>
        <v>-</v>
      </c>
      <c r="K940" s="4" t="str">
        <f>INDEX(字典!M:M,MATCH("0x"&amp;RIGHT(F940,2),字典!L:L,0))</f>
        <v>0xFE(254/126)</v>
      </c>
      <c r="L940" s="8">
        <f t="shared" si="31"/>
        <v>12.792</v>
      </c>
      <c r="M940" s="8">
        <f t="shared" si="30"/>
        <v>0.19999999999999929</v>
      </c>
    </row>
    <row r="941" spans="1:13" ht="18" customHeight="1" x14ac:dyDescent="0.2">
      <c r="A941" s="1">
        <v>940</v>
      </c>
      <c r="B941" s="1">
        <v>3</v>
      </c>
      <c r="C941" s="20"/>
      <c r="D941" s="1" t="s">
        <v>77</v>
      </c>
      <c r="E941" s="1" t="s">
        <v>78</v>
      </c>
      <c r="F941" s="1" t="s">
        <v>87</v>
      </c>
      <c r="G941" s="1" t="s">
        <v>1043</v>
      </c>
      <c r="H941" s="4" t="str">
        <f>INDEX(字典!B:B,MATCH(D941,字典!A:A,0))</f>
        <v>正常</v>
      </c>
      <c r="I941" s="4" t="str">
        <f>IF(RIGHT(F941,2)="90",INDEX(字典!F:F,MATCH("0x"&amp;MID(F941,5,2),字典!C:C,0)),INDEX(字典!D:D,MATCH("0x"&amp;MID(F941,5,2),字典!C:C,0)))</f>
        <v>-</v>
      </c>
      <c r="J941" s="4" t="str">
        <f>IF(RIGHT(F941,2) ="90",INDEX(字典!J:J,MATCH("0x"&amp;MID(F941,7,2),字典!C:C,0)),INDEX(字典!H:H,MATCH("0x"&amp;MID(F941,7,2),字典!C:C,0)))</f>
        <v>-</v>
      </c>
      <c r="K941" s="4" t="str">
        <f>INDEX(字典!M:M,MATCH("0x"&amp;RIGHT(F941,2),字典!L:L,0))</f>
        <v>0xFE(254/126)</v>
      </c>
      <c r="L941" s="8">
        <f t="shared" si="31"/>
        <v>12.992000000000001</v>
      </c>
      <c r="M941" s="8">
        <f t="shared" si="30"/>
        <v>0.20000000000000107</v>
      </c>
    </row>
    <row r="942" spans="1:13" ht="18" customHeight="1" x14ac:dyDescent="0.2">
      <c r="A942" s="1">
        <v>941</v>
      </c>
      <c r="B942" s="1">
        <v>3</v>
      </c>
      <c r="C942" s="20"/>
      <c r="D942" s="1" t="s">
        <v>77</v>
      </c>
      <c r="E942" s="1" t="s">
        <v>78</v>
      </c>
      <c r="F942" s="1" t="s">
        <v>87</v>
      </c>
      <c r="G942" s="1" t="s">
        <v>1044</v>
      </c>
      <c r="H942" s="4" t="str">
        <f>INDEX(字典!B:B,MATCH(D942,字典!A:A,0))</f>
        <v>正常</v>
      </c>
      <c r="I942" s="4" t="str">
        <f>IF(RIGHT(F942,2)="90",INDEX(字典!F:F,MATCH("0x"&amp;MID(F942,5,2),字典!C:C,0)),INDEX(字典!D:D,MATCH("0x"&amp;MID(F942,5,2),字典!C:C,0)))</f>
        <v>-</v>
      </c>
      <c r="J942" s="4" t="str">
        <f>IF(RIGHT(F942,2) ="90",INDEX(字典!J:J,MATCH("0x"&amp;MID(F942,7,2),字典!C:C,0)),INDEX(字典!H:H,MATCH("0x"&amp;MID(F942,7,2),字典!C:C,0)))</f>
        <v>-</v>
      </c>
      <c r="K942" s="4" t="str">
        <f>INDEX(字典!M:M,MATCH("0x"&amp;RIGHT(F942,2),字典!L:L,0))</f>
        <v>0xFE(254/126)</v>
      </c>
      <c r="L942" s="8">
        <f t="shared" si="31"/>
        <v>13.191000000000001</v>
      </c>
      <c r="M942" s="8">
        <f t="shared" si="30"/>
        <v>0.19899999999999984</v>
      </c>
    </row>
    <row r="943" spans="1:13" ht="18" customHeight="1" x14ac:dyDescent="0.2">
      <c r="A943" s="1">
        <v>942</v>
      </c>
      <c r="B943" s="1">
        <v>3</v>
      </c>
      <c r="C943" s="20"/>
      <c r="D943" s="1" t="s">
        <v>77</v>
      </c>
      <c r="E943" s="1" t="s">
        <v>78</v>
      </c>
      <c r="F943" s="1" t="s">
        <v>87</v>
      </c>
      <c r="G943" s="1" t="s">
        <v>1045</v>
      </c>
      <c r="H943" s="4" t="str">
        <f>INDEX(字典!B:B,MATCH(D943,字典!A:A,0))</f>
        <v>正常</v>
      </c>
      <c r="I943" s="4" t="str">
        <f>IF(RIGHT(F943,2)="90",INDEX(字典!F:F,MATCH("0x"&amp;MID(F943,5,2),字典!C:C,0)),INDEX(字典!D:D,MATCH("0x"&amp;MID(F943,5,2),字典!C:C,0)))</f>
        <v>-</v>
      </c>
      <c r="J943" s="4" t="str">
        <f>IF(RIGHT(F943,2) ="90",INDEX(字典!J:J,MATCH("0x"&amp;MID(F943,7,2),字典!C:C,0)),INDEX(字典!H:H,MATCH("0x"&amp;MID(F943,7,2),字典!C:C,0)))</f>
        <v>-</v>
      </c>
      <c r="K943" s="4" t="str">
        <f>INDEX(字典!M:M,MATCH("0x"&amp;RIGHT(F943,2),字典!L:L,0))</f>
        <v>0xFE(254/126)</v>
      </c>
      <c r="L943" s="8">
        <f t="shared" si="31"/>
        <v>13.391</v>
      </c>
      <c r="M943" s="8">
        <f t="shared" si="30"/>
        <v>0.19999999999999929</v>
      </c>
    </row>
    <row r="944" spans="1:13" ht="18" customHeight="1" x14ac:dyDescent="0.2">
      <c r="A944" s="1">
        <v>943</v>
      </c>
      <c r="B944" s="1">
        <v>3</v>
      </c>
      <c r="C944" s="20"/>
      <c r="D944" s="1" t="s">
        <v>77</v>
      </c>
      <c r="E944" s="1" t="s">
        <v>78</v>
      </c>
      <c r="F944" s="1" t="s">
        <v>87</v>
      </c>
      <c r="G944" s="1" t="s">
        <v>1046</v>
      </c>
      <c r="H944" s="4" t="str">
        <f>INDEX(字典!B:B,MATCH(D944,字典!A:A,0))</f>
        <v>正常</v>
      </c>
      <c r="I944" s="4" t="str">
        <f>IF(RIGHT(F944,2)="90",INDEX(字典!F:F,MATCH("0x"&amp;MID(F944,5,2),字典!C:C,0)),INDEX(字典!D:D,MATCH("0x"&amp;MID(F944,5,2),字典!C:C,0)))</f>
        <v>-</v>
      </c>
      <c r="J944" s="4" t="str">
        <f>IF(RIGHT(F944,2) ="90",INDEX(字典!J:J,MATCH("0x"&amp;MID(F944,7,2),字典!C:C,0)),INDEX(字典!H:H,MATCH("0x"&amp;MID(F944,7,2),字典!C:C,0)))</f>
        <v>-</v>
      </c>
      <c r="K944" s="4" t="str">
        <f>INDEX(字典!M:M,MATCH("0x"&amp;RIGHT(F944,2),字典!L:L,0))</f>
        <v>0xFE(254/126)</v>
      </c>
      <c r="L944" s="8">
        <f t="shared" si="31"/>
        <v>13.589</v>
      </c>
      <c r="M944" s="8">
        <f t="shared" si="30"/>
        <v>0.1980000000000004</v>
      </c>
    </row>
    <row r="945" spans="1:13" ht="18" customHeight="1" x14ac:dyDescent="0.2">
      <c r="A945" s="1">
        <v>944</v>
      </c>
      <c r="B945" s="1">
        <v>3</v>
      </c>
      <c r="C945" s="20"/>
      <c r="D945" s="1" t="s">
        <v>77</v>
      </c>
      <c r="E945" s="1" t="s">
        <v>78</v>
      </c>
      <c r="F945" s="1" t="s">
        <v>87</v>
      </c>
      <c r="G945" s="1" t="s">
        <v>207</v>
      </c>
      <c r="H945" s="4" t="str">
        <f>INDEX(字典!B:B,MATCH(D945,字典!A:A,0))</f>
        <v>正常</v>
      </c>
      <c r="I945" s="4" t="str">
        <f>IF(RIGHT(F945,2)="90",INDEX(字典!F:F,MATCH("0x"&amp;MID(F945,5,2),字典!C:C,0)),INDEX(字典!D:D,MATCH("0x"&amp;MID(F945,5,2),字典!C:C,0)))</f>
        <v>-</v>
      </c>
      <c r="J945" s="4" t="str">
        <f>IF(RIGHT(F945,2) ="90",INDEX(字典!J:J,MATCH("0x"&amp;MID(F945,7,2),字典!C:C,0)),INDEX(字典!H:H,MATCH("0x"&amp;MID(F945,7,2),字典!C:C,0)))</f>
        <v>-</v>
      </c>
      <c r="K945" s="4" t="str">
        <f>INDEX(字典!M:M,MATCH("0x"&amp;RIGHT(F945,2),字典!L:L,0))</f>
        <v>0xFE(254/126)</v>
      </c>
      <c r="L945" s="8">
        <f t="shared" si="31"/>
        <v>13.789</v>
      </c>
      <c r="M945" s="8">
        <f t="shared" si="30"/>
        <v>0.19999999999999929</v>
      </c>
    </row>
    <row r="946" spans="1:13" ht="18" customHeight="1" x14ac:dyDescent="0.2">
      <c r="A946" s="1">
        <v>945</v>
      </c>
      <c r="B946" s="1">
        <v>3</v>
      </c>
      <c r="C946" s="20"/>
      <c r="D946" s="1" t="s">
        <v>77</v>
      </c>
      <c r="E946" s="1" t="s">
        <v>78</v>
      </c>
      <c r="F946" s="1" t="s">
        <v>87</v>
      </c>
      <c r="G946" s="1" t="s">
        <v>1047</v>
      </c>
      <c r="H946" s="4" t="str">
        <f>INDEX(字典!B:B,MATCH(D946,字典!A:A,0))</f>
        <v>正常</v>
      </c>
      <c r="I946" s="4" t="str">
        <f>IF(RIGHT(F946,2)="90",INDEX(字典!F:F,MATCH("0x"&amp;MID(F946,5,2),字典!C:C,0)),INDEX(字典!D:D,MATCH("0x"&amp;MID(F946,5,2),字典!C:C,0)))</f>
        <v>-</v>
      </c>
      <c r="J946" s="4" t="str">
        <f>IF(RIGHT(F946,2) ="90",INDEX(字典!J:J,MATCH("0x"&amp;MID(F946,7,2),字典!C:C,0)),INDEX(字典!H:H,MATCH("0x"&amp;MID(F946,7,2),字典!C:C,0)))</f>
        <v>-</v>
      </c>
      <c r="K946" s="4" t="str">
        <f>INDEX(字典!M:M,MATCH("0x"&amp;RIGHT(F946,2),字典!L:L,0))</f>
        <v>0xFE(254/126)</v>
      </c>
      <c r="L946" s="8">
        <f t="shared" si="31"/>
        <v>13.989000000000001</v>
      </c>
      <c r="M946" s="8">
        <f t="shared" si="30"/>
        <v>0.20000000000000107</v>
      </c>
    </row>
    <row r="947" spans="1:13" ht="18" customHeight="1" x14ac:dyDescent="0.2">
      <c r="A947" s="1">
        <v>946</v>
      </c>
      <c r="B947" s="1">
        <v>3</v>
      </c>
      <c r="C947" s="20"/>
      <c r="D947" s="1" t="s">
        <v>77</v>
      </c>
      <c r="E947" s="1" t="s">
        <v>78</v>
      </c>
      <c r="F947" s="1" t="s">
        <v>87</v>
      </c>
      <c r="G947" s="1" t="s">
        <v>1048</v>
      </c>
      <c r="H947" s="4" t="str">
        <f>INDEX(字典!B:B,MATCH(D947,字典!A:A,0))</f>
        <v>正常</v>
      </c>
      <c r="I947" s="4" t="str">
        <f>IF(RIGHT(F947,2)="90",INDEX(字典!F:F,MATCH("0x"&amp;MID(F947,5,2),字典!C:C,0)),INDEX(字典!D:D,MATCH("0x"&amp;MID(F947,5,2),字典!C:C,0)))</f>
        <v>-</v>
      </c>
      <c r="J947" s="4" t="str">
        <f>IF(RIGHT(F947,2) ="90",INDEX(字典!J:J,MATCH("0x"&amp;MID(F947,7,2),字典!C:C,0)),INDEX(字典!H:H,MATCH("0x"&amp;MID(F947,7,2),字典!C:C,0)))</f>
        <v>-</v>
      </c>
      <c r="K947" s="4" t="str">
        <f>INDEX(字典!M:M,MATCH("0x"&amp;RIGHT(F947,2),字典!L:L,0))</f>
        <v>0xFE(254/126)</v>
      </c>
      <c r="L947" s="8">
        <f t="shared" si="31"/>
        <v>14.188000000000001</v>
      </c>
      <c r="M947" s="8">
        <f t="shared" si="30"/>
        <v>0.19899999999999984</v>
      </c>
    </row>
    <row r="948" spans="1:13" ht="18" customHeight="1" x14ac:dyDescent="0.2">
      <c r="A948" s="1">
        <v>947</v>
      </c>
      <c r="B948" s="1">
        <v>4</v>
      </c>
      <c r="C948" s="24"/>
      <c r="D948" s="1" t="s">
        <v>77</v>
      </c>
      <c r="E948" s="1" t="s">
        <v>78</v>
      </c>
      <c r="F948" s="1" t="s">
        <v>1049</v>
      </c>
      <c r="G948" s="1" t="s">
        <v>1050</v>
      </c>
      <c r="H948" s="4" t="str">
        <f>INDEX(字典!B:B,MATCH(D948,字典!A:A,0))</f>
        <v>正常</v>
      </c>
      <c r="I948" s="4" t="str">
        <f>IF(RIGHT(F948,2)="90",INDEX(字典!F:F,MATCH("0x"&amp;MID(F948,5,2),字典!C:C,0)),INDEX(字典!D:D,MATCH("0x"&amp;MID(F948,5,2),字典!C:C,0)))</f>
        <v>-</v>
      </c>
      <c r="J948" s="4" t="str">
        <f>IF(RIGHT(F948,2) ="90",INDEX(字典!J:J,MATCH("0x"&amp;MID(F948,7,2),字典!C:C,0)),INDEX(字典!H:H,MATCH("0x"&amp;MID(F948,7,2),字典!C:C,0)))</f>
        <v>-</v>
      </c>
      <c r="K948" s="4" t="str">
        <f>INDEX(字典!M:M,MATCH("0x"&amp;RIGHT(F948,2),字典!L:L,0))</f>
        <v>0xB0(176/048)</v>
      </c>
      <c r="L948" s="8">
        <f t="shared" si="31"/>
        <v>63.874000000000002</v>
      </c>
      <c r="M948" s="8">
        <f t="shared" si="30"/>
        <v>0</v>
      </c>
    </row>
    <row r="949" spans="1:13" ht="18" customHeight="1" x14ac:dyDescent="0.2">
      <c r="A949" s="1">
        <v>948</v>
      </c>
      <c r="B949" s="1">
        <v>4</v>
      </c>
      <c r="C949" s="24"/>
      <c r="D949" s="1" t="s">
        <v>77</v>
      </c>
      <c r="E949" s="1" t="s">
        <v>78</v>
      </c>
      <c r="F949" s="1" t="s">
        <v>1051</v>
      </c>
      <c r="G949" s="1" t="s">
        <v>1050</v>
      </c>
      <c r="H949" s="4" t="str">
        <f>INDEX(字典!B:B,MATCH(D949,字典!A:A,0))</f>
        <v>正常</v>
      </c>
      <c r="I949" s="4" t="str">
        <f>IF(RIGHT(F949,2)="90",INDEX(字典!F:F,MATCH("0x"&amp;MID(F949,5,2),字典!C:C,0)),INDEX(字典!D:D,MATCH("0x"&amp;MID(F949,5,2),字典!C:C,0)))</f>
        <v>0x70(112)</v>
      </c>
      <c r="J949" s="4" t="str">
        <f>IF(RIGHT(F949,2) ="90",INDEX(字典!J:J,MATCH("0x"&amp;MID(F949,7,2),字典!C:C,0)),INDEX(字典!H:H,MATCH("0x"&amp;MID(F949,7,2),字典!C:C,0)))</f>
        <v>0x20(032)</v>
      </c>
      <c r="K949" s="4" t="str">
        <f>INDEX(字典!M:M,MATCH("0x"&amp;RIGHT(F949,2),字典!L:L,0))</f>
        <v>0xB0(176/048)</v>
      </c>
      <c r="L949" s="8">
        <f t="shared" si="31"/>
        <v>63.874000000000002</v>
      </c>
      <c r="M949" s="8">
        <f t="shared" si="30"/>
        <v>0</v>
      </c>
    </row>
    <row r="950" spans="1:13" ht="18" customHeight="1" x14ac:dyDescent="0.2">
      <c r="A950" s="1">
        <v>949</v>
      </c>
      <c r="B950" s="1">
        <v>4</v>
      </c>
      <c r="C950" s="24"/>
      <c r="D950" s="1" t="s">
        <v>77</v>
      </c>
      <c r="E950" s="1" t="s">
        <v>78</v>
      </c>
      <c r="F950" s="1" t="s">
        <v>1052</v>
      </c>
      <c r="G950" s="1" t="s">
        <v>1053</v>
      </c>
      <c r="H950" s="4" t="str">
        <f>INDEX(字典!B:B,MATCH(D950,字典!A:A,0))</f>
        <v>正常</v>
      </c>
      <c r="I950" s="4" t="str">
        <f>IF(RIGHT(F950,2)="90",INDEX(字典!F:F,MATCH("0x"&amp;MID(F950,5,2),字典!C:C,0)),INDEX(字典!D:D,MATCH("0x"&amp;MID(F950,5,2),字典!C:C,0)))</f>
        <v>-</v>
      </c>
      <c r="J950" s="4" t="str">
        <f>IF(RIGHT(F950,2) ="90",INDEX(字典!J:J,MATCH("0x"&amp;MID(F950,7,2),字典!C:C,0)),INDEX(字典!H:H,MATCH("0x"&amp;MID(F950,7,2),字典!C:C,0)))</f>
        <v>-</v>
      </c>
      <c r="K950" s="4" t="str">
        <f>INDEX(字典!M:M,MATCH("0x"&amp;RIGHT(F950,2),字典!L:L,0))</f>
        <v>0xC0(192/064)</v>
      </c>
      <c r="L950" s="8">
        <f t="shared" si="31"/>
        <v>63.884</v>
      </c>
      <c r="M950" s="8">
        <f t="shared" si="30"/>
        <v>9.9999999999980105E-3</v>
      </c>
    </row>
    <row r="951" spans="1:13" ht="18" customHeight="1" x14ac:dyDescent="0.2">
      <c r="A951" s="1">
        <v>950</v>
      </c>
      <c r="B951" s="1">
        <v>4</v>
      </c>
      <c r="C951" s="24"/>
      <c r="D951" s="1" t="s">
        <v>77</v>
      </c>
      <c r="E951" s="1" t="s">
        <v>78</v>
      </c>
      <c r="F951" s="1" t="s">
        <v>1054</v>
      </c>
      <c r="G951" s="1" t="s">
        <v>1053</v>
      </c>
      <c r="H951" s="4" t="str">
        <f>INDEX(字典!B:B,MATCH(D951,字典!A:A,0))</f>
        <v>正常</v>
      </c>
      <c r="I951" s="4" t="str">
        <f>IF(RIGHT(F951,2)="90",INDEX(字典!F:F,MATCH("0x"&amp;MID(F951,5,2),字典!C:C,0)),INDEX(字典!D:D,MATCH("0x"&amp;MID(F951,5,2),字典!C:C,0)))</f>
        <v>-</v>
      </c>
      <c r="J951" s="4" t="str">
        <f>IF(RIGHT(F951,2) ="90",INDEX(字典!J:J,MATCH("0x"&amp;MID(F951,7,2),字典!C:C,0)),INDEX(字典!H:H,MATCH("0x"&amp;MID(F951,7,2),字典!C:C,0)))</f>
        <v>-</v>
      </c>
      <c r="K951" s="4" t="str">
        <f>INDEX(字典!M:M,MATCH("0x"&amp;RIGHT(F951,2),字典!L:L,0))</f>
        <v>0xB1(177/049)</v>
      </c>
      <c r="L951" s="8">
        <f t="shared" si="31"/>
        <v>63.884</v>
      </c>
      <c r="M951" s="8">
        <f t="shared" si="30"/>
        <v>0</v>
      </c>
    </row>
    <row r="952" spans="1:13" ht="18" customHeight="1" x14ac:dyDescent="0.2">
      <c r="A952" s="1">
        <v>951</v>
      </c>
      <c r="B952" s="1">
        <v>4</v>
      </c>
      <c r="C952" s="24"/>
      <c r="D952" s="1" t="s">
        <v>77</v>
      </c>
      <c r="E952" s="1" t="s">
        <v>78</v>
      </c>
      <c r="F952" s="1" t="s">
        <v>1055</v>
      </c>
      <c r="G952" s="1" t="s">
        <v>1053</v>
      </c>
      <c r="H952" s="4" t="str">
        <f>INDEX(字典!B:B,MATCH(D952,字典!A:A,0))</f>
        <v>正常</v>
      </c>
      <c r="I952" s="4" t="str">
        <f>IF(RIGHT(F952,2)="90",INDEX(字典!F:F,MATCH("0x"&amp;MID(F952,5,2),字典!C:C,0)),INDEX(字典!D:D,MATCH("0x"&amp;MID(F952,5,2),字典!C:C,0)))</f>
        <v>0x70(112)</v>
      </c>
      <c r="J952" s="4" t="str">
        <f>IF(RIGHT(F952,2) ="90",INDEX(字典!J:J,MATCH("0x"&amp;MID(F952,7,2),字典!C:C,0)),INDEX(字典!H:H,MATCH("0x"&amp;MID(F952,7,2),字典!C:C,0)))</f>
        <v>0x20(032)</v>
      </c>
      <c r="K952" s="4" t="str">
        <f>INDEX(字典!M:M,MATCH("0x"&amp;RIGHT(F952,2),字典!L:L,0))</f>
        <v>0xB1(177/049)</v>
      </c>
      <c r="L952" s="8">
        <f t="shared" si="31"/>
        <v>63.884</v>
      </c>
      <c r="M952" s="8">
        <f t="shared" si="30"/>
        <v>0</v>
      </c>
    </row>
    <row r="953" spans="1:13" ht="18" customHeight="1" x14ac:dyDescent="0.2">
      <c r="A953" s="1">
        <v>952</v>
      </c>
      <c r="B953" s="1">
        <v>4</v>
      </c>
      <c r="C953" s="24"/>
      <c r="D953" s="1" t="s">
        <v>77</v>
      </c>
      <c r="E953" s="1" t="s">
        <v>78</v>
      </c>
      <c r="F953" s="1" t="s">
        <v>1056</v>
      </c>
      <c r="G953" s="1" t="s">
        <v>1057</v>
      </c>
      <c r="H953" s="4" t="str">
        <f>INDEX(字典!B:B,MATCH(D953,字典!A:A,0))</f>
        <v>正常</v>
      </c>
      <c r="I953" s="4" t="str">
        <f>IF(RIGHT(F953,2)="90",INDEX(字典!F:F,MATCH("0x"&amp;MID(F953,5,2),字典!C:C,0)),INDEX(字典!D:D,MATCH("0x"&amp;MID(F953,5,2),字典!C:C,0)))</f>
        <v>-</v>
      </c>
      <c r="J953" s="4" t="str">
        <f>IF(RIGHT(F953,2) ="90",INDEX(字典!J:J,MATCH("0x"&amp;MID(F953,7,2),字典!C:C,0)),INDEX(字典!H:H,MATCH("0x"&amp;MID(F953,7,2),字典!C:C,0)))</f>
        <v>0x31(049)</v>
      </c>
      <c r="K953" s="4" t="str">
        <f>INDEX(字典!M:M,MATCH("0x"&amp;RIGHT(F953,2),字典!L:L,0))</f>
        <v>0xC1(193/065)</v>
      </c>
      <c r="L953" s="8">
        <f t="shared" si="31"/>
        <v>63.893999999999998</v>
      </c>
      <c r="M953" s="8">
        <f t="shared" si="30"/>
        <v>9.9999999999980105E-3</v>
      </c>
    </row>
    <row r="954" spans="1:13" ht="18" customHeight="1" x14ac:dyDescent="0.2">
      <c r="A954" s="1">
        <v>953</v>
      </c>
      <c r="B954" s="1">
        <v>4</v>
      </c>
      <c r="C954" s="24"/>
      <c r="D954" s="1" t="s">
        <v>77</v>
      </c>
      <c r="E954" s="1" t="s">
        <v>78</v>
      </c>
      <c r="F954" s="1" t="s">
        <v>1058</v>
      </c>
      <c r="G954" s="1" t="s">
        <v>1059</v>
      </c>
      <c r="H954" s="4" t="str">
        <f>INDEX(字典!B:B,MATCH(D954,字典!A:A,0))</f>
        <v>正常</v>
      </c>
      <c r="I954" s="4" t="str">
        <f>IF(RIGHT(F954,2)="90",INDEX(字典!F:F,MATCH("0x"&amp;MID(F954,5,2),字典!C:C,0)),INDEX(字典!D:D,MATCH("0x"&amp;MID(F954,5,2),字典!C:C,0)))</f>
        <v>0x72(114)</v>
      </c>
      <c r="J954" s="4" t="str">
        <f>IF(RIGHT(F954,2) ="90",INDEX(字典!J:J,MATCH("0x"&amp;MID(F954,7,2),字典!C:C,0)),INDEX(字典!H:H,MATCH("0x"&amp;MID(F954,7,2),字典!C:C,0)))</f>
        <v>0x07(007)</v>
      </c>
      <c r="K954" s="4" t="str">
        <f>INDEX(字典!M:M,MATCH("0x"&amp;RIGHT(F954,2),字典!L:L,0))</f>
        <v>0xB0(176/048)</v>
      </c>
      <c r="L954" s="8">
        <f t="shared" si="31"/>
        <v>63.973999999999997</v>
      </c>
      <c r="M954" s="8">
        <f t="shared" si="30"/>
        <v>7.9999999999998295E-2</v>
      </c>
    </row>
    <row r="955" spans="1:13" ht="18" customHeight="1" x14ac:dyDescent="0.2">
      <c r="A955" s="1">
        <v>954</v>
      </c>
      <c r="B955" s="1">
        <v>4</v>
      </c>
      <c r="C955" s="24"/>
      <c r="D955" s="1" t="s">
        <v>77</v>
      </c>
      <c r="E955" s="1" t="s">
        <v>78</v>
      </c>
      <c r="F955" s="1" t="s">
        <v>1060</v>
      </c>
      <c r="G955" s="1" t="s">
        <v>1059</v>
      </c>
      <c r="H955" s="4" t="str">
        <f>INDEX(字典!B:B,MATCH(D955,字典!A:A,0))</f>
        <v>正常</v>
      </c>
      <c r="I955" s="4" t="str">
        <f>IF(RIGHT(F955,2)="90",INDEX(字典!F:F,MATCH("0x"&amp;MID(F955,5,2),字典!C:C,0)),INDEX(字典!D:D,MATCH("0x"&amp;MID(F955,5,2),字典!C:C,0)))</f>
        <v>0x14(020)</v>
      </c>
      <c r="J955" s="4" t="str">
        <f>IF(RIGHT(F955,2) ="90",INDEX(字典!J:J,MATCH("0x"&amp;MID(F955,7,2),字典!C:C,0)),INDEX(字典!H:H,MATCH("0x"&amp;MID(F955,7,2),字典!C:C,0)))</f>
        <v>0x5B(091)</v>
      </c>
      <c r="K955" s="4" t="str">
        <f>INDEX(字典!M:M,MATCH("0x"&amp;RIGHT(F955,2),字典!L:L,0))</f>
        <v>0xB0(176/048)</v>
      </c>
      <c r="L955" s="8">
        <f t="shared" si="31"/>
        <v>63.973999999999997</v>
      </c>
      <c r="M955" s="8">
        <f t="shared" si="30"/>
        <v>0</v>
      </c>
    </row>
    <row r="956" spans="1:13" ht="18" customHeight="1" x14ac:dyDescent="0.2">
      <c r="A956" s="1">
        <v>955</v>
      </c>
      <c r="B956" s="1">
        <v>4</v>
      </c>
      <c r="C956" s="24"/>
      <c r="D956" s="1" t="s">
        <v>77</v>
      </c>
      <c r="E956" s="1" t="s">
        <v>78</v>
      </c>
      <c r="F956" s="1" t="s">
        <v>1061</v>
      </c>
      <c r="G956" s="1" t="s">
        <v>1062</v>
      </c>
      <c r="H956" s="4" t="str">
        <f>INDEX(字典!B:B,MATCH(D956,字典!A:A,0))</f>
        <v>正常</v>
      </c>
      <c r="I956" s="4" t="str">
        <f>IF(RIGHT(F956,2)="90",INDEX(字典!F:F,MATCH("0x"&amp;MID(F956,5,2),字典!C:C,0)),INDEX(字典!D:D,MATCH("0x"&amp;MID(F956,5,2),字典!C:C,0)))</f>
        <v>-</v>
      </c>
      <c r="J956" s="4" t="str">
        <f>IF(RIGHT(F956,2) ="90",INDEX(字典!J:J,MATCH("0x"&amp;MID(F956,7,2),字典!C:C,0)),INDEX(字典!H:H,MATCH("0x"&amp;MID(F956,7,2),字典!C:C,0)))</f>
        <v>0x5D(093)</v>
      </c>
      <c r="K956" s="4" t="str">
        <f>INDEX(字典!M:M,MATCH("0x"&amp;RIGHT(F956,2),字典!L:L,0))</f>
        <v>0xB0(176/048)</v>
      </c>
      <c r="L956" s="8">
        <f t="shared" si="31"/>
        <v>63.984000000000002</v>
      </c>
      <c r="M956" s="8">
        <f t="shared" si="30"/>
        <v>1.0000000000005116E-2</v>
      </c>
    </row>
    <row r="957" spans="1:13" ht="18" customHeight="1" x14ac:dyDescent="0.2">
      <c r="A957" s="1">
        <v>956</v>
      </c>
      <c r="B957" s="1">
        <v>4</v>
      </c>
      <c r="C957" s="24"/>
      <c r="D957" s="1" t="s">
        <v>77</v>
      </c>
      <c r="E957" s="1" t="s">
        <v>78</v>
      </c>
      <c r="F957" s="1" t="s">
        <v>1063</v>
      </c>
      <c r="G957" s="1" t="s">
        <v>1064</v>
      </c>
      <c r="H957" s="4" t="str">
        <f>INDEX(字典!B:B,MATCH(D957,字典!A:A,0))</f>
        <v>正常</v>
      </c>
      <c r="I957" s="4" t="str">
        <f>IF(RIGHT(F957,2)="90",INDEX(字典!F:F,MATCH("0x"&amp;MID(F957,5,2),字典!C:C,0)),INDEX(字典!D:D,MATCH("0x"&amp;MID(F957,5,2),字典!C:C,0)))</f>
        <v>0x32(050)</v>
      </c>
      <c r="J957" s="4" t="str">
        <f>IF(RIGHT(F957,2) ="90",INDEX(字典!J:J,MATCH("0x"&amp;MID(F957,7,2),字典!C:C,0)),INDEX(字典!H:H,MATCH("0x"&amp;MID(F957,7,2),字典!C:C,0)))</f>
        <v>0x07(007)</v>
      </c>
      <c r="K957" s="4" t="str">
        <f>INDEX(字典!M:M,MATCH("0x"&amp;RIGHT(F957,2),字典!L:L,0))</f>
        <v>0xB1(177/049)</v>
      </c>
      <c r="L957" s="8">
        <f t="shared" si="31"/>
        <v>63.996000000000002</v>
      </c>
      <c r="M957" s="8">
        <f t="shared" si="30"/>
        <v>1.2000000000000455E-2</v>
      </c>
    </row>
    <row r="958" spans="1:13" ht="18" customHeight="1" x14ac:dyDescent="0.2">
      <c r="A958" s="1">
        <v>957</v>
      </c>
      <c r="B958" s="1">
        <v>4</v>
      </c>
      <c r="C958" s="20"/>
      <c r="D958" s="1" t="s">
        <v>77</v>
      </c>
      <c r="E958" s="1" t="s">
        <v>78</v>
      </c>
      <c r="F958" s="1" t="s">
        <v>910</v>
      </c>
      <c r="G958" s="1" t="s">
        <v>1065</v>
      </c>
      <c r="H958" s="4" t="str">
        <f>INDEX(字典!B:B,MATCH(D958,字典!A:A,0))</f>
        <v>正常</v>
      </c>
      <c r="I958" s="4" t="str">
        <f>IF(RIGHT(F958,2)="90",INDEX(字典!F:F,MATCH("0x"&amp;MID(F958,5,2),字典!C:C,0)),INDEX(字典!D:D,MATCH("0x"&amp;MID(F958,5,2),字典!C:C,0)))</f>
        <v>按下(力度74)</v>
      </c>
      <c r="J958" s="4" t="str">
        <f>IF(RIGHT(F958,2) ="90",INDEX(字典!J:J,MATCH("0x"&amp;MID(F958,7,2),字典!C:C,0)),INDEX(字典!H:H,MATCH("0x"&amp;MID(F958,7,2),字典!C:C,0)))</f>
        <v>C3键</v>
      </c>
      <c r="K958" s="4" t="str">
        <f>INDEX(字典!M:M,MATCH("0x"&amp;RIGHT(F958,2),字典!L:L,0))</f>
        <v>音符</v>
      </c>
      <c r="L958" s="8">
        <f t="shared" si="31"/>
        <v>66.114000000000004</v>
      </c>
      <c r="M958" s="8">
        <f t="shared" si="30"/>
        <v>2.1180000000000021</v>
      </c>
    </row>
    <row r="959" spans="1:13" ht="18" customHeight="1" x14ac:dyDescent="0.2">
      <c r="A959" s="1">
        <v>958</v>
      </c>
      <c r="B959" s="1">
        <v>4</v>
      </c>
      <c r="C959" s="20"/>
      <c r="D959" s="1" t="s">
        <v>77</v>
      </c>
      <c r="E959" s="1" t="s">
        <v>78</v>
      </c>
      <c r="F959" s="1" t="s">
        <v>1066</v>
      </c>
      <c r="G959" s="1" t="s">
        <v>1067</v>
      </c>
      <c r="H959" s="4" t="str">
        <f>INDEX(字典!B:B,MATCH(D959,字典!A:A,0))</f>
        <v>正常</v>
      </c>
      <c r="I959" s="4" t="str">
        <f>IF(RIGHT(F959,2)="90",INDEX(字典!F:F,MATCH("0x"&amp;MID(F959,5,2),字典!C:C,0)),INDEX(字典!D:D,MATCH("0x"&amp;MID(F959,5,2),字典!C:C,0)))</f>
        <v>按下(力度69)</v>
      </c>
      <c r="J959" s="4" t="str">
        <f>IF(RIGHT(F959,2) ="90",INDEX(字典!J:J,MATCH("0x"&amp;MID(F959,7,2),字典!C:C,0)),INDEX(字典!H:H,MATCH("0x"&amp;MID(F959,7,2),字典!C:C,0)))</f>
        <v>B2键</v>
      </c>
      <c r="K959" s="4" t="str">
        <f>INDEX(字典!M:M,MATCH("0x"&amp;RIGHT(F959,2),字典!L:L,0))</f>
        <v>音符</v>
      </c>
      <c r="L959" s="8">
        <f t="shared" si="31"/>
        <v>66.123999999999995</v>
      </c>
      <c r="M959" s="8">
        <f t="shared" si="30"/>
        <v>9.9999999999909051E-3</v>
      </c>
    </row>
    <row r="960" spans="1:13" ht="18" customHeight="1" x14ac:dyDescent="0.2">
      <c r="A960" s="1">
        <v>959</v>
      </c>
      <c r="B960" s="1">
        <v>4</v>
      </c>
      <c r="C960" s="20"/>
      <c r="D960" s="1" t="s">
        <v>77</v>
      </c>
      <c r="E960" s="1" t="s">
        <v>78</v>
      </c>
      <c r="F960" s="1" t="s">
        <v>50</v>
      </c>
      <c r="G960" s="1" t="s">
        <v>1068</v>
      </c>
      <c r="H960" s="4" t="str">
        <f>INDEX(字典!B:B,MATCH(D960,字典!A:A,0))</f>
        <v>正常</v>
      </c>
      <c r="I960" s="4" t="str">
        <f>IF(RIGHT(F960,2)="90",INDEX(字典!F:F,MATCH("0x"&amp;MID(F960,5,2),字典!C:C,0)),INDEX(字典!D:D,MATCH("0x"&amp;MID(F960,5,2),字典!C:C,0)))</f>
        <v>松开按键</v>
      </c>
      <c r="J960" s="4" t="str">
        <f>IF(RIGHT(F960,2) ="90",INDEX(字典!J:J,MATCH("0x"&amp;MID(F960,7,2),字典!C:C,0)),INDEX(字典!H:H,MATCH("0x"&amp;MID(F960,7,2),字典!C:C,0)))</f>
        <v>B2键</v>
      </c>
      <c r="K960" s="4" t="str">
        <f>INDEX(字典!M:M,MATCH("0x"&amp;RIGHT(F960,2),字典!L:L,0))</f>
        <v>音符</v>
      </c>
      <c r="L960" s="8">
        <f t="shared" si="31"/>
        <v>66.153999999999996</v>
      </c>
      <c r="M960" s="8">
        <f t="shared" si="30"/>
        <v>3.0000000000001137E-2</v>
      </c>
    </row>
    <row r="961" spans="1:13" ht="18" customHeight="1" x14ac:dyDescent="0.2">
      <c r="A961" s="1">
        <v>960</v>
      </c>
      <c r="B961" s="1">
        <v>4</v>
      </c>
      <c r="C961" s="20"/>
      <c r="D961" s="1" t="s">
        <v>77</v>
      </c>
      <c r="E961" s="1" t="s">
        <v>78</v>
      </c>
      <c r="F961" s="1" t="s">
        <v>194</v>
      </c>
      <c r="G961" s="1" t="s">
        <v>1069</v>
      </c>
      <c r="H961" s="4" t="str">
        <f>INDEX(字典!B:B,MATCH(D961,字典!A:A,0))</f>
        <v>正常</v>
      </c>
      <c r="I961" s="4" t="str">
        <f>IF(RIGHT(F961,2)="90",INDEX(字典!F:F,MATCH("0x"&amp;MID(F961,5,2),字典!C:C,0)),INDEX(字典!D:D,MATCH("0x"&amp;MID(F961,5,2),字典!C:C,0)))</f>
        <v>松开按键</v>
      </c>
      <c r="J961" s="4" t="str">
        <f>IF(RIGHT(F961,2) ="90",INDEX(字典!J:J,MATCH("0x"&amp;MID(F961,7,2),字典!C:C,0)),INDEX(字典!H:H,MATCH("0x"&amp;MID(F961,7,2),字典!C:C,0)))</f>
        <v>C3键</v>
      </c>
      <c r="K961" s="4" t="str">
        <f>INDEX(字典!M:M,MATCH("0x"&amp;RIGHT(F961,2),字典!L:L,0))</f>
        <v>音符</v>
      </c>
      <c r="L961" s="8">
        <f t="shared" si="31"/>
        <v>67.003</v>
      </c>
      <c r="M961" s="8">
        <f t="shared" si="30"/>
        <v>0.84900000000000375</v>
      </c>
    </row>
    <row r="962" spans="1:13" ht="18" customHeight="1" x14ac:dyDescent="0.2">
      <c r="A962" s="1">
        <v>961</v>
      </c>
      <c r="B962" s="1">
        <v>4</v>
      </c>
      <c r="C962" s="20"/>
      <c r="D962" s="1" t="s">
        <v>77</v>
      </c>
      <c r="E962" s="1" t="s">
        <v>78</v>
      </c>
      <c r="F962" s="1" t="s">
        <v>874</v>
      </c>
      <c r="G962" s="1" t="s">
        <v>1070</v>
      </c>
      <c r="H962" s="4" t="str">
        <f>INDEX(字典!B:B,MATCH(D962,字典!A:A,0))</f>
        <v>正常</v>
      </c>
      <c r="I962" s="4" t="str">
        <f>IF(RIGHT(F962,2)="90",INDEX(字典!F:F,MATCH("0x"&amp;MID(F962,5,2),字典!C:C,0)),INDEX(字典!D:D,MATCH("0x"&amp;MID(F962,5,2),字典!C:C,0)))</f>
        <v>按下(力度81)</v>
      </c>
      <c r="J962" s="4" t="str">
        <f>IF(RIGHT(F962,2) ="90",INDEX(字典!J:J,MATCH("0x"&amp;MID(F962,7,2),字典!C:C,0)),INDEX(字典!H:H,MATCH("0x"&amp;MID(F962,7,2),字典!C:C,0)))</f>
        <v>D3键</v>
      </c>
      <c r="K962" s="4" t="str">
        <f>INDEX(字典!M:M,MATCH("0x"&amp;RIGHT(F962,2),字典!L:L,0))</f>
        <v>音符</v>
      </c>
      <c r="L962" s="8">
        <f t="shared" si="31"/>
        <v>67.212999999999994</v>
      </c>
      <c r="M962" s="8">
        <f t="shared" ref="M962:M1025" si="32">IFERROR(IF(B962=B961,L962-L961,0),"")</f>
        <v>0.20999999999999375</v>
      </c>
    </row>
    <row r="963" spans="1:13" ht="18" customHeight="1" x14ac:dyDescent="0.2">
      <c r="A963" s="1">
        <v>962</v>
      </c>
      <c r="B963" s="1">
        <v>4</v>
      </c>
      <c r="C963" s="20"/>
      <c r="D963" s="1" t="s">
        <v>77</v>
      </c>
      <c r="E963" s="1" t="s">
        <v>78</v>
      </c>
      <c r="F963" s="1" t="s">
        <v>202</v>
      </c>
      <c r="G963" s="1" t="s">
        <v>1071</v>
      </c>
      <c r="H963" s="4" t="str">
        <f>INDEX(字典!B:B,MATCH(D963,字典!A:A,0))</f>
        <v>正常</v>
      </c>
      <c r="I963" s="4" t="str">
        <f>IF(RIGHT(F963,2)="90",INDEX(字典!F:F,MATCH("0x"&amp;MID(F963,5,2),字典!C:C,0)),INDEX(字典!D:D,MATCH("0x"&amp;MID(F963,5,2),字典!C:C,0)))</f>
        <v>松开按键</v>
      </c>
      <c r="J963" s="4" t="str">
        <f>IF(RIGHT(F963,2) ="90",INDEX(字典!J:J,MATCH("0x"&amp;MID(F963,7,2),字典!C:C,0)),INDEX(字典!H:H,MATCH("0x"&amp;MID(F963,7,2),字典!C:C,0)))</f>
        <v>D3键</v>
      </c>
      <c r="K963" s="4" t="str">
        <f>INDEX(字典!M:M,MATCH("0x"&amp;RIGHT(F963,2),字典!L:L,0))</f>
        <v>音符</v>
      </c>
      <c r="L963" s="8">
        <f t="shared" si="31"/>
        <v>67.483000000000004</v>
      </c>
      <c r="M963" s="8">
        <f t="shared" si="32"/>
        <v>0.27000000000001023</v>
      </c>
    </row>
    <row r="964" spans="1:13" ht="18" customHeight="1" x14ac:dyDescent="0.2">
      <c r="A964" s="1">
        <v>963</v>
      </c>
      <c r="B964" s="1">
        <v>4</v>
      </c>
      <c r="C964" s="20"/>
      <c r="D964" s="1" t="s">
        <v>77</v>
      </c>
      <c r="E964" s="1" t="s">
        <v>78</v>
      </c>
      <c r="F964" s="1" t="s">
        <v>1072</v>
      </c>
      <c r="G964" s="1" t="s">
        <v>1073</v>
      </c>
      <c r="H964" s="4" t="str">
        <f>INDEX(字典!B:B,MATCH(D964,字典!A:A,0))</f>
        <v>正常</v>
      </c>
      <c r="I964" s="4" t="str">
        <f>IF(RIGHT(F964,2)="90",INDEX(字典!F:F,MATCH("0x"&amp;MID(F964,5,2),字典!C:C,0)),INDEX(字典!D:D,MATCH("0x"&amp;MID(F964,5,2),字典!C:C,0)))</f>
        <v>按下(力度88)</v>
      </c>
      <c r="J964" s="4" t="str">
        <f>IF(RIGHT(F964,2) ="90",INDEX(字典!J:J,MATCH("0x"&amp;MID(F964,7,2),字典!C:C,0)),INDEX(字典!H:H,MATCH("0x"&amp;MID(F964,7,2),字典!C:C,0)))</f>
        <v>E3键</v>
      </c>
      <c r="K964" s="4" t="str">
        <f>INDEX(字典!M:M,MATCH("0x"&amp;RIGHT(F964,2),字典!L:L,0))</f>
        <v>音符</v>
      </c>
      <c r="L964" s="8">
        <f t="shared" si="31"/>
        <v>67.709999999999994</v>
      </c>
      <c r="M964" s="8">
        <f t="shared" si="32"/>
        <v>0.22699999999998965</v>
      </c>
    </row>
    <row r="965" spans="1:13" ht="18" customHeight="1" x14ac:dyDescent="0.2">
      <c r="A965" s="1">
        <v>964</v>
      </c>
      <c r="B965" s="1">
        <v>4</v>
      </c>
      <c r="C965" s="20"/>
      <c r="D965" s="1" t="s">
        <v>77</v>
      </c>
      <c r="E965" s="1" t="s">
        <v>78</v>
      </c>
      <c r="F965" s="1" t="s">
        <v>209</v>
      </c>
      <c r="G965" s="1" t="s">
        <v>1074</v>
      </c>
      <c r="H965" s="4" t="str">
        <f>INDEX(字典!B:B,MATCH(D965,字典!A:A,0))</f>
        <v>正常</v>
      </c>
      <c r="I965" s="4" t="str">
        <f>IF(RIGHT(F965,2)="90",INDEX(字典!F:F,MATCH("0x"&amp;MID(F965,5,2),字典!C:C,0)),INDEX(字典!D:D,MATCH("0x"&amp;MID(F965,5,2),字典!C:C,0)))</f>
        <v>松开按键</v>
      </c>
      <c r="J965" s="4" t="str">
        <f>IF(RIGHT(F965,2) ="90",INDEX(字典!J:J,MATCH("0x"&amp;MID(F965,7,2),字典!C:C,0)),INDEX(字典!H:H,MATCH("0x"&amp;MID(F965,7,2),字典!C:C,0)))</f>
        <v>E3键</v>
      </c>
      <c r="K965" s="4" t="str">
        <f>INDEX(字典!M:M,MATCH("0x"&amp;RIGHT(F965,2),字典!L:L,0))</f>
        <v>音符</v>
      </c>
      <c r="L965" s="8">
        <f t="shared" si="31"/>
        <v>68.709999999999994</v>
      </c>
      <c r="M965" s="8">
        <f t="shared" si="32"/>
        <v>1</v>
      </c>
    </row>
    <row r="966" spans="1:13" ht="18" customHeight="1" x14ac:dyDescent="0.2">
      <c r="A966" s="1">
        <v>965</v>
      </c>
      <c r="B966" s="1">
        <v>4</v>
      </c>
      <c r="C966" s="20"/>
      <c r="D966" s="1" t="s">
        <v>77</v>
      </c>
      <c r="E966" s="1" t="s">
        <v>78</v>
      </c>
      <c r="F966" s="1" t="s">
        <v>927</v>
      </c>
      <c r="G966" s="1" t="s">
        <v>1075</v>
      </c>
      <c r="H966" s="4" t="str">
        <f>INDEX(字典!B:B,MATCH(D966,字典!A:A,0))</f>
        <v>正常</v>
      </c>
      <c r="I966" s="4" t="str">
        <f>IF(RIGHT(F966,2)="90",INDEX(字典!F:F,MATCH("0x"&amp;MID(F966,5,2),字典!C:C,0)),INDEX(字典!D:D,MATCH("0x"&amp;MID(F966,5,2),字典!C:C,0)))</f>
        <v>按下(力度77)</v>
      </c>
      <c r="J966" s="4" t="str">
        <f>IF(RIGHT(F966,2) ="90",INDEX(字典!J:J,MATCH("0x"&amp;MID(F966,7,2),字典!C:C,0)),INDEX(字典!H:H,MATCH("0x"&amp;MID(F966,7,2),字典!C:C,0)))</f>
        <v>E3键</v>
      </c>
      <c r="K966" s="4" t="str">
        <f>INDEX(字典!M:M,MATCH("0x"&amp;RIGHT(F966,2),字典!L:L,0))</f>
        <v>音符</v>
      </c>
      <c r="L966" s="8">
        <f t="shared" si="31"/>
        <v>68.97</v>
      </c>
      <c r="M966" s="8">
        <f t="shared" si="32"/>
        <v>0.26000000000000512</v>
      </c>
    </row>
    <row r="967" spans="1:13" ht="18" customHeight="1" x14ac:dyDescent="0.2">
      <c r="A967" s="1">
        <v>966</v>
      </c>
      <c r="B967" s="1">
        <v>4</v>
      </c>
      <c r="C967" s="20"/>
      <c r="D967" s="1" t="s">
        <v>77</v>
      </c>
      <c r="E967" s="1" t="s">
        <v>78</v>
      </c>
      <c r="F967" s="1" t="s">
        <v>209</v>
      </c>
      <c r="G967" s="1" t="s">
        <v>1076</v>
      </c>
      <c r="H967" s="4" t="str">
        <f>INDEX(字典!B:B,MATCH(D967,字典!A:A,0))</f>
        <v>正常</v>
      </c>
      <c r="I967" s="4" t="str">
        <f>IF(RIGHT(F967,2)="90",INDEX(字典!F:F,MATCH("0x"&amp;MID(F967,5,2),字典!C:C,0)),INDEX(字典!D:D,MATCH("0x"&amp;MID(F967,5,2),字典!C:C,0)))</f>
        <v>松开按键</v>
      </c>
      <c r="J967" s="4" t="str">
        <f>IF(RIGHT(F967,2) ="90",INDEX(字典!J:J,MATCH("0x"&amp;MID(F967,7,2),字典!C:C,0)),INDEX(字典!H:H,MATCH("0x"&amp;MID(F967,7,2),字典!C:C,0)))</f>
        <v>E3键</v>
      </c>
      <c r="K967" s="4" t="str">
        <f>INDEX(字典!M:M,MATCH("0x"&amp;RIGHT(F967,2),字典!L:L,0))</f>
        <v>音符</v>
      </c>
      <c r="L967" s="8">
        <f t="shared" si="31"/>
        <v>69.777000000000001</v>
      </c>
      <c r="M967" s="8">
        <f t="shared" si="32"/>
        <v>0.80700000000000216</v>
      </c>
    </row>
    <row r="968" spans="1:13" ht="18" customHeight="1" x14ac:dyDescent="0.2">
      <c r="A968" s="1">
        <v>967</v>
      </c>
      <c r="B968" s="1">
        <v>4</v>
      </c>
      <c r="C968" s="20"/>
      <c r="D968" s="1" t="s">
        <v>77</v>
      </c>
      <c r="E968" s="1" t="s">
        <v>78</v>
      </c>
      <c r="F968" s="1" t="s">
        <v>1077</v>
      </c>
      <c r="G968" s="1" t="s">
        <v>1078</v>
      </c>
      <c r="H968" s="4" t="str">
        <f>INDEX(字典!B:B,MATCH(D968,字典!A:A,0))</f>
        <v>正常</v>
      </c>
      <c r="I968" s="4" t="str">
        <f>IF(RIGHT(F968,2)="90",INDEX(字典!F:F,MATCH("0x"&amp;MID(F968,5,2),字典!C:C,0)),INDEX(字典!D:D,MATCH("0x"&amp;MID(F968,5,2),字典!C:C,0)))</f>
        <v>按下(力度79)</v>
      </c>
      <c r="J968" s="4" t="str">
        <f>IF(RIGHT(F968,2) ="90",INDEX(字典!J:J,MATCH("0x"&amp;MID(F968,7,2),字典!C:C,0)),INDEX(字典!H:H,MATCH("0x"&amp;MID(F968,7,2),字典!C:C,0)))</f>
        <v>D3键</v>
      </c>
      <c r="K968" s="4" t="str">
        <f>INDEX(字典!M:M,MATCH("0x"&amp;RIGHT(F968,2),字典!L:L,0))</f>
        <v>音符</v>
      </c>
      <c r="L968" s="8">
        <f t="shared" si="31"/>
        <v>70.016999999999996</v>
      </c>
      <c r="M968" s="8">
        <f t="shared" si="32"/>
        <v>0.23999999999999488</v>
      </c>
    </row>
    <row r="969" spans="1:13" ht="18" customHeight="1" x14ac:dyDescent="0.2">
      <c r="A969" s="1">
        <v>968</v>
      </c>
      <c r="B969" s="1">
        <v>4</v>
      </c>
      <c r="C969" s="20"/>
      <c r="D969" s="1" t="s">
        <v>77</v>
      </c>
      <c r="E969" s="1" t="s">
        <v>78</v>
      </c>
      <c r="F969" s="1" t="s">
        <v>202</v>
      </c>
      <c r="G969" s="1" t="s">
        <v>1079</v>
      </c>
      <c r="H969" s="4" t="str">
        <f>INDEX(字典!B:B,MATCH(D969,字典!A:A,0))</f>
        <v>正常</v>
      </c>
      <c r="I969" s="4" t="str">
        <f>IF(RIGHT(F969,2)="90",INDEX(字典!F:F,MATCH("0x"&amp;MID(F969,5,2),字典!C:C,0)),INDEX(字典!D:D,MATCH("0x"&amp;MID(F969,5,2),字典!C:C,0)))</f>
        <v>松开按键</v>
      </c>
      <c r="J969" s="4" t="str">
        <f>IF(RIGHT(F969,2) ="90",INDEX(字典!J:J,MATCH("0x"&amp;MID(F969,7,2),字典!C:C,0)),INDEX(字典!H:H,MATCH("0x"&amp;MID(F969,7,2),字典!C:C,0)))</f>
        <v>D3键</v>
      </c>
      <c r="K969" s="4" t="str">
        <f>INDEX(字典!M:M,MATCH("0x"&amp;RIGHT(F969,2),字典!L:L,0))</f>
        <v>音符</v>
      </c>
      <c r="L969" s="8">
        <f t="shared" si="31"/>
        <v>70.263000000000005</v>
      </c>
      <c r="M969" s="8">
        <f t="shared" si="32"/>
        <v>0.24600000000000932</v>
      </c>
    </row>
    <row r="970" spans="1:13" ht="18" customHeight="1" x14ac:dyDescent="0.2">
      <c r="A970" s="1">
        <v>969</v>
      </c>
      <c r="B970" s="1">
        <v>4</v>
      </c>
      <c r="C970" s="20"/>
      <c r="D970" s="1" t="s">
        <v>77</v>
      </c>
      <c r="E970" s="1" t="s">
        <v>78</v>
      </c>
      <c r="F970" s="1" t="s">
        <v>769</v>
      </c>
      <c r="G970" s="1" t="s">
        <v>1080</v>
      </c>
      <c r="H970" s="4" t="str">
        <f>INDEX(字典!B:B,MATCH(D970,字典!A:A,0))</f>
        <v>正常</v>
      </c>
      <c r="I970" s="4" t="str">
        <f>IF(RIGHT(F970,2)="90",INDEX(字典!F:F,MATCH("0x"&amp;MID(F970,5,2),字典!C:C,0)),INDEX(字典!D:D,MATCH("0x"&amp;MID(F970,5,2),字典!C:C,0)))</f>
        <v>按下(力度83)</v>
      </c>
      <c r="J970" s="4" t="str">
        <f>IF(RIGHT(F970,2) ="90",INDEX(字典!J:J,MATCH("0x"&amp;MID(F970,7,2),字典!C:C,0)),INDEX(字典!H:H,MATCH("0x"&amp;MID(F970,7,2),字典!C:C,0)))</f>
        <v>C3键</v>
      </c>
      <c r="K970" s="4" t="str">
        <f>INDEX(字典!M:M,MATCH("0x"&amp;RIGHT(F970,2),字典!L:L,0))</f>
        <v>音符</v>
      </c>
      <c r="L970" s="8">
        <f t="shared" ref="L970:L1033" si="33">HEX2DEC(RIGHT(G970,6))/1000</f>
        <v>70.522999999999996</v>
      </c>
      <c r="M970" s="8">
        <f t="shared" si="32"/>
        <v>0.25999999999999091</v>
      </c>
    </row>
    <row r="971" spans="1:13" ht="18" customHeight="1" x14ac:dyDescent="0.2">
      <c r="A971" s="1">
        <v>970</v>
      </c>
      <c r="B971" s="1">
        <v>4</v>
      </c>
      <c r="C971" s="20"/>
      <c r="D971" s="1" t="s">
        <v>77</v>
      </c>
      <c r="E971" s="1" t="s">
        <v>78</v>
      </c>
      <c r="F971" s="1" t="s">
        <v>194</v>
      </c>
      <c r="G971" s="1" t="s">
        <v>1081</v>
      </c>
      <c r="H971" s="4" t="str">
        <f>INDEX(字典!B:B,MATCH(D971,字典!A:A,0))</f>
        <v>正常</v>
      </c>
      <c r="I971" s="4" t="str">
        <f>IF(RIGHT(F971,2)="90",INDEX(字典!F:F,MATCH("0x"&amp;MID(F971,5,2),字典!C:C,0)),INDEX(字典!D:D,MATCH("0x"&amp;MID(F971,5,2),字典!C:C,0)))</f>
        <v>松开按键</v>
      </c>
      <c r="J971" s="4" t="str">
        <f>IF(RIGHT(F971,2) ="90",INDEX(字典!J:J,MATCH("0x"&amp;MID(F971,7,2),字典!C:C,0)),INDEX(字典!H:H,MATCH("0x"&amp;MID(F971,7,2),字典!C:C,0)))</f>
        <v>C3键</v>
      </c>
      <c r="K971" s="4" t="str">
        <f>INDEX(字典!M:M,MATCH("0x"&amp;RIGHT(F971,2),字典!L:L,0))</f>
        <v>音符</v>
      </c>
      <c r="L971" s="8">
        <f t="shared" si="33"/>
        <v>71.442999999999998</v>
      </c>
      <c r="M971" s="8">
        <f t="shared" si="32"/>
        <v>0.92000000000000171</v>
      </c>
    </row>
    <row r="972" spans="1:13" ht="18" customHeight="1" x14ac:dyDescent="0.2">
      <c r="A972" s="1">
        <v>971</v>
      </c>
      <c r="B972" s="1">
        <v>4</v>
      </c>
      <c r="C972" s="20"/>
      <c r="D972" s="1" t="s">
        <v>77</v>
      </c>
      <c r="E972" s="1" t="s">
        <v>78</v>
      </c>
      <c r="F972" s="1" t="s">
        <v>769</v>
      </c>
      <c r="G972" s="1" t="s">
        <v>1082</v>
      </c>
      <c r="H972" s="4" t="str">
        <f>INDEX(字典!B:B,MATCH(D972,字典!A:A,0))</f>
        <v>正常</v>
      </c>
      <c r="I972" s="4" t="str">
        <f>IF(RIGHT(F972,2)="90",INDEX(字典!F:F,MATCH("0x"&amp;MID(F972,5,2),字典!C:C,0)),INDEX(字典!D:D,MATCH("0x"&amp;MID(F972,5,2),字典!C:C,0)))</f>
        <v>按下(力度83)</v>
      </c>
      <c r="J972" s="4" t="str">
        <f>IF(RIGHT(F972,2) ="90",INDEX(字典!J:J,MATCH("0x"&amp;MID(F972,7,2),字典!C:C,0)),INDEX(字典!H:H,MATCH("0x"&amp;MID(F972,7,2),字典!C:C,0)))</f>
        <v>C3键</v>
      </c>
      <c r="K972" s="4" t="str">
        <f>INDEX(字典!M:M,MATCH("0x"&amp;RIGHT(F972,2),字典!L:L,0))</f>
        <v>音符</v>
      </c>
      <c r="L972" s="8">
        <f t="shared" si="33"/>
        <v>71.692999999999998</v>
      </c>
      <c r="M972" s="8">
        <f t="shared" si="32"/>
        <v>0.25</v>
      </c>
    </row>
    <row r="973" spans="1:13" ht="18" customHeight="1" x14ac:dyDescent="0.2">
      <c r="A973" s="1">
        <v>972</v>
      </c>
      <c r="B973" s="1">
        <v>4</v>
      </c>
      <c r="C973" s="20"/>
      <c r="D973" s="1" t="s">
        <v>77</v>
      </c>
      <c r="E973" s="1" t="s">
        <v>78</v>
      </c>
      <c r="F973" s="1" t="s">
        <v>194</v>
      </c>
      <c r="G973" s="1" t="s">
        <v>1083</v>
      </c>
      <c r="H973" s="4" t="str">
        <f>INDEX(字典!B:B,MATCH(D973,字典!A:A,0))</f>
        <v>正常</v>
      </c>
      <c r="I973" s="4" t="str">
        <f>IF(RIGHT(F973,2)="90",INDEX(字典!F:F,MATCH("0x"&amp;MID(F973,5,2),字典!C:C,0)),INDEX(字典!D:D,MATCH("0x"&amp;MID(F973,5,2),字典!C:C,0)))</f>
        <v>松开按键</v>
      </c>
      <c r="J973" s="4" t="str">
        <f>IF(RIGHT(F973,2) ="90",INDEX(字典!J:J,MATCH("0x"&amp;MID(F973,7,2),字典!C:C,0)),INDEX(字典!H:H,MATCH("0x"&amp;MID(F973,7,2),字典!C:C,0)))</f>
        <v>C3键</v>
      </c>
      <c r="K973" s="4" t="str">
        <f>INDEX(字典!M:M,MATCH("0x"&amp;RIGHT(F973,2),字典!L:L,0))</f>
        <v>音符</v>
      </c>
      <c r="L973" s="8">
        <f t="shared" si="33"/>
        <v>72.492999999999995</v>
      </c>
      <c r="M973" s="8">
        <f t="shared" si="32"/>
        <v>0.79999999999999716</v>
      </c>
    </row>
    <row r="974" spans="1:13" ht="18" customHeight="1" x14ac:dyDescent="0.2">
      <c r="A974" s="1">
        <v>973</v>
      </c>
      <c r="B974" s="1">
        <v>4</v>
      </c>
      <c r="C974" s="20"/>
      <c r="D974" s="1" t="s">
        <v>77</v>
      </c>
      <c r="E974" s="1" t="s">
        <v>78</v>
      </c>
      <c r="F974" s="1" t="s">
        <v>1084</v>
      </c>
      <c r="G974" s="1" t="s">
        <v>1085</v>
      </c>
      <c r="H974" s="4" t="str">
        <f>INDEX(字典!B:B,MATCH(D974,字典!A:A,0))</f>
        <v>正常</v>
      </c>
      <c r="I974" s="4" t="str">
        <f>IF(RIGHT(F974,2)="90",INDEX(字典!F:F,MATCH("0x"&amp;MID(F974,5,2),字典!C:C,0)),INDEX(字典!D:D,MATCH("0x"&amp;MID(F974,5,2),字典!C:C,0)))</f>
        <v>按下(力度78)</v>
      </c>
      <c r="J974" s="4" t="str">
        <f>IF(RIGHT(F974,2) ="90",INDEX(字典!J:J,MATCH("0x"&amp;MID(F974,7,2),字典!C:C,0)),INDEX(字典!H:H,MATCH("0x"&amp;MID(F974,7,2),字典!C:C,0)))</f>
        <v>E3键</v>
      </c>
      <c r="K974" s="4" t="str">
        <f>INDEX(字典!M:M,MATCH("0x"&amp;RIGHT(F974,2),字典!L:L,0))</f>
        <v>音符</v>
      </c>
      <c r="L974" s="8">
        <f t="shared" si="33"/>
        <v>72.718999999999994</v>
      </c>
      <c r="M974" s="8">
        <f t="shared" si="32"/>
        <v>0.22599999999999909</v>
      </c>
    </row>
    <row r="975" spans="1:13" ht="18" customHeight="1" x14ac:dyDescent="0.2">
      <c r="A975" s="1">
        <v>974</v>
      </c>
      <c r="B975" s="1">
        <v>4</v>
      </c>
      <c r="C975" s="20"/>
      <c r="D975" s="1" t="s">
        <v>77</v>
      </c>
      <c r="E975" s="1" t="s">
        <v>78</v>
      </c>
      <c r="F975" s="1" t="s">
        <v>209</v>
      </c>
      <c r="G975" s="1" t="s">
        <v>1086</v>
      </c>
      <c r="H975" s="4" t="str">
        <f>INDEX(字典!B:B,MATCH(D975,字典!A:A,0))</f>
        <v>正常</v>
      </c>
      <c r="I975" s="4" t="str">
        <f>IF(RIGHT(F975,2)="90",INDEX(字典!F:F,MATCH("0x"&amp;MID(F975,5,2),字典!C:C,0)),INDEX(字典!D:D,MATCH("0x"&amp;MID(F975,5,2),字典!C:C,0)))</f>
        <v>松开按键</v>
      </c>
      <c r="J975" s="4" t="str">
        <f>IF(RIGHT(F975,2) ="90",INDEX(字典!J:J,MATCH("0x"&amp;MID(F975,7,2),字典!C:C,0)),INDEX(字典!H:H,MATCH("0x"&amp;MID(F975,7,2),字典!C:C,0)))</f>
        <v>E3键</v>
      </c>
      <c r="K975" s="4" t="str">
        <f>INDEX(字典!M:M,MATCH("0x"&amp;RIGHT(F975,2),字典!L:L,0))</f>
        <v>音符</v>
      </c>
      <c r="L975" s="8">
        <f t="shared" si="33"/>
        <v>72.989000000000004</v>
      </c>
      <c r="M975" s="8">
        <f t="shared" si="32"/>
        <v>0.27000000000001023</v>
      </c>
    </row>
    <row r="976" spans="1:13" ht="18" customHeight="1" x14ac:dyDescent="0.2">
      <c r="A976" s="1">
        <v>975</v>
      </c>
      <c r="B976" s="1">
        <v>4</v>
      </c>
      <c r="C976" s="20"/>
      <c r="D976" s="1" t="s">
        <v>77</v>
      </c>
      <c r="E976" s="1" t="s">
        <v>78</v>
      </c>
      <c r="F976" s="1" t="s">
        <v>1087</v>
      </c>
      <c r="G976" s="1" t="s">
        <v>1088</v>
      </c>
      <c r="H976" s="4" t="str">
        <f>INDEX(字典!B:B,MATCH(D976,字典!A:A,0))</f>
        <v>正常</v>
      </c>
      <c r="I976" s="4" t="str">
        <f>IF(RIGHT(F976,2)="90",INDEX(字典!F:F,MATCH("0x"&amp;MID(F976,5,2),字典!C:C,0)),INDEX(字典!D:D,MATCH("0x"&amp;MID(F976,5,2),字典!C:C,0)))</f>
        <v>按下(力度84)</v>
      </c>
      <c r="J976" s="4" t="str">
        <f>IF(RIGHT(F976,2) ="90",INDEX(字典!J:J,MATCH("0x"&amp;MID(F976,7,2),字典!C:C,0)),INDEX(字典!H:H,MATCH("0x"&amp;MID(F976,7,2),字典!C:C,0)))</f>
        <v>D3键</v>
      </c>
      <c r="K976" s="4" t="str">
        <f>INDEX(字典!M:M,MATCH("0x"&amp;RIGHT(F976,2),字典!L:L,0))</f>
        <v>音符</v>
      </c>
      <c r="L976" s="8">
        <f t="shared" si="33"/>
        <v>73.209999999999994</v>
      </c>
      <c r="M976" s="8">
        <f t="shared" si="32"/>
        <v>0.22099999999998943</v>
      </c>
    </row>
    <row r="977" spans="1:13" ht="18" customHeight="1" x14ac:dyDescent="0.2">
      <c r="A977" s="1">
        <v>976</v>
      </c>
      <c r="B977" s="1">
        <v>4</v>
      </c>
      <c r="C977" s="20"/>
      <c r="D977" s="1" t="s">
        <v>77</v>
      </c>
      <c r="E977" s="1" t="s">
        <v>78</v>
      </c>
      <c r="F977" s="1" t="s">
        <v>202</v>
      </c>
      <c r="G977" s="1" t="s">
        <v>1089</v>
      </c>
      <c r="H977" s="4" t="str">
        <f>INDEX(字典!B:B,MATCH(D977,字典!A:A,0))</f>
        <v>正常</v>
      </c>
      <c r="I977" s="4" t="str">
        <f>IF(RIGHT(F977,2)="90",INDEX(字典!F:F,MATCH("0x"&amp;MID(F977,5,2),字典!C:C,0)),INDEX(字典!D:D,MATCH("0x"&amp;MID(F977,5,2),字典!C:C,0)))</f>
        <v>松开按键</v>
      </c>
      <c r="J977" s="4" t="str">
        <f>IF(RIGHT(F977,2) ="90",INDEX(字典!J:J,MATCH("0x"&amp;MID(F977,7,2),字典!C:C,0)),INDEX(字典!H:H,MATCH("0x"&amp;MID(F977,7,2),字典!C:C,0)))</f>
        <v>D3键</v>
      </c>
      <c r="K977" s="4" t="str">
        <f>INDEX(字典!M:M,MATCH("0x"&amp;RIGHT(F977,2),字典!L:L,0))</f>
        <v>音符</v>
      </c>
      <c r="L977" s="8">
        <f t="shared" si="33"/>
        <v>74.05</v>
      </c>
      <c r="M977" s="8">
        <f t="shared" si="32"/>
        <v>0.84000000000000341</v>
      </c>
    </row>
    <row r="978" spans="1:13" ht="18" customHeight="1" x14ac:dyDescent="0.2">
      <c r="A978" s="1">
        <v>977</v>
      </c>
      <c r="B978" s="1">
        <v>4</v>
      </c>
      <c r="C978" s="20"/>
      <c r="D978" s="1" t="s">
        <v>77</v>
      </c>
      <c r="E978" s="1" t="s">
        <v>78</v>
      </c>
      <c r="F978" s="1" t="s">
        <v>1090</v>
      </c>
      <c r="G978" s="1" t="s">
        <v>1091</v>
      </c>
      <c r="H978" s="4" t="str">
        <f>INDEX(字典!B:B,MATCH(D978,字典!A:A,0))</f>
        <v>正常</v>
      </c>
      <c r="I978" s="4" t="str">
        <f>IF(RIGHT(F978,2)="90",INDEX(字典!F:F,MATCH("0x"&amp;MID(F978,5,2),字典!C:C,0)),INDEX(字典!D:D,MATCH("0x"&amp;MID(F978,5,2),字典!C:C,0)))</f>
        <v>按下(力度88)</v>
      </c>
      <c r="J978" s="4" t="str">
        <f>IF(RIGHT(F978,2) ="90",INDEX(字典!J:J,MATCH("0x"&amp;MID(F978,7,2),字典!C:C,0)),INDEX(字典!H:H,MATCH("0x"&amp;MID(F978,7,2),字典!C:C,0)))</f>
        <v>D3键</v>
      </c>
      <c r="K978" s="4" t="str">
        <f>INDEX(字典!M:M,MATCH("0x"&amp;RIGHT(F978,2),字典!L:L,0))</f>
        <v>音符</v>
      </c>
      <c r="L978" s="8">
        <f t="shared" si="33"/>
        <v>74.260000000000005</v>
      </c>
      <c r="M978" s="8">
        <f t="shared" si="32"/>
        <v>0.21000000000000796</v>
      </c>
    </row>
    <row r="979" spans="1:13" ht="18" customHeight="1" x14ac:dyDescent="0.2">
      <c r="A979" s="1">
        <v>978</v>
      </c>
      <c r="B979" s="1">
        <v>4</v>
      </c>
      <c r="C979" s="20"/>
      <c r="D979" s="1" t="s">
        <v>77</v>
      </c>
      <c r="E979" s="1" t="s">
        <v>78</v>
      </c>
      <c r="F979" s="1" t="s">
        <v>202</v>
      </c>
      <c r="G979" s="1" t="s">
        <v>1092</v>
      </c>
      <c r="H979" s="4" t="str">
        <f>INDEX(字典!B:B,MATCH(D979,字典!A:A,0))</f>
        <v>正常</v>
      </c>
      <c r="I979" s="4" t="str">
        <f>IF(RIGHT(F979,2)="90",INDEX(字典!F:F,MATCH("0x"&amp;MID(F979,5,2),字典!C:C,0)),INDEX(字典!D:D,MATCH("0x"&amp;MID(F979,5,2),字典!C:C,0)))</f>
        <v>松开按键</v>
      </c>
      <c r="J979" s="4" t="str">
        <f>IF(RIGHT(F979,2) ="90",INDEX(字典!J:J,MATCH("0x"&amp;MID(F979,7,2),字典!C:C,0)),INDEX(字典!H:H,MATCH("0x"&amp;MID(F979,7,2),字典!C:C,0)))</f>
        <v>D3键</v>
      </c>
      <c r="K979" s="4" t="str">
        <f>INDEX(字典!M:M,MATCH("0x"&amp;RIGHT(F979,2),字典!L:L,0))</f>
        <v>音符</v>
      </c>
      <c r="L979" s="8">
        <f t="shared" si="33"/>
        <v>74.48</v>
      </c>
      <c r="M979" s="8">
        <f t="shared" si="32"/>
        <v>0.21999999999999886</v>
      </c>
    </row>
    <row r="980" spans="1:13" ht="18" customHeight="1" x14ac:dyDescent="0.2">
      <c r="A980" s="1">
        <v>979</v>
      </c>
      <c r="B980" s="1">
        <v>4</v>
      </c>
      <c r="C980" s="20"/>
      <c r="D980" s="1" t="s">
        <v>77</v>
      </c>
      <c r="E980" s="1" t="s">
        <v>78</v>
      </c>
      <c r="F980" s="1" t="s">
        <v>1093</v>
      </c>
      <c r="G980" s="1" t="s">
        <v>1094</v>
      </c>
      <c r="H980" s="4" t="str">
        <f>INDEX(字典!B:B,MATCH(D980,字典!A:A,0))</f>
        <v>正常</v>
      </c>
      <c r="I980" s="4" t="str">
        <f>IF(RIGHT(F980,2)="90",INDEX(字典!F:F,MATCH("0x"&amp;MID(F980,5,2),字典!C:C,0)),INDEX(字典!D:D,MATCH("0x"&amp;MID(F980,5,2),字典!C:C,0)))</f>
        <v>按下(力度94)</v>
      </c>
      <c r="J980" s="4" t="str">
        <f>IF(RIGHT(F980,2) ="90",INDEX(字典!J:J,MATCH("0x"&amp;MID(F980,7,2),字典!C:C,0)),INDEX(字典!H:H,MATCH("0x"&amp;MID(F980,7,2),字典!C:C,0)))</f>
        <v>C3键</v>
      </c>
      <c r="K980" s="4" t="str">
        <f>INDEX(字典!M:M,MATCH("0x"&amp;RIGHT(F980,2),字典!L:L,0))</f>
        <v>音符</v>
      </c>
      <c r="L980" s="8">
        <f t="shared" si="33"/>
        <v>74.760000000000005</v>
      </c>
      <c r="M980" s="8">
        <f t="shared" si="32"/>
        <v>0.28000000000000114</v>
      </c>
    </row>
    <row r="981" spans="1:13" ht="18" customHeight="1" x14ac:dyDescent="0.2">
      <c r="A981" s="1">
        <v>980</v>
      </c>
      <c r="B981" s="1">
        <v>4</v>
      </c>
      <c r="C981" s="20"/>
      <c r="D981" s="1" t="s">
        <v>77</v>
      </c>
      <c r="E981" s="1" t="s">
        <v>78</v>
      </c>
      <c r="F981" s="1" t="s">
        <v>194</v>
      </c>
      <c r="G981" s="1" t="s">
        <v>1095</v>
      </c>
      <c r="H981" s="4" t="str">
        <f>INDEX(字典!B:B,MATCH(D981,字典!A:A,0))</f>
        <v>正常</v>
      </c>
      <c r="I981" s="4" t="str">
        <f>IF(RIGHT(F981,2)="90",INDEX(字典!F:F,MATCH("0x"&amp;MID(F981,5,2),字典!C:C,0)),INDEX(字典!D:D,MATCH("0x"&amp;MID(F981,5,2),字典!C:C,0)))</f>
        <v>松开按键</v>
      </c>
      <c r="J981" s="4" t="str">
        <f>IF(RIGHT(F981,2) ="90",INDEX(字典!J:J,MATCH("0x"&amp;MID(F981,7,2),字典!C:C,0)),INDEX(字典!H:H,MATCH("0x"&amp;MID(F981,7,2),字典!C:C,0)))</f>
        <v>C3键</v>
      </c>
      <c r="K981" s="4" t="str">
        <f>INDEX(字典!M:M,MATCH("0x"&amp;RIGHT(F981,2),字典!L:L,0))</f>
        <v>音符</v>
      </c>
      <c r="L981" s="8">
        <f t="shared" si="33"/>
        <v>76.406000000000006</v>
      </c>
      <c r="M981" s="8">
        <f t="shared" si="32"/>
        <v>1.6460000000000008</v>
      </c>
    </row>
    <row r="982" spans="1:13" ht="18" customHeight="1" x14ac:dyDescent="0.2">
      <c r="A982" s="1">
        <v>981</v>
      </c>
      <c r="B982" s="1">
        <v>4</v>
      </c>
      <c r="C982" s="24"/>
      <c r="D982" s="1" t="s">
        <v>77</v>
      </c>
      <c r="E982" s="1" t="s">
        <v>78</v>
      </c>
      <c r="F982" s="1" t="s">
        <v>1049</v>
      </c>
      <c r="G982" s="1" t="s">
        <v>1096</v>
      </c>
      <c r="H982" s="4" t="str">
        <f>INDEX(字典!B:B,MATCH(D982,字典!A:A,0))</f>
        <v>正常</v>
      </c>
      <c r="I982" s="4" t="str">
        <f>IF(RIGHT(F982,2)="90",INDEX(字典!F:F,MATCH("0x"&amp;MID(F982,5,2),字典!C:C,0)),INDEX(字典!D:D,MATCH("0x"&amp;MID(F982,5,2),字典!C:C,0)))</f>
        <v>-</v>
      </c>
      <c r="J982" s="4" t="str">
        <f>IF(RIGHT(F982,2) ="90",INDEX(字典!J:J,MATCH("0x"&amp;MID(F982,7,2),字典!C:C,0)),INDEX(字典!H:H,MATCH("0x"&amp;MID(F982,7,2),字典!C:C,0)))</f>
        <v>-</v>
      </c>
      <c r="K982" s="4" t="str">
        <f>INDEX(字典!M:M,MATCH("0x"&amp;RIGHT(F982,2),字典!L:L,0))</f>
        <v>0xB0(176/048)</v>
      </c>
      <c r="L982" s="8">
        <f t="shared" si="33"/>
        <v>78.34</v>
      </c>
      <c r="M982" s="8">
        <f t="shared" si="32"/>
        <v>1.9339999999999975</v>
      </c>
    </row>
    <row r="983" spans="1:13" ht="18" customHeight="1" x14ac:dyDescent="0.2">
      <c r="A983" s="1">
        <v>982</v>
      </c>
      <c r="B983" s="1">
        <v>4</v>
      </c>
      <c r="C983" s="24"/>
      <c r="D983" s="1" t="s">
        <v>77</v>
      </c>
      <c r="E983" s="1" t="s">
        <v>78</v>
      </c>
      <c r="F983" s="1" t="s">
        <v>1051</v>
      </c>
      <c r="G983" s="1" t="s">
        <v>1097</v>
      </c>
      <c r="H983" s="4" t="str">
        <f>INDEX(字典!B:B,MATCH(D983,字典!A:A,0))</f>
        <v>正常</v>
      </c>
      <c r="I983" s="4" t="str">
        <f>IF(RIGHT(F983,2)="90",INDEX(字典!F:F,MATCH("0x"&amp;MID(F983,5,2),字典!C:C,0)),INDEX(字典!D:D,MATCH("0x"&amp;MID(F983,5,2),字典!C:C,0)))</f>
        <v>0x70(112)</v>
      </c>
      <c r="J983" s="4" t="str">
        <f>IF(RIGHT(F983,2) ="90",INDEX(字典!J:J,MATCH("0x"&amp;MID(F983,7,2),字典!C:C,0)),INDEX(字典!H:H,MATCH("0x"&amp;MID(F983,7,2),字典!C:C,0)))</f>
        <v>0x20(032)</v>
      </c>
      <c r="K983" s="4" t="str">
        <f>INDEX(字典!M:M,MATCH("0x"&amp;RIGHT(F983,2),字典!L:L,0))</f>
        <v>0xB0(176/048)</v>
      </c>
      <c r="L983" s="8">
        <f t="shared" si="33"/>
        <v>78.349999999999994</v>
      </c>
      <c r="M983" s="8">
        <f t="shared" si="32"/>
        <v>9.9999999999909051E-3</v>
      </c>
    </row>
    <row r="984" spans="1:13" ht="18" customHeight="1" x14ac:dyDescent="0.2">
      <c r="A984" s="1">
        <v>983</v>
      </c>
      <c r="B984" s="1">
        <v>4</v>
      </c>
      <c r="C984" s="24"/>
      <c r="D984" s="1" t="s">
        <v>77</v>
      </c>
      <c r="E984" s="1" t="s">
        <v>78</v>
      </c>
      <c r="F984" s="1" t="s">
        <v>1098</v>
      </c>
      <c r="G984" s="1" t="s">
        <v>1099</v>
      </c>
      <c r="H984" s="4" t="str">
        <f>INDEX(字典!B:B,MATCH(D984,字典!A:A,0))</f>
        <v>正常</v>
      </c>
      <c r="I984" s="4" t="str">
        <f>IF(RIGHT(F984,2)="90",INDEX(字典!F:F,MATCH("0x"&amp;MID(F984,5,2),字典!C:C,0)),INDEX(字典!D:D,MATCH("0x"&amp;MID(F984,5,2),字典!C:C,0)))</f>
        <v>-</v>
      </c>
      <c r="J984" s="4" t="str">
        <f>IF(RIGHT(F984,2) ="90",INDEX(字典!J:J,MATCH("0x"&amp;MID(F984,7,2),字典!C:C,0)),INDEX(字典!H:H,MATCH("0x"&amp;MID(F984,7,2),字典!C:C,0)))</f>
        <v>0x06(006)</v>
      </c>
      <c r="K984" s="4" t="str">
        <f>INDEX(字典!M:M,MATCH("0x"&amp;RIGHT(F984,2),字典!L:L,0))</f>
        <v>0xC0(192/064)</v>
      </c>
      <c r="L984" s="8">
        <f t="shared" si="33"/>
        <v>78.37</v>
      </c>
      <c r="M984" s="8">
        <f t="shared" si="32"/>
        <v>2.0000000000010232E-2</v>
      </c>
    </row>
    <row r="985" spans="1:13" ht="18" customHeight="1" x14ac:dyDescent="0.2">
      <c r="A985" s="1">
        <v>984</v>
      </c>
      <c r="B985" s="1">
        <v>4</v>
      </c>
      <c r="C985" s="24"/>
      <c r="D985" s="1" t="s">
        <v>77</v>
      </c>
      <c r="E985" s="1" t="s">
        <v>78</v>
      </c>
      <c r="F985" s="1" t="s">
        <v>1054</v>
      </c>
      <c r="G985" s="1" t="s">
        <v>1100</v>
      </c>
      <c r="H985" s="4" t="str">
        <f>INDEX(字典!B:B,MATCH(D985,字典!A:A,0))</f>
        <v>正常</v>
      </c>
      <c r="I985" s="4" t="str">
        <f>IF(RIGHT(F985,2)="90",INDEX(字典!F:F,MATCH("0x"&amp;MID(F985,5,2),字典!C:C,0)),INDEX(字典!D:D,MATCH("0x"&amp;MID(F985,5,2),字典!C:C,0)))</f>
        <v>-</v>
      </c>
      <c r="J985" s="4" t="str">
        <f>IF(RIGHT(F985,2) ="90",INDEX(字典!J:J,MATCH("0x"&amp;MID(F985,7,2),字典!C:C,0)),INDEX(字典!H:H,MATCH("0x"&amp;MID(F985,7,2),字典!C:C,0)))</f>
        <v>-</v>
      </c>
      <c r="K985" s="4" t="str">
        <f>INDEX(字典!M:M,MATCH("0x"&amp;RIGHT(F985,2),字典!L:L,0))</f>
        <v>0xB1(177/049)</v>
      </c>
      <c r="L985" s="8">
        <f t="shared" si="33"/>
        <v>78.38</v>
      </c>
      <c r="M985" s="8">
        <f t="shared" si="32"/>
        <v>9.9999999999909051E-3</v>
      </c>
    </row>
    <row r="986" spans="1:13" ht="18" customHeight="1" x14ac:dyDescent="0.2">
      <c r="A986" s="1">
        <v>985</v>
      </c>
      <c r="B986" s="1">
        <v>4</v>
      </c>
      <c r="C986" s="24"/>
      <c r="D986" s="1" t="s">
        <v>77</v>
      </c>
      <c r="E986" s="1" t="s">
        <v>78</v>
      </c>
      <c r="F986" s="1" t="s">
        <v>1055</v>
      </c>
      <c r="G986" s="1" t="s">
        <v>1101</v>
      </c>
      <c r="H986" s="4" t="str">
        <f>INDEX(字典!B:B,MATCH(D986,字典!A:A,0))</f>
        <v>正常</v>
      </c>
      <c r="I986" s="4" t="str">
        <f>IF(RIGHT(F986,2)="90",INDEX(字典!F:F,MATCH("0x"&amp;MID(F986,5,2),字典!C:C,0)),INDEX(字典!D:D,MATCH("0x"&amp;MID(F986,5,2),字典!C:C,0)))</f>
        <v>0x70(112)</v>
      </c>
      <c r="J986" s="4" t="str">
        <f>IF(RIGHT(F986,2) ="90",INDEX(字典!J:J,MATCH("0x"&amp;MID(F986,7,2),字典!C:C,0)),INDEX(字典!H:H,MATCH("0x"&amp;MID(F986,7,2),字典!C:C,0)))</f>
        <v>0x20(032)</v>
      </c>
      <c r="K986" s="4" t="str">
        <f>INDEX(字典!M:M,MATCH("0x"&amp;RIGHT(F986,2),字典!L:L,0))</f>
        <v>0xB1(177/049)</v>
      </c>
      <c r="L986" s="8">
        <f t="shared" si="33"/>
        <v>78.400000000000006</v>
      </c>
      <c r="M986" s="8">
        <f t="shared" si="32"/>
        <v>2.0000000000010232E-2</v>
      </c>
    </row>
    <row r="987" spans="1:13" ht="18" customHeight="1" x14ac:dyDescent="0.2">
      <c r="A987" s="1">
        <v>986</v>
      </c>
      <c r="B987" s="1">
        <v>4</v>
      </c>
      <c r="C987" s="24"/>
      <c r="D987" s="1" t="s">
        <v>77</v>
      </c>
      <c r="E987" s="1" t="s">
        <v>78</v>
      </c>
      <c r="F987" s="1" t="s">
        <v>1102</v>
      </c>
      <c r="G987" s="1" t="s">
        <v>1103</v>
      </c>
      <c r="H987" s="4" t="str">
        <f>INDEX(字典!B:B,MATCH(D987,字典!A:A,0))</f>
        <v>正常</v>
      </c>
      <c r="I987" s="4" t="str">
        <f>IF(RIGHT(F987,2)="90",INDEX(字典!F:F,MATCH("0x"&amp;MID(F987,5,2),字典!C:C,0)),INDEX(字典!D:D,MATCH("0x"&amp;MID(F987,5,2),字典!C:C,0)))</f>
        <v>-</v>
      </c>
      <c r="J987" s="4" t="str">
        <f>IF(RIGHT(F987,2) ="90",INDEX(字典!J:J,MATCH("0x"&amp;MID(F987,7,2),字典!C:C,0)),INDEX(字典!H:H,MATCH("0x"&amp;MID(F987,7,2),字典!C:C,0)))</f>
        <v>0x30(048)</v>
      </c>
      <c r="K987" s="4" t="str">
        <f>INDEX(字典!M:M,MATCH("0x"&amp;RIGHT(F987,2),字典!L:L,0))</f>
        <v>0xC1(193/065)</v>
      </c>
      <c r="L987" s="8">
        <f t="shared" si="33"/>
        <v>78.42</v>
      </c>
      <c r="M987" s="8">
        <f t="shared" si="32"/>
        <v>1.9999999999996021E-2</v>
      </c>
    </row>
    <row r="988" spans="1:13" ht="18" customHeight="1" x14ac:dyDescent="0.2">
      <c r="A988" s="1">
        <v>987</v>
      </c>
      <c r="B988" s="1">
        <v>4</v>
      </c>
      <c r="C988" s="24"/>
      <c r="D988" s="1" t="s">
        <v>77</v>
      </c>
      <c r="E988" s="1" t="s">
        <v>78</v>
      </c>
      <c r="F988" s="1" t="s">
        <v>1104</v>
      </c>
      <c r="G988" s="1" t="s">
        <v>1105</v>
      </c>
      <c r="H988" s="4" t="str">
        <f>INDEX(字典!B:B,MATCH(D988,字典!A:A,0))</f>
        <v>正常</v>
      </c>
      <c r="I988" s="4" t="str">
        <f>IF(RIGHT(F988,2)="90",INDEX(字典!F:F,MATCH("0x"&amp;MID(F988,5,2),字典!C:C,0)),INDEX(字典!D:D,MATCH("0x"&amp;MID(F988,5,2),字典!C:C,0)))</f>
        <v>0x50(080)</v>
      </c>
      <c r="J988" s="4" t="str">
        <f>IF(RIGHT(F988,2) ="90",INDEX(字典!J:J,MATCH("0x"&amp;MID(F988,7,2),字典!C:C,0)),INDEX(字典!H:H,MATCH("0x"&amp;MID(F988,7,2),字典!C:C,0)))</f>
        <v>0x07(007)</v>
      </c>
      <c r="K988" s="4" t="str">
        <f>INDEX(字典!M:M,MATCH("0x"&amp;RIGHT(F988,2),字典!L:L,0))</f>
        <v>0xB0(176/048)</v>
      </c>
      <c r="L988" s="8">
        <f t="shared" si="33"/>
        <v>78.44</v>
      </c>
      <c r="M988" s="8">
        <f t="shared" si="32"/>
        <v>1.9999999999996021E-2</v>
      </c>
    </row>
    <row r="989" spans="1:13" ht="18" customHeight="1" x14ac:dyDescent="0.2">
      <c r="A989" s="1">
        <v>988</v>
      </c>
      <c r="B989" s="1">
        <v>4</v>
      </c>
      <c r="C989" s="24"/>
      <c r="D989" s="1" t="s">
        <v>77</v>
      </c>
      <c r="E989" s="1" t="s">
        <v>78</v>
      </c>
      <c r="F989" s="1" t="s">
        <v>1106</v>
      </c>
      <c r="G989" s="1" t="s">
        <v>1107</v>
      </c>
      <c r="H989" s="4" t="str">
        <f>INDEX(字典!B:B,MATCH(D989,字典!A:A,0))</f>
        <v>正常</v>
      </c>
      <c r="I989" s="4" t="str">
        <f>IF(RIGHT(F989,2)="90",INDEX(字典!F:F,MATCH("0x"&amp;MID(F989,5,2),字典!C:C,0)),INDEX(字典!D:D,MATCH("0x"&amp;MID(F989,5,2),字典!C:C,0)))</f>
        <v>0x1A(026)</v>
      </c>
      <c r="J989" s="4" t="str">
        <f>IF(RIGHT(F989,2) ="90",INDEX(字典!J:J,MATCH("0x"&amp;MID(F989,7,2),字典!C:C,0)),INDEX(字典!H:H,MATCH("0x"&amp;MID(F989,7,2),字典!C:C,0)))</f>
        <v>0x5B(091)</v>
      </c>
      <c r="K989" s="4" t="str">
        <f>INDEX(字典!M:M,MATCH("0x"&amp;RIGHT(F989,2),字典!L:L,0))</f>
        <v>0xB0(176/048)</v>
      </c>
      <c r="L989" s="8">
        <f t="shared" si="33"/>
        <v>78.459999999999994</v>
      </c>
      <c r="M989" s="8">
        <f t="shared" si="32"/>
        <v>1.9999999999996021E-2</v>
      </c>
    </row>
    <row r="990" spans="1:13" ht="18" customHeight="1" x14ac:dyDescent="0.2">
      <c r="A990" s="1">
        <v>989</v>
      </c>
      <c r="B990" s="1">
        <v>4</v>
      </c>
      <c r="C990" s="24"/>
      <c r="D990" s="1" t="s">
        <v>77</v>
      </c>
      <c r="E990" s="1" t="s">
        <v>78</v>
      </c>
      <c r="F990" s="1" t="s">
        <v>1108</v>
      </c>
      <c r="G990" s="1" t="s">
        <v>1109</v>
      </c>
      <c r="H990" s="4" t="str">
        <f>INDEX(字典!B:B,MATCH(D990,字典!A:A,0))</f>
        <v>正常</v>
      </c>
      <c r="I990" s="4" t="str">
        <f>IF(RIGHT(F990,2)="90",INDEX(字典!F:F,MATCH("0x"&amp;MID(F990,5,2),字典!C:C,0)),INDEX(字典!D:D,MATCH("0x"&amp;MID(F990,5,2),字典!C:C,0)))</f>
        <v>0x02(002)</v>
      </c>
      <c r="J990" s="4" t="str">
        <f>IF(RIGHT(F990,2) ="90",INDEX(字典!J:J,MATCH("0x"&amp;MID(F990,7,2),字典!C:C,0)),INDEX(字典!H:H,MATCH("0x"&amp;MID(F990,7,2),字典!C:C,0)))</f>
        <v>0x5D(093)</v>
      </c>
      <c r="K990" s="4" t="str">
        <f>INDEX(字典!M:M,MATCH("0x"&amp;RIGHT(F990,2),字典!L:L,0))</f>
        <v>0xB0(176/048)</v>
      </c>
      <c r="L990" s="8">
        <f t="shared" si="33"/>
        <v>78.47</v>
      </c>
      <c r="M990" s="8">
        <f t="shared" si="32"/>
        <v>1.0000000000005116E-2</v>
      </c>
    </row>
    <row r="991" spans="1:13" ht="18" customHeight="1" x14ac:dyDescent="0.2">
      <c r="A991" s="1">
        <v>990</v>
      </c>
      <c r="B991" s="1">
        <v>4</v>
      </c>
      <c r="C991" s="24"/>
      <c r="D991" s="1" t="s">
        <v>77</v>
      </c>
      <c r="E991" s="1" t="s">
        <v>78</v>
      </c>
      <c r="F991" s="1" t="s">
        <v>1110</v>
      </c>
      <c r="G991" s="1" t="s">
        <v>1111</v>
      </c>
      <c r="H991" s="4" t="str">
        <f>INDEX(字典!B:B,MATCH(D991,字典!A:A,0))</f>
        <v>正常</v>
      </c>
      <c r="I991" s="4" t="str">
        <f>IF(RIGHT(F991,2)="90",INDEX(字典!F:F,MATCH("0x"&amp;MID(F991,5,2),字典!C:C,0)),INDEX(字典!D:D,MATCH("0x"&amp;MID(F991,5,2),字典!C:C,0)))</f>
        <v>0x3E(062)</v>
      </c>
      <c r="J991" s="4" t="str">
        <f>IF(RIGHT(F991,2) ="90",INDEX(字典!J:J,MATCH("0x"&amp;MID(F991,7,2),字典!C:C,0)),INDEX(字典!H:H,MATCH("0x"&amp;MID(F991,7,2),字典!C:C,0)))</f>
        <v>0x07(007)</v>
      </c>
      <c r="K991" s="4" t="str">
        <f>INDEX(字典!M:M,MATCH("0x"&amp;RIGHT(F991,2),字典!L:L,0))</f>
        <v>0xB1(177/049)</v>
      </c>
      <c r="L991" s="8">
        <f t="shared" si="33"/>
        <v>78.489999999999995</v>
      </c>
      <c r="M991" s="8">
        <f t="shared" si="32"/>
        <v>1.9999999999996021E-2</v>
      </c>
    </row>
    <row r="992" spans="1:13" ht="18" customHeight="1" x14ac:dyDescent="0.2">
      <c r="A992" s="1">
        <v>991</v>
      </c>
      <c r="B992" s="1">
        <v>4</v>
      </c>
      <c r="C992" s="20"/>
      <c r="D992" s="1" t="s">
        <v>77</v>
      </c>
      <c r="E992" s="1" t="s">
        <v>78</v>
      </c>
      <c r="F992" s="1" t="s">
        <v>1112</v>
      </c>
      <c r="G992" s="1" t="s">
        <v>1113</v>
      </c>
      <c r="H992" s="4" t="str">
        <f>INDEX(字典!B:B,MATCH(D992,字典!A:A,0))</f>
        <v>正常</v>
      </c>
      <c r="I992" s="4" t="str">
        <f>IF(RIGHT(F992,2)="90",INDEX(字典!F:F,MATCH("0x"&amp;MID(F992,5,2),字典!C:C,0)),INDEX(字典!D:D,MATCH("0x"&amp;MID(F992,5,2),字典!C:C,0)))</f>
        <v>按下(力度90)</v>
      </c>
      <c r="J992" s="4" t="str">
        <f>IF(RIGHT(F992,2) ="90",INDEX(字典!J:J,MATCH("0x"&amp;MID(F992,7,2),字典!C:C,0)),INDEX(字典!H:H,MATCH("0x"&amp;MID(F992,7,2),字典!C:C,0)))</f>
        <v>C3键</v>
      </c>
      <c r="K992" s="4" t="str">
        <f>INDEX(字典!M:M,MATCH("0x"&amp;RIGHT(F992,2),字典!L:L,0))</f>
        <v>音符</v>
      </c>
      <c r="L992" s="8">
        <f t="shared" si="33"/>
        <v>81.052999999999997</v>
      </c>
      <c r="M992" s="8">
        <f t="shared" si="32"/>
        <v>2.5630000000000024</v>
      </c>
    </row>
    <row r="993" spans="1:13" ht="18" customHeight="1" x14ac:dyDescent="0.2">
      <c r="A993" s="1">
        <v>992</v>
      </c>
      <c r="B993" s="1">
        <v>4</v>
      </c>
      <c r="C993" s="20"/>
      <c r="D993" s="1" t="s">
        <v>77</v>
      </c>
      <c r="E993" s="1" t="s">
        <v>78</v>
      </c>
      <c r="F993" s="1" t="s">
        <v>194</v>
      </c>
      <c r="G993" s="1" t="s">
        <v>1114</v>
      </c>
      <c r="H993" s="4" t="str">
        <f>INDEX(字典!B:B,MATCH(D993,字典!A:A,0))</f>
        <v>正常</v>
      </c>
      <c r="I993" s="4" t="str">
        <f>IF(RIGHT(F993,2)="90",INDEX(字典!F:F,MATCH("0x"&amp;MID(F993,5,2),字典!C:C,0)),INDEX(字典!D:D,MATCH("0x"&amp;MID(F993,5,2),字典!C:C,0)))</f>
        <v>松开按键</v>
      </c>
      <c r="J993" s="4" t="str">
        <f>IF(RIGHT(F993,2) ="90",INDEX(字典!J:J,MATCH("0x"&amp;MID(F993,7,2),字典!C:C,0)),INDEX(字典!H:H,MATCH("0x"&amp;MID(F993,7,2),字典!C:C,0)))</f>
        <v>C3键</v>
      </c>
      <c r="K993" s="4" t="str">
        <f>INDEX(字典!M:M,MATCH("0x"&amp;RIGHT(F993,2),字典!L:L,0))</f>
        <v>音符</v>
      </c>
      <c r="L993" s="8">
        <f t="shared" si="33"/>
        <v>81.819999999999993</v>
      </c>
      <c r="M993" s="8">
        <f t="shared" si="32"/>
        <v>0.76699999999999591</v>
      </c>
    </row>
    <row r="994" spans="1:13" ht="18" customHeight="1" x14ac:dyDescent="0.2">
      <c r="A994" s="1">
        <v>993</v>
      </c>
      <c r="B994" s="1">
        <v>4</v>
      </c>
      <c r="C994" s="20"/>
      <c r="D994" s="1" t="s">
        <v>77</v>
      </c>
      <c r="E994" s="1" t="s">
        <v>78</v>
      </c>
      <c r="F994" s="1" t="s">
        <v>1115</v>
      </c>
      <c r="G994" s="1" t="s">
        <v>1116</v>
      </c>
      <c r="H994" s="4" t="str">
        <f>INDEX(字典!B:B,MATCH(D994,字典!A:A,0))</f>
        <v>正常</v>
      </c>
      <c r="I994" s="4" t="str">
        <f>IF(RIGHT(F994,2)="90",INDEX(字典!F:F,MATCH("0x"&amp;MID(F994,5,2),字典!C:C,0)),INDEX(字典!D:D,MATCH("0x"&amp;MID(F994,5,2),字典!C:C,0)))</f>
        <v>按下(力度90)</v>
      </c>
      <c r="J994" s="4" t="str">
        <f>IF(RIGHT(F994,2) ="90",INDEX(字典!J:J,MATCH("0x"&amp;MID(F994,7,2),字典!C:C,0)),INDEX(字典!H:H,MATCH("0x"&amp;MID(F994,7,2),字典!C:C,0)))</f>
        <v>D3键</v>
      </c>
      <c r="K994" s="4" t="str">
        <f>INDEX(字典!M:M,MATCH("0x"&amp;RIGHT(F994,2),字典!L:L,0))</f>
        <v>音符</v>
      </c>
      <c r="L994" s="8">
        <f t="shared" si="33"/>
        <v>82.05</v>
      </c>
      <c r="M994" s="8">
        <f t="shared" si="32"/>
        <v>0.23000000000000398</v>
      </c>
    </row>
    <row r="995" spans="1:13" ht="18" customHeight="1" x14ac:dyDescent="0.2">
      <c r="A995" s="1">
        <v>994</v>
      </c>
      <c r="B995" s="1">
        <v>4</v>
      </c>
      <c r="C995" s="20"/>
      <c r="D995" s="1" t="s">
        <v>77</v>
      </c>
      <c r="E995" s="1" t="s">
        <v>78</v>
      </c>
      <c r="F995" s="1" t="s">
        <v>202</v>
      </c>
      <c r="G995" s="1" t="s">
        <v>1117</v>
      </c>
      <c r="H995" s="4" t="str">
        <f>INDEX(字典!B:B,MATCH(D995,字典!A:A,0))</f>
        <v>正常</v>
      </c>
      <c r="I995" s="4" t="str">
        <f>IF(RIGHT(F995,2)="90",INDEX(字典!F:F,MATCH("0x"&amp;MID(F995,5,2),字典!C:C,0)),INDEX(字典!D:D,MATCH("0x"&amp;MID(F995,5,2),字典!C:C,0)))</f>
        <v>松开按键</v>
      </c>
      <c r="J995" s="4" t="str">
        <f>IF(RIGHT(F995,2) ="90",INDEX(字典!J:J,MATCH("0x"&amp;MID(F995,7,2),字典!C:C,0)),INDEX(字典!H:H,MATCH("0x"&amp;MID(F995,7,2),字典!C:C,0)))</f>
        <v>D3键</v>
      </c>
      <c r="K995" s="4" t="str">
        <f>INDEX(字典!M:M,MATCH("0x"&amp;RIGHT(F995,2),字典!L:L,0))</f>
        <v>音符</v>
      </c>
      <c r="L995" s="8">
        <f t="shared" si="33"/>
        <v>82.319000000000003</v>
      </c>
      <c r="M995" s="8">
        <f t="shared" si="32"/>
        <v>0.26900000000000546</v>
      </c>
    </row>
    <row r="996" spans="1:13" ht="18" customHeight="1" x14ac:dyDescent="0.2">
      <c r="A996" s="1">
        <v>995</v>
      </c>
      <c r="B996" s="1">
        <v>4</v>
      </c>
      <c r="C996" s="20"/>
      <c r="D996" s="1" t="s">
        <v>77</v>
      </c>
      <c r="E996" s="1" t="s">
        <v>78</v>
      </c>
      <c r="F996" s="1" t="s">
        <v>833</v>
      </c>
      <c r="G996" s="1" t="s">
        <v>1118</v>
      </c>
      <c r="H996" s="4" t="str">
        <f>INDEX(字典!B:B,MATCH(D996,字典!A:A,0))</f>
        <v>正常</v>
      </c>
      <c r="I996" s="4" t="str">
        <f>IF(RIGHT(F996,2)="90",INDEX(字典!F:F,MATCH("0x"&amp;MID(F996,5,2),字典!C:C,0)),INDEX(字典!D:D,MATCH("0x"&amp;MID(F996,5,2),字典!C:C,0)))</f>
        <v>按下(力度90)</v>
      </c>
      <c r="J996" s="4" t="str">
        <f>IF(RIGHT(F996,2) ="90",INDEX(字典!J:J,MATCH("0x"&amp;MID(F996,7,2),字典!C:C,0)),INDEX(字典!H:H,MATCH("0x"&amp;MID(F996,7,2),字典!C:C,0)))</f>
        <v>E3键</v>
      </c>
      <c r="K996" s="4" t="str">
        <f>INDEX(字典!M:M,MATCH("0x"&amp;RIGHT(F996,2),字典!L:L,0))</f>
        <v>音符</v>
      </c>
      <c r="L996" s="8">
        <f t="shared" si="33"/>
        <v>82.519000000000005</v>
      </c>
      <c r="M996" s="8">
        <f t="shared" si="32"/>
        <v>0.20000000000000284</v>
      </c>
    </row>
    <row r="997" spans="1:13" ht="18" customHeight="1" x14ac:dyDescent="0.2">
      <c r="A997" s="1">
        <v>996</v>
      </c>
      <c r="B997" s="1">
        <v>4</v>
      </c>
      <c r="C997" s="20"/>
      <c r="D997" s="1" t="s">
        <v>77</v>
      </c>
      <c r="E997" s="1" t="s">
        <v>78</v>
      </c>
      <c r="F997" s="1" t="s">
        <v>209</v>
      </c>
      <c r="G997" s="1" t="s">
        <v>1119</v>
      </c>
      <c r="H997" s="4" t="str">
        <f>INDEX(字典!B:B,MATCH(D997,字典!A:A,0))</f>
        <v>正常</v>
      </c>
      <c r="I997" s="4" t="str">
        <f>IF(RIGHT(F997,2)="90",INDEX(字典!F:F,MATCH("0x"&amp;MID(F997,5,2),字典!C:C,0)),INDEX(字典!D:D,MATCH("0x"&amp;MID(F997,5,2),字典!C:C,0)))</f>
        <v>松开按键</v>
      </c>
      <c r="J997" s="4" t="str">
        <f>IF(RIGHT(F997,2) ="90",INDEX(字典!J:J,MATCH("0x"&amp;MID(F997,7,2),字典!C:C,0)),INDEX(字典!H:H,MATCH("0x"&amp;MID(F997,7,2),字典!C:C,0)))</f>
        <v>E3键</v>
      </c>
      <c r="K997" s="4" t="str">
        <f>INDEX(字典!M:M,MATCH("0x"&amp;RIGHT(F997,2),字典!L:L,0))</f>
        <v>音符</v>
      </c>
      <c r="L997" s="8">
        <f t="shared" si="33"/>
        <v>83.366</v>
      </c>
      <c r="M997" s="8">
        <f t="shared" si="32"/>
        <v>0.8469999999999942</v>
      </c>
    </row>
    <row r="998" spans="1:13" ht="18" customHeight="1" x14ac:dyDescent="0.2">
      <c r="A998" s="1">
        <v>997</v>
      </c>
      <c r="B998" s="1">
        <v>4</v>
      </c>
      <c r="C998" s="20"/>
      <c r="D998" s="1" t="s">
        <v>77</v>
      </c>
      <c r="E998" s="1" t="s">
        <v>78</v>
      </c>
      <c r="F998" s="1" t="s">
        <v>1120</v>
      </c>
      <c r="G998" s="1" t="s">
        <v>1121</v>
      </c>
      <c r="H998" s="4" t="str">
        <f>INDEX(字典!B:B,MATCH(D998,字典!A:A,0))</f>
        <v>正常</v>
      </c>
      <c r="I998" s="4" t="str">
        <f>IF(RIGHT(F998,2)="90",INDEX(字典!F:F,MATCH("0x"&amp;MID(F998,5,2),字典!C:C,0)),INDEX(字典!D:D,MATCH("0x"&amp;MID(F998,5,2),字典!C:C,0)))</f>
        <v>按下(力度97)</v>
      </c>
      <c r="J998" s="4" t="str">
        <f>IF(RIGHT(F998,2) ="90",INDEX(字典!J:J,MATCH("0x"&amp;MID(F998,7,2),字典!C:C,0)),INDEX(字典!H:H,MATCH("0x"&amp;MID(F998,7,2),字典!C:C,0)))</f>
        <v>E3键</v>
      </c>
      <c r="K998" s="4" t="str">
        <f>INDEX(字典!M:M,MATCH("0x"&amp;RIGHT(F998,2),字典!L:L,0))</f>
        <v>音符</v>
      </c>
      <c r="L998" s="8">
        <f t="shared" si="33"/>
        <v>83.695999999999998</v>
      </c>
      <c r="M998" s="8">
        <f t="shared" si="32"/>
        <v>0.32999999999999829</v>
      </c>
    </row>
    <row r="999" spans="1:13" ht="18" customHeight="1" x14ac:dyDescent="0.2">
      <c r="A999" s="1">
        <v>998</v>
      </c>
      <c r="B999" s="1">
        <v>4</v>
      </c>
      <c r="C999" s="20"/>
      <c r="D999" s="1" t="s">
        <v>77</v>
      </c>
      <c r="E999" s="1" t="s">
        <v>78</v>
      </c>
      <c r="F999" s="1" t="s">
        <v>209</v>
      </c>
      <c r="G999" s="1" t="s">
        <v>1122</v>
      </c>
      <c r="H999" s="4" t="str">
        <f>INDEX(字典!B:B,MATCH(D999,字典!A:A,0))</f>
        <v>正常</v>
      </c>
      <c r="I999" s="4" t="str">
        <f>IF(RIGHT(F999,2)="90",INDEX(字典!F:F,MATCH("0x"&amp;MID(F999,5,2),字典!C:C,0)),INDEX(字典!D:D,MATCH("0x"&amp;MID(F999,5,2),字典!C:C,0)))</f>
        <v>松开按键</v>
      </c>
      <c r="J999" s="4" t="str">
        <f>IF(RIGHT(F999,2) ="90",INDEX(字典!J:J,MATCH("0x"&amp;MID(F999,7,2),字典!C:C,0)),INDEX(字典!H:H,MATCH("0x"&amp;MID(F999,7,2),字典!C:C,0)))</f>
        <v>E3键</v>
      </c>
      <c r="K999" s="4" t="str">
        <f>INDEX(字典!M:M,MATCH("0x"&amp;RIGHT(F999,2),字典!L:L,0))</f>
        <v>音符</v>
      </c>
      <c r="L999" s="8">
        <f t="shared" si="33"/>
        <v>84.442999999999998</v>
      </c>
      <c r="M999" s="8">
        <f t="shared" si="32"/>
        <v>0.74699999999999989</v>
      </c>
    </row>
    <row r="1000" spans="1:13" ht="18" customHeight="1" x14ac:dyDescent="0.2">
      <c r="A1000" s="1">
        <v>999</v>
      </c>
      <c r="B1000" s="1">
        <v>4</v>
      </c>
      <c r="C1000" s="20"/>
      <c r="D1000" s="1" t="s">
        <v>77</v>
      </c>
      <c r="E1000" s="1" t="s">
        <v>78</v>
      </c>
      <c r="F1000" s="1" t="s">
        <v>1123</v>
      </c>
      <c r="G1000" s="1" t="s">
        <v>1124</v>
      </c>
      <c r="H1000" s="4" t="str">
        <f>INDEX(字典!B:B,MATCH(D1000,字典!A:A,0))</f>
        <v>正常</v>
      </c>
      <c r="I1000" s="4" t="str">
        <f>IF(RIGHT(F1000,2)="90",INDEX(字典!F:F,MATCH("0x"&amp;MID(F1000,5,2),字典!C:C,0)),INDEX(字典!D:D,MATCH("0x"&amp;MID(F1000,5,2),字典!C:C,0)))</f>
        <v>按下(力度86)</v>
      </c>
      <c r="J1000" s="4" t="str">
        <f>IF(RIGHT(F1000,2) ="90",INDEX(字典!J:J,MATCH("0x"&amp;MID(F1000,7,2),字典!C:C,0)),INDEX(字典!H:H,MATCH("0x"&amp;MID(F1000,7,2),字典!C:C,0)))</f>
        <v>D3键</v>
      </c>
      <c r="K1000" s="4" t="str">
        <f>INDEX(字典!M:M,MATCH("0x"&amp;RIGHT(F1000,2),字典!L:L,0))</f>
        <v>音符</v>
      </c>
      <c r="L1000" s="8">
        <f t="shared" si="33"/>
        <v>84.683000000000007</v>
      </c>
      <c r="M1000" s="8">
        <f t="shared" si="32"/>
        <v>0.24000000000000909</v>
      </c>
    </row>
    <row r="1001" spans="1:13" ht="18" customHeight="1" x14ac:dyDescent="0.2">
      <c r="A1001" s="1">
        <v>1000</v>
      </c>
      <c r="B1001" s="1">
        <v>4</v>
      </c>
      <c r="C1001" s="20"/>
      <c r="D1001" s="1" t="s">
        <v>77</v>
      </c>
      <c r="E1001" s="1" t="s">
        <v>78</v>
      </c>
      <c r="F1001" s="1" t="s">
        <v>202</v>
      </c>
      <c r="G1001" s="1" t="s">
        <v>1125</v>
      </c>
      <c r="H1001" s="4" t="str">
        <f>INDEX(字典!B:B,MATCH(D1001,字典!A:A,0))</f>
        <v>正常</v>
      </c>
      <c r="I1001" s="4" t="str">
        <f>IF(RIGHT(F1001,2)="90",INDEX(字典!F:F,MATCH("0x"&amp;MID(F1001,5,2),字典!C:C,0)),INDEX(字典!D:D,MATCH("0x"&amp;MID(F1001,5,2),字典!C:C,0)))</f>
        <v>松开按键</v>
      </c>
      <c r="J1001" s="4" t="str">
        <f>IF(RIGHT(F1001,2) ="90",INDEX(字典!J:J,MATCH("0x"&amp;MID(F1001,7,2),字典!C:C,0)),INDEX(字典!H:H,MATCH("0x"&amp;MID(F1001,7,2),字典!C:C,0)))</f>
        <v>D3键</v>
      </c>
      <c r="K1001" s="4" t="str">
        <f>INDEX(字典!M:M,MATCH("0x"&amp;RIGHT(F1001,2),字典!L:L,0))</f>
        <v>音符</v>
      </c>
      <c r="L1001" s="8">
        <f t="shared" si="33"/>
        <v>84.929000000000002</v>
      </c>
      <c r="M1001" s="8">
        <f t="shared" si="32"/>
        <v>0.24599999999999511</v>
      </c>
    </row>
    <row r="1002" spans="1:13" ht="18" customHeight="1" x14ac:dyDescent="0.2">
      <c r="A1002" s="1">
        <v>1001</v>
      </c>
      <c r="B1002" s="1">
        <v>4</v>
      </c>
      <c r="C1002" s="20"/>
      <c r="D1002" s="1" t="s">
        <v>77</v>
      </c>
      <c r="E1002" s="1" t="s">
        <v>78</v>
      </c>
      <c r="F1002" s="1" t="s">
        <v>1093</v>
      </c>
      <c r="G1002" s="1" t="s">
        <v>1126</v>
      </c>
      <c r="H1002" s="4" t="str">
        <f>INDEX(字典!B:B,MATCH(D1002,字典!A:A,0))</f>
        <v>正常</v>
      </c>
      <c r="I1002" s="4" t="str">
        <f>IF(RIGHT(F1002,2)="90",INDEX(字典!F:F,MATCH("0x"&amp;MID(F1002,5,2),字典!C:C,0)),INDEX(字典!D:D,MATCH("0x"&amp;MID(F1002,5,2),字典!C:C,0)))</f>
        <v>按下(力度94)</v>
      </c>
      <c r="J1002" s="4" t="str">
        <f>IF(RIGHT(F1002,2) ="90",INDEX(字典!J:J,MATCH("0x"&amp;MID(F1002,7,2),字典!C:C,0)),INDEX(字典!H:H,MATCH("0x"&amp;MID(F1002,7,2),字典!C:C,0)))</f>
        <v>C3键</v>
      </c>
      <c r="K1002" s="4" t="str">
        <f>INDEX(字典!M:M,MATCH("0x"&amp;RIGHT(F1002,2),字典!L:L,0))</f>
        <v>音符</v>
      </c>
      <c r="L1002" s="8">
        <f t="shared" si="33"/>
        <v>85.198999999999998</v>
      </c>
      <c r="M1002" s="8">
        <f t="shared" si="32"/>
        <v>0.26999999999999602</v>
      </c>
    </row>
    <row r="1003" spans="1:13" ht="18" customHeight="1" x14ac:dyDescent="0.2">
      <c r="A1003" s="1">
        <v>1002</v>
      </c>
      <c r="B1003" s="1">
        <v>4</v>
      </c>
      <c r="C1003" s="20"/>
      <c r="D1003" s="1" t="s">
        <v>77</v>
      </c>
      <c r="E1003" s="1" t="s">
        <v>78</v>
      </c>
      <c r="F1003" s="1" t="s">
        <v>194</v>
      </c>
      <c r="G1003" s="1" t="s">
        <v>1127</v>
      </c>
      <c r="H1003" s="4" t="str">
        <f>INDEX(字典!B:B,MATCH(D1003,字典!A:A,0))</f>
        <v>正常</v>
      </c>
      <c r="I1003" s="4" t="str">
        <f>IF(RIGHT(F1003,2)="90",INDEX(字典!F:F,MATCH("0x"&amp;MID(F1003,5,2),字典!C:C,0)),INDEX(字典!D:D,MATCH("0x"&amp;MID(F1003,5,2),字典!C:C,0)))</f>
        <v>松开按键</v>
      </c>
      <c r="J1003" s="4" t="str">
        <f>IF(RIGHT(F1003,2) ="90",INDEX(字典!J:J,MATCH("0x"&amp;MID(F1003,7,2),字典!C:C,0)),INDEX(字典!H:H,MATCH("0x"&amp;MID(F1003,7,2),字典!C:C,0)))</f>
        <v>C3键</v>
      </c>
      <c r="K1003" s="4" t="str">
        <f>INDEX(字典!M:M,MATCH("0x"&amp;RIGHT(F1003,2),字典!L:L,0))</f>
        <v>音符</v>
      </c>
      <c r="L1003" s="8">
        <f t="shared" si="33"/>
        <v>86.1</v>
      </c>
      <c r="M1003" s="8">
        <f t="shared" si="32"/>
        <v>0.90099999999999625</v>
      </c>
    </row>
    <row r="1004" spans="1:13" ht="18" customHeight="1" x14ac:dyDescent="0.2">
      <c r="A1004" s="1">
        <v>1003</v>
      </c>
      <c r="B1004" s="1">
        <v>4</v>
      </c>
      <c r="C1004" s="20"/>
      <c r="D1004" s="1" t="s">
        <v>77</v>
      </c>
      <c r="E1004" s="1" t="s">
        <v>78</v>
      </c>
      <c r="F1004" s="1" t="s">
        <v>1112</v>
      </c>
      <c r="G1004" s="1" t="s">
        <v>1128</v>
      </c>
      <c r="H1004" s="4" t="str">
        <f>INDEX(字典!B:B,MATCH(D1004,字典!A:A,0))</f>
        <v>正常</v>
      </c>
      <c r="I1004" s="4" t="str">
        <f>IF(RIGHT(F1004,2)="90",INDEX(字典!F:F,MATCH("0x"&amp;MID(F1004,5,2),字典!C:C,0)),INDEX(字典!D:D,MATCH("0x"&amp;MID(F1004,5,2),字典!C:C,0)))</f>
        <v>按下(力度90)</v>
      </c>
      <c r="J1004" s="4" t="str">
        <f>IF(RIGHT(F1004,2) ="90",INDEX(字典!J:J,MATCH("0x"&amp;MID(F1004,7,2),字典!C:C,0)),INDEX(字典!H:H,MATCH("0x"&amp;MID(F1004,7,2),字典!C:C,0)))</f>
        <v>C3键</v>
      </c>
      <c r="K1004" s="4" t="str">
        <f>INDEX(字典!M:M,MATCH("0x"&amp;RIGHT(F1004,2),字典!L:L,0))</f>
        <v>音符</v>
      </c>
      <c r="L1004" s="8">
        <f t="shared" si="33"/>
        <v>86.379000000000005</v>
      </c>
      <c r="M1004" s="8">
        <f t="shared" si="32"/>
        <v>0.27900000000001057</v>
      </c>
    </row>
    <row r="1005" spans="1:13" ht="18" customHeight="1" x14ac:dyDescent="0.2">
      <c r="A1005" s="1">
        <v>1004</v>
      </c>
      <c r="B1005" s="1">
        <v>4</v>
      </c>
      <c r="C1005" s="20"/>
      <c r="D1005" s="1" t="s">
        <v>77</v>
      </c>
      <c r="E1005" s="1" t="s">
        <v>78</v>
      </c>
      <c r="F1005" s="1" t="s">
        <v>194</v>
      </c>
      <c r="G1005" s="1" t="s">
        <v>1129</v>
      </c>
      <c r="H1005" s="4" t="str">
        <f>INDEX(字典!B:B,MATCH(D1005,字典!A:A,0))</f>
        <v>正常</v>
      </c>
      <c r="I1005" s="4" t="str">
        <f>IF(RIGHT(F1005,2)="90",INDEX(字典!F:F,MATCH("0x"&amp;MID(F1005,5,2),字典!C:C,0)),INDEX(字典!D:D,MATCH("0x"&amp;MID(F1005,5,2),字典!C:C,0)))</f>
        <v>松开按键</v>
      </c>
      <c r="J1005" s="4" t="str">
        <f>IF(RIGHT(F1005,2) ="90",INDEX(字典!J:J,MATCH("0x"&amp;MID(F1005,7,2),字典!C:C,0)),INDEX(字典!H:H,MATCH("0x"&amp;MID(F1005,7,2),字典!C:C,0)))</f>
        <v>C3键</v>
      </c>
      <c r="K1005" s="4" t="str">
        <f>INDEX(字典!M:M,MATCH("0x"&amp;RIGHT(F1005,2),字典!L:L,0))</f>
        <v>音符</v>
      </c>
      <c r="L1005" s="8">
        <f t="shared" si="33"/>
        <v>87.146000000000001</v>
      </c>
      <c r="M1005" s="8">
        <f t="shared" si="32"/>
        <v>0.76699999999999591</v>
      </c>
    </row>
    <row r="1006" spans="1:13" ht="18" customHeight="1" x14ac:dyDescent="0.2">
      <c r="A1006" s="1">
        <v>1005</v>
      </c>
      <c r="B1006" s="1">
        <v>4</v>
      </c>
      <c r="C1006" s="20"/>
      <c r="D1006" s="1" t="s">
        <v>77</v>
      </c>
      <c r="E1006" s="1" t="s">
        <v>78</v>
      </c>
      <c r="F1006" s="1" t="s">
        <v>833</v>
      </c>
      <c r="G1006" s="1" t="s">
        <v>1130</v>
      </c>
      <c r="H1006" s="4" t="str">
        <f>INDEX(字典!B:B,MATCH(D1006,字典!A:A,0))</f>
        <v>正常</v>
      </c>
      <c r="I1006" s="4" t="str">
        <f>IF(RIGHT(F1006,2)="90",INDEX(字典!F:F,MATCH("0x"&amp;MID(F1006,5,2),字典!C:C,0)),INDEX(字典!D:D,MATCH("0x"&amp;MID(F1006,5,2),字典!C:C,0)))</f>
        <v>按下(力度90)</v>
      </c>
      <c r="J1006" s="4" t="str">
        <f>IF(RIGHT(F1006,2) ="90",INDEX(字典!J:J,MATCH("0x"&amp;MID(F1006,7,2),字典!C:C,0)),INDEX(字典!H:H,MATCH("0x"&amp;MID(F1006,7,2),字典!C:C,0)))</f>
        <v>E3键</v>
      </c>
      <c r="K1006" s="4" t="str">
        <f>INDEX(字典!M:M,MATCH("0x"&amp;RIGHT(F1006,2),字典!L:L,0))</f>
        <v>音符</v>
      </c>
      <c r="L1006" s="8">
        <f t="shared" si="33"/>
        <v>87.426000000000002</v>
      </c>
      <c r="M1006" s="8">
        <f t="shared" si="32"/>
        <v>0.28000000000000114</v>
      </c>
    </row>
    <row r="1007" spans="1:13" ht="18" customHeight="1" x14ac:dyDescent="0.2">
      <c r="A1007" s="1">
        <v>1006</v>
      </c>
      <c r="B1007" s="1">
        <v>4</v>
      </c>
      <c r="C1007" s="20"/>
      <c r="D1007" s="1" t="s">
        <v>77</v>
      </c>
      <c r="E1007" s="1" t="s">
        <v>78</v>
      </c>
      <c r="F1007" s="1" t="s">
        <v>209</v>
      </c>
      <c r="G1007" s="1" t="s">
        <v>1131</v>
      </c>
      <c r="H1007" s="4" t="str">
        <f>INDEX(字典!B:B,MATCH(D1007,字典!A:A,0))</f>
        <v>正常</v>
      </c>
      <c r="I1007" s="4" t="str">
        <f>IF(RIGHT(F1007,2)="90",INDEX(字典!F:F,MATCH("0x"&amp;MID(F1007,5,2),字典!C:C,0)),INDEX(字典!D:D,MATCH("0x"&amp;MID(F1007,5,2),字典!C:C,0)))</f>
        <v>松开按键</v>
      </c>
      <c r="J1007" s="4" t="str">
        <f>IF(RIGHT(F1007,2) ="90",INDEX(字典!J:J,MATCH("0x"&amp;MID(F1007,7,2),字典!C:C,0)),INDEX(字典!H:H,MATCH("0x"&amp;MID(F1007,7,2),字典!C:C,0)))</f>
        <v>E3键</v>
      </c>
      <c r="K1007" s="4" t="str">
        <f>INDEX(字典!M:M,MATCH("0x"&amp;RIGHT(F1007,2),字典!L:L,0))</f>
        <v>音符</v>
      </c>
      <c r="L1007" s="8">
        <f t="shared" si="33"/>
        <v>87.715999999999994</v>
      </c>
      <c r="M1007" s="8">
        <f t="shared" si="32"/>
        <v>0.28999999999999204</v>
      </c>
    </row>
    <row r="1008" spans="1:13" ht="18" customHeight="1" x14ac:dyDescent="0.2">
      <c r="A1008" s="1">
        <v>1007</v>
      </c>
      <c r="B1008" s="1">
        <v>4</v>
      </c>
      <c r="C1008" s="20"/>
      <c r="D1008" s="1" t="s">
        <v>77</v>
      </c>
      <c r="E1008" s="1" t="s">
        <v>78</v>
      </c>
      <c r="F1008" s="1" t="s">
        <v>1115</v>
      </c>
      <c r="G1008" s="1" t="s">
        <v>1132</v>
      </c>
      <c r="H1008" s="4" t="str">
        <f>INDEX(字典!B:B,MATCH(D1008,字典!A:A,0))</f>
        <v>正常</v>
      </c>
      <c r="I1008" s="4" t="str">
        <f>IF(RIGHT(F1008,2)="90",INDEX(字典!F:F,MATCH("0x"&amp;MID(F1008,5,2),字典!C:C,0)),INDEX(字典!D:D,MATCH("0x"&amp;MID(F1008,5,2),字典!C:C,0)))</f>
        <v>按下(力度90)</v>
      </c>
      <c r="J1008" s="4" t="str">
        <f>IF(RIGHT(F1008,2) ="90",INDEX(字典!J:J,MATCH("0x"&amp;MID(F1008,7,2),字典!C:C,0)),INDEX(字典!H:H,MATCH("0x"&amp;MID(F1008,7,2),字典!C:C,0)))</f>
        <v>D3键</v>
      </c>
      <c r="K1008" s="4" t="str">
        <f>INDEX(字典!M:M,MATCH("0x"&amp;RIGHT(F1008,2),字典!L:L,0))</f>
        <v>音符</v>
      </c>
      <c r="L1008" s="8">
        <f t="shared" si="33"/>
        <v>87.936000000000007</v>
      </c>
      <c r="M1008" s="8">
        <f t="shared" si="32"/>
        <v>0.22000000000001307</v>
      </c>
    </row>
    <row r="1009" spans="1:13" ht="18" customHeight="1" x14ac:dyDescent="0.2">
      <c r="A1009" s="1">
        <v>1008</v>
      </c>
      <c r="B1009" s="1">
        <v>4</v>
      </c>
      <c r="C1009" s="20"/>
      <c r="D1009" s="1" t="s">
        <v>77</v>
      </c>
      <c r="E1009" s="1" t="s">
        <v>78</v>
      </c>
      <c r="F1009" s="1" t="s">
        <v>202</v>
      </c>
      <c r="G1009" s="1" t="s">
        <v>1133</v>
      </c>
      <c r="H1009" s="4" t="str">
        <f>INDEX(字典!B:B,MATCH(D1009,字典!A:A,0))</f>
        <v>正常</v>
      </c>
      <c r="I1009" s="4" t="str">
        <f>IF(RIGHT(F1009,2)="90",INDEX(字典!F:F,MATCH("0x"&amp;MID(F1009,5,2),字典!C:C,0)),INDEX(字典!D:D,MATCH("0x"&amp;MID(F1009,5,2),字典!C:C,0)))</f>
        <v>松开按键</v>
      </c>
      <c r="J1009" s="4" t="str">
        <f>IF(RIGHT(F1009,2) ="90",INDEX(字典!J:J,MATCH("0x"&amp;MID(F1009,7,2),字典!C:C,0)),INDEX(字典!H:H,MATCH("0x"&amp;MID(F1009,7,2),字典!C:C,0)))</f>
        <v>D3键</v>
      </c>
      <c r="K1009" s="4" t="str">
        <f>INDEX(字典!M:M,MATCH("0x"&amp;RIGHT(F1009,2),字典!L:L,0))</f>
        <v>音符</v>
      </c>
      <c r="L1009" s="8">
        <f t="shared" si="33"/>
        <v>88.623000000000005</v>
      </c>
      <c r="M1009" s="8">
        <f t="shared" si="32"/>
        <v>0.68699999999999761</v>
      </c>
    </row>
    <row r="1010" spans="1:13" ht="18" customHeight="1" x14ac:dyDescent="0.2">
      <c r="A1010" s="1">
        <v>1009</v>
      </c>
      <c r="B1010" s="1">
        <v>4</v>
      </c>
      <c r="C1010" s="20"/>
      <c r="D1010" s="1" t="s">
        <v>77</v>
      </c>
      <c r="E1010" s="1" t="s">
        <v>78</v>
      </c>
      <c r="F1010" s="1" t="s">
        <v>1090</v>
      </c>
      <c r="G1010" s="1" t="s">
        <v>1134</v>
      </c>
      <c r="H1010" s="4" t="str">
        <f>INDEX(字典!B:B,MATCH(D1010,字典!A:A,0))</f>
        <v>正常</v>
      </c>
      <c r="I1010" s="4" t="str">
        <f>IF(RIGHT(F1010,2)="90",INDEX(字典!F:F,MATCH("0x"&amp;MID(F1010,5,2),字典!C:C,0)),INDEX(字典!D:D,MATCH("0x"&amp;MID(F1010,5,2),字典!C:C,0)))</f>
        <v>按下(力度88)</v>
      </c>
      <c r="J1010" s="4" t="str">
        <f>IF(RIGHT(F1010,2) ="90",INDEX(字典!J:J,MATCH("0x"&amp;MID(F1010,7,2),字典!C:C,0)),INDEX(字典!H:H,MATCH("0x"&amp;MID(F1010,7,2),字典!C:C,0)))</f>
        <v>D3键</v>
      </c>
      <c r="K1010" s="4" t="str">
        <f>INDEX(字典!M:M,MATCH("0x"&amp;RIGHT(F1010,2),字典!L:L,0))</f>
        <v>音符</v>
      </c>
      <c r="L1010" s="8">
        <f t="shared" si="33"/>
        <v>88.882000000000005</v>
      </c>
      <c r="M1010" s="8">
        <f t="shared" si="32"/>
        <v>0.25900000000000034</v>
      </c>
    </row>
    <row r="1011" spans="1:13" ht="18" customHeight="1" x14ac:dyDescent="0.2">
      <c r="A1011" s="1">
        <v>1010</v>
      </c>
      <c r="B1011" s="1">
        <v>4</v>
      </c>
      <c r="C1011" s="20"/>
      <c r="D1011" s="1" t="s">
        <v>77</v>
      </c>
      <c r="E1011" s="1" t="s">
        <v>78</v>
      </c>
      <c r="F1011" s="1" t="s">
        <v>202</v>
      </c>
      <c r="G1011" s="1" t="s">
        <v>1135</v>
      </c>
      <c r="H1011" s="4" t="str">
        <f>INDEX(字典!B:B,MATCH(D1011,字典!A:A,0))</f>
        <v>正常</v>
      </c>
      <c r="I1011" s="4" t="str">
        <f>IF(RIGHT(F1011,2)="90",INDEX(字典!F:F,MATCH("0x"&amp;MID(F1011,5,2),字典!C:C,0)),INDEX(字典!D:D,MATCH("0x"&amp;MID(F1011,5,2),字典!C:C,0)))</f>
        <v>松开按键</v>
      </c>
      <c r="J1011" s="4" t="str">
        <f>IF(RIGHT(F1011,2) ="90",INDEX(字典!J:J,MATCH("0x"&amp;MID(F1011,7,2),字典!C:C,0)),INDEX(字典!H:H,MATCH("0x"&amp;MID(F1011,7,2),字典!C:C,0)))</f>
        <v>D3键</v>
      </c>
      <c r="K1011" s="4" t="str">
        <f>INDEX(字典!M:M,MATCH("0x"&amp;RIGHT(F1011,2),字典!L:L,0))</f>
        <v>音符</v>
      </c>
      <c r="L1011" s="8">
        <f t="shared" si="33"/>
        <v>89.091999999999999</v>
      </c>
      <c r="M1011" s="8">
        <f t="shared" si="32"/>
        <v>0.20999999999999375</v>
      </c>
    </row>
    <row r="1012" spans="1:13" ht="18" customHeight="1" x14ac:dyDescent="0.2">
      <c r="A1012" s="1">
        <v>1011</v>
      </c>
      <c r="B1012" s="1">
        <v>4</v>
      </c>
      <c r="C1012" s="20"/>
      <c r="D1012" s="1" t="s">
        <v>77</v>
      </c>
      <c r="E1012" s="1" t="s">
        <v>78</v>
      </c>
      <c r="F1012" s="1" t="s">
        <v>1112</v>
      </c>
      <c r="G1012" s="1" t="s">
        <v>1136</v>
      </c>
      <c r="H1012" s="4" t="str">
        <f>INDEX(字典!B:B,MATCH(D1012,字典!A:A,0))</f>
        <v>正常</v>
      </c>
      <c r="I1012" s="4" t="str">
        <f>IF(RIGHT(F1012,2)="90",INDEX(字典!F:F,MATCH("0x"&amp;MID(F1012,5,2),字典!C:C,0)),INDEX(字典!D:D,MATCH("0x"&amp;MID(F1012,5,2),字典!C:C,0)))</f>
        <v>按下(力度90)</v>
      </c>
      <c r="J1012" s="4" t="str">
        <f>IF(RIGHT(F1012,2) ="90",INDEX(字典!J:J,MATCH("0x"&amp;MID(F1012,7,2),字典!C:C,0)),INDEX(字典!H:H,MATCH("0x"&amp;MID(F1012,7,2),字典!C:C,0)))</f>
        <v>C3键</v>
      </c>
      <c r="K1012" s="4" t="str">
        <f>INDEX(字典!M:M,MATCH("0x"&amp;RIGHT(F1012,2),字典!L:L,0))</f>
        <v>音符</v>
      </c>
      <c r="L1012" s="8">
        <f t="shared" si="33"/>
        <v>89.4</v>
      </c>
      <c r="M1012" s="8">
        <f t="shared" si="32"/>
        <v>0.30800000000000693</v>
      </c>
    </row>
    <row r="1013" spans="1:13" ht="18" customHeight="1" x14ac:dyDescent="0.2">
      <c r="A1013" s="1">
        <v>1012</v>
      </c>
      <c r="B1013" s="1">
        <v>4</v>
      </c>
      <c r="C1013" s="20"/>
      <c r="D1013" s="1" t="s">
        <v>77</v>
      </c>
      <c r="E1013" s="1" t="s">
        <v>78</v>
      </c>
      <c r="F1013" s="1" t="s">
        <v>194</v>
      </c>
      <c r="G1013" s="1" t="s">
        <v>1137</v>
      </c>
      <c r="H1013" s="4" t="str">
        <f>INDEX(字典!B:B,MATCH(D1013,字典!A:A,0))</f>
        <v>正常</v>
      </c>
      <c r="I1013" s="4" t="str">
        <f>IF(RIGHT(F1013,2)="90",INDEX(字典!F:F,MATCH("0x"&amp;MID(F1013,5,2),字典!C:C,0)),INDEX(字典!D:D,MATCH("0x"&amp;MID(F1013,5,2),字典!C:C,0)))</f>
        <v>松开按键</v>
      </c>
      <c r="J1013" s="4" t="str">
        <f>IF(RIGHT(F1013,2) ="90",INDEX(字典!J:J,MATCH("0x"&amp;MID(F1013,7,2),字典!C:C,0)),INDEX(字典!H:H,MATCH("0x"&amp;MID(F1013,7,2),字典!C:C,0)))</f>
        <v>C3键</v>
      </c>
      <c r="K1013" s="4" t="str">
        <f>INDEX(字典!M:M,MATCH("0x"&amp;RIGHT(F1013,2),字典!L:L,0))</f>
        <v>音符</v>
      </c>
      <c r="L1013" s="8">
        <f t="shared" si="33"/>
        <v>91.141999999999996</v>
      </c>
      <c r="M1013" s="8">
        <f t="shared" si="32"/>
        <v>1.7419999999999902</v>
      </c>
    </row>
    <row r="1014" spans="1:13" ht="18" customHeight="1" x14ac:dyDescent="0.2">
      <c r="A1014" s="1">
        <v>1013</v>
      </c>
      <c r="B1014" s="1">
        <v>4</v>
      </c>
      <c r="C1014" s="23"/>
      <c r="D1014" s="1" t="s">
        <v>1138</v>
      </c>
      <c r="E1014" s="1" t="s">
        <v>78</v>
      </c>
      <c r="F1014" s="1" t="s">
        <v>78</v>
      </c>
      <c r="G1014" s="1" t="s">
        <v>78</v>
      </c>
      <c r="H1014" s="4" t="str">
        <f>INDEX(字典!B:B,MATCH(D1014,字典!A:A,0))</f>
        <v>关机</v>
      </c>
      <c r="I1014" s="4" t="str">
        <f>IF(RIGHT(F1014,2)="90",INDEX(字典!F:F,MATCH("0x"&amp;MID(F1014,5,2),字典!C:C,0)),INDEX(字典!D:D,MATCH("0x"&amp;MID(F1014,5,2),字典!C:C,0)))</f>
        <v>-</v>
      </c>
      <c r="J1014" s="4" t="str">
        <f>IF(RIGHT(F1014,2) ="90",INDEX(字典!J:J,MATCH("0x"&amp;MID(F1014,7,2),字典!C:C,0)),INDEX(字典!H:H,MATCH("0x"&amp;MID(F1014,7,2),字典!C:C,0)))</f>
        <v>-</v>
      </c>
      <c r="K1014" s="4" t="str">
        <f>INDEX(字典!M:M,MATCH("0x"&amp;RIGHT(F1014,2),字典!L:L,0))</f>
        <v>-</v>
      </c>
      <c r="L1014" s="8">
        <f t="shared" si="33"/>
        <v>0</v>
      </c>
      <c r="M1014" s="8">
        <f t="shared" si="32"/>
        <v>-91.141999999999996</v>
      </c>
    </row>
    <row r="1015" spans="1:13" ht="18" customHeight="1" x14ac:dyDescent="0.2">
      <c r="A1015" s="1">
        <v>1014</v>
      </c>
      <c r="B1015" s="1">
        <v>5</v>
      </c>
      <c r="C1015" s="23"/>
      <c r="D1015" s="1" t="s">
        <v>711</v>
      </c>
      <c r="E1015" s="1" t="s">
        <v>78</v>
      </c>
      <c r="F1015" s="1" t="s">
        <v>78</v>
      </c>
      <c r="G1015" s="1" t="s">
        <v>78</v>
      </c>
      <c r="H1015" s="4" t="str">
        <f>INDEX(字典!B:B,MATCH(D1015,字典!A:A,0))</f>
        <v>初始化成功</v>
      </c>
      <c r="I1015" s="4" t="str">
        <f>IF(RIGHT(F1015,2)="90",INDEX(字典!F:F,MATCH("0x"&amp;MID(F1015,5,2),字典!C:C,0)),INDEX(字典!D:D,MATCH("0x"&amp;MID(F1015,5,2),字典!C:C,0)))</f>
        <v>-</v>
      </c>
      <c r="J1015" s="4" t="str">
        <f>IF(RIGHT(F1015,2) ="90",INDEX(字典!J:J,MATCH("0x"&amp;MID(F1015,7,2),字典!C:C,0)),INDEX(字典!H:H,MATCH("0x"&amp;MID(F1015,7,2),字典!C:C,0)))</f>
        <v>-</v>
      </c>
      <c r="K1015" s="4" t="str">
        <f>INDEX(字典!M:M,MATCH("0x"&amp;RIGHT(F1015,2),字典!L:L,0))</f>
        <v>-</v>
      </c>
      <c r="L1015" s="8">
        <f t="shared" si="33"/>
        <v>0</v>
      </c>
      <c r="M1015" s="8">
        <f t="shared" si="32"/>
        <v>0</v>
      </c>
    </row>
    <row r="1016" spans="1:13" ht="18" customHeight="1" x14ac:dyDescent="0.2">
      <c r="A1016" s="1">
        <v>1015</v>
      </c>
      <c r="B1016" s="1">
        <v>5</v>
      </c>
      <c r="C1016" s="20"/>
      <c r="D1016" s="1" t="s">
        <v>77</v>
      </c>
      <c r="E1016" s="1" t="s">
        <v>78</v>
      </c>
      <c r="F1016" s="1" t="s">
        <v>1139</v>
      </c>
      <c r="G1016" s="1" t="s">
        <v>1140</v>
      </c>
      <c r="H1016" s="4" t="str">
        <f>INDEX(字典!B:B,MATCH(D1016,字典!A:A,0))</f>
        <v>正常</v>
      </c>
      <c r="I1016" s="4" t="str">
        <f>IF(RIGHT(F1016,2)="90",INDEX(字典!F:F,MATCH("0x"&amp;MID(F1016,5,2),字典!C:C,0)),INDEX(字典!D:D,MATCH("0x"&amp;MID(F1016,5,2),字典!C:C,0)))</f>
        <v>按下(力度77)</v>
      </c>
      <c r="J1016" s="4" t="str">
        <f>IF(RIGHT(F1016,2) ="90",INDEX(字典!J:J,MATCH("0x"&amp;MID(F1016,7,2),字典!C:C,0)),INDEX(字典!H:H,MATCH("0x"&amp;MID(F1016,7,2),字典!C:C,0)))</f>
        <v>A1键</v>
      </c>
      <c r="K1016" s="4" t="str">
        <f>INDEX(字典!M:M,MATCH("0x"&amp;RIGHT(F1016,2),字典!L:L,0))</f>
        <v>音符</v>
      </c>
      <c r="L1016" s="8">
        <f t="shared" si="33"/>
        <v>10.127000000000001</v>
      </c>
      <c r="M1016" s="8">
        <f t="shared" si="32"/>
        <v>10.127000000000001</v>
      </c>
    </row>
    <row r="1017" spans="1:13" ht="18" customHeight="1" x14ac:dyDescent="0.2">
      <c r="A1017" s="1">
        <v>1016</v>
      </c>
      <c r="B1017" s="1">
        <v>5</v>
      </c>
      <c r="C1017" s="20"/>
      <c r="D1017" s="1" t="s">
        <v>77</v>
      </c>
      <c r="E1017" s="1" t="s">
        <v>78</v>
      </c>
      <c r="F1017" s="1" t="s">
        <v>1141</v>
      </c>
      <c r="G1017" s="1" t="s">
        <v>1142</v>
      </c>
      <c r="H1017" s="4" t="str">
        <f>INDEX(字典!B:B,MATCH(D1017,字典!A:A,0))</f>
        <v>正常</v>
      </c>
      <c r="I1017" s="4" t="str">
        <f>IF(RIGHT(F1017,2)="90",INDEX(字典!F:F,MATCH("0x"&amp;MID(F1017,5,2),字典!C:C,0)),INDEX(字典!D:D,MATCH("0x"&amp;MID(F1017,5,2),字典!C:C,0)))</f>
        <v>按下(力度74)</v>
      </c>
      <c r="J1017" s="4" t="str">
        <f>IF(RIGHT(F1017,2) ="90",INDEX(字典!J:J,MATCH("0x"&amp;MID(F1017,7,2),字典!C:C,0)),INDEX(字典!H:H,MATCH("0x"&amp;MID(F1017,7,2),字典!C:C,0)))</f>
        <v>G1键</v>
      </c>
      <c r="K1017" s="4" t="str">
        <f>INDEX(字典!M:M,MATCH("0x"&amp;RIGHT(F1017,2),字典!L:L,0))</f>
        <v>音符</v>
      </c>
      <c r="L1017" s="8">
        <f t="shared" si="33"/>
        <v>27.433</v>
      </c>
      <c r="M1017" s="8">
        <f t="shared" si="32"/>
        <v>17.305999999999997</v>
      </c>
    </row>
    <row r="1018" spans="1:13" ht="18" customHeight="1" x14ac:dyDescent="0.2">
      <c r="A1018" s="1">
        <v>1017</v>
      </c>
      <c r="B1018" s="1">
        <v>5</v>
      </c>
      <c r="C1018" s="20"/>
      <c r="D1018" s="1" t="s">
        <v>77</v>
      </c>
      <c r="E1018" s="1" t="s">
        <v>78</v>
      </c>
      <c r="F1018" s="1" t="s">
        <v>944</v>
      </c>
      <c r="G1018" s="1" t="s">
        <v>1143</v>
      </c>
      <c r="H1018" s="4" t="str">
        <f>INDEX(字典!B:B,MATCH(D1018,字典!A:A,0))</f>
        <v>正常</v>
      </c>
      <c r="I1018" s="4" t="str">
        <f>IF(RIGHT(F1018,2)="90",INDEX(字典!F:F,MATCH("0x"&amp;MID(F1018,5,2),字典!C:C,0)),INDEX(字典!D:D,MATCH("0x"&amp;MID(F1018,5,2),字典!C:C,0)))</f>
        <v>松开按键</v>
      </c>
      <c r="J1018" s="4" t="str">
        <f>IF(RIGHT(F1018,2) ="90",INDEX(字典!J:J,MATCH("0x"&amp;MID(F1018,7,2),字典!C:C,0)),INDEX(字典!H:H,MATCH("0x"&amp;MID(F1018,7,2),字典!C:C,0)))</f>
        <v>G1键</v>
      </c>
      <c r="K1018" s="4" t="str">
        <f>INDEX(字典!M:M,MATCH("0x"&amp;RIGHT(F1018,2),字典!L:L,0))</f>
        <v>音符</v>
      </c>
      <c r="L1018" s="8">
        <f t="shared" si="33"/>
        <v>28.167000000000002</v>
      </c>
      <c r="M1018" s="8">
        <f t="shared" si="32"/>
        <v>0.73400000000000176</v>
      </c>
    </row>
    <row r="1019" spans="1:13" ht="18" customHeight="1" x14ac:dyDescent="0.2">
      <c r="A1019" s="1">
        <v>1018</v>
      </c>
      <c r="B1019" s="1">
        <v>5</v>
      </c>
      <c r="C1019" s="20"/>
      <c r="D1019" s="1" t="s">
        <v>77</v>
      </c>
      <c r="E1019" s="1" t="s">
        <v>78</v>
      </c>
      <c r="F1019" s="1" t="s">
        <v>949</v>
      </c>
      <c r="G1019" s="1" t="s">
        <v>1144</v>
      </c>
      <c r="H1019" s="4" t="str">
        <f>INDEX(字典!B:B,MATCH(D1019,字典!A:A,0))</f>
        <v>正常</v>
      </c>
      <c r="I1019" s="4" t="str">
        <f>IF(RIGHT(F1019,2)="90",INDEX(字典!F:F,MATCH("0x"&amp;MID(F1019,5,2),字典!C:C,0)),INDEX(字典!D:D,MATCH("0x"&amp;MID(F1019,5,2),字典!C:C,0)))</f>
        <v>松开按键</v>
      </c>
      <c r="J1019" s="4" t="str">
        <f>IF(RIGHT(F1019,2) ="90",INDEX(字典!J:J,MATCH("0x"&amp;MID(F1019,7,2),字典!C:C,0)),INDEX(字典!H:H,MATCH("0x"&amp;MID(F1019,7,2),字典!C:C,0)))</f>
        <v>A1键</v>
      </c>
      <c r="K1019" s="4" t="str">
        <f>INDEX(字典!M:M,MATCH("0x"&amp;RIGHT(F1019,2),字典!L:L,0))</f>
        <v>音符</v>
      </c>
      <c r="L1019" s="8">
        <f t="shared" si="33"/>
        <v>29.013000000000002</v>
      </c>
      <c r="M1019" s="8">
        <f t="shared" si="32"/>
        <v>0.84600000000000009</v>
      </c>
    </row>
    <row r="1020" spans="1:13" ht="18" customHeight="1" x14ac:dyDescent="0.2">
      <c r="A1020" s="1">
        <v>1019</v>
      </c>
      <c r="B1020" s="1">
        <v>5</v>
      </c>
      <c r="C1020" s="20"/>
      <c r="D1020" s="1" t="s">
        <v>77</v>
      </c>
      <c r="E1020" s="1" t="s">
        <v>78</v>
      </c>
      <c r="F1020" s="1" t="s">
        <v>1145</v>
      </c>
      <c r="G1020" s="1" t="s">
        <v>1146</v>
      </c>
      <c r="H1020" s="4" t="str">
        <f>INDEX(字典!B:B,MATCH(D1020,字典!A:A,0))</f>
        <v>正常</v>
      </c>
      <c r="I1020" s="4" t="str">
        <f>IF(RIGHT(F1020,2)="90",INDEX(字典!F:F,MATCH("0x"&amp;MID(F1020,5,2),字典!C:C,0)),INDEX(字典!D:D,MATCH("0x"&amp;MID(F1020,5,2),字典!C:C,0)))</f>
        <v>按下(力度73)</v>
      </c>
      <c r="J1020" s="4" t="str">
        <f>IF(RIGHT(F1020,2) ="90",INDEX(字典!J:J,MATCH("0x"&amp;MID(F1020,7,2),字典!C:C,0)),INDEX(字典!H:H,MATCH("0x"&amp;MID(F1020,7,2),字典!C:C,0)))</f>
        <v>B1键</v>
      </c>
      <c r="K1020" s="4" t="str">
        <f>INDEX(字典!M:M,MATCH("0x"&amp;RIGHT(F1020,2),字典!L:L,0))</f>
        <v>音符</v>
      </c>
      <c r="L1020" s="8">
        <f t="shared" si="33"/>
        <v>39.662999999999997</v>
      </c>
      <c r="M1020" s="8">
        <f t="shared" si="32"/>
        <v>10.649999999999995</v>
      </c>
    </row>
    <row r="1021" spans="1:13" ht="18" customHeight="1" x14ac:dyDescent="0.2">
      <c r="A1021" s="1">
        <v>1020</v>
      </c>
      <c r="B1021" s="1">
        <v>5</v>
      </c>
      <c r="C1021" s="20"/>
      <c r="D1021" s="1" t="s">
        <v>77</v>
      </c>
      <c r="E1021" s="1" t="s">
        <v>78</v>
      </c>
      <c r="F1021" s="1" t="s">
        <v>1147</v>
      </c>
      <c r="G1021" s="1" t="s">
        <v>1148</v>
      </c>
      <c r="H1021" s="4" t="str">
        <f>INDEX(字典!B:B,MATCH(D1021,字典!A:A,0))</f>
        <v>正常</v>
      </c>
      <c r="I1021" s="4" t="str">
        <f>IF(RIGHT(F1021,2)="90",INDEX(字典!F:F,MATCH("0x"&amp;MID(F1021,5,2),字典!C:C,0)),INDEX(字典!D:D,MATCH("0x"&amp;MID(F1021,5,2),字典!C:C,0)))</f>
        <v>按下(力度74)</v>
      </c>
      <c r="J1021" s="4" t="str">
        <f>IF(RIGHT(F1021,2) ="90",INDEX(字典!J:J,MATCH("0x"&amp;MID(F1021,7,2),字典!C:C,0)),INDEX(字典!H:H,MATCH("0x"&amp;MID(F1021,7,2),字典!C:C,0)))</f>
        <v>C2键</v>
      </c>
      <c r="K1021" s="4" t="str">
        <f>INDEX(字典!M:M,MATCH("0x"&amp;RIGHT(F1021,2),字典!L:L,0))</f>
        <v>音符</v>
      </c>
      <c r="L1021" s="8">
        <f t="shared" si="33"/>
        <v>39.673000000000002</v>
      </c>
      <c r="M1021" s="8">
        <f t="shared" si="32"/>
        <v>1.0000000000005116E-2</v>
      </c>
    </row>
    <row r="1022" spans="1:13" ht="18" customHeight="1" x14ac:dyDescent="0.2">
      <c r="A1022" s="1">
        <v>1021</v>
      </c>
      <c r="B1022" s="1">
        <v>5</v>
      </c>
      <c r="C1022" s="20"/>
      <c r="D1022" s="1" t="s">
        <v>77</v>
      </c>
      <c r="E1022" s="1" t="s">
        <v>78</v>
      </c>
      <c r="F1022" s="1" t="s">
        <v>85</v>
      </c>
      <c r="G1022" s="1" t="s">
        <v>1149</v>
      </c>
      <c r="H1022" s="4" t="str">
        <f>INDEX(字典!B:B,MATCH(D1022,字典!A:A,0))</f>
        <v>正常</v>
      </c>
      <c r="I1022" s="4" t="str">
        <f>IF(RIGHT(F1022,2)="90",INDEX(字典!F:F,MATCH("0x"&amp;MID(F1022,5,2),字典!C:C,0)),INDEX(字典!D:D,MATCH("0x"&amp;MID(F1022,5,2),字典!C:C,0)))</f>
        <v>松开按键</v>
      </c>
      <c r="J1022" s="4" t="str">
        <f>IF(RIGHT(F1022,2) ="90",INDEX(字典!J:J,MATCH("0x"&amp;MID(F1022,7,2),字典!C:C,0)),INDEX(字典!H:H,MATCH("0x"&amp;MID(F1022,7,2),字典!C:C,0)))</f>
        <v>B1键</v>
      </c>
      <c r="K1022" s="4" t="str">
        <f>INDEX(字典!M:M,MATCH("0x"&amp;RIGHT(F1022,2),字典!L:L,0))</f>
        <v>音符</v>
      </c>
      <c r="L1022" s="8">
        <f t="shared" si="33"/>
        <v>41.283000000000001</v>
      </c>
      <c r="M1022" s="8">
        <f t="shared" si="32"/>
        <v>1.6099999999999994</v>
      </c>
    </row>
    <row r="1023" spans="1:13" ht="18" customHeight="1" x14ac:dyDescent="0.2">
      <c r="A1023" s="1">
        <v>1022</v>
      </c>
      <c r="B1023" s="1">
        <v>5</v>
      </c>
      <c r="C1023" s="20"/>
      <c r="D1023" s="1" t="s">
        <v>77</v>
      </c>
      <c r="E1023" s="1" t="s">
        <v>78</v>
      </c>
      <c r="F1023" s="1" t="s">
        <v>14</v>
      </c>
      <c r="G1023" s="1" t="s">
        <v>1149</v>
      </c>
      <c r="H1023" s="4" t="str">
        <f>INDEX(字典!B:B,MATCH(D1023,字典!A:A,0))</f>
        <v>正常</v>
      </c>
      <c r="I1023" s="4" t="str">
        <f>IF(RIGHT(F1023,2)="90",INDEX(字典!F:F,MATCH("0x"&amp;MID(F1023,5,2),字典!C:C,0)),INDEX(字典!D:D,MATCH("0x"&amp;MID(F1023,5,2),字典!C:C,0)))</f>
        <v>松开按键</v>
      </c>
      <c r="J1023" s="4" t="str">
        <f>IF(RIGHT(F1023,2) ="90",INDEX(字典!J:J,MATCH("0x"&amp;MID(F1023,7,2),字典!C:C,0)),INDEX(字典!H:H,MATCH("0x"&amp;MID(F1023,7,2),字典!C:C,0)))</f>
        <v>C2键</v>
      </c>
      <c r="K1023" s="4" t="str">
        <f>INDEX(字典!M:M,MATCH("0x"&amp;RIGHT(F1023,2),字典!L:L,0))</f>
        <v>音符</v>
      </c>
      <c r="L1023" s="8">
        <f t="shared" si="33"/>
        <v>41.283000000000001</v>
      </c>
      <c r="M1023" s="8">
        <f t="shared" si="32"/>
        <v>0</v>
      </c>
    </row>
    <row r="1024" spans="1:13" ht="18" customHeight="1" x14ac:dyDescent="0.2">
      <c r="A1024" s="1">
        <v>1023</v>
      </c>
      <c r="B1024" s="1">
        <v>5</v>
      </c>
      <c r="C1024" s="20"/>
      <c r="D1024" s="1" t="s">
        <v>77</v>
      </c>
      <c r="E1024" s="1" t="s">
        <v>78</v>
      </c>
      <c r="F1024" s="1" t="s">
        <v>1150</v>
      </c>
      <c r="G1024" s="1" t="s">
        <v>1151</v>
      </c>
      <c r="H1024" s="4" t="str">
        <f>INDEX(字典!B:B,MATCH(D1024,字典!A:A,0))</f>
        <v>正常</v>
      </c>
      <c r="I1024" s="4" t="str">
        <f>IF(RIGHT(F1024,2)="90",INDEX(字典!F:F,MATCH("0x"&amp;MID(F1024,5,2),字典!C:C,0)),INDEX(字典!D:D,MATCH("0x"&amp;MID(F1024,5,2),字典!C:C,0)))</f>
        <v>按下(力度88)</v>
      </c>
      <c r="J1024" s="4" t="str">
        <f>IF(RIGHT(F1024,2) ="90",INDEX(字典!J:J,MATCH("0x"&amp;MID(F1024,7,2),字典!C:C,0)),INDEX(字典!H:H,MATCH("0x"&amp;MID(F1024,7,2),字典!C:C,0)))</f>
        <v>C2键</v>
      </c>
      <c r="K1024" s="4" t="str">
        <f>INDEX(字典!M:M,MATCH("0x"&amp;RIGHT(F1024,2),字典!L:L,0))</f>
        <v>音符</v>
      </c>
      <c r="L1024" s="8">
        <f t="shared" si="33"/>
        <v>42.158999999999999</v>
      </c>
      <c r="M1024" s="8">
        <f t="shared" si="32"/>
        <v>0.87599999999999767</v>
      </c>
    </row>
    <row r="1025" spans="1:13" ht="18" customHeight="1" x14ac:dyDescent="0.2">
      <c r="A1025" s="1">
        <v>1024</v>
      </c>
      <c r="B1025" s="1">
        <v>5</v>
      </c>
      <c r="C1025" s="20"/>
      <c r="D1025" s="1" t="s">
        <v>77</v>
      </c>
      <c r="E1025" s="1" t="s">
        <v>78</v>
      </c>
      <c r="F1025" s="1" t="s">
        <v>1152</v>
      </c>
      <c r="G1025" s="1" t="s">
        <v>1151</v>
      </c>
      <c r="H1025" s="4" t="str">
        <f>INDEX(字典!B:B,MATCH(D1025,字典!A:A,0))</f>
        <v>正常</v>
      </c>
      <c r="I1025" s="4" t="str">
        <f>IF(RIGHT(F1025,2)="90",INDEX(字典!F:F,MATCH("0x"&amp;MID(F1025,5,2),字典!C:C,0)),INDEX(字典!D:D,MATCH("0x"&amp;MID(F1025,5,2),字典!C:C,0)))</f>
        <v>按下(力度94)</v>
      </c>
      <c r="J1025" s="4" t="str">
        <f>IF(RIGHT(F1025,2) ="90",INDEX(字典!J:J,MATCH("0x"&amp;MID(F1025,7,2),字典!C:C,0)),INDEX(字典!H:H,MATCH("0x"&amp;MID(F1025,7,2),字典!C:C,0)))</f>
        <v>D2键</v>
      </c>
      <c r="K1025" s="4" t="str">
        <f>INDEX(字典!M:M,MATCH("0x"&amp;RIGHT(F1025,2),字典!L:L,0))</f>
        <v>音符</v>
      </c>
      <c r="L1025" s="8">
        <f t="shared" si="33"/>
        <v>42.158999999999999</v>
      </c>
      <c r="M1025" s="8">
        <f t="shared" si="32"/>
        <v>0</v>
      </c>
    </row>
    <row r="1026" spans="1:13" ht="18" customHeight="1" x14ac:dyDescent="0.2">
      <c r="A1026" s="1">
        <v>1025</v>
      </c>
      <c r="B1026" s="1">
        <v>5</v>
      </c>
      <c r="C1026" s="20"/>
      <c r="D1026" s="1" t="s">
        <v>77</v>
      </c>
      <c r="E1026" s="1" t="s">
        <v>78</v>
      </c>
      <c r="F1026" s="1" t="s">
        <v>1153</v>
      </c>
      <c r="G1026" s="1" t="s">
        <v>1154</v>
      </c>
      <c r="H1026" s="4" t="str">
        <f>INDEX(字典!B:B,MATCH(D1026,字典!A:A,0))</f>
        <v>正常</v>
      </c>
      <c r="I1026" s="4" t="str">
        <f>IF(RIGHT(F1026,2)="90",INDEX(字典!F:F,MATCH("0x"&amp;MID(F1026,5,2),字典!C:C,0)),INDEX(字典!D:D,MATCH("0x"&amp;MID(F1026,5,2),字典!C:C,0)))</f>
        <v>按下(力度99)</v>
      </c>
      <c r="J1026" s="4" t="str">
        <f>IF(RIGHT(F1026,2) ="90",INDEX(字典!J:J,MATCH("0x"&amp;MID(F1026,7,2),字典!C:C,0)),INDEX(字典!H:H,MATCH("0x"&amp;MID(F1026,7,2),字典!C:C,0)))</f>
        <v>B1键</v>
      </c>
      <c r="K1026" s="4" t="str">
        <f>INDEX(字典!M:M,MATCH("0x"&amp;RIGHT(F1026,2),字典!L:L,0))</f>
        <v>音符</v>
      </c>
      <c r="L1026" s="8">
        <f t="shared" si="33"/>
        <v>42.168999999999997</v>
      </c>
      <c r="M1026" s="8">
        <f t="shared" ref="M1026:M1089" si="34">IFERROR(IF(B1026=B1025,L1026-L1025,0),"")</f>
        <v>9.9999999999980105E-3</v>
      </c>
    </row>
    <row r="1027" spans="1:13" ht="18" customHeight="1" x14ac:dyDescent="0.2">
      <c r="A1027" s="1">
        <v>1026</v>
      </c>
      <c r="B1027" s="1">
        <v>5</v>
      </c>
      <c r="C1027" s="20"/>
      <c r="D1027" s="1" t="s">
        <v>77</v>
      </c>
      <c r="E1027" s="1" t="s">
        <v>78</v>
      </c>
      <c r="F1027" s="1" t="s">
        <v>20</v>
      </c>
      <c r="G1027" s="1" t="s">
        <v>1155</v>
      </c>
      <c r="H1027" s="4" t="str">
        <f>INDEX(字典!B:B,MATCH(D1027,字典!A:A,0))</f>
        <v>正常</v>
      </c>
      <c r="I1027" s="4" t="str">
        <f>IF(RIGHT(F1027,2)="90",INDEX(字典!F:F,MATCH("0x"&amp;MID(F1027,5,2),字典!C:C,0)),INDEX(字典!D:D,MATCH("0x"&amp;MID(F1027,5,2),字典!C:C,0)))</f>
        <v>松开按键</v>
      </c>
      <c r="J1027" s="4" t="str">
        <f>IF(RIGHT(F1027,2) ="90",INDEX(字典!J:J,MATCH("0x"&amp;MID(F1027,7,2),字典!C:C,0)),INDEX(字典!H:H,MATCH("0x"&amp;MID(F1027,7,2),字典!C:C,0)))</f>
        <v>D2键</v>
      </c>
      <c r="K1027" s="4" t="str">
        <f>INDEX(字典!M:M,MATCH("0x"&amp;RIGHT(F1027,2),字典!L:L,0))</f>
        <v>音符</v>
      </c>
      <c r="L1027" s="8">
        <f t="shared" si="33"/>
        <v>42.46</v>
      </c>
      <c r="M1027" s="8">
        <f t="shared" si="34"/>
        <v>0.29100000000000392</v>
      </c>
    </row>
    <row r="1028" spans="1:13" ht="18" customHeight="1" x14ac:dyDescent="0.2">
      <c r="A1028" s="1">
        <v>1027</v>
      </c>
      <c r="B1028" s="1">
        <v>5</v>
      </c>
      <c r="C1028" s="24"/>
      <c r="D1028" s="1" t="s">
        <v>77</v>
      </c>
      <c r="E1028" s="1" t="s">
        <v>78</v>
      </c>
      <c r="F1028" s="1" t="s">
        <v>711</v>
      </c>
      <c r="G1028" s="1" t="s">
        <v>1156</v>
      </c>
      <c r="H1028" s="4" t="str">
        <f>INDEX(字典!B:B,MATCH(D1028,字典!A:A,0))</f>
        <v>正常</v>
      </c>
      <c r="I1028" s="4" t="str">
        <f>IF(RIGHT(F1028,2)="90",INDEX(字典!F:F,MATCH("0x"&amp;MID(F1028,5,2),字典!C:C,0)),INDEX(字典!D:D,MATCH("0x"&amp;MID(F1028,5,2),字典!C:C,0)))</f>
        <v>-</v>
      </c>
      <c r="J1028" s="4" t="str">
        <f>IF(RIGHT(F1028,2) ="90",INDEX(字典!J:J,MATCH("0x"&amp;MID(F1028,7,2),字典!C:C,0)),INDEX(字典!H:H,MATCH("0x"&amp;MID(F1028,7,2),字典!C:C,0)))</f>
        <v>0x03(003)</v>
      </c>
      <c r="K1028" s="4" t="str">
        <f>INDEX(字典!M:M,MATCH("0x"&amp;RIGHT(F1028,2),字典!L:L,0))</f>
        <v>0xC1(193/065)</v>
      </c>
      <c r="L1028" s="8">
        <f t="shared" si="33"/>
        <v>43.768999999999998</v>
      </c>
      <c r="M1028" s="8">
        <f t="shared" si="34"/>
        <v>1.3089999999999975</v>
      </c>
    </row>
    <row r="1029" spans="1:13" ht="18" customHeight="1" x14ac:dyDescent="0.2">
      <c r="A1029" s="1">
        <v>1028</v>
      </c>
      <c r="B1029" s="1">
        <v>5</v>
      </c>
      <c r="C1029" s="24"/>
      <c r="D1029" s="1" t="s">
        <v>77</v>
      </c>
      <c r="E1029" s="1" t="s">
        <v>78</v>
      </c>
      <c r="F1029" s="1" t="s">
        <v>77</v>
      </c>
      <c r="G1029" s="1" t="s">
        <v>1157</v>
      </c>
      <c r="H1029" s="4" t="str">
        <f>INDEX(字典!B:B,MATCH(D1029,字典!A:A,0))</f>
        <v>正常</v>
      </c>
      <c r="I1029" s="4" t="str">
        <f>IF(RIGHT(F1029,2)="90",INDEX(字典!F:F,MATCH("0x"&amp;MID(F1029,5,2),字典!C:C,0)),INDEX(字典!D:D,MATCH("0x"&amp;MID(F1029,5,2),字典!C:C,0)))</f>
        <v>-</v>
      </c>
      <c r="J1029" s="4" t="str">
        <f>IF(RIGHT(F1029,2) ="90",INDEX(字典!J:J,MATCH("0x"&amp;MID(F1029,7,2),字典!C:C,0)),INDEX(字典!H:H,MATCH("0x"&amp;MID(F1029,7,2),字典!C:C,0)))</f>
        <v>0x03(003)</v>
      </c>
      <c r="K1029" s="4" t="str">
        <f>INDEX(字典!M:M,MATCH("0x"&amp;RIGHT(F1029,2),字典!L:L,0))</f>
        <v>0xC3(195/067)</v>
      </c>
      <c r="L1029" s="8">
        <f t="shared" si="33"/>
        <v>43.779000000000003</v>
      </c>
      <c r="M1029" s="8">
        <f t="shared" si="34"/>
        <v>1.0000000000005116E-2</v>
      </c>
    </row>
    <row r="1030" spans="1:13" ht="18" customHeight="1" x14ac:dyDescent="0.2">
      <c r="A1030" s="1">
        <v>1029</v>
      </c>
      <c r="B1030" s="1">
        <v>5</v>
      </c>
      <c r="C1030" s="20"/>
      <c r="D1030" s="1" t="s">
        <v>77</v>
      </c>
      <c r="E1030" s="1" t="s">
        <v>78</v>
      </c>
      <c r="F1030" s="1" t="s">
        <v>12</v>
      </c>
      <c r="G1030" s="1" t="s">
        <v>1158</v>
      </c>
      <c r="H1030" s="4" t="str">
        <f>INDEX(字典!B:B,MATCH(D1030,字典!A:A,0))</f>
        <v>正常</v>
      </c>
      <c r="I1030" s="4" t="str">
        <f>IF(RIGHT(F1030,2)="90",INDEX(字典!F:F,MATCH("0x"&amp;MID(F1030,5,2),字典!C:C,0)),INDEX(字典!D:D,MATCH("0x"&amp;MID(F1030,5,2),字典!C:C,0)))</f>
        <v>按下(力度77)</v>
      </c>
      <c r="J1030" s="4" t="str">
        <f>IF(RIGHT(F1030,2) ="90",INDEX(字典!J:J,MATCH("0x"&amp;MID(F1030,7,2),字典!C:C,0)),INDEX(字典!H:H,MATCH("0x"&amp;MID(F1030,7,2),字典!C:C,0)))</f>
        <v>C2键</v>
      </c>
      <c r="K1030" s="4" t="str">
        <f>INDEX(字典!M:M,MATCH("0x"&amp;RIGHT(F1030,2),字典!L:L,0))</f>
        <v>音符</v>
      </c>
      <c r="L1030" s="8">
        <f t="shared" si="33"/>
        <v>44.526000000000003</v>
      </c>
      <c r="M1030" s="8">
        <f t="shared" si="34"/>
        <v>0.74699999999999989</v>
      </c>
    </row>
    <row r="1031" spans="1:13" ht="18" customHeight="1" x14ac:dyDescent="0.2">
      <c r="A1031" s="1">
        <v>1030</v>
      </c>
      <c r="B1031" s="1">
        <v>5</v>
      </c>
      <c r="C1031" s="20"/>
      <c r="D1031" s="1" t="s">
        <v>77</v>
      </c>
      <c r="E1031" s="1" t="s">
        <v>78</v>
      </c>
      <c r="F1031" s="1" t="s">
        <v>1159</v>
      </c>
      <c r="G1031" s="1" t="s">
        <v>1160</v>
      </c>
      <c r="H1031" s="4" t="str">
        <f>INDEX(字典!B:B,MATCH(D1031,字典!A:A,0))</f>
        <v>正常</v>
      </c>
      <c r="I1031" s="4" t="str">
        <f>IF(RIGHT(F1031,2)="90",INDEX(字典!F:F,MATCH("0x"&amp;MID(F1031,5,2),字典!C:C,0)),INDEX(字典!D:D,MATCH("0x"&amp;MID(F1031,5,2),字典!C:C,0)))</f>
        <v>按下(力度81)</v>
      </c>
      <c r="J1031" s="4" t="str">
        <f>IF(RIGHT(F1031,2) ="90",INDEX(字典!J:J,MATCH("0x"&amp;MID(F1031,7,2),字典!C:C,0)),INDEX(字典!H:H,MATCH("0x"&amp;MID(F1031,7,2),字典!C:C,0)))</f>
        <v>B1键</v>
      </c>
      <c r="K1031" s="4" t="str">
        <f>INDEX(字典!M:M,MATCH("0x"&amp;RIGHT(F1031,2),字典!L:L,0))</f>
        <v>音符</v>
      </c>
      <c r="L1031" s="8">
        <f t="shared" si="33"/>
        <v>44.536000000000001</v>
      </c>
      <c r="M1031" s="8">
        <f t="shared" si="34"/>
        <v>9.9999999999980105E-3</v>
      </c>
    </row>
    <row r="1032" spans="1:13" ht="18" customHeight="1" x14ac:dyDescent="0.2">
      <c r="A1032" s="1">
        <v>1031</v>
      </c>
      <c r="B1032" s="1">
        <v>5</v>
      </c>
      <c r="C1032" s="20"/>
      <c r="D1032" s="1" t="s">
        <v>77</v>
      </c>
      <c r="E1032" s="1" t="s">
        <v>78</v>
      </c>
      <c r="F1032" s="1" t="s">
        <v>85</v>
      </c>
      <c r="G1032" s="1" t="s">
        <v>1161</v>
      </c>
      <c r="H1032" s="4" t="str">
        <f>INDEX(字典!B:B,MATCH(D1032,字典!A:A,0))</f>
        <v>正常</v>
      </c>
      <c r="I1032" s="4" t="str">
        <f>IF(RIGHT(F1032,2)="90",INDEX(字典!F:F,MATCH("0x"&amp;MID(F1032,5,2),字典!C:C,0)),INDEX(字典!D:D,MATCH("0x"&amp;MID(F1032,5,2),字典!C:C,0)))</f>
        <v>松开按键</v>
      </c>
      <c r="J1032" s="4" t="str">
        <f>IF(RIGHT(F1032,2) ="90",INDEX(字典!J:J,MATCH("0x"&amp;MID(F1032,7,2),字典!C:C,0)),INDEX(字典!H:H,MATCH("0x"&amp;MID(F1032,7,2),字典!C:C,0)))</f>
        <v>B1键</v>
      </c>
      <c r="K1032" s="4" t="str">
        <f>INDEX(字典!M:M,MATCH("0x"&amp;RIGHT(F1032,2),字典!L:L,0))</f>
        <v>音符</v>
      </c>
      <c r="L1032" s="8">
        <f t="shared" si="33"/>
        <v>47.469000000000001</v>
      </c>
      <c r="M1032" s="8">
        <f t="shared" si="34"/>
        <v>2.9329999999999998</v>
      </c>
    </row>
    <row r="1033" spans="1:13" ht="18" customHeight="1" x14ac:dyDescent="0.2">
      <c r="A1033" s="1">
        <v>1032</v>
      </c>
      <c r="B1033" s="1">
        <v>5</v>
      </c>
      <c r="C1033" s="20"/>
      <c r="D1033" s="1" t="s">
        <v>77</v>
      </c>
      <c r="E1033" s="1" t="s">
        <v>78</v>
      </c>
      <c r="F1033" s="1" t="s">
        <v>14</v>
      </c>
      <c r="G1033" s="1" t="s">
        <v>1161</v>
      </c>
      <c r="H1033" s="4" t="str">
        <f>INDEX(字典!B:B,MATCH(D1033,字典!A:A,0))</f>
        <v>正常</v>
      </c>
      <c r="I1033" s="4" t="str">
        <f>IF(RIGHT(F1033,2)="90",INDEX(字典!F:F,MATCH("0x"&amp;MID(F1033,5,2),字典!C:C,0)),INDEX(字典!D:D,MATCH("0x"&amp;MID(F1033,5,2),字典!C:C,0)))</f>
        <v>松开按键</v>
      </c>
      <c r="J1033" s="4" t="str">
        <f>IF(RIGHT(F1033,2) ="90",INDEX(字典!J:J,MATCH("0x"&amp;MID(F1033,7,2),字典!C:C,0)),INDEX(字典!H:H,MATCH("0x"&amp;MID(F1033,7,2),字典!C:C,0)))</f>
        <v>C2键</v>
      </c>
      <c r="K1033" s="4" t="str">
        <f>INDEX(字典!M:M,MATCH("0x"&amp;RIGHT(F1033,2),字典!L:L,0))</f>
        <v>音符</v>
      </c>
      <c r="L1033" s="8">
        <f t="shared" si="33"/>
        <v>47.469000000000001</v>
      </c>
      <c r="M1033" s="8">
        <f t="shared" si="34"/>
        <v>0</v>
      </c>
    </row>
    <row r="1034" spans="1:13" ht="18" customHeight="1" x14ac:dyDescent="0.2">
      <c r="A1034" s="1">
        <v>1033</v>
      </c>
      <c r="B1034" s="1">
        <v>5</v>
      </c>
      <c r="C1034" s="20"/>
      <c r="D1034" s="1" t="s">
        <v>77</v>
      </c>
      <c r="E1034" s="1" t="s">
        <v>78</v>
      </c>
      <c r="F1034" s="1" t="s">
        <v>1162</v>
      </c>
      <c r="G1034" s="1" t="s">
        <v>1163</v>
      </c>
      <c r="H1034" s="4" t="str">
        <f>INDEX(字典!B:B,MATCH(D1034,字典!A:A,0))</f>
        <v>正常</v>
      </c>
      <c r="I1034" s="4" t="str">
        <f>IF(RIGHT(F1034,2)="90",INDEX(字典!F:F,MATCH("0x"&amp;MID(F1034,5,2),字典!C:C,0)),INDEX(字典!D:D,MATCH("0x"&amp;MID(F1034,5,2),字典!C:C,0)))</f>
        <v>按下(力度72)</v>
      </c>
      <c r="J1034" s="4" t="str">
        <f>IF(RIGHT(F1034,2) ="90",INDEX(字典!J:J,MATCH("0x"&amp;MID(F1034,7,2),字典!C:C,0)),INDEX(字典!H:H,MATCH("0x"&amp;MID(F1034,7,2),字典!C:C,0)))</f>
        <v>D2键</v>
      </c>
      <c r="K1034" s="4" t="str">
        <f>INDEX(字典!M:M,MATCH("0x"&amp;RIGHT(F1034,2),字典!L:L,0))</f>
        <v>音符</v>
      </c>
      <c r="L1034" s="8">
        <f t="shared" ref="L1034:L1075" si="35">HEX2DEC(RIGHT(G1034,6))/1000</f>
        <v>47.969000000000001</v>
      </c>
      <c r="M1034" s="8">
        <f t="shared" si="34"/>
        <v>0.5</v>
      </c>
    </row>
    <row r="1035" spans="1:13" ht="18" customHeight="1" x14ac:dyDescent="0.2">
      <c r="A1035" s="1">
        <v>1034</v>
      </c>
      <c r="B1035" s="1">
        <v>5</v>
      </c>
      <c r="C1035" s="20"/>
      <c r="D1035" s="1" t="s">
        <v>77</v>
      </c>
      <c r="E1035" s="1" t="s">
        <v>78</v>
      </c>
      <c r="F1035" s="1" t="s">
        <v>1164</v>
      </c>
      <c r="G1035" s="1" t="s">
        <v>1165</v>
      </c>
      <c r="H1035" s="4" t="str">
        <f>INDEX(字典!B:B,MATCH(D1035,字典!A:A,0))</f>
        <v>正常</v>
      </c>
      <c r="I1035" s="4" t="str">
        <f>IF(RIGHT(F1035,2)="90",INDEX(字典!F:F,MATCH("0x"&amp;MID(F1035,5,2),字典!C:C,0)),INDEX(字典!D:D,MATCH("0x"&amp;MID(F1035,5,2),字典!C:C,0)))</f>
        <v>按下(力度70)</v>
      </c>
      <c r="J1035" s="4" t="str">
        <f>IF(RIGHT(F1035,2) ="90",INDEX(字典!J:J,MATCH("0x"&amp;MID(F1035,7,2),字典!C:C,0)),INDEX(字典!H:H,MATCH("0x"&amp;MID(F1035,7,2),字典!C:C,0)))</f>
        <v>C2键</v>
      </c>
      <c r="K1035" s="4" t="str">
        <f>INDEX(字典!M:M,MATCH("0x"&amp;RIGHT(F1035,2),字典!L:L,0))</f>
        <v>音符</v>
      </c>
      <c r="L1035" s="8">
        <f t="shared" si="35"/>
        <v>47.978999999999999</v>
      </c>
      <c r="M1035" s="8">
        <f t="shared" si="34"/>
        <v>9.9999999999980105E-3</v>
      </c>
    </row>
    <row r="1036" spans="1:13" ht="18" customHeight="1" x14ac:dyDescent="0.2">
      <c r="A1036" s="1">
        <v>1035</v>
      </c>
      <c r="B1036" s="1">
        <v>5</v>
      </c>
      <c r="C1036" s="20"/>
      <c r="D1036" s="1" t="s">
        <v>77</v>
      </c>
      <c r="E1036" s="1" t="s">
        <v>78</v>
      </c>
      <c r="F1036" s="1" t="s">
        <v>20</v>
      </c>
      <c r="G1036" s="1" t="s">
        <v>1166</v>
      </c>
      <c r="H1036" s="4" t="str">
        <f>INDEX(字典!B:B,MATCH(D1036,字典!A:A,0))</f>
        <v>正常</v>
      </c>
      <c r="I1036" s="4" t="str">
        <f>IF(RIGHT(F1036,2)="90",INDEX(字典!F:F,MATCH("0x"&amp;MID(F1036,5,2),字典!C:C,0)),INDEX(字典!D:D,MATCH("0x"&amp;MID(F1036,5,2),字典!C:C,0)))</f>
        <v>松开按键</v>
      </c>
      <c r="J1036" s="4" t="str">
        <f>IF(RIGHT(F1036,2) ="90",INDEX(字典!J:J,MATCH("0x"&amp;MID(F1036,7,2),字典!C:C,0)),INDEX(字典!H:H,MATCH("0x"&amp;MID(F1036,7,2),字典!C:C,0)))</f>
        <v>D2键</v>
      </c>
      <c r="K1036" s="4" t="str">
        <f>INDEX(字典!M:M,MATCH("0x"&amp;RIGHT(F1036,2),字典!L:L,0))</f>
        <v>音符</v>
      </c>
      <c r="L1036" s="8">
        <f t="shared" si="35"/>
        <v>48.959000000000003</v>
      </c>
      <c r="M1036" s="8">
        <f t="shared" si="34"/>
        <v>0.98000000000000398</v>
      </c>
    </row>
    <row r="1037" spans="1:13" ht="18" customHeight="1" x14ac:dyDescent="0.2">
      <c r="A1037" s="1">
        <v>1036</v>
      </c>
      <c r="B1037" s="1">
        <v>5</v>
      </c>
      <c r="C1037" s="20"/>
      <c r="D1037" s="1" t="s">
        <v>77</v>
      </c>
      <c r="E1037" s="1" t="s">
        <v>78</v>
      </c>
      <c r="F1037" s="1" t="s">
        <v>14</v>
      </c>
      <c r="G1037" s="1" t="s">
        <v>1167</v>
      </c>
      <c r="H1037" s="4" t="str">
        <f>INDEX(字典!B:B,MATCH(D1037,字典!A:A,0))</f>
        <v>正常</v>
      </c>
      <c r="I1037" s="4" t="str">
        <f>IF(RIGHT(F1037,2)="90",INDEX(字典!F:F,MATCH("0x"&amp;MID(F1037,5,2),字典!C:C,0)),INDEX(字典!D:D,MATCH("0x"&amp;MID(F1037,5,2),字典!C:C,0)))</f>
        <v>松开按键</v>
      </c>
      <c r="J1037" s="4" t="str">
        <f>IF(RIGHT(F1037,2) ="90",INDEX(字典!J:J,MATCH("0x"&amp;MID(F1037,7,2),字典!C:C,0)),INDEX(字典!H:H,MATCH("0x"&amp;MID(F1037,7,2),字典!C:C,0)))</f>
        <v>C2键</v>
      </c>
      <c r="K1037" s="4" t="str">
        <f>INDEX(字典!M:M,MATCH("0x"&amp;RIGHT(F1037,2),字典!L:L,0))</f>
        <v>音符</v>
      </c>
      <c r="L1037" s="8">
        <f t="shared" si="35"/>
        <v>48.999000000000002</v>
      </c>
      <c r="M1037" s="8">
        <f t="shared" si="34"/>
        <v>3.9999999999999147E-2</v>
      </c>
    </row>
    <row r="1038" spans="1:13" ht="18" customHeight="1" x14ac:dyDescent="0.2">
      <c r="A1038" s="1">
        <v>1037</v>
      </c>
      <c r="B1038" s="1">
        <v>5</v>
      </c>
      <c r="C1038" s="20"/>
      <c r="D1038" s="1" t="s">
        <v>77</v>
      </c>
      <c r="E1038" s="1" t="s">
        <v>78</v>
      </c>
      <c r="F1038" s="1" t="s">
        <v>1168</v>
      </c>
      <c r="G1038" s="1" t="s">
        <v>1169</v>
      </c>
      <c r="H1038" s="4" t="str">
        <f>INDEX(字典!B:B,MATCH(D1038,字典!A:A,0))</f>
        <v>正常</v>
      </c>
      <c r="I1038" s="4" t="str">
        <f>IF(RIGHT(F1038,2)="90",INDEX(字典!F:F,MATCH("0x"&amp;MID(F1038,5,2),字典!C:C,0)),INDEX(字典!D:D,MATCH("0x"&amp;MID(F1038,5,2),字典!C:C,0)))</f>
        <v>按下(力度83)</v>
      </c>
      <c r="J1038" s="4" t="str">
        <f>IF(RIGHT(F1038,2) ="90",INDEX(字典!J:J,MATCH("0x"&amp;MID(F1038,7,2),字典!C:C,0)),INDEX(字典!H:H,MATCH("0x"&amp;MID(F1038,7,2),字典!C:C,0)))</f>
        <v>C2键</v>
      </c>
      <c r="K1038" s="4" t="str">
        <f>INDEX(字典!M:M,MATCH("0x"&amp;RIGHT(F1038,2),字典!L:L,0))</f>
        <v>音符</v>
      </c>
      <c r="L1038" s="8">
        <f t="shared" si="35"/>
        <v>49.228999999999999</v>
      </c>
      <c r="M1038" s="8">
        <f t="shared" si="34"/>
        <v>0.22999999999999687</v>
      </c>
    </row>
    <row r="1039" spans="1:13" ht="18" customHeight="1" x14ac:dyDescent="0.2">
      <c r="A1039" s="1">
        <v>1038</v>
      </c>
      <c r="B1039" s="1">
        <v>5</v>
      </c>
      <c r="C1039" s="20"/>
      <c r="D1039" s="1" t="s">
        <v>77</v>
      </c>
      <c r="E1039" s="1" t="s">
        <v>78</v>
      </c>
      <c r="F1039" s="1" t="s">
        <v>1170</v>
      </c>
      <c r="G1039" s="1" t="s">
        <v>1171</v>
      </c>
      <c r="H1039" s="4" t="str">
        <f>INDEX(字典!B:B,MATCH(D1039,字典!A:A,0))</f>
        <v>正常</v>
      </c>
      <c r="I1039" s="4" t="str">
        <f>IF(RIGHT(F1039,2)="90",INDEX(字典!F:F,MATCH("0x"&amp;MID(F1039,5,2),字典!C:C,0)),INDEX(字典!D:D,MATCH("0x"&amp;MID(F1039,5,2),字典!C:C,0)))</f>
        <v>按下(力度84)</v>
      </c>
      <c r="J1039" s="4" t="str">
        <f>IF(RIGHT(F1039,2) ="90",INDEX(字典!J:J,MATCH("0x"&amp;MID(F1039,7,2),字典!C:C,0)),INDEX(字典!H:H,MATCH("0x"&amp;MID(F1039,7,2),字典!C:C,0)))</f>
        <v>D2键</v>
      </c>
      <c r="K1039" s="4" t="str">
        <f>INDEX(字典!M:M,MATCH("0x"&amp;RIGHT(F1039,2),字典!L:L,0))</f>
        <v>音符</v>
      </c>
      <c r="L1039" s="8">
        <f t="shared" si="35"/>
        <v>50.125</v>
      </c>
      <c r="M1039" s="8">
        <f t="shared" si="34"/>
        <v>0.8960000000000008</v>
      </c>
    </row>
    <row r="1040" spans="1:13" ht="18" customHeight="1" x14ac:dyDescent="0.2">
      <c r="A1040" s="1">
        <v>1039</v>
      </c>
      <c r="B1040" s="1">
        <v>5</v>
      </c>
      <c r="C1040" s="20"/>
      <c r="D1040" s="1" t="s">
        <v>77</v>
      </c>
      <c r="E1040" s="1" t="s">
        <v>78</v>
      </c>
      <c r="F1040" s="1" t="s">
        <v>14</v>
      </c>
      <c r="G1040" s="1" t="s">
        <v>1172</v>
      </c>
      <c r="H1040" s="4" t="str">
        <f>INDEX(字典!B:B,MATCH(D1040,字典!A:A,0))</f>
        <v>正常</v>
      </c>
      <c r="I1040" s="4" t="str">
        <f>IF(RIGHT(F1040,2)="90",INDEX(字典!F:F,MATCH("0x"&amp;MID(F1040,5,2),字典!C:C,0)),INDEX(字典!D:D,MATCH("0x"&amp;MID(F1040,5,2),字典!C:C,0)))</f>
        <v>松开按键</v>
      </c>
      <c r="J1040" s="4" t="str">
        <f>IF(RIGHT(F1040,2) ="90",INDEX(字典!J:J,MATCH("0x"&amp;MID(F1040,7,2),字典!C:C,0)),INDEX(字典!H:H,MATCH("0x"&amp;MID(F1040,7,2),字典!C:C,0)))</f>
        <v>C2键</v>
      </c>
      <c r="K1040" s="4" t="str">
        <f>INDEX(字典!M:M,MATCH("0x"&amp;RIGHT(F1040,2),字典!L:L,0))</f>
        <v>音符</v>
      </c>
      <c r="L1040" s="8">
        <f t="shared" si="35"/>
        <v>50.962000000000003</v>
      </c>
      <c r="M1040" s="8">
        <f t="shared" si="34"/>
        <v>0.8370000000000033</v>
      </c>
    </row>
    <row r="1041" spans="1:13" ht="18" customHeight="1" x14ac:dyDescent="0.2">
      <c r="A1041" s="1">
        <v>1040</v>
      </c>
      <c r="B1041" s="1">
        <v>5</v>
      </c>
      <c r="C1041" s="20"/>
      <c r="D1041" s="1" t="s">
        <v>77</v>
      </c>
      <c r="E1041" s="1" t="s">
        <v>78</v>
      </c>
      <c r="F1041" s="1" t="s">
        <v>1173</v>
      </c>
      <c r="G1041" s="1" t="s">
        <v>1174</v>
      </c>
      <c r="H1041" s="4" t="str">
        <f>INDEX(字典!B:B,MATCH(D1041,字典!A:A,0))</f>
        <v>正常</v>
      </c>
      <c r="I1041" s="4" t="str">
        <f>IF(RIGHT(F1041,2)="90",INDEX(字典!F:F,MATCH("0x"&amp;MID(F1041,5,2),字典!C:C,0)),INDEX(字典!D:D,MATCH("0x"&amp;MID(F1041,5,2),字典!C:C,0)))</f>
        <v>按下(力度55)</v>
      </c>
      <c r="J1041" s="4" t="str">
        <f>IF(RIGHT(F1041,2) ="90",INDEX(字典!J:J,MATCH("0x"&amp;MID(F1041,7,2),字典!C:C,0)),INDEX(字典!H:H,MATCH("0x"&amp;MID(F1041,7,2),字典!C:C,0)))</f>
        <v>E2键</v>
      </c>
      <c r="K1041" s="4" t="str">
        <f>INDEX(字典!M:M,MATCH("0x"&amp;RIGHT(F1041,2),字典!L:L,0))</f>
        <v>音符</v>
      </c>
      <c r="L1041" s="8">
        <f t="shared" si="35"/>
        <v>52.026000000000003</v>
      </c>
      <c r="M1041" s="8">
        <f t="shared" si="34"/>
        <v>1.0640000000000001</v>
      </c>
    </row>
    <row r="1042" spans="1:13" ht="18" customHeight="1" x14ac:dyDescent="0.2">
      <c r="A1042" s="1">
        <v>1041</v>
      </c>
      <c r="B1042" s="1">
        <v>5</v>
      </c>
      <c r="C1042" s="20"/>
      <c r="D1042" s="1" t="s">
        <v>77</v>
      </c>
      <c r="E1042" s="1" t="s">
        <v>78</v>
      </c>
      <c r="F1042" s="1" t="s">
        <v>20</v>
      </c>
      <c r="G1042" s="1" t="s">
        <v>1175</v>
      </c>
      <c r="H1042" s="4" t="str">
        <f>INDEX(字典!B:B,MATCH(D1042,字典!A:A,0))</f>
        <v>正常</v>
      </c>
      <c r="I1042" s="4" t="str">
        <f>IF(RIGHT(F1042,2)="90",INDEX(字典!F:F,MATCH("0x"&amp;MID(F1042,5,2),字典!C:C,0)),INDEX(字典!D:D,MATCH("0x"&amp;MID(F1042,5,2),字典!C:C,0)))</f>
        <v>松开按键</v>
      </c>
      <c r="J1042" s="4" t="str">
        <f>IF(RIGHT(F1042,2) ="90",INDEX(字典!J:J,MATCH("0x"&amp;MID(F1042,7,2),字典!C:C,0)),INDEX(字典!H:H,MATCH("0x"&amp;MID(F1042,7,2),字典!C:C,0)))</f>
        <v>D2键</v>
      </c>
      <c r="K1042" s="4" t="str">
        <f>INDEX(字典!M:M,MATCH("0x"&amp;RIGHT(F1042,2),字典!L:L,0))</f>
        <v>音符</v>
      </c>
      <c r="L1042" s="8">
        <f t="shared" si="35"/>
        <v>52.116</v>
      </c>
      <c r="M1042" s="8">
        <f t="shared" si="34"/>
        <v>8.9999999999996305E-2</v>
      </c>
    </row>
    <row r="1043" spans="1:13" ht="18" customHeight="1" x14ac:dyDescent="0.2">
      <c r="A1043" s="1">
        <v>1042</v>
      </c>
      <c r="B1043" s="1">
        <v>5</v>
      </c>
      <c r="C1043" s="20"/>
      <c r="D1043" s="1" t="s">
        <v>77</v>
      </c>
      <c r="E1043" s="1" t="s">
        <v>78</v>
      </c>
      <c r="F1043" s="1" t="s">
        <v>1176</v>
      </c>
      <c r="G1043" s="1" t="s">
        <v>1177</v>
      </c>
      <c r="H1043" s="4" t="str">
        <f>INDEX(字典!B:B,MATCH(D1043,字典!A:A,0))</f>
        <v>正常</v>
      </c>
      <c r="I1043" s="4" t="str">
        <f>IF(RIGHT(F1043,2)="90",INDEX(字典!F:F,MATCH("0x"&amp;MID(F1043,5,2),字典!C:C,0)),INDEX(字典!D:D,MATCH("0x"&amp;MID(F1043,5,2),字典!C:C,0)))</f>
        <v>按下(力度57)</v>
      </c>
      <c r="J1043" s="4" t="str">
        <f>IF(RIGHT(F1043,2) ="90",INDEX(字典!J:J,MATCH("0x"&amp;MID(F1043,7,2),字典!C:C,0)),INDEX(字典!H:H,MATCH("0x"&amp;MID(F1043,7,2),字典!C:C,0)))</f>
        <v>D2键</v>
      </c>
      <c r="K1043" s="4" t="str">
        <f>INDEX(字典!M:M,MATCH("0x"&amp;RIGHT(F1043,2),字典!L:L,0))</f>
        <v>音符</v>
      </c>
      <c r="L1043" s="8">
        <f t="shared" si="35"/>
        <v>53.265000000000001</v>
      </c>
      <c r="M1043" s="8">
        <f t="shared" si="34"/>
        <v>1.1490000000000009</v>
      </c>
    </row>
    <row r="1044" spans="1:13" ht="18" customHeight="1" x14ac:dyDescent="0.2">
      <c r="A1044" s="1">
        <v>1043</v>
      </c>
      <c r="B1044" s="1">
        <v>5</v>
      </c>
      <c r="C1044" s="20"/>
      <c r="D1044" s="1" t="s">
        <v>77</v>
      </c>
      <c r="E1044" s="1" t="s">
        <v>78</v>
      </c>
      <c r="F1044" s="1" t="s">
        <v>26</v>
      </c>
      <c r="G1044" s="1" t="s">
        <v>1178</v>
      </c>
      <c r="H1044" s="4" t="str">
        <f>INDEX(字典!B:B,MATCH(D1044,字典!A:A,0))</f>
        <v>正常</v>
      </c>
      <c r="I1044" s="4" t="str">
        <f>IF(RIGHT(F1044,2)="90",INDEX(字典!F:F,MATCH("0x"&amp;MID(F1044,5,2),字典!C:C,0)),INDEX(字典!D:D,MATCH("0x"&amp;MID(F1044,5,2),字典!C:C,0)))</f>
        <v>松开按键</v>
      </c>
      <c r="J1044" s="4" t="str">
        <f>IF(RIGHT(F1044,2) ="90",INDEX(字典!J:J,MATCH("0x"&amp;MID(F1044,7,2),字典!C:C,0)),INDEX(字典!H:H,MATCH("0x"&amp;MID(F1044,7,2),字典!C:C,0)))</f>
        <v>E2键</v>
      </c>
      <c r="K1044" s="4" t="str">
        <f>INDEX(字典!M:M,MATCH("0x"&amp;RIGHT(F1044,2),字典!L:L,0))</f>
        <v>音符</v>
      </c>
      <c r="L1044" s="8">
        <f t="shared" si="35"/>
        <v>53.445999999999998</v>
      </c>
      <c r="M1044" s="8">
        <f t="shared" si="34"/>
        <v>0.18099999999999739</v>
      </c>
    </row>
    <row r="1045" spans="1:13" ht="18" customHeight="1" x14ac:dyDescent="0.2">
      <c r="A1045" s="1">
        <v>1044</v>
      </c>
      <c r="B1045" s="1">
        <v>5</v>
      </c>
      <c r="C1045" s="20"/>
      <c r="D1045" s="1" t="s">
        <v>77</v>
      </c>
      <c r="E1045" s="1" t="s">
        <v>78</v>
      </c>
      <c r="F1045" s="1" t="s">
        <v>1179</v>
      </c>
      <c r="G1045" s="1" t="s">
        <v>1180</v>
      </c>
      <c r="H1045" s="4" t="str">
        <f>INDEX(字典!B:B,MATCH(D1045,字典!A:A,0))</f>
        <v>正常</v>
      </c>
      <c r="I1045" s="4" t="str">
        <f>IF(RIGHT(F1045,2)="90",INDEX(字典!F:F,MATCH("0x"&amp;MID(F1045,5,2),字典!C:C,0)),INDEX(字典!D:D,MATCH("0x"&amp;MID(F1045,5,2),字典!C:C,0)))</f>
        <v>按下(力度72)</v>
      </c>
      <c r="J1045" s="4" t="str">
        <f>IF(RIGHT(F1045,2) ="90",INDEX(字典!J:J,MATCH("0x"&amp;MID(F1045,7,2),字典!C:C,0)),INDEX(字典!H:H,MATCH("0x"&amp;MID(F1045,7,2),字典!C:C,0)))</f>
        <v>C2键</v>
      </c>
      <c r="K1045" s="4" t="str">
        <f>INDEX(字典!M:M,MATCH("0x"&amp;RIGHT(F1045,2),字典!L:L,0))</f>
        <v>音符</v>
      </c>
      <c r="L1045" s="8">
        <f t="shared" si="35"/>
        <v>54.225999999999999</v>
      </c>
      <c r="M1045" s="8">
        <f t="shared" si="34"/>
        <v>0.78000000000000114</v>
      </c>
    </row>
    <row r="1046" spans="1:13" ht="18" customHeight="1" x14ac:dyDescent="0.2">
      <c r="A1046" s="1">
        <v>1045</v>
      </c>
      <c r="B1046" s="1">
        <v>5</v>
      </c>
      <c r="C1046" s="20"/>
      <c r="D1046" s="1" t="s">
        <v>77</v>
      </c>
      <c r="E1046" s="1" t="s">
        <v>78</v>
      </c>
      <c r="F1046" s="1" t="s">
        <v>20</v>
      </c>
      <c r="G1046" s="1" t="s">
        <v>1181</v>
      </c>
      <c r="H1046" s="4" t="str">
        <f>INDEX(字典!B:B,MATCH(D1046,字典!A:A,0))</f>
        <v>正常</v>
      </c>
      <c r="I1046" s="4" t="str">
        <f>IF(RIGHT(F1046,2)="90",INDEX(字典!F:F,MATCH("0x"&amp;MID(F1046,5,2),字典!C:C,0)),INDEX(字典!D:D,MATCH("0x"&amp;MID(F1046,5,2),字典!C:C,0)))</f>
        <v>松开按键</v>
      </c>
      <c r="J1046" s="4" t="str">
        <f>IF(RIGHT(F1046,2) ="90",INDEX(字典!J:J,MATCH("0x"&amp;MID(F1046,7,2),字典!C:C,0)),INDEX(字典!H:H,MATCH("0x"&amp;MID(F1046,7,2),字典!C:C,0)))</f>
        <v>D2键</v>
      </c>
      <c r="K1046" s="4" t="str">
        <f>INDEX(字典!M:M,MATCH("0x"&amp;RIGHT(F1046,2),字典!L:L,0))</f>
        <v>音符</v>
      </c>
      <c r="L1046" s="8">
        <f t="shared" si="35"/>
        <v>54.335999999999999</v>
      </c>
      <c r="M1046" s="8">
        <f t="shared" si="34"/>
        <v>0.10999999999999943</v>
      </c>
    </row>
    <row r="1047" spans="1:13" ht="18" customHeight="1" x14ac:dyDescent="0.2">
      <c r="A1047" s="1">
        <v>1046</v>
      </c>
      <c r="B1047" s="1">
        <v>5</v>
      </c>
      <c r="C1047" s="20"/>
      <c r="D1047" s="1" t="s">
        <v>77</v>
      </c>
      <c r="E1047" s="1" t="s">
        <v>78</v>
      </c>
      <c r="F1047" s="1" t="s">
        <v>1182</v>
      </c>
      <c r="G1047" s="1" t="s">
        <v>1183</v>
      </c>
      <c r="H1047" s="4" t="str">
        <f>INDEX(字典!B:B,MATCH(D1047,字典!A:A,0))</f>
        <v>正常</v>
      </c>
      <c r="I1047" s="4" t="str">
        <f>IF(RIGHT(F1047,2)="90",INDEX(字典!F:F,MATCH("0x"&amp;MID(F1047,5,2),字典!C:C,0)),INDEX(字典!D:D,MATCH("0x"&amp;MID(F1047,5,2),字典!C:C,0)))</f>
        <v>按下(力度84)</v>
      </c>
      <c r="J1047" s="4" t="str">
        <f>IF(RIGHT(F1047,2) ="90",INDEX(字典!J:J,MATCH("0x"&amp;MID(F1047,7,2),字典!C:C,0)),INDEX(字典!H:H,MATCH("0x"&amp;MID(F1047,7,2),字典!C:C,0)))</f>
        <v>F2键</v>
      </c>
      <c r="K1047" s="4" t="str">
        <f>INDEX(字典!M:M,MATCH("0x"&amp;RIGHT(F1047,2),字典!L:L,0))</f>
        <v>音符</v>
      </c>
      <c r="L1047" s="8">
        <f t="shared" si="35"/>
        <v>55.792000000000002</v>
      </c>
      <c r="M1047" s="8">
        <f t="shared" si="34"/>
        <v>1.4560000000000031</v>
      </c>
    </row>
    <row r="1048" spans="1:13" ht="18" customHeight="1" x14ac:dyDescent="0.2">
      <c r="A1048" s="1">
        <v>1047</v>
      </c>
      <c r="B1048" s="1">
        <v>5</v>
      </c>
      <c r="C1048" s="20"/>
      <c r="D1048" s="1" t="s">
        <v>77</v>
      </c>
      <c r="E1048" s="1" t="s">
        <v>78</v>
      </c>
      <c r="F1048" s="1" t="s">
        <v>14</v>
      </c>
      <c r="G1048" s="1" t="s">
        <v>1184</v>
      </c>
      <c r="H1048" s="4" t="str">
        <f>INDEX(字典!B:B,MATCH(D1048,字典!A:A,0))</f>
        <v>正常</v>
      </c>
      <c r="I1048" s="4" t="str">
        <f>IF(RIGHT(F1048,2)="90",INDEX(字典!F:F,MATCH("0x"&amp;MID(F1048,5,2),字典!C:C,0)),INDEX(字典!D:D,MATCH("0x"&amp;MID(F1048,5,2),字典!C:C,0)))</f>
        <v>松开按键</v>
      </c>
      <c r="J1048" s="4" t="str">
        <f>IF(RIGHT(F1048,2) ="90",INDEX(字典!J:J,MATCH("0x"&amp;MID(F1048,7,2),字典!C:C,0)),INDEX(字典!H:H,MATCH("0x"&amp;MID(F1048,7,2),字典!C:C,0)))</f>
        <v>C2键</v>
      </c>
      <c r="K1048" s="4" t="str">
        <f>INDEX(字典!M:M,MATCH("0x"&amp;RIGHT(F1048,2),字典!L:L,0))</f>
        <v>音符</v>
      </c>
      <c r="L1048" s="8">
        <f t="shared" si="35"/>
        <v>56.649000000000001</v>
      </c>
      <c r="M1048" s="8">
        <f t="shared" si="34"/>
        <v>0.85699999999999932</v>
      </c>
    </row>
    <row r="1049" spans="1:13" ht="18" customHeight="1" x14ac:dyDescent="0.2">
      <c r="A1049" s="1">
        <v>1048</v>
      </c>
      <c r="B1049" s="1">
        <v>5</v>
      </c>
      <c r="C1049" s="20"/>
      <c r="D1049" s="1" t="s">
        <v>77</v>
      </c>
      <c r="E1049" s="1" t="s">
        <v>78</v>
      </c>
      <c r="F1049" s="1" t="s">
        <v>1185</v>
      </c>
      <c r="G1049" s="1" t="s">
        <v>1186</v>
      </c>
      <c r="H1049" s="4" t="str">
        <f>INDEX(字典!B:B,MATCH(D1049,字典!A:A,0))</f>
        <v>正常</v>
      </c>
      <c r="I1049" s="4" t="str">
        <f>IF(RIGHT(F1049,2)="90",INDEX(字典!F:F,MATCH("0x"&amp;MID(F1049,5,2),字典!C:C,0)),INDEX(字典!D:D,MATCH("0x"&amp;MID(F1049,5,2),字典!C:C,0)))</f>
        <v>按下(力度81)</v>
      </c>
      <c r="J1049" s="4" t="str">
        <f>IF(RIGHT(F1049,2) ="90",INDEX(字典!J:J,MATCH("0x"&amp;MID(F1049,7,2),字典!C:C,0)),INDEX(字典!H:H,MATCH("0x"&amp;MID(F1049,7,2),字典!C:C,0)))</f>
        <v>E2键</v>
      </c>
      <c r="K1049" s="4" t="str">
        <f>INDEX(字典!M:M,MATCH("0x"&amp;RIGHT(F1049,2),字典!L:L,0))</f>
        <v>音符</v>
      </c>
      <c r="L1049" s="8">
        <f t="shared" si="35"/>
        <v>57.008000000000003</v>
      </c>
      <c r="M1049" s="8">
        <f t="shared" si="34"/>
        <v>0.35900000000000176</v>
      </c>
    </row>
    <row r="1050" spans="1:13" ht="18" customHeight="1" x14ac:dyDescent="0.2">
      <c r="A1050" s="1">
        <v>1049</v>
      </c>
      <c r="B1050" s="1">
        <v>5</v>
      </c>
      <c r="C1050" s="20"/>
      <c r="D1050" s="1" t="s">
        <v>77</v>
      </c>
      <c r="E1050" s="1" t="s">
        <v>78</v>
      </c>
      <c r="F1050" s="1" t="s">
        <v>32</v>
      </c>
      <c r="G1050" s="1" t="s">
        <v>1187</v>
      </c>
      <c r="H1050" s="4" t="str">
        <f>INDEX(字典!B:B,MATCH(D1050,字典!A:A,0))</f>
        <v>正常</v>
      </c>
      <c r="I1050" s="4" t="str">
        <f>IF(RIGHT(F1050,2)="90",INDEX(字典!F:F,MATCH("0x"&amp;MID(F1050,5,2),字典!C:C,0)),INDEX(字典!D:D,MATCH("0x"&amp;MID(F1050,5,2),字典!C:C,0)))</f>
        <v>松开按键</v>
      </c>
      <c r="J1050" s="4" t="str">
        <f>IF(RIGHT(F1050,2) ="90",INDEX(字典!J:J,MATCH("0x"&amp;MID(F1050,7,2),字典!C:C,0)),INDEX(字典!H:H,MATCH("0x"&amp;MID(F1050,7,2),字典!C:C,0)))</f>
        <v>F2键</v>
      </c>
      <c r="K1050" s="4" t="str">
        <f>INDEX(字典!M:M,MATCH("0x"&amp;RIGHT(F1050,2),字典!L:L,0))</f>
        <v>音符</v>
      </c>
      <c r="L1050" s="8">
        <f t="shared" si="35"/>
        <v>57.128</v>
      </c>
      <c r="M1050" s="8">
        <f t="shared" si="34"/>
        <v>0.11999999999999744</v>
      </c>
    </row>
    <row r="1051" spans="1:13" ht="18" customHeight="1" x14ac:dyDescent="0.2">
      <c r="A1051" s="1">
        <v>1050</v>
      </c>
      <c r="B1051" s="1">
        <v>5</v>
      </c>
      <c r="C1051" s="20"/>
      <c r="D1051" s="1" t="s">
        <v>77</v>
      </c>
      <c r="E1051" s="1" t="s">
        <v>78</v>
      </c>
      <c r="F1051" s="1" t="s">
        <v>1188</v>
      </c>
      <c r="G1051" s="1" t="s">
        <v>1189</v>
      </c>
      <c r="H1051" s="4" t="str">
        <f>INDEX(字典!B:B,MATCH(D1051,字典!A:A,0))</f>
        <v>正常</v>
      </c>
      <c r="I1051" s="4" t="str">
        <f>IF(RIGHT(F1051,2)="90",INDEX(字典!F:F,MATCH("0x"&amp;MID(F1051,5,2),字典!C:C,0)),INDEX(字典!D:D,MATCH("0x"&amp;MID(F1051,5,2),字典!C:C,0)))</f>
        <v>按下(力度79)</v>
      </c>
      <c r="J1051" s="4" t="str">
        <f>IF(RIGHT(F1051,2) ="90",INDEX(字典!J:J,MATCH("0x"&amp;MID(F1051,7,2),字典!C:C,0)),INDEX(字典!H:H,MATCH("0x"&amp;MID(F1051,7,2),字典!C:C,0)))</f>
        <v>A2键</v>
      </c>
      <c r="K1051" s="4" t="str">
        <f>INDEX(字典!M:M,MATCH("0x"&amp;RIGHT(F1051,2),字典!L:L,0))</f>
        <v>音符</v>
      </c>
      <c r="L1051" s="8">
        <f t="shared" si="35"/>
        <v>58.212000000000003</v>
      </c>
      <c r="M1051" s="8">
        <f t="shared" si="34"/>
        <v>1.0840000000000032</v>
      </c>
    </row>
    <row r="1052" spans="1:13" ht="18" customHeight="1" x14ac:dyDescent="0.2">
      <c r="A1052" s="1">
        <v>1051</v>
      </c>
      <c r="B1052" s="1">
        <v>5</v>
      </c>
      <c r="C1052" s="20"/>
      <c r="D1052" s="1" t="s">
        <v>77</v>
      </c>
      <c r="E1052" s="1" t="s">
        <v>78</v>
      </c>
      <c r="F1052" s="1" t="s">
        <v>1190</v>
      </c>
      <c r="G1052" s="1" t="s">
        <v>1191</v>
      </c>
      <c r="H1052" s="4" t="str">
        <f>INDEX(字典!B:B,MATCH(D1052,字典!A:A,0))</f>
        <v>正常</v>
      </c>
      <c r="I1052" s="4" t="str">
        <f>IF(RIGHT(F1052,2)="90",INDEX(字典!F:F,MATCH("0x"&amp;MID(F1052,5,2),字典!C:C,0)),INDEX(字典!D:D,MATCH("0x"&amp;MID(F1052,5,2),字典!C:C,0)))</f>
        <v>按下(力度79)</v>
      </c>
      <c r="J1052" s="4" t="str">
        <f>IF(RIGHT(F1052,2) ="90",INDEX(字典!J:J,MATCH("0x"&amp;MID(F1052,7,2),字典!C:C,0)),INDEX(字典!H:H,MATCH("0x"&amp;MID(F1052,7,2),字典!C:C,0)))</f>
        <v>G2键</v>
      </c>
      <c r="K1052" s="4" t="str">
        <f>INDEX(字典!M:M,MATCH("0x"&amp;RIGHT(F1052,2),字典!L:L,0))</f>
        <v>音符</v>
      </c>
      <c r="L1052" s="8">
        <f t="shared" si="35"/>
        <v>58.222000000000001</v>
      </c>
      <c r="M1052" s="8">
        <f t="shared" si="34"/>
        <v>9.9999999999980105E-3</v>
      </c>
    </row>
    <row r="1053" spans="1:13" ht="18" customHeight="1" x14ac:dyDescent="0.2">
      <c r="A1053" s="1">
        <v>1052</v>
      </c>
      <c r="B1053" s="1">
        <v>5</v>
      </c>
      <c r="C1053" s="20"/>
      <c r="D1053" s="1" t="s">
        <v>77</v>
      </c>
      <c r="E1053" s="1" t="s">
        <v>78</v>
      </c>
      <c r="F1053" s="1" t="s">
        <v>26</v>
      </c>
      <c r="G1053" s="1" t="s">
        <v>1192</v>
      </c>
      <c r="H1053" s="4" t="str">
        <f>INDEX(字典!B:B,MATCH(D1053,字典!A:A,0))</f>
        <v>正常</v>
      </c>
      <c r="I1053" s="4" t="str">
        <f>IF(RIGHT(F1053,2)="90",INDEX(字典!F:F,MATCH("0x"&amp;MID(F1053,5,2),字典!C:C,0)),INDEX(字典!D:D,MATCH("0x"&amp;MID(F1053,5,2),字典!C:C,0)))</f>
        <v>松开按键</v>
      </c>
      <c r="J1053" s="4" t="str">
        <f>IF(RIGHT(F1053,2) ="90",INDEX(字典!J:J,MATCH("0x"&amp;MID(F1053,7,2),字典!C:C,0)),INDEX(字典!H:H,MATCH("0x"&amp;MID(F1053,7,2),字典!C:C,0)))</f>
        <v>E2键</v>
      </c>
      <c r="K1053" s="4" t="str">
        <f>INDEX(字典!M:M,MATCH("0x"&amp;RIGHT(F1053,2),字典!L:L,0))</f>
        <v>音符</v>
      </c>
      <c r="L1053" s="8">
        <f t="shared" si="35"/>
        <v>58.262</v>
      </c>
      <c r="M1053" s="8">
        <f t="shared" si="34"/>
        <v>3.9999999999999147E-2</v>
      </c>
    </row>
    <row r="1054" spans="1:13" ht="18" customHeight="1" x14ac:dyDescent="0.2">
      <c r="A1054" s="1">
        <v>1053</v>
      </c>
      <c r="B1054" s="1">
        <v>5</v>
      </c>
      <c r="C1054" s="20"/>
      <c r="D1054" s="1" t="s">
        <v>77</v>
      </c>
      <c r="E1054" s="1" t="s">
        <v>78</v>
      </c>
      <c r="F1054" s="1" t="s">
        <v>38</v>
      </c>
      <c r="G1054" s="1" t="s">
        <v>1193</v>
      </c>
      <c r="H1054" s="4" t="str">
        <f>INDEX(字典!B:B,MATCH(D1054,字典!A:A,0))</f>
        <v>正常</v>
      </c>
      <c r="I1054" s="4" t="str">
        <f>IF(RIGHT(F1054,2)="90",INDEX(字典!F:F,MATCH("0x"&amp;MID(F1054,5,2),字典!C:C,0)),INDEX(字典!D:D,MATCH("0x"&amp;MID(F1054,5,2),字典!C:C,0)))</f>
        <v>松开按键</v>
      </c>
      <c r="J1054" s="4" t="str">
        <f>IF(RIGHT(F1054,2) ="90",INDEX(字典!J:J,MATCH("0x"&amp;MID(F1054,7,2),字典!C:C,0)),INDEX(字典!H:H,MATCH("0x"&amp;MID(F1054,7,2),字典!C:C,0)))</f>
        <v>G2键</v>
      </c>
      <c r="K1054" s="4" t="str">
        <f>INDEX(字典!M:M,MATCH("0x"&amp;RIGHT(F1054,2),字典!L:L,0))</f>
        <v>音符</v>
      </c>
      <c r="L1054" s="8">
        <f t="shared" si="35"/>
        <v>58.951999999999998</v>
      </c>
      <c r="M1054" s="8">
        <f t="shared" si="34"/>
        <v>0.68999999999999773</v>
      </c>
    </row>
    <row r="1055" spans="1:13" ht="18" customHeight="1" x14ac:dyDescent="0.2">
      <c r="A1055" s="1">
        <v>1054</v>
      </c>
      <c r="B1055" s="1">
        <v>5</v>
      </c>
      <c r="C1055" s="20"/>
      <c r="D1055" s="1" t="s">
        <v>77</v>
      </c>
      <c r="E1055" s="1" t="s">
        <v>78</v>
      </c>
      <c r="F1055" s="1" t="s">
        <v>44</v>
      </c>
      <c r="G1055" s="1" t="s">
        <v>1194</v>
      </c>
      <c r="H1055" s="4" t="str">
        <f>INDEX(字典!B:B,MATCH(D1055,字典!A:A,0))</f>
        <v>正常</v>
      </c>
      <c r="I1055" s="4" t="str">
        <f>IF(RIGHT(F1055,2)="90",INDEX(字典!F:F,MATCH("0x"&amp;MID(F1055,5,2),字典!C:C,0)),INDEX(字典!D:D,MATCH("0x"&amp;MID(F1055,5,2),字典!C:C,0)))</f>
        <v>松开按键</v>
      </c>
      <c r="J1055" s="4" t="str">
        <f>IF(RIGHT(F1055,2) ="90",INDEX(字典!J:J,MATCH("0x"&amp;MID(F1055,7,2),字典!C:C,0)),INDEX(字典!H:H,MATCH("0x"&amp;MID(F1055,7,2),字典!C:C,0)))</f>
        <v>A2键</v>
      </c>
      <c r="K1055" s="4" t="str">
        <f>INDEX(字典!M:M,MATCH("0x"&amp;RIGHT(F1055,2),字典!L:L,0))</f>
        <v>音符</v>
      </c>
      <c r="L1055" s="8">
        <f t="shared" si="35"/>
        <v>58.962000000000003</v>
      </c>
      <c r="M1055" s="8">
        <f t="shared" si="34"/>
        <v>1.0000000000005116E-2</v>
      </c>
    </row>
    <row r="1056" spans="1:13" ht="18" customHeight="1" x14ac:dyDescent="0.2">
      <c r="A1056" s="1">
        <v>1055</v>
      </c>
      <c r="B1056" s="1">
        <v>5</v>
      </c>
      <c r="C1056" s="20"/>
      <c r="D1056" s="1" t="s">
        <v>77</v>
      </c>
      <c r="E1056" s="1" t="s">
        <v>78</v>
      </c>
      <c r="F1056" s="1" t="s">
        <v>1195</v>
      </c>
      <c r="G1056" s="1" t="s">
        <v>1196</v>
      </c>
      <c r="H1056" s="4" t="str">
        <f>INDEX(字典!B:B,MATCH(D1056,字典!A:A,0))</f>
        <v>正常</v>
      </c>
      <c r="I1056" s="4" t="str">
        <f>IF(RIGHT(F1056,2)="90",INDEX(字典!F:F,MATCH("0x"&amp;MID(F1056,5,2),字典!C:C,0)),INDEX(字典!D:D,MATCH("0x"&amp;MID(F1056,5,2),字典!C:C,0)))</f>
        <v>按下(力度61)</v>
      </c>
      <c r="J1056" s="4" t="str">
        <f>IF(RIGHT(F1056,2) ="90",INDEX(字典!J:J,MATCH("0x"&amp;MID(F1056,7,2),字典!C:C,0)),INDEX(字典!H:H,MATCH("0x"&amp;MID(F1056,7,2),字典!C:C,0)))</f>
        <v>C2键</v>
      </c>
      <c r="K1056" s="4" t="str">
        <f>INDEX(字典!M:M,MATCH("0x"&amp;RIGHT(F1056,2),字典!L:L,0))</f>
        <v>音符</v>
      </c>
      <c r="L1056" s="8">
        <f t="shared" si="35"/>
        <v>60.279000000000003</v>
      </c>
      <c r="M1056" s="8">
        <f t="shared" si="34"/>
        <v>1.3170000000000002</v>
      </c>
    </row>
    <row r="1057" spans="1:13" ht="18" customHeight="1" x14ac:dyDescent="0.2">
      <c r="A1057" s="1">
        <v>1056</v>
      </c>
      <c r="B1057" s="1">
        <v>5</v>
      </c>
      <c r="C1057" s="20"/>
      <c r="D1057" s="1" t="s">
        <v>77</v>
      </c>
      <c r="E1057" s="1" t="s">
        <v>78</v>
      </c>
      <c r="F1057" s="1" t="s">
        <v>1197</v>
      </c>
      <c r="G1057" s="1" t="s">
        <v>1198</v>
      </c>
      <c r="H1057" s="4" t="str">
        <f>INDEX(字典!B:B,MATCH(D1057,字典!A:A,0))</f>
        <v>正常</v>
      </c>
      <c r="I1057" s="4" t="str">
        <f>IF(RIGHT(F1057,2)="90",INDEX(字典!F:F,MATCH("0x"&amp;MID(F1057,5,2),字典!C:C,0)),INDEX(字典!D:D,MATCH("0x"&amp;MID(F1057,5,2),字典!C:C,0)))</f>
        <v>按下(力度55)</v>
      </c>
      <c r="J1057" s="4" t="str">
        <f>IF(RIGHT(F1057,2) ="90",INDEX(字典!J:J,MATCH("0x"&amp;MID(F1057,7,2),字典!C:C,0)),INDEX(字典!H:H,MATCH("0x"&amp;MID(F1057,7,2),字典!C:C,0)))</f>
        <v>B1键</v>
      </c>
      <c r="K1057" s="4" t="str">
        <f>INDEX(字典!M:M,MATCH("0x"&amp;RIGHT(F1057,2),字典!L:L,0))</f>
        <v>音符</v>
      </c>
      <c r="L1057" s="8">
        <f t="shared" si="35"/>
        <v>60.298999999999999</v>
      </c>
      <c r="M1057" s="8">
        <f t="shared" si="34"/>
        <v>1.9999999999996021E-2</v>
      </c>
    </row>
    <row r="1058" spans="1:13" ht="18" customHeight="1" x14ac:dyDescent="0.2">
      <c r="A1058" s="1">
        <v>1057</v>
      </c>
      <c r="B1058" s="1">
        <v>5</v>
      </c>
      <c r="C1058" s="20"/>
      <c r="D1058" s="1" t="s">
        <v>77</v>
      </c>
      <c r="E1058" s="1" t="s">
        <v>78</v>
      </c>
      <c r="F1058" s="1" t="s">
        <v>14</v>
      </c>
      <c r="G1058" s="1" t="s">
        <v>1199</v>
      </c>
      <c r="H1058" s="4" t="str">
        <f>INDEX(字典!B:B,MATCH(D1058,字典!A:A,0))</f>
        <v>正常</v>
      </c>
      <c r="I1058" s="4" t="str">
        <f>IF(RIGHT(F1058,2)="90",INDEX(字典!F:F,MATCH("0x"&amp;MID(F1058,5,2),字典!C:C,0)),INDEX(字典!D:D,MATCH("0x"&amp;MID(F1058,5,2),字典!C:C,0)))</f>
        <v>松开按键</v>
      </c>
      <c r="J1058" s="4" t="str">
        <f>IF(RIGHT(F1058,2) ="90",INDEX(字典!J:J,MATCH("0x"&amp;MID(F1058,7,2),字典!C:C,0)),INDEX(字典!H:H,MATCH("0x"&amp;MID(F1058,7,2),字典!C:C,0)))</f>
        <v>C2键</v>
      </c>
      <c r="K1058" s="4" t="str">
        <f>INDEX(字典!M:M,MATCH("0x"&amp;RIGHT(F1058,2),字典!L:L,0))</f>
        <v>音符</v>
      </c>
      <c r="L1058" s="8">
        <f t="shared" si="35"/>
        <v>60.527999999999999</v>
      </c>
      <c r="M1058" s="8">
        <f t="shared" si="34"/>
        <v>0.2289999999999992</v>
      </c>
    </row>
    <row r="1059" spans="1:13" ht="18" customHeight="1" x14ac:dyDescent="0.2">
      <c r="A1059" s="1">
        <v>1058</v>
      </c>
      <c r="B1059" s="1">
        <v>5</v>
      </c>
      <c r="C1059" s="20"/>
      <c r="D1059" s="1" t="s">
        <v>77</v>
      </c>
      <c r="E1059" s="1" t="s">
        <v>78</v>
      </c>
      <c r="F1059" s="1" t="s">
        <v>85</v>
      </c>
      <c r="G1059" s="1" t="s">
        <v>1200</v>
      </c>
      <c r="H1059" s="4" t="str">
        <f>INDEX(字典!B:B,MATCH(D1059,字典!A:A,0))</f>
        <v>正常</v>
      </c>
      <c r="I1059" s="4" t="str">
        <f>IF(RIGHT(F1059,2)="90",INDEX(字典!F:F,MATCH("0x"&amp;MID(F1059,5,2),字典!C:C,0)),INDEX(字典!D:D,MATCH("0x"&amp;MID(F1059,5,2),字典!C:C,0)))</f>
        <v>松开按键</v>
      </c>
      <c r="J1059" s="4" t="str">
        <f>IF(RIGHT(F1059,2) ="90",INDEX(字典!J:J,MATCH("0x"&amp;MID(F1059,7,2),字典!C:C,0)),INDEX(字典!H:H,MATCH("0x"&amp;MID(F1059,7,2),字典!C:C,0)))</f>
        <v>B1键</v>
      </c>
      <c r="K1059" s="4" t="str">
        <f>INDEX(字典!M:M,MATCH("0x"&amp;RIGHT(F1059,2),字典!L:L,0))</f>
        <v>音符</v>
      </c>
      <c r="L1059" s="8">
        <f t="shared" si="35"/>
        <v>60.539000000000001</v>
      </c>
      <c r="M1059" s="8">
        <f t="shared" si="34"/>
        <v>1.1000000000002785E-2</v>
      </c>
    </row>
    <row r="1060" spans="1:13" ht="18" customHeight="1" x14ac:dyDescent="0.2">
      <c r="A1060" s="1">
        <v>1059</v>
      </c>
      <c r="B1060" s="1">
        <v>5</v>
      </c>
      <c r="C1060" s="20"/>
      <c r="D1060" s="1" t="s">
        <v>77</v>
      </c>
      <c r="E1060" s="1" t="s">
        <v>78</v>
      </c>
      <c r="F1060" s="1" t="s">
        <v>1201</v>
      </c>
      <c r="G1060" s="1" t="s">
        <v>1202</v>
      </c>
      <c r="H1060" s="4" t="str">
        <f>INDEX(字典!B:B,MATCH(D1060,字典!A:A,0))</f>
        <v>正常</v>
      </c>
      <c r="I1060" s="4" t="str">
        <f>IF(RIGHT(F1060,2)="90",INDEX(字典!F:F,MATCH("0x"&amp;MID(F1060,5,2),字典!C:C,0)),INDEX(字典!D:D,MATCH("0x"&amp;MID(F1060,5,2),字典!C:C,0)))</f>
        <v>按下(力度73)</v>
      </c>
      <c r="J1060" s="4" t="str">
        <f>IF(RIGHT(F1060,2) ="90",INDEX(字典!J:J,MATCH("0x"&amp;MID(F1060,7,2),字典!C:C,0)),INDEX(字典!H:H,MATCH("0x"&amp;MID(F1060,7,2),字典!C:C,0)))</f>
        <v>C2键</v>
      </c>
      <c r="K1060" s="4" t="str">
        <f>INDEX(字典!M:M,MATCH("0x"&amp;RIGHT(F1060,2),字典!L:L,0))</f>
        <v>音符</v>
      </c>
      <c r="L1060" s="8">
        <f t="shared" si="35"/>
        <v>60.619</v>
      </c>
      <c r="M1060" s="8">
        <f t="shared" si="34"/>
        <v>7.9999999999998295E-2</v>
      </c>
    </row>
    <row r="1061" spans="1:13" ht="18" customHeight="1" x14ac:dyDescent="0.2">
      <c r="A1061" s="1">
        <v>1060</v>
      </c>
      <c r="B1061" s="1">
        <v>5</v>
      </c>
      <c r="C1061" s="20"/>
      <c r="D1061" s="1" t="s">
        <v>77</v>
      </c>
      <c r="E1061" s="1" t="s">
        <v>78</v>
      </c>
      <c r="F1061" s="1" t="s">
        <v>1203</v>
      </c>
      <c r="G1061" s="1" t="s">
        <v>1204</v>
      </c>
      <c r="H1061" s="4" t="str">
        <f>INDEX(字典!B:B,MATCH(D1061,字典!A:A,0))</f>
        <v>正常</v>
      </c>
      <c r="I1061" s="4" t="str">
        <f>IF(RIGHT(F1061,2)="90",INDEX(字典!F:F,MATCH("0x"&amp;MID(F1061,5,2),字典!C:C,0)),INDEX(字典!D:D,MATCH("0x"&amp;MID(F1061,5,2),字典!C:C,0)))</f>
        <v>按下(力度69)</v>
      </c>
      <c r="J1061" s="4" t="str">
        <f>IF(RIGHT(F1061,2) ="90",INDEX(字典!J:J,MATCH("0x"&amp;MID(F1061,7,2),字典!C:C,0)),INDEX(字典!H:H,MATCH("0x"&amp;MID(F1061,7,2),字典!C:C,0)))</f>
        <v>B1键</v>
      </c>
      <c r="K1061" s="4" t="str">
        <f>INDEX(字典!M:M,MATCH("0x"&amp;RIGHT(F1061,2),字典!L:L,0))</f>
        <v>音符</v>
      </c>
      <c r="L1061" s="8">
        <f t="shared" si="35"/>
        <v>60.639000000000003</v>
      </c>
      <c r="M1061" s="8">
        <f t="shared" si="34"/>
        <v>2.0000000000003126E-2</v>
      </c>
    </row>
    <row r="1062" spans="1:13" ht="18" customHeight="1" x14ac:dyDescent="0.2">
      <c r="A1062" s="1">
        <v>1061</v>
      </c>
      <c r="B1062" s="1">
        <v>5</v>
      </c>
      <c r="C1062" s="20"/>
      <c r="D1062" s="1" t="s">
        <v>77</v>
      </c>
      <c r="E1062" s="1" t="s">
        <v>78</v>
      </c>
      <c r="F1062" s="1" t="s">
        <v>14</v>
      </c>
      <c r="G1062" s="1" t="s">
        <v>1205</v>
      </c>
      <c r="H1062" s="4" t="str">
        <f>INDEX(字典!B:B,MATCH(D1062,字典!A:A,0))</f>
        <v>正常</v>
      </c>
      <c r="I1062" s="4" t="str">
        <f>IF(RIGHT(F1062,2)="90",INDEX(字典!F:F,MATCH("0x"&amp;MID(F1062,5,2),字典!C:C,0)),INDEX(字典!D:D,MATCH("0x"&amp;MID(F1062,5,2),字典!C:C,0)))</f>
        <v>松开按键</v>
      </c>
      <c r="J1062" s="4" t="str">
        <f>IF(RIGHT(F1062,2) ="90",INDEX(字典!J:J,MATCH("0x"&amp;MID(F1062,7,2),字典!C:C,0)),INDEX(字典!H:H,MATCH("0x"&amp;MID(F1062,7,2),字典!C:C,0)))</f>
        <v>C2键</v>
      </c>
      <c r="K1062" s="4" t="str">
        <f>INDEX(字典!M:M,MATCH("0x"&amp;RIGHT(F1062,2),字典!L:L,0))</f>
        <v>音符</v>
      </c>
      <c r="L1062" s="8">
        <f t="shared" si="35"/>
        <v>60.819000000000003</v>
      </c>
      <c r="M1062" s="8">
        <f t="shared" si="34"/>
        <v>0.17999999999999972</v>
      </c>
    </row>
    <row r="1063" spans="1:13" ht="18" customHeight="1" x14ac:dyDescent="0.2">
      <c r="A1063" s="1">
        <v>1062</v>
      </c>
      <c r="B1063" s="1">
        <v>5</v>
      </c>
      <c r="C1063" s="20"/>
      <c r="D1063" s="1" t="s">
        <v>77</v>
      </c>
      <c r="E1063" s="1" t="s">
        <v>78</v>
      </c>
      <c r="F1063" s="1" t="s">
        <v>85</v>
      </c>
      <c r="G1063" s="1" t="s">
        <v>1206</v>
      </c>
      <c r="H1063" s="4" t="str">
        <f>INDEX(字典!B:B,MATCH(D1063,字典!A:A,0))</f>
        <v>正常</v>
      </c>
      <c r="I1063" s="4" t="str">
        <f>IF(RIGHT(F1063,2)="90",INDEX(字典!F:F,MATCH("0x"&amp;MID(F1063,5,2),字典!C:C,0)),INDEX(字典!D:D,MATCH("0x"&amp;MID(F1063,5,2),字典!C:C,0)))</f>
        <v>松开按键</v>
      </c>
      <c r="J1063" s="4" t="str">
        <f>IF(RIGHT(F1063,2) ="90",INDEX(字典!J:J,MATCH("0x"&amp;MID(F1063,7,2),字典!C:C,0)),INDEX(字典!H:H,MATCH("0x"&amp;MID(F1063,7,2),字典!C:C,0)))</f>
        <v>B1键</v>
      </c>
      <c r="K1063" s="4" t="str">
        <f>INDEX(字典!M:M,MATCH("0x"&amp;RIGHT(F1063,2),字典!L:L,0))</f>
        <v>音符</v>
      </c>
      <c r="L1063" s="8">
        <f t="shared" si="35"/>
        <v>60.829000000000001</v>
      </c>
      <c r="M1063" s="8">
        <f t="shared" si="34"/>
        <v>9.9999999999980105E-3</v>
      </c>
    </row>
    <row r="1064" spans="1:13" ht="18" customHeight="1" x14ac:dyDescent="0.2">
      <c r="A1064" s="1">
        <v>1063</v>
      </c>
      <c r="B1064" s="1">
        <v>5</v>
      </c>
      <c r="C1064" s="20"/>
      <c r="D1064" s="1" t="s">
        <v>77</v>
      </c>
      <c r="E1064" s="1" t="s">
        <v>78</v>
      </c>
      <c r="F1064" s="1" t="s">
        <v>1207</v>
      </c>
      <c r="G1064" s="1" t="s">
        <v>1208</v>
      </c>
      <c r="H1064" s="4" t="str">
        <f>INDEX(字典!B:B,MATCH(D1064,字典!A:A,0))</f>
        <v>正常</v>
      </c>
      <c r="I1064" s="4" t="str">
        <f>IF(RIGHT(F1064,2)="90",INDEX(字典!F:F,MATCH("0x"&amp;MID(F1064,5,2),字典!C:C,0)),INDEX(字典!D:D,MATCH("0x"&amp;MID(F1064,5,2),字典!C:C,0)))</f>
        <v>按下(力度94)</v>
      </c>
      <c r="J1064" s="4" t="str">
        <f>IF(RIGHT(F1064,2) ="90",INDEX(字典!J:J,MATCH("0x"&amp;MID(F1064,7,2),字典!C:C,0)),INDEX(字典!H:H,MATCH("0x"&amp;MID(F1064,7,2),字典!C:C,0)))</f>
        <v>C2键</v>
      </c>
      <c r="K1064" s="4" t="str">
        <f>INDEX(字典!M:M,MATCH("0x"&amp;RIGHT(F1064,2),字典!L:L,0))</f>
        <v>音符</v>
      </c>
      <c r="L1064" s="8">
        <f t="shared" si="35"/>
        <v>60.969000000000001</v>
      </c>
      <c r="M1064" s="8">
        <f t="shared" si="34"/>
        <v>0.14000000000000057</v>
      </c>
    </row>
    <row r="1065" spans="1:13" ht="18" customHeight="1" x14ac:dyDescent="0.2">
      <c r="A1065" s="1">
        <v>1064</v>
      </c>
      <c r="B1065" s="1">
        <v>5</v>
      </c>
      <c r="C1065" s="20"/>
      <c r="D1065" s="1" t="s">
        <v>77</v>
      </c>
      <c r="E1065" s="1" t="s">
        <v>78</v>
      </c>
      <c r="F1065" s="1" t="s">
        <v>1209</v>
      </c>
      <c r="G1065" s="1" t="s">
        <v>1210</v>
      </c>
      <c r="H1065" s="4" t="str">
        <f>INDEX(字典!B:B,MATCH(D1065,字典!A:A,0))</f>
        <v>正常</v>
      </c>
      <c r="I1065" s="4" t="str">
        <f>IF(RIGHT(F1065,2)="90",INDEX(字典!F:F,MATCH("0x"&amp;MID(F1065,5,2),字典!C:C,0)),INDEX(字典!D:D,MATCH("0x"&amp;MID(F1065,5,2),字典!C:C,0)))</f>
        <v>按下(力度97)</v>
      </c>
      <c r="J1065" s="4" t="str">
        <f>IF(RIGHT(F1065,2) ="90",INDEX(字典!J:J,MATCH("0x"&amp;MID(F1065,7,2),字典!C:C,0)),INDEX(字典!H:H,MATCH("0x"&amp;MID(F1065,7,2),字典!C:C,0)))</f>
        <v>B1键</v>
      </c>
      <c r="K1065" s="4" t="str">
        <f>INDEX(字典!M:M,MATCH("0x"&amp;RIGHT(F1065,2),字典!L:L,0))</f>
        <v>音符</v>
      </c>
      <c r="L1065" s="8">
        <f t="shared" si="35"/>
        <v>60.978999999999999</v>
      </c>
      <c r="M1065" s="8">
        <f t="shared" si="34"/>
        <v>9.9999999999980105E-3</v>
      </c>
    </row>
    <row r="1066" spans="1:13" ht="18" customHeight="1" x14ac:dyDescent="0.2">
      <c r="A1066" s="1">
        <v>1065</v>
      </c>
      <c r="B1066" s="1">
        <v>5</v>
      </c>
      <c r="C1066" s="20"/>
      <c r="D1066" s="1" t="s">
        <v>77</v>
      </c>
      <c r="E1066" s="1" t="s">
        <v>78</v>
      </c>
      <c r="F1066" s="1" t="s">
        <v>85</v>
      </c>
      <c r="G1066" s="1" t="s">
        <v>1211</v>
      </c>
      <c r="H1066" s="4" t="str">
        <f>INDEX(字典!B:B,MATCH(D1066,字典!A:A,0))</f>
        <v>正常</v>
      </c>
      <c r="I1066" s="4" t="str">
        <f>IF(RIGHT(F1066,2)="90",INDEX(字典!F:F,MATCH("0x"&amp;MID(F1066,5,2),字典!C:C,0)),INDEX(字典!D:D,MATCH("0x"&amp;MID(F1066,5,2),字典!C:C,0)))</f>
        <v>松开按键</v>
      </c>
      <c r="J1066" s="4" t="str">
        <f>IF(RIGHT(F1066,2) ="90",INDEX(字典!J:J,MATCH("0x"&amp;MID(F1066,7,2),字典!C:C,0)),INDEX(字典!H:H,MATCH("0x"&amp;MID(F1066,7,2),字典!C:C,0)))</f>
        <v>B1键</v>
      </c>
      <c r="K1066" s="4" t="str">
        <f>INDEX(字典!M:M,MATCH("0x"&amp;RIGHT(F1066,2),字典!L:L,0))</f>
        <v>音符</v>
      </c>
      <c r="L1066" s="8">
        <f t="shared" si="35"/>
        <v>61.329000000000001</v>
      </c>
      <c r="M1066" s="8">
        <f t="shared" si="34"/>
        <v>0.35000000000000142</v>
      </c>
    </row>
    <row r="1067" spans="1:13" ht="18" customHeight="1" x14ac:dyDescent="0.2">
      <c r="A1067" s="1">
        <v>1066</v>
      </c>
      <c r="B1067" s="1">
        <v>5</v>
      </c>
      <c r="C1067" s="20"/>
      <c r="D1067" s="1" t="s">
        <v>77</v>
      </c>
      <c r="E1067" s="1" t="s">
        <v>78</v>
      </c>
      <c r="F1067" s="1" t="s">
        <v>14</v>
      </c>
      <c r="G1067" s="1" t="s">
        <v>1212</v>
      </c>
      <c r="H1067" s="4" t="str">
        <f>INDEX(字典!B:B,MATCH(D1067,字典!A:A,0))</f>
        <v>正常</v>
      </c>
      <c r="I1067" s="4" t="str">
        <f>IF(RIGHT(F1067,2)="90",INDEX(字典!F:F,MATCH("0x"&amp;MID(F1067,5,2),字典!C:C,0)),INDEX(字典!D:D,MATCH("0x"&amp;MID(F1067,5,2),字典!C:C,0)))</f>
        <v>松开按键</v>
      </c>
      <c r="J1067" s="4" t="str">
        <f>IF(RIGHT(F1067,2) ="90",INDEX(字典!J:J,MATCH("0x"&amp;MID(F1067,7,2),字典!C:C,0)),INDEX(字典!H:H,MATCH("0x"&amp;MID(F1067,7,2),字典!C:C,0)))</f>
        <v>C2键</v>
      </c>
      <c r="K1067" s="4" t="str">
        <f>INDEX(字典!M:M,MATCH("0x"&amp;RIGHT(F1067,2),字典!L:L,0))</f>
        <v>音符</v>
      </c>
      <c r="L1067" s="8">
        <f t="shared" si="35"/>
        <v>61.348999999999997</v>
      </c>
      <c r="M1067" s="8">
        <f t="shared" si="34"/>
        <v>1.9999999999996021E-2</v>
      </c>
    </row>
    <row r="1068" spans="1:13" ht="18" customHeight="1" x14ac:dyDescent="0.2">
      <c r="A1068" s="1">
        <v>1067</v>
      </c>
      <c r="B1068" s="1">
        <v>5</v>
      </c>
      <c r="C1068" s="20"/>
      <c r="D1068" s="1" t="s">
        <v>77</v>
      </c>
      <c r="E1068" s="1" t="s">
        <v>78</v>
      </c>
      <c r="F1068" s="1" t="s">
        <v>1213</v>
      </c>
      <c r="G1068" s="1" t="s">
        <v>1214</v>
      </c>
      <c r="H1068" s="4" t="str">
        <f>INDEX(字典!B:B,MATCH(D1068,字典!A:A,0))</f>
        <v>正常</v>
      </c>
      <c r="I1068" s="4" t="str">
        <f>IF(RIGHT(F1068,2)="90",INDEX(字典!F:F,MATCH("0x"&amp;MID(F1068,5,2),字典!C:C,0)),INDEX(字典!D:D,MATCH("0x"&amp;MID(F1068,5,2),字典!C:C,0)))</f>
        <v>按下(力度90)</v>
      </c>
      <c r="J1068" s="4" t="str">
        <f>IF(RIGHT(F1068,2) ="90",INDEX(字典!J:J,MATCH("0x"&amp;MID(F1068,7,2),字典!C:C,0)),INDEX(字典!H:H,MATCH("0x"&amp;MID(F1068,7,2),字典!C:C,0)))</f>
        <v>C2键</v>
      </c>
      <c r="K1068" s="4" t="str">
        <f>INDEX(字典!M:M,MATCH("0x"&amp;RIGHT(F1068,2),字典!L:L,0))</f>
        <v>音符</v>
      </c>
      <c r="L1068" s="8">
        <f t="shared" si="35"/>
        <v>61.567999999999998</v>
      </c>
      <c r="M1068" s="8">
        <f t="shared" si="34"/>
        <v>0.21900000000000119</v>
      </c>
    </row>
    <row r="1069" spans="1:13" ht="18" customHeight="1" x14ac:dyDescent="0.2">
      <c r="A1069" s="1">
        <v>1068</v>
      </c>
      <c r="B1069" s="1">
        <v>5</v>
      </c>
      <c r="C1069" s="20"/>
      <c r="D1069" s="1" t="s">
        <v>77</v>
      </c>
      <c r="E1069" s="1" t="s">
        <v>78</v>
      </c>
      <c r="F1069" s="1" t="s">
        <v>1215</v>
      </c>
      <c r="G1069" s="1" t="s">
        <v>1216</v>
      </c>
      <c r="H1069" s="4" t="str">
        <f>INDEX(字典!B:B,MATCH(D1069,字典!A:A,0))</f>
        <v>正常</v>
      </c>
      <c r="I1069" s="4" t="str">
        <f>IF(RIGHT(F1069,2)="90",INDEX(字典!F:F,MATCH("0x"&amp;MID(F1069,5,2),字典!C:C,0)),INDEX(字典!D:D,MATCH("0x"&amp;MID(F1069,5,2),字典!C:C,0)))</f>
        <v>按下(力度94)</v>
      </c>
      <c r="J1069" s="4" t="str">
        <f>IF(RIGHT(F1069,2) ="90",INDEX(字典!J:J,MATCH("0x"&amp;MID(F1069,7,2),字典!C:C,0)),INDEX(字典!H:H,MATCH("0x"&amp;MID(F1069,7,2),字典!C:C,0)))</f>
        <v>B1键</v>
      </c>
      <c r="K1069" s="4" t="str">
        <f>INDEX(字典!M:M,MATCH("0x"&amp;RIGHT(F1069,2),字典!L:L,0))</f>
        <v>音符</v>
      </c>
      <c r="L1069" s="8">
        <f t="shared" si="35"/>
        <v>61.578000000000003</v>
      </c>
      <c r="M1069" s="8">
        <f t="shared" si="34"/>
        <v>1.0000000000005116E-2</v>
      </c>
    </row>
    <row r="1070" spans="1:13" ht="18" customHeight="1" x14ac:dyDescent="0.2">
      <c r="A1070" s="1">
        <v>1069</v>
      </c>
      <c r="B1070" s="1">
        <v>5</v>
      </c>
      <c r="C1070" s="20"/>
      <c r="D1070" s="1" t="s">
        <v>77</v>
      </c>
      <c r="E1070" s="1" t="s">
        <v>78</v>
      </c>
      <c r="F1070" s="1" t="s">
        <v>85</v>
      </c>
      <c r="G1070" s="1" t="s">
        <v>1217</v>
      </c>
      <c r="H1070" s="4" t="str">
        <f>INDEX(字典!B:B,MATCH(D1070,字典!A:A,0))</f>
        <v>正常</v>
      </c>
      <c r="I1070" s="4" t="str">
        <f>IF(RIGHT(F1070,2)="90",INDEX(字典!F:F,MATCH("0x"&amp;MID(F1070,5,2),字典!C:C,0)),INDEX(字典!D:D,MATCH("0x"&amp;MID(F1070,5,2),字典!C:C,0)))</f>
        <v>松开按键</v>
      </c>
      <c r="J1070" s="4" t="str">
        <f>IF(RIGHT(F1070,2) ="90",INDEX(字典!J:J,MATCH("0x"&amp;MID(F1070,7,2),字典!C:C,0)),INDEX(字典!H:H,MATCH("0x"&amp;MID(F1070,7,2),字典!C:C,0)))</f>
        <v>B1键</v>
      </c>
      <c r="K1070" s="4" t="str">
        <f>INDEX(字典!M:M,MATCH("0x"&amp;RIGHT(F1070,2),字典!L:L,0))</f>
        <v>音符</v>
      </c>
      <c r="L1070" s="8">
        <f t="shared" si="35"/>
        <v>61.718000000000004</v>
      </c>
      <c r="M1070" s="8">
        <f t="shared" si="34"/>
        <v>0.14000000000000057</v>
      </c>
    </row>
    <row r="1071" spans="1:13" ht="18" customHeight="1" x14ac:dyDescent="0.2">
      <c r="A1071" s="1">
        <v>1070</v>
      </c>
      <c r="B1071" s="1">
        <v>5</v>
      </c>
      <c r="C1071" s="20"/>
      <c r="D1071" s="1" t="s">
        <v>77</v>
      </c>
      <c r="E1071" s="1" t="s">
        <v>78</v>
      </c>
      <c r="F1071" s="1" t="s">
        <v>14</v>
      </c>
      <c r="G1071" s="1" t="s">
        <v>1218</v>
      </c>
      <c r="H1071" s="4" t="str">
        <f>INDEX(字典!B:B,MATCH(D1071,字典!A:A,0))</f>
        <v>正常</v>
      </c>
      <c r="I1071" s="4" t="str">
        <f>IF(RIGHT(F1071,2)="90",INDEX(字典!F:F,MATCH("0x"&amp;MID(F1071,5,2),字典!C:C,0)),INDEX(字典!D:D,MATCH("0x"&amp;MID(F1071,5,2),字典!C:C,0)))</f>
        <v>松开按键</v>
      </c>
      <c r="J1071" s="4" t="str">
        <f>IF(RIGHT(F1071,2) ="90",INDEX(字典!J:J,MATCH("0x"&amp;MID(F1071,7,2),字典!C:C,0)),INDEX(字典!H:H,MATCH("0x"&amp;MID(F1071,7,2),字典!C:C,0)))</f>
        <v>C2键</v>
      </c>
      <c r="K1071" s="4" t="str">
        <f>INDEX(字典!M:M,MATCH("0x"&amp;RIGHT(F1071,2),字典!L:L,0))</f>
        <v>音符</v>
      </c>
      <c r="L1071" s="8">
        <f t="shared" si="35"/>
        <v>61.728000000000002</v>
      </c>
      <c r="M1071" s="8">
        <f t="shared" si="34"/>
        <v>9.9999999999980105E-3</v>
      </c>
    </row>
    <row r="1072" spans="1:13" ht="18" customHeight="1" x14ac:dyDescent="0.2">
      <c r="A1072" s="1">
        <v>1071</v>
      </c>
      <c r="B1072" s="1">
        <v>5</v>
      </c>
      <c r="C1072" s="20"/>
      <c r="D1072" s="1" t="s">
        <v>77</v>
      </c>
      <c r="E1072" s="1" t="s">
        <v>78</v>
      </c>
      <c r="F1072" s="1" t="s">
        <v>1219</v>
      </c>
      <c r="G1072" s="1" t="s">
        <v>1220</v>
      </c>
      <c r="H1072" s="4" t="str">
        <f>INDEX(字典!B:B,MATCH(D1072,字典!A:A,0))</f>
        <v>正常</v>
      </c>
      <c r="I1072" s="4" t="str">
        <f>IF(RIGHT(F1072,2)="90",INDEX(字典!F:F,MATCH("0x"&amp;MID(F1072,5,2),字典!C:C,0)),INDEX(字典!D:D,MATCH("0x"&amp;MID(F1072,5,2),字典!C:C,0)))</f>
        <v>按下(力度86)</v>
      </c>
      <c r="J1072" s="4" t="str">
        <f>IF(RIGHT(F1072,2) ="90",INDEX(字典!J:J,MATCH("0x"&amp;MID(F1072,7,2),字典!C:C,0)),INDEX(字典!H:H,MATCH("0x"&amp;MID(F1072,7,2),字典!C:C,0)))</f>
        <v>B1键</v>
      </c>
      <c r="K1072" s="4" t="str">
        <f>INDEX(字典!M:M,MATCH("0x"&amp;RIGHT(F1072,2),字典!L:L,0))</f>
        <v>音符</v>
      </c>
      <c r="L1072" s="8">
        <f t="shared" si="35"/>
        <v>61.899000000000001</v>
      </c>
      <c r="M1072" s="8">
        <f t="shared" si="34"/>
        <v>0.17099999999999937</v>
      </c>
    </row>
    <row r="1073" spans="1:13" ht="18" customHeight="1" x14ac:dyDescent="0.2">
      <c r="A1073" s="1">
        <v>1072</v>
      </c>
      <c r="B1073" s="1">
        <v>5</v>
      </c>
      <c r="C1073" s="20"/>
      <c r="D1073" s="1" t="s">
        <v>77</v>
      </c>
      <c r="E1073" s="1" t="s">
        <v>78</v>
      </c>
      <c r="F1073" s="1" t="s">
        <v>72</v>
      </c>
      <c r="G1073" s="1" t="s">
        <v>1221</v>
      </c>
      <c r="H1073" s="4" t="str">
        <f>INDEX(字典!B:B,MATCH(D1073,字典!A:A,0))</f>
        <v>正常</v>
      </c>
      <c r="I1073" s="4" t="str">
        <f>IF(RIGHT(F1073,2)="90",INDEX(字典!F:F,MATCH("0x"&amp;MID(F1073,5,2),字典!C:C,0)),INDEX(字典!D:D,MATCH("0x"&amp;MID(F1073,5,2),字典!C:C,0)))</f>
        <v>按下(力度86)</v>
      </c>
      <c r="J1073" s="4" t="str">
        <f>IF(RIGHT(F1073,2) ="90",INDEX(字典!J:J,MATCH("0x"&amp;MID(F1073,7,2),字典!C:C,0)),INDEX(字典!H:H,MATCH("0x"&amp;MID(F1073,7,2),字典!C:C,0)))</f>
        <v>C2键</v>
      </c>
      <c r="K1073" s="4" t="str">
        <f>INDEX(字典!M:M,MATCH("0x"&amp;RIGHT(F1073,2),字典!L:L,0))</f>
        <v>音符</v>
      </c>
      <c r="L1073" s="8">
        <f t="shared" si="35"/>
        <v>61.908999999999999</v>
      </c>
      <c r="M1073" s="8">
        <f t="shared" si="34"/>
        <v>9.9999999999980105E-3</v>
      </c>
    </row>
    <row r="1074" spans="1:13" ht="18" customHeight="1" x14ac:dyDescent="0.2">
      <c r="A1074" s="1">
        <v>1073</v>
      </c>
      <c r="B1074" s="1">
        <v>5</v>
      </c>
      <c r="C1074" s="20"/>
      <c r="D1074" s="1" t="s">
        <v>77</v>
      </c>
      <c r="E1074" s="1" t="s">
        <v>78</v>
      </c>
      <c r="F1074" s="1" t="s">
        <v>85</v>
      </c>
      <c r="G1074" s="1" t="s">
        <v>1222</v>
      </c>
      <c r="H1074" s="4" t="str">
        <f>INDEX(字典!B:B,MATCH(D1074,字典!A:A,0))</f>
        <v>正常</v>
      </c>
      <c r="I1074" s="4" t="str">
        <f>IF(RIGHT(F1074,2)="90",INDEX(字典!F:F,MATCH("0x"&amp;MID(F1074,5,2),字典!C:C,0)),INDEX(字典!D:D,MATCH("0x"&amp;MID(F1074,5,2),字典!C:C,0)))</f>
        <v>松开按键</v>
      </c>
      <c r="J1074" s="4" t="str">
        <f>IF(RIGHT(F1074,2) ="90",INDEX(字典!J:J,MATCH("0x"&amp;MID(F1074,7,2),字典!C:C,0)),INDEX(字典!H:H,MATCH("0x"&amp;MID(F1074,7,2),字典!C:C,0)))</f>
        <v>B1键</v>
      </c>
      <c r="K1074" s="4" t="str">
        <f>INDEX(字典!M:M,MATCH("0x"&amp;RIGHT(F1074,2),字典!L:L,0))</f>
        <v>音符</v>
      </c>
      <c r="L1074" s="8">
        <f t="shared" si="35"/>
        <v>62.04</v>
      </c>
      <c r="M1074" s="8">
        <f t="shared" si="34"/>
        <v>0.13100000000000023</v>
      </c>
    </row>
    <row r="1075" spans="1:13" ht="18" customHeight="1" x14ac:dyDescent="0.2">
      <c r="A1075" s="1">
        <v>1074</v>
      </c>
      <c r="B1075" s="1">
        <v>5</v>
      </c>
      <c r="C1075" s="20"/>
      <c r="D1075" s="1" t="s">
        <v>77</v>
      </c>
      <c r="E1075" s="1" t="s">
        <v>78</v>
      </c>
      <c r="F1075" s="1" t="s">
        <v>14</v>
      </c>
      <c r="G1075" s="1" t="s">
        <v>1223</v>
      </c>
      <c r="H1075" s="4" t="str">
        <f>INDEX(字典!B:B,MATCH(D1075,字典!A:A,0))</f>
        <v>正常</v>
      </c>
      <c r="I1075" s="4" t="str">
        <f>IF(RIGHT(F1075,2)="90",INDEX(字典!F:F,MATCH("0x"&amp;MID(F1075,5,2),字典!C:C,0)),INDEX(字典!D:D,MATCH("0x"&amp;MID(F1075,5,2),字典!C:C,0)))</f>
        <v>松开按键</v>
      </c>
      <c r="J1075" s="4" t="str">
        <f>IF(RIGHT(F1075,2) ="90",INDEX(字典!J:J,MATCH("0x"&amp;MID(F1075,7,2),字典!C:C,0)),INDEX(字典!H:H,MATCH("0x"&amp;MID(F1075,7,2),字典!C:C,0)))</f>
        <v>C2键</v>
      </c>
      <c r="K1075" s="4" t="str">
        <f>INDEX(字典!M:M,MATCH("0x"&amp;RIGHT(F1075,2),字典!L:L,0))</f>
        <v>音符</v>
      </c>
      <c r="L1075" s="8">
        <f t="shared" si="35"/>
        <v>62.048000000000002</v>
      </c>
      <c r="M1075" s="8">
        <f t="shared" si="34"/>
        <v>8.0000000000026716E-3</v>
      </c>
    </row>
    <row r="1076" spans="1:13" ht="18" customHeight="1" x14ac:dyDescent="0.2">
      <c r="A1076" s="1">
        <v>1075</v>
      </c>
      <c r="B1076" s="1">
        <v>5</v>
      </c>
      <c r="C1076" s="20"/>
      <c r="D1076" s="1" t="s">
        <v>77</v>
      </c>
      <c r="E1076" s="1" t="s">
        <v>78</v>
      </c>
      <c r="F1076" s="1" t="s">
        <v>1224</v>
      </c>
      <c r="G1076" s="1" t="s">
        <v>1225</v>
      </c>
      <c r="H1076" s="4" t="str">
        <f>INDEX(字典!B:B,MATCH(D1076,字典!A:A,0))</f>
        <v>正常</v>
      </c>
      <c r="I1076" s="4" t="str">
        <f>IF(RIGHT(F1076,2)="90",INDEX(字典!F:F,MATCH("0x"&amp;MID(F1076,5,2),字典!C:C,0)),INDEX(字典!D:D,MATCH("0x"&amp;MID(F1076,5,2),字典!C:C,0)))</f>
        <v>按下(力度99)</v>
      </c>
      <c r="J1076" s="4" t="str">
        <f>IF(RIGHT(F1076,2) ="90",INDEX(字典!J:J,MATCH("0x"&amp;MID(F1076,7,2),字典!C:C,0)),INDEX(字典!H:H,MATCH("0x"&amp;MID(F1076,7,2),字典!C:C,0)))</f>
        <v>C2键</v>
      </c>
      <c r="K1076" s="4" t="str">
        <f>INDEX(字典!M:M,MATCH("0x"&amp;RIGHT(F1076,2),字典!L:L,0))</f>
        <v>音符</v>
      </c>
      <c r="L1076" s="8">
        <f t="shared" ref="L1076:L1080" si="36">HEX2DEC(RIGHT(G1076,6))/1000</f>
        <v>62.228000000000002</v>
      </c>
      <c r="M1076" s="8">
        <f t="shared" si="34"/>
        <v>0.17999999999999972</v>
      </c>
    </row>
    <row r="1077" spans="1:13" ht="18" customHeight="1" x14ac:dyDescent="0.2">
      <c r="A1077" s="1">
        <v>1076</v>
      </c>
      <c r="B1077" s="1">
        <v>5</v>
      </c>
      <c r="C1077" s="20"/>
      <c r="D1077" s="1" t="s">
        <v>77</v>
      </c>
      <c r="E1077" s="1" t="s">
        <v>78</v>
      </c>
      <c r="F1077" s="1" t="s">
        <v>1153</v>
      </c>
      <c r="G1077" s="1" t="s">
        <v>1226</v>
      </c>
      <c r="H1077" s="4" t="str">
        <f>INDEX(字典!B:B,MATCH(D1077,字典!A:A,0))</f>
        <v>正常</v>
      </c>
      <c r="I1077" s="4" t="str">
        <f>IF(RIGHT(F1077,2)="90",INDEX(字典!F:F,MATCH("0x"&amp;MID(F1077,5,2),字典!C:C,0)),INDEX(字典!D:D,MATCH("0x"&amp;MID(F1077,5,2),字典!C:C,0)))</f>
        <v>按下(力度99)</v>
      </c>
      <c r="J1077" s="4" t="str">
        <f>IF(RIGHT(F1077,2) ="90",INDEX(字典!J:J,MATCH("0x"&amp;MID(F1077,7,2),字典!C:C,0)),INDEX(字典!H:H,MATCH("0x"&amp;MID(F1077,7,2),字典!C:C,0)))</f>
        <v>B1键</v>
      </c>
      <c r="K1077" s="4" t="str">
        <f>INDEX(字典!M:M,MATCH("0x"&amp;RIGHT(F1077,2),字典!L:L,0))</f>
        <v>音符</v>
      </c>
      <c r="L1077" s="8">
        <f t="shared" si="36"/>
        <v>62.238</v>
      </c>
      <c r="M1077" s="8">
        <f t="shared" si="34"/>
        <v>9.9999999999980105E-3</v>
      </c>
    </row>
    <row r="1078" spans="1:13" ht="18" customHeight="1" x14ac:dyDescent="0.2">
      <c r="A1078" s="1">
        <v>1077</v>
      </c>
      <c r="B1078" s="1">
        <v>5</v>
      </c>
      <c r="C1078" s="20"/>
      <c r="D1078" s="1" t="s">
        <v>77</v>
      </c>
      <c r="E1078" s="1" t="s">
        <v>78</v>
      </c>
      <c r="F1078" s="1" t="s">
        <v>85</v>
      </c>
      <c r="G1078" s="1" t="s">
        <v>1227</v>
      </c>
      <c r="H1078" s="4" t="str">
        <f>INDEX(字典!B:B,MATCH(D1078,字典!A:A,0))</f>
        <v>正常</v>
      </c>
      <c r="I1078" s="4" t="str">
        <f>IF(RIGHT(F1078,2)="90",INDEX(字典!F:F,MATCH("0x"&amp;MID(F1078,5,2),字典!C:C,0)),INDEX(字典!D:D,MATCH("0x"&amp;MID(F1078,5,2),字典!C:C,0)))</f>
        <v>松开按键</v>
      </c>
      <c r="J1078" s="4" t="str">
        <f>IF(RIGHT(F1078,2) ="90",INDEX(字典!J:J,MATCH("0x"&amp;MID(F1078,7,2),字典!C:C,0)),INDEX(字典!H:H,MATCH("0x"&amp;MID(F1078,7,2),字典!C:C,0)))</f>
        <v>B1键</v>
      </c>
      <c r="K1078" s="4" t="str">
        <f>INDEX(字典!M:M,MATCH("0x"&amp;RIGHT(F1078,2),字典!L:L,0))</f>
        <v>音符</v>
      </c>
      <c r="L1078" s="8">
        <f t="shared" si="36"/>
        <v>63.878</v>
      </c>
      <c r="M1078" s="8">
        <f t="shared" si="34"/>
        <v>1.6400000000000006</v>
      </c>
    </row>
    <row r="1079" spans="1:13" ht="18" customHeight="1" x14ac:dyDescent="0.2">
      <c r="A1079" s="1">
        <v>1078</v>
      </c>
      <c r="B1079" s="1">
        <v>5</v>
      </c>
      <c r="C1079" s="20"/>
      <c r="D1079" s="1" t="s">
        <v>77</v>
      </c>
      <c r="E1079" s="1" t="s">
        <v>78</v>
      </c>
      <c r="F1079" s="1" t="s">
        <v>14</v>
      </c>
      <c r="G1079" s="1" t="s">
        <v>1228</v>
      </c>
      <c r="H1079" s="4" t="str">
        <f>INDEX(字典!B:B,MATCH(D1079,字典!A:A,0))</f>
        <v>正常</v>
      </c>
      <c r="I1079" s="4" t="str">
        <f>IF(RIGHT(F1079,2)="90",INDEX(字典!F:F,MATCH("0x"&amp;MID(F1079,5,2),字典!C:C,0)),INDEX(字典!D:D,MATCH("0x"&amp;MID(F1079,5,2),字典!C:C,0)))</f>
        <v>松开按键</v>
      </c>
      <c r="J1079" s="4" t="str">
        <f>IF(RIGHT(F1079,2) ="90",INDEX(字典!J:J,MATCH("0x"&amp;MID(F1079,7,2),字典!C:C,0)),INDEX(字典!H:H,MATCH("0x"&amp;MID(F1079,7,2),字典!C:C,0)))</f>
        <v>C2键</v>
      </c>
      <c r="K1079" s="4" t="str">
        <f>INDEX(字典!M:M,MATCH("0x"&amp;RIGHT(F1079,2),字典!L:L,0))</f>
        <v>音符</v>
      </c>
      <c r="L1079" s="8">
        <f t="shared" si="36"/>
        <v>63.927999999999997</v>
      </c>
      <c r="M1079" s="8">
        <f t="shared" si="34"/>
        <v>4.9999999999997158E-2</v>
      </c>
    </row>
    <row r="1080" spans="1:13" ht="18" customHeight="1" x14ac:dyDescent="0.2">
      <c r="A1080" s="1">
        <v>1079</v>
      </c>
      <c r="B1080" s="1">
        <v>6</v>
      </c>
      <c r="C1080" s="23"/>
      <c r="D1080" s="1" t="s">
        <v>711</v>
      </c>
      <c r="E1080" s="1" t="s">
        <v>78</v>
      </c>
      <c r="F1080" s="1" t="s">
        <v>78</v>
      </c>
      <c r="G1080" s="1" t="s">
        <v>78</v>
      </c>
      <c r="H1080" s="4" t="str">
        <f>INDEX(字典!B:B,MATCH(D1080,字典!A:A,0))</f>
        <v>初始化成功</v>
      </c>
      <c r="I1080" s="4" t="str">
        <f>IF(RIGHT(F1080,2)="90",INDEX(字典!F:F,MATCH("0x"&amp;MID(F1080,5,2),字典!C:C,0)),INDEX(字典!D:D,MATCH("0x"&amp;MID(F1080,5,2),字典!C:C,0)))</f>
        <v>-</v>
      </c>
      <c r="J1080" s="4" t="str">
        <f>IF(RIGHT(F1080,2) ="90",INDEX(字典!J:J,MATCH("0x"&amp;MID(F1080,7,2),字典!C:C,0)),INDEX(字典!H:H,MATCH("0x"&amp;MID(F1080,7,2),字典!C:C,0)))</f>
        <v>-</v>
      </c>
      <c r="K1080" s="4" t="str">
        <f>INDEX(字典!M:M,MATCH("0x"&amp;RIGHT(F1080,2),字典!L:L,0))</f>
        <v>-</v>
      </c>
      <c r="L1080" s="8">
        <f t="shared" si="36"/>
        <v>0</v>
      </c>
      <c r="M1080" s="8">
        <f t="shared" si="34"/>
        <v>0</v>
      </c>
    </row>
    <row r="1081" spans="1:13" ht="18" customHeight="1" x14ac:dyDescent="0.2">
      <c r="A1081" s="1">
        <v>1080</v>
      </c>
      <c r="B1081" s="1">
        <v>6</v>
      </c>
      <c r="C1081" s="23"/>
      <c r="D1081" s="1" t="s">
        <v>1138</v>
      </c>
      <c r="E1081" s="1" t="s">
        <v>78</v>
      </c>
      <c r="F1081" s="1" t="s">
        <v>78</v>
      </c>
      <c r="G1081" s="1" t="s">
        <v>78</v>
      </c>
      <c r="H1081" s="4" t="str">
        <f>INDEX(字典!B:B,MATCH(D1081,字典!A:A,0))</f>
        <v>关机</v>
      </c>
      <c r="I1081" s="4" t="str">
        <f>IF(RIGHT(F1081,2)="90",INDEX(字典!F:F,MATCH("0x"&amp;MID(F1081,5,2),字典!C:C,0)),INDEX(字典!D:D,MATCH("0x"&amp;MID(F1081,5,2),字典!C:C,0)))</f>
        <v>-</v>
      </c>
      <c r="J1081" s="4" t="str">
        <f>IF(RIGHT(F1081,2) ="90",INDEX(字典!J:J,MATCH("0x"&amp;MID(F1081,7,2),字典!C:C,0)),INDEX(字典!H:H,MATCH("0x"&amp;MID(F1081,7,2),字典!C:C,0)))</f>
        <v>-</v>
      </c>
      <c r="K1081" s="4" t="str">
        <f>INDEX(字典!M:M,MATCH("0x"&amp;RIGHT(F1081,2),字典!L:L,0))</f>
        <v>-</v>
      </c>
      <c r="L1081" s="8">
        <f t="shared" ref="L1081:L1093" si="37">HEX2DEC(RIGHT(G1081,6))/1000</f>
        <v>0</v>
      </c>
      <c r="M1081" s="8">
        <f t="shared" si="34"/>
        <v>0</v>
      </c>
    </row>
    <row r="1082" spans="1:13" ht="18" customHeight="1" x14ac:dyDescent="0.2">
      <c r="A1082" s="1">
        <v>1081</v>
      </c>
      <c r="B1082" s="1">
        <v>6</v>
      </c>
      <c r="C1082" s="23"/>
      <c r="D1082" s="1" t="s">
        <v>711</v>
      </c>
      <c r="E1082" s="1" t="s">
        <v>78</v>
      </c>
      <c r="F1082" s="1" t="s">
        <v>78</v>
      </c>
      <c r="G1082" s="1" t="s">
        <v>78</v>
      </c>
      <c r="H1082" s="4" t="str">
        <f>INDEX(字典!B:B,MATCH(D1082,字典!A:A,0))</f>
        <v>初始化成功</v>
      </c>
      <c r="I1082" s="4" t="str">
        <f>IF(RIGHT(F1082,2)="90",INDEX(字典!F:F,MATCH("0x"&amp;MID(F1082,5,2),字典!C:C,0)),INDEX(字典!D:D,MATCH("0x"&amp;MID(F1082,5,2),字典!C:C,0)))</f>
        <v>-</v>
      </c>
      <c r="J1082" s="4" t="str">
        <f>IF(RIGHT(F1082,2) ="90",INDEX(字典!J:J,MATCH("0x"&amp;MID(F1082,7,2),字典!C:C,0)),INDEX(字典!H:H,MATCH("0x"&amp;MID(F1082,7,2),字典!C:C,0)))</f>
        <v>-</v>
      </c>
      <c r="K1082" s="4" t="str">
        <f>INDEX(字典!M:M,MATCH("0x"&amp;RIGHT(F1082,2),字典!L:L,0))</f>
        <v>-</v>
      </c>
      <c r="L1082" s="8">
        <f t="shared" si="37"/>
        <v>0</v>
      </c>
      <c r="M1082" s="8">
        <f t="shared" si="34"/>
        <v>0</v>
      </c>
    </row>
    <row r="1083" spans="1:13" ht="18" customHeight="1" x14ac:dyDescent="0.2">
      <c r="A1083" s="1">
        <v>1082</v>
      </c>
      <c r="B1083" s="1">
        <v>6</v>
      </c>
      <c r="C1083" s="23" t="s">
        <v>1376</v>
      </c>
      <c r="D1083" s="21"/>
      <c r="E1083" s="21"/>
      <c r="F1083" s="21"/>
      <c r="G1083" s="22"/>
      <c r="H1083" s="4" t="str">
        <f>INDEX(字典!B:B,MATCH(D1083,字典!A:A,0))</f>
        <v>Err0</v>
      </c>
      <c r="I1083" s="4" t="str">
        <f>IF(RIGHT(F1083,2)="90",INDEX(字典!F:F,MATCH("0x"&amp;MID(F1083,5,2),字典!C:C,0)),INDEX(字典!D:D,MATCH("0x"&amp;MID(F1083,5,2),字典!C:C,0)))</f>
        <v>Err1</v>
      </c>
      <c r="J1083" s="4" t="str">
        <f>IF(RIGHT(F1083,2) ="90",INDEX(字典!J:J,MATCH("0x"&amp;MID(F1083,7,2),字典!C:C,0)),INDEX(字典!H:H,MATCH("0x"&amp;MID(F1083,7,2),字典!C:C,0)))</f>
        <v>Err3</v>
      </c>
      <c r="K1083" s="4" t="str">
        <f>INDEX(字典!M:M,MATCH("0x"&amp;RIGHT(F1083,2),字典!L:L,0))</f>
        <v>Err5</v>
      </c>
      <c r="L1083" s="8">
        <f t="shared" si="37"/>
        <v>0</v>
      </c>
      <c r="M1083" s="8">
        <f t="shared" si="34"/>
        <v>0</v>
      </c>
    </row>
    <row r="1084" spans="1:13" ht="18" customHeight="1" x14ac:dyDescent="0.2">
      <c r="A1084" s="1">
        <v>1083</v>
      </c>
      <c r="B1084" s="1">
        <v>6</v>
      </c>
      <c r="C1084" s="23" t="s">
        <v>1229</v>
      </c>
      <c r="D1084" s="21"/>
      <c r="E1084" s="21"/>
      <c r="F1084" s="21"/>
      <c r="G1084" s="22"/>
      <c r="H1084" s="4" t="str">
        <f>INDEX(字典!B:B,MATCH(D1084,字典!A:A,0))</f>
        <v>Err0</v>
      </c>
      <c r="I1084" s="4" t="str">
        <f>IF(RIGHT(F1084,2)="90",INDEX(字典!F:F,MATCH("0x"&amp;MID(F1084,5,2),字典!C:C,0)),INDEX(字典!D:D,MATCH("0x"&amp;MID(F1084,5,2),字典!C:C,0)))</f>
        <v>Err1</v>
      </c>
      <c r="J1084" s="4" t="str">
        <f>IF(RIGHT(F1084,2) ="90",INDEX(字典!J:J,MATCH("0x"&amp;MID(F1084,7,2),字典!C:C,0)),INDEX(字典!H:H,MATCH("0x"&amp;MID(F1084,7,2),字典!C:C,0)))</f>
        <v>Err3</v>
      </c>
      <c r="K1084" s="4" t="str">
        <f>INDEX(字典!M:M,MATCH("0x"&amp;RIGHT(F1084,2),字典!L:L,0))</f>
        <v>Err5</v>
      </c>
      <c r="L1084" s="8">
        <f t="shared" si="37"/>
        <v>0</v>
      </c>
      <c r="M1084" s="8">
        <f t="shared" si="34"/>
        <v>0</v>
      </c>
    </row>
    <row r="1085" spans="1:13" ht="18" customHeight="1" x14ac:dyDescent="0.2">
      <c r="A1085" s="1">
        <v>1084</v>
      </c>
      <c r="B1085" s="1">
        <v>6</v>
      </c>
      <c r="C1085" s="1"/>
      <c r="D1085" s="1" t="s">
        <v>77</v>
      </c>
      <c r="E1085" s="1" t="s">
        <v>78</v>
      </c>
      <c r="F1085" s="1" t="s">
        <v>1230</v>
      </c>
      <c r="G1085" s="1" t="s">
        <v>1231</v>
      </c>
      <c r="H1085" s="4" t="str">
        <f>INDEX(字典!B:B,MATCH(D1085,字典!A:A,0))</f>
        <v>正常</v>
      </c>
      <c r="I1085" s="4" t="str">
        <f>IF(RIGHT(F1085,2)="90",INDEX(字典!F:F,MATCH("0x"&amp;MID(F1085,5,2),字典!C:C,0)),INDEX(字典!D:D,MATCH("0x"&amp;MID(F1085,5,2),字典!C:C,0)))</f>
        <v>按下(力度83)</v>
      </c>
      <c r="J1085" s="4" t="str">
        <f>IF(RIGHT(F1085,2) ="90",INDEX(字典!J:J,MATCH("0x"&amp;MID(F1085,7,2),字典!C:C,0)),INDEX(字典!H:H,MATCH("0x"&amp;MID(F1085,7,2),字典!C:C,0)))</f>
        <v>G1键</v>
      </c>
      <c r="K1085" s="4" t="str">
        <f>INDEX(字典!M:M,MATCH("0x"&amp;RIGHT(F1085,2),字典!L:L,0))</f>
        <v>音符</v>
      </c>
      <c r="L1085" s="8">
        <f t="shared" si="37"/>
        <v>9.1159999999999997</v>
      </c>
      <c r="M1085" s="8">
        <f t="shared" si="34"/>
        <v>9.1159999999999997</v>
      </c>
    </row>
    <row r="1086" spans="1:13" ht="18" customHeight="1" x14ac:dyDescent="0.2">
      <c r="A1086" s="1">
        <v>1085</v>
      </c>
      <c r="B1086" s="1">
        <v>6</v>
      </c>
      <c r="C1086" s="1"/>
      <c r="D1086" s="1" t="s">
        <v>77</v>
      </c>
      <c r="E1086" s="1" t="s">
        <v>78</v>
      </c>
      <c r="F1086" s="1" t="s">
        <v>944</v>
      </c>
      <c r="G1086" s="1" t="s">
        <v>1232</v>
      </c>
      <c r="H1086" s="4" t="str">
        <f>INDEX(字典!B:B,MATCH(D1086,字典!A:A,0))</f>
        <v>正常</v>
      </c>
      <c r="I1086" s="4" t="str">
        <f>IF(RIGHT(F1086,2)="90",INDEX(字典!F:F,MATCH("0x"&amp;MID(F1086,5,2),字典!C:C,0)),INDEX(字典!D:D,MATCH("0x"&amp;MID(F1086,5,2),字典!C:C,0)))</f>
        <v>松开按键</v>
      </c>
      <c r="J1086" s="4" t="str">
        <f>IF(RIGHT(F1086,2) ="90",INDEX(字典!J:J,MATCH("0x"&amp;MID(F1086,7,2),字典!C:C,0)),INDEX(字典!H:H,MATCH("0x"&amp;MID(F1086,7,2),字典!C:C,0)))</f>
        <v>G1键</v>
      </c>
      <c r="K1086" s="4" t="str">
        <f>INDEX(字典!M:M,MATCH("0x"&amp;RIGHT(F1086,2),字典!L:L,0))</f>
        <v>音符</v>
      </c>
      <c r="L1086" s="8">
        <f t="shared" si="37"/>
        <v>9.4359999999999999</v>
      </c>
      <c r="M1086" s="8">
        <f t="shared" si="34"/>
        <v>0.32000000000000028</v>
      </c>
    </row>
    <row r="1087" spans="1:13" ht="18" customHeight="1" x14ac:dyDescent="0.2">
      <c r="A1087" s="1">
        <v>1086</v>
      </c>
      <c r="B1087" s="1">
        <v>6</v>
      </c>
      <c r="C1087" s="1"/>
      <c r="D1087" s="1" t="s">
        <v>77</v>
      </c>
      <c r="E1087" s="1" t="s">
        <v>78</v>
      </c>
      <c r="F1087" s="1" t="s">
        <v>938</v>
      </c>
      <c r="G1087" s="1" t="s">
        <v>1233</v>
      </c>
      <c r="H1087" s="4" t="str">
        <f>INDEX(字典!B:B,MATCH(D1087,字典!A:A,0))</f>
        <v>正常</v>
      </c>
      <c r="I1087" s="4" t="str">
        <f>IF(RIGHT(F1087,2)="90",INDEX(字典!F:F,MATCH("0x"&amp;MID(F1087,5,2),字典!C:C,0)),INDEX(字典!D:D,MATCH("0x"&amp;MID(F1087,5,2),字典!C:C,0)))</f>
        <v>按下(力度51)</v>
      </c>
      <c r="J1087" s="4" t="str">
        <f>IF(RIGHT(F1087,2) ="90",INDEX(字典!J:J,MATCH("0x"&amp;MID(F1087,7,2),字典!C:C,0)),INDEX(字典!H:H,MATCH("0x"&amp;MID(F1087,7,2),字典!C:C,0)))</f>
        <v>G1键</v>
      </c>
      <c r="K1087" s="4" t="str">
        <f>INDEX(字典!M:M,MATCH("0x"&amp;RIGHT(F1087,2),字典!L:L,0))</f>
        <v>音符</v>
      </c>
      <c r="L1087" s="8">
        <f t="shared" si="37"/>
        <v>9.7959999999999994</v>
      </c>
      <c r="M1087" s="8">
        <f t="shared" si="34"/>
        <v>0.35999999999999943</v>
      </c>
    </row>
    <row r="1088" spans="1:13" ht="18" customHeight="1" x14ac:dyDescent="0.2">
      <c r="A1088" s="1">
        <v>1087</v>
      </c>
      <c r="B1088" s="1">
        <v>6</v>
      </c>
      <c r="C1088" s="1"/>
      <c r="D1088" s="1" t="s">
        <v>77</v>
      </c>
      <c r="E1088" s="1" t="s">
        <v>78</v>
      </c>
      <c r="F1088" s="1" t="s">
        <v>944</v>
      </c>
      <c r="G1088" s="1" t="s">
        <v>1234</v>
      </c>
      <c r="H1088" s="4" t="str">
        <f>INDEX(字典!B:B,MATCH(D1088,字典!A:A,0))</f>
        <v>正常</v>
      </c>
      <c r="I1088" s="4" t="str">
        <f>IF(RIGHT(F1088,2)="90",INDEX(字典!F:F,MATCH("0x"&amp;MID(F1088,5,2),字典!C:C,0)),INDEX(字典!D:D,MATCH("0x"&amp;MID(F1088,5,2),字典!C:C,0)))</f>
        <v>松开按键</v>
      </c>
      <c r="J1088" s="4" t="str">
        <f>IF(RIGHT(F1088,2) ="90",INDEX(字典!J:J,MATCH("0x"&amp;MID(F1088,7,2),字典!C:C,0)),INDEX(字典!H:H,MATCH("0x"&amp;MID(F1088,7,2),字典!C:C,0)))</f>
        <v>G1键</v>
      </c>
      <c r="K1088" s="4" t="str">
        <f>INDEX(字典!M:M,MATCH("0x"&amp;RIGHT(F1088,2),字典!L:L,0))</f>
        <v>音符</v>
      </c>
      <c r="L1088" s="8">
        <f t="shared" si="37"/>
        <v>10.206</v>
      </c>
      <c r="M1088" s="8">
        <f t="shared" si="34"/>
        <v>0.41000000000000014</v>
      </c>
    </row>
    <row r="1089" spans="1:13" ht="18" customHeight="1" x14ac:dyDescent="0.2">
      <c r="A1089" s="1">
        <v>1088</v>
      </c>
      <c r="B1089" s="1">
        <v>6</v>
      </c>
      <c r="C1089" s="1"/>
      <c r="D1089" s="1" t="s">
        <v>77</v>
      </c>
      <c r="E1089" s="1" t="s">
        <v>78</v>
      </c>
      <c r="F1089" s="1" t="s">
        <v>1026</v>
      </c>
      <c r="G1089" s="1" t="s">
        <v>1235</v>
      </c>
      <c r="H1089" s="4" t="str">
        <f>INDEX(字典!B:B,MATCH(D1089,字典!A:A,0))</f>
        <v>正常</v>
      </c>
      <c r="I1089" s="4" t="str">
        <f>IF(RIGHT(F1089,2)="90",INDEX(字典!F:F,MATCH("0x"&amp;MID(F1089,5,2),字典!C:C,0)),INDEX(字典!D:D,MATCH("0x"&amp;MID(F1089,5,2),字典!C:C,0)))</f>
        <v>按下(力度63)</v>
      </c>
      <c r="J1089" s="4" t="str">
        <f>IF(RIGHT(F1089,2) ="90",INDEX(字典!J:J,MATCH("0x"&amp;MID(F1089,7,2),字典!C:C,0)),INDEX(字典!H:H,MATCH("0x"&amp;MID(F1089,7,2),字典!C:C,0)))</f>
        <v>A1键</v>
      </c>
      <c r="K1089" s="4" t="str">
        <f>INDEX(字典!M:M,MATCH("0x"&amp;RIGHT(F1089,2),字典!L:L,0))</f>
        <v>音符</v>
      </c>
      <c r="L1089" s="8">
        <f t="shared" si="37"/>
        <v>10.366</v>
      </c>
      <c r="M1089" s="8">
        <f t="shared" si="34"/>
        <v>0.16000000000000014</v>
      </c>
    </row>
    <row r="1090" spans="1:13" ht="18" customHeight="1" x14ac:dyDescent="0.2">
      <c r="A1090" s="1">
        <v>1089</v>
      </c>
      <c r="B1090" s="1">
        <v>6</v>
      </c>
      <c r="C1090" s="1"/>
      <c r="D1090" s="1" t="s">
        <v>77</v>
      </c>
      <c r="E1090" s="1" t="s">
        <v>78</v>
      </c>
      <c r="F1090" s="1" t="s">
        <v>949</v>
      </c>
      <c r="G1090" s="1" t="s">
        <v>1236</v>
      </c>
      <c r="H1090" s="4" t="str">
        <f>INDEX(字典!B:B,MATCH(D1090,字典!A:A,0))</f>
        <v>正常</v>
      </c>
      <c r="I1090" s="4" t="str">
        <f>IF(RIGHT(F1090,2)="90",INDEX(字典!F:F,MATCH("0x"&amp;MID(F1090,5,2),字典!C:C,0)),INDEX(字典!D:D,MATCH("0x"&amp;MID(F1090,5,2),字典!C:C,0)))</f>
        <v>松开按键</v>
      </c>
      <c r="J1090" s="4" t="str">
        <f>IF(RIGHT(F1090,2) ="90",INDEX(字典!J:J,MATCH("0x"&amp;MID(F1090,7,2),字典!C:C,0)),INDEX(字典!H:H,MATCH("0x"&amp;MID(F1090,7,2),字典!C:C,0)))</f>
        <v>A1键</v>
      </c>
      <c r="K1090" s="4" t="str">
        <f>INDEX(字典!M:M,MATCH("0x"&amp;RIGHT(F1090,2),字典!L:L,0))</f>
        <v>音符</v>
      </c>
      <c r="L1090" s="8">
        <f t="shared" si="37"/>
        <v>10.702</v>
      </c>
      <c r="M1090" s="8">
        <f t="shared" ref="M1090:M1153" si="38">IFERROR(IF(B1090=B1089,L1090-L1089,0),"")</f>
        <v>0.3360000000000003</v>
      </c>
    </row>
    <row r="1091" spans="1:13" ht="18" customHeight="1" x14ac:dyDescent="0.2">
      <c r="A1091" s="1">
        <v>1090</v>
      </c>
      <c r="B1091" s="1">
        <v>6</v>
      </c>
      <c r="C1091" s="1"/>
      <c r="D1091" s="1" t="s">
        <v>77</v>
      </c>
      <c r="E1091" s="1" t="s">
        <v>78</v>
      </c>
      <c r="F1091" s="1" t="s">
        <v>1021</v>
      </c>
      <c r="G1091" s="1" t="s">
        <v>1237</v>
      </c>
      <c r="H1091" s="4" t="str">
        <f>INDEX(字典!B:B,MATCH(D1091,字典!A:A,0))</f>
        <v>正常</v>
      </c>
      <c r="I1091" s="4" t="str">
        <f>IF(RIGHT(F1091,2)="90",INDEX(字典!F:F,MATCH("0x"&amp;MID(F1091,5,2),字典!C:C,0)),INDEX(字典!D:D,MATCH("0x"&amp;MID(F1091,5,2),字典!C:C,0)))</f>
        <v>按下(力度63)</v>
      </c>
      <c r="J1091" s="4" t="str">
        <f>IF(RIGHT(F1091,2) ="90",INDEX(字典!J:J,MATCH("0x"&amp;MID(F1091,7,2),字典!C:C,0)),INDEX(字典!H:H,MATCH("0x"&amp;MID(F1091,7,2),字典!C:C,0)))</f>
        <v>B1键</v>
      </c>
      <c r="K1091" s="4" t="str">
        <f>INDEX(字典!M:M,MATCH("0x"&amp;RIGHT(F1091,2),字典!L:L,0))</f>
        <v>音符</v>
      </c>
      <c r="L1091" s="8">
        <f t="shared" si="37"/>
        <v>10.862</v>
      </c>
      <c r="M1091" s="8">
        <f t="shared" si="38"/>
        <v>0.16000000000000014</v>
      </c>
    </row>
    <row r="1092" spans="1:13" ht="18" customHeight="1" x14ac:dyDescent="0.2">
      <c r="A1092" s="1">
        <v>1091</v>
      </c>
      <c r="B1092" s="1">
        <v>6</v>
      </c>
      <c r="C1092" s="1"/>
      <c r="D1092" s="1" t="s">
        <v>77</v>
      </c>
      <c r="E1092" s="1" t="s">
        <v>78</v>
      </c>
      <c r="F1092" s="1" t="s">
        <v>85</v>
      </c>
      <c r="G1092" s="1" t="s">
        <v>1238</v>
      </c>
      <c r="H1092" s="4" t="str">
        <f>INDEX(字典!B:B,MATCH(D1092,字典!A:A,0))</f>
        <v>正常</v>
      </c>
      <c r="I1092" s="4" t="str">
        <f>IF(RIGHT(F1092,2)="90",INDEX(字典!F:F,MATCH("0x"&amp;MID(F1092,5,2),字典!C:C,0)),INDEX(字典!D:D,MATCH("0x"&amp;MID(F1092,5,2),字典!C:C,0)))</f>
        <v>松开按键</v>
      </c>
      <c r="J1092" s="4" t="str">
        <f>IF(RIGHT(F1092,2) ="90",INDEX(字典!J:J,MATCH("0x"&amp;MID(F1092,7,2),字典!C:C,0)),INDEX(字典!H:H,MATCH("0x"&amp;MID(F1092,7,2),字典!C:C,0)))</f>
        <v>B1键</v>
      </c>
      <c r="K1092" s="4" t="str">
        <f>INDEX(字典!M:M,MATCH("0x"&amp;RIGHT(F1092,2),字典!L:L,0))</f>
        <v>音符</v>
      </c>
      <c r="L1092" s="8">
        <f t="shared" si="37"/>
        <v>11.141999999999999</v>
      </c>
      <c r="M1092" s="8">
        <f t="shared" si="38"/>
        <v>0.27999999999999936</v>
      </c>
    </row>
    <row r="1093" spans="1:13" ht="18" customHeight="1" x14ac:dyDescent="0.2">
      <c r="A1093" s="1">
        <v>1092</v>
      </c>
      <c r="B1093" s="1">
        <v>6</v>
      </c>
      <c r="C1093" s="23"/>
      <c r="D1093" s="1" t="s">
        <v>1138</v>
      </c>
      <c r="E1093" s="1" t="s">
        <v>78</v>
      </c>
      <c r="F1093" s="1" t="s">
        <v>78</v>
      </c>
      <c r="G1093" s="1" t="s">
        <v>78</v>
      </c>
      <c r="H1093" s="4" t="str">
        <f>INDEX(字典!B:B,MATCH(D1093,字典!A:A,0))</f>
        <v>关机</v>
      </c>
      <c r="I1093" s="4" t="str">
        <f>IF(RIGHT(F1093,2)="90",INDEX(字典!F:F,MATCH("0x"&amp;MID(F1093,5,2),字典!C:C,0)),INDEX(字典!D:D,MATCH("0x"&amp;MID(F1093,5,2),字典!C:C,0)))</f>
        <v>-</v>
      </c>
      <c r="J1093" s="4" t="str">
        <f>IF(RIGHT(F1093,2) ="90",INDEX(字典!J:J,MATCH("0x"&amp;MID(F1093,7,2),字典!C:C,0)),INDEX(字典!H:H,MATCH("0x"&amp;MID(F1093,7,2),字典!C:C,0)))</f>
        <v>-</v>
      </c>
      <c r="K1093" s="4" t="str">
        <f>INDEX(字典!M:M,MATCH("0x"&amp;RIGHT(F1093,2),字典!L:L,0))</f>
        <v>-</v>
      </c>
      <c r="L1093" s="8">
        <f t="shared" si="37"/>
        <v>0</v>
      </c>
      <c r="M1093" s="8">
        <f t="shared" si="38"/>
        <v>-11.141999999999999</v>
      </c>
    </row>
    <row r="1094" spans="1:13" ht="18" customHeight="1" x14ac:dyDescent="0.2">
      <c r="A1094" s="1">
        <v>1093</v>
      </c>
      <c r="B1094" s="1">
        <v>7</v>
      </c>
      <c r="C1094" s="23"/>
      <c r="D1094" s="1" t="s">
        <v>1138</v>
      </c>
      <c r="E1094" s="1" t="s">
        <v>78</v>
      </c>
      <c r="F1094" s="1" t="s">
        <v>78</v>
      </c>
      <c r="G1094" s="1" t="s">
        <v>78</v>
      </c>
      <c r="H1094" s="4" t="str">
        <f>INDEX(字典!B:B,MATCH(D1094,字典!A:A,0))</f>
        <v>关机</v>
      </c>
      <c r="I1094" s="4" t="str">
        <f>IF(RIGHT(F1094,2)="90",INDEX(字典!F:F,MATCH("0x"&amp;MID(F1094,5,2),字典!C:C,0)),INDEX(字典!D:D,MATCH("0x"&amp;MID(F1094,5,2),字典!C:C,0)))</f>
        <v>-</v>
      </c>
      <c r="J1094" s="4" t="str">
        <f>IF(RIGHT(F1094,2) ="90",INDEX(字典!J:J,MATCH("0x"&amp;MID(F1094,7,2),字典!C:C,0)),INDEX(字典!H:H,MATCH("0x"&amp;MID(F1094,7,2),字典!C:C,0)))</f>
        <v>-</v>
      </c>
      <c r="K1094" s="4" t="str">
        <f>INDEX(字典!M:M,MATCH("0x"&amp;RIGHT(F1094,2),字典!L:L,0))</f>
        <v>-</v>
      </c>
      <c r="L1094" s="8">
        <f t="shared" ref="L1094:L1157" si="39">HEX2DEC(RIGHT(G1094,6))/1000</f>
        <v>0</v>
      </c>
      <c r="M1094" s="8">
        <f t="shared" si="38"/>
        <v>0</v>
      </c>
    </row>
    <row r="1095" spans="1:13" ht="18" customHeight="1" x14ac:dyDescent="0.2">
      <c r="A1095" s="1">
        <v>1094</v>
      </c>
      <c r="B1095" s="1">
        <v>7</v>
      </c>
      <c r="C1095" s="23"/>
      <c r="D1095" s="1" t="s">
        <v>711</v>
      </c>
      <c r="E1095" s="1" t="s">
        <v>78</v>
      </c>
      <c r="F1095" s="1" t="s">
        <v>78</v>
      </c>
      <c r="G1095" s="1" t="s">
        <v>78</v>
      </c>
      <c r="H1095" s="4" t="str">
        <f>INDEX(字典!B:B,MATCH(D1095,字典!A:A,0))</f>
        <v>初始化成功</v>
      </c>
      <c r="I1095" s="4" t="str">
        <f>IF(RIGHT(F1095,2)="90",INDEX(字典!F:F,MATCH("0x"&amp;MID(F1095,5,2),字典!C:C,0)),INDEX(字典!D:D,MATCH("0x"&amp;MID(F1095,5,2),字典!C:C,0)))</f>
        <v>-</v>
      </c>
      <c r="J1095" s="4" t="str">
        <f>IF(RIGHT(F1095,2) ="90",INDEX(字典!J:J,MATCH("0x"&amp;MID(F1095,7,2),字典!C:C,0)),INDEX(字典!H:H,MATCH("0x"&amp;MID(F1095,7,2),字典!C:C,0)))</f>
        <v>-</v>
      </c>
      <c r="K1095" s="4" t="str">
        <f>INDEX(字典!M:M,MATCH("0x"&amp;RIGHT(F1095,2),字典!L:L,0))</f>
        <v>-</v>
      </c>
      <c r="L1095" s="8">
        <f t="shared" si="39"/>
        <v>0</v>
      </c>
      <c r="M1095" s="8">
        <f t="shared" si="38"/>
        <v>0</v>
      </c>
    </row>
    <row r="1096" spans="1:13" ht="18" customHeight="1" x14ac:dyDescent="0.2">
      <c r="A1096" s="1">
        <v>1095</v>
      </c>
      <c r="B1096" s="1">
        <v>7</v>
      </c>
      <c r="C1096" s="23" t="s">
        <v>1376</v>
      </c>
      <c r="D1096" s="18"/>
      <c r="E1096" s="18"/>
      <c r="F1096" s="18"/>
      <c r="G1096" s="18"/>
      <c r="H1096" s="4" t="str">
        <f>INDEX(字典!B:B,MATCH(D1096,字典!A:A,0))</f>
        <v>Err0</v>
      </c>
      <c r="I1096" s="4" t="str">
        <f>IF(RIGHT(F1096,2)="90",INDEX(字典!F:F,MATCH("0x"&amp;MID(F1096,5,2),字典!C:C,0)),INDEX(字典!D:D,MATCH("0x"&amp;MID(F1096,5,2),字典!C:C,0)))</f>
        <v>Err1</v>
      </c>
      <c r="J1096" s="4" t="str">
        <f>IF(RIGHT(F1096,2) ="90",INDEX(字典!J:J,MATCH("0x"&amp;MID(F1096,7,2),字典!C:C,0)),INDEX(字典!H:H,MATCH("0x"&amp;MID(F1096,7,2),字典!C:C,0)))</f>
        <v>Err3</v>
      </c>
      <c r="K1096" s="4" t="str">
        <f>INDEX(字典!M:M,MATCH("0x"&amp;RIGHT(F1096,2),字典!L:L,0))</f>
        <v>Err5</v>
      </c>
      <c r="L1096" s="8">
        <f t="shared" si="39"/>
        <v>0</v>
      </c>
      <c r="M1096" s="8">
        <f t="shared" si="38"/>
        <v>0</v>
      </c>
    </row>
    <row r="1097" spans="1:13" ht="18" customHeight="1" x14ac:dyDescent="0.2">
      <c r="A1097" s="1">
        <v>1096</v>
      </c>
      <c r="B1097" s="1">
        <v>7</v>
      </c>
      <c r="C1097" s="23" t="s">
        <v>1376</v>
      </c>
      <c r="D1097" s="18"/>
      <c r="E1097" s="18"/>
      <c r="F1097" s="18"/>
      <c r="G1097" s="18"/>
      <c r="H1097" s="4" t="str">
        <f>INDEX(字典!B:B,MATCH(D1097,字典!A:A,0))</f>
        <v>Err0</v>
      </c>
      <c r="I1097" s="4" t="str">
        <f>IF(RIGHT(F1097,2)="90",INDEX(字典!F:F,MATCH("0x"&amp;MID(F1097,5,2),字典!C:C,0)),INDEX(字典!D:D,MATCH("0x"&amp;MID(F1097,5,2),字典!C:C,0)))</f>
        <v>Err1</v>
      </c>
      <c r="J1097" s="4" t="str">
        <f>IF(RIGHT(F1097,2) ="90",INDEX(字典!J:J,MATCH("0x"&amp;MID(F1097,7,2),字典!C:C,0)),INDEX(字典!H:H,MATCH("0x"&amp;MID(F1097,7,2),字典!C:C,0)))</f>
        <v>Err3</v>
      </c>
      <c r="K1097" s="4" t="str">
        <f>INDEX(字典!M:M,MATCH("0x"&amp;RIGHT(F1097,2),字典!L:L,0))</f>
        <v>Err5</v>
      </c>
      <c r="L1097" s="8">
        <f t="shared" si="39"/>
        <v>0</v>
      </c>
      <c r="M1097" s="8">
        <f t="shared" si="38"/>
        <v>0</v>
      </c>
    </row>
    <row r="1098" spans="1:13" ht="18" customHeight="1" x14ac:dyDescent="0.2">
      <c r="A1098" s="1">
        <v>1097</v>
      </c>
      <c r="B1098" s="1">
        <v>7</v>
      </c>
      <c r="C1098" s="20"/>
      <c r="D1098" s="1" t="s">
        <v>77</v>
      </c>
      <c r="E1098" s="1" t="s">
        <v>78</v>
      </c>
      <c r="F1098" s="1" t="s">
        <v>1385</v>
      </c>
      <c r="G1098" s="1" t="s">
        <v>1386</v>
      </c>
      <c r="H1098" s="4" t="str">
        <f>INDEX(字典!B:B,MATCH(D1098,字典!A:A,0))</f>
        <v>正常</v>
      </c>
      <c r="I1098" s="4" t="str">
        <f>IF(RIGHT(F1098,2)="90",INDEX(字典!F:F,MATCH("0x"&amp;MID(F1098,5,2),字典!C:C,0)),INDEX(字典!D:D,MATCH("0x"&amp;MID(F1098,5,2),字典!C:C,0)))</f>
        <v>按下(力度99)</v>
      </c>
      <c r="J1098" s="4" t="str">
        <f>IF(RIGHT(F1098,2) ="90",INDEX(字典!J:J,MATCH("0x"&amp;MID(F1098,7,2),字典!C:C,0)),INDEX(字典!H:H,MATCH("0x"&amp;MID(F1098,7,2),字典!C:C,0)))</f>
        <v>C1键</v>
      </c>
      <c r="K1098" s="4" t="str">
        <f>INDEX(字典!M:M,MATCH("0x"&amp;RIGHT(F1098,2),字典!L:L,0))</f>
        <v>音符</v>
      </c>
      <c r="L1098" s="8">
        <f t="shared" si="39"/>
        <v>5.0309999999999997</v>
      </c>
      <c r="M1098" s="8">
        <f t="shared" si="38"/>
        <v>5.0309999999999997</v>
      </c>
    </row>
    <row r="1099" spans="1:13" ht="18" customHeight="1" x14ac:dyDescent="0.2">
      <c r="A1099" s="1">
        <v>1098</v>
      </c>
      <c r="B1099" s="1">
        <v>7</v>
      </c>
      <c r="C1099" s="20"/>
      <c r="D1099" s="1" t="s">
        <v>77</v>
      </c>
      <c r="E1099" s="1" t="s">
        <v>78</v>
      </c>
      <c r="F1099" s="1" t="s">
        <v>1387</v>
      </c>
      <c r="G1099" s="1" t="s">
        <v>1388</v>
      </c>
      <c r="H1099" s="4" t="str">
        <f>INDEX(字典!B:B,MATCH(D1099,字典!A:A,0))</f>
        <v>正常</v>
      </c>
      <c r="I1099" s="4" t="str">
        <f>IF(RIGHT(F1099,2)="90",INDEX(字典!F:F,MATCH("0x"&amp;MID(F1099,5,2),字典!C:C,0)),INDEX(字典!D:D,MATCH("0x"&amp;MID(F1099,5,2),字典!C:C,0)))</f>
        <v>松开按键</v>
      </c>
      <c r="J1099" s="4" t="str">
        <f>IF(RIGHT(F1099,2) ="90",INDEX(字典!J:J,MATCH("0x"&amp;MID(F1099,7,2),字典!C:C,0)),INDEX(字典!H:H,MATCH("0x"&amp;MID(F1099,7,2),字典!C:C,0)))</f>
        <v>C1键</v>
      </c>
      <c r="K1099" s="4" t="str">
        <f>INDEX(字典!M:M,MATCH("0x"&amp;RIGHT(F1099,2),字典!L:L,0))</f>
        <v>音符</v>
      </c>
      <c r="L1099" s="8">
        <f t="shared" si="39"/>
        <v>6.7380000000000004</v>
      </c>
      <c r="M1099" s="8">
        <f t="shared" si="38"/>
        <v>1.7070000000000007</v>
      </c>
    </row>
    <row r="1100" spans="1:13" ht="18" customHeight="1" x14ac:dyDescent="0.2">
      <c r="A1100" s="1">
        <v>1099</v>
      </c>
      <c r="B1100" s="1">
        <v>7</v>
      </c>
      <c r="C1100" s="20"/>
      <c r="D1100" s="1" t="s">
        <v>77</v>
      </c>
      <c r="E1100" s="1" t="s">
        <v>78</v>
      </c>
      <c r="F1100" s="1" t="s">
        <v>1389</v>
      </c>
      <c r="G1100" s="1" t="s">
        <v>1390</v>
      </c>
      <c r="H1100" s="4" t="str">
        <f>INDEX(字典!B:B,MATCH(D1100,字典!A:A,0))</f>
        <v>正常</v>
      </c>
      <c r="I1100" s="4" t="str">
        <f>IF(RIGHT(F1100,2)="90",INDEX(字典!F:F,MATCH("0x"&amp;MID(F1100,5,2),字典!C:C,0)),INDEX(字典!D:D,MATCH("0x"&amp;MID(F1100,5,2),字典!C:C,0)))</f>
        <v>按下(力度63)</v>
      </c>
      <c r="J1100" s="4" t="str">
        <f>IF(RIGHT(F1100,2) ="90",INDEX(字典!J:J,MATCH("0x"&amp;MID(F1100,7,2),字典!C:C,0)),INDEX(字典!H:H,MATCH("0x"&amp;MID(F1100,7,2),字典!C:C,0)))</f>
        <v>D1键</v>
      </c>
      <c r="K1100" s="4" t="str">
        <f>INDEX(字典!M:M,MATCH("0x"&amp;RIGHT(F1100,2),字典!L:L,0))</f>
        <v>音符</v>
      </c>
      <c r="L1100" s="8">
        <f t="shared" si="39"/>
        <v>7.4130000000000003</v>
      </c>
      <c r="M1100" s="8">
        <f t="shared" si="38"/>
        <v>0.67499999999999982</v>
      </c>
    </row>
    <row r="1101" spans="1:13" ht="18" customHeight="1" x14ac:dyDescent="0.2">
      <c r="A1101" s="1">
        <v>1100</v>
      </c>
      <c r="B1101" s="1">
        <v>7</v>
      </c>
      <c r="C1101" s="20"/>
      <c r="D1101" s="1" t="s">
        <v>77</v>
      </c>
      <c r="E1101" s="1" t="s">
        <v>78</v>
      </c>
      <c r="F1101" s="1" t="s">
        <v>1391</v>
      </c>
      <c r="G1101" s="1" t="s">
        <v>1392</v>
      </c>
      <c r="H1101" s="4" t="str">
        <f>INDEX(字典!B:B,MATCH(D1101,字典!A:A,0))</f>
        <v>正常</v>
      </c>
      <c r="I1101" s="4" t="str">
        <f>IF(RIGHT(F1101,2)="90",INDEX(字典!F:F,MATCH("0x"&amp;MID(F1101,5,2),字典!C:C,0)),INDEX(字典!D:D,MATCH("0x"&amp;MID(F1101,5,2),字典!C:C,0)))</f>
        <v>松开按键</v>
      </c>
      <c r="J1101" s="4" t="str">
        <f>IF(RIGHT(F1101,2) ="90",INDEX(字典!J:J,MATCH("0x"&amp;MID(F1101,7,2),字典!C:C,0)),INDEX(字典!H:H,MATCH("0x"&amp;MID(F1101,7,2),字典!C:C,0)))</f>
        <v>D1键</v>
      </c>
      <c r="K1101" s="4" t="str">
        <f>INDEX(字典!M:M,MATCH("0x"&amp;RIGHT(F1101,2),字典!L:L,0))</f>
        <v>音符</v>
      </c>
      <c r="L1101" s="8">
        <f t="shared" si="39"/>
        <v>9.1859999999999999</v>
      </c>
      <c r="M1101" s="8">
        <f t="shared" si="38"/>
        <v>1.7729999999999997</v>
      </c>
    </row>
    <row r="1102" spans="1:13" ht="18" customHeight="1" x14ac:dyDescent="0.2">
      <c r="A1102" s="1">
        <v>1101</v>
      </c>
      <c r="B1102" s="1">
        <v>7</v>
      </c>
      <c r="C1102" s="20"/>
      <c r="D1102" s="1" t="s">
        <v>77</v>
      </c>
      <c r="E1102" s="1" t="s">
        <v>78</v>
      </c>
      <c r="F1102" s="1" t="s">
        <v>1393</v>
      </c>
      <c r="G1102" s="1" t="s">
        <v>1394</v>
      </c>
      <c r="H1102" s="4" t="str">
        <f>INDEX(字典!B:B,MATCH(D1102,字典!A:A,0))</f>
        <v>正常</v>
      </c>
      <c r="I1102" s="4" t="str">
        <f>IF(RIGHT(F1102,2)="90",INDEX(字典!F:F,MATCH("0x"&amp;MID(F1102,5,2),字典!C:C,0)),INDEX(字典!D:D,MATCH("0x"&amp;MID(F1102,5,2),字典!C:C,0)))</f>
        <v>按下(力度79)</v>
      </c>
      <c r="J1102" s="4" t="str">
        <f>IF(RIGHT(F1102,2) ="90",INDEX(字典!J:J,MATCH("0x"&amp;MID(F1102,7,2),字典!C:C,0)),INDEX(字典!H:H,MATCH("0x"&amp;MID(F1102,7,2),字典!C:C,0)))</f>
        <v>E1键</v>
      </c>
      <c r="K1102" s="4" t="str">
        <f>INDEX(字典!M:M,MATCH("0x"&amp;RIGHT(F1102,2),字典!L:L,0))</f>
        <v>音符</v>
      </c>
      <c r="L1102" s="8">
        <f t="shared" si="39"/>
        <v>9.7889999999999997</v>
      </c>
      <c r="M1102" s="8">
        <f t="shared" si="38"/>
        <v>0.60299999999999976</v>
      </c>
    </row>
    <row r="1103" spans="1:13" ht="18" customHeight="1" x14ac:dyDescent="0.2">
      <c r="A1103" s="1">
        <v>1102</v>
      </c>
      <c r="B1103" s="1">
        <v>7</v>
      </c>
      <c r="C1103" s="20"/>
      <c r="D1103" s="1" t="s">
        <v>77</v>
      </c>
      <c r="E1103" s="1" t="s">
        <v>78</v>
      </c>
      <c r="F1103" s="1" t="s">
        <v>1395</v>
      </c>
      <c r="G1103" s="1" t="s">
        <v>1396</v>
      </c>
      <c r="H1103" s="4" t="str">
        <f>INDEX(字典!B:B,MATCH(D1103,字典!A:A,0))</f>
        <v>正常</v>
      </c>
      <c r="I1103" s="4" t="str">
        <f>IF(RIGHT(F1103,2)="90",INDEX(字典!F:F,MATCH("0x"&amp;MID(F1103,5,2),字典!C:C,0)),INDEX(字典!D:D,MATCH("0x"&amp;MID(F1103,5,2),字典!C:C,0)))</f>
        <v>松开按键</v>
      </c>
      <c r="J1103" s="4" t="str">
        <f>IF(RIGHT(F1103,2) ="90",INDEX(字典!J:J,MATCH("0x"&amp;MID(F1103,7,2),字典!C:C,0)),INDEX(字典!H:H,MATCH("0x"&amp;MID(F1103,7,2),字典!C:C,0)))</f>
        <v>E1键</v>
      </c>
      <c r="K1103" s="4" t="str">
        <f>INDEX(字典!M:M,MATCH("0x"&amp;RIGHT(F1103,2),字典!L:L,0))</f>
        <v>音符</v>
      </c>
      <c r="L1103" s="8">
        <f t="shared" si="39"/>
        <v>11.952999999999999</v>
      </c>
      <c r="M1103" s="8">
        <f t="shared" si="38"/>
        <v>2.1639999999999997</v>
      </c>
    </row>
    <row r="1104" spans="1:13" ht="18" customHeight="1" x14ac:dyDescent="0.2">
      <c r="A1104" s="1">
        <v>1103</v>
      </c>
      <c r="B1104" s="1">
        <v>7</v>
      </c>
      <c r="C1104" s="24"/>
      <c r="D1104" s="1" t="s">
        <v>77</v>
      </c>
      <c r="E1104" s="1" t="s">
        <v>78</v>
      </c>
      <c r="F1104" s="1" t="s">
        <v>1049</v>
      </c>
      <c r="G1104" s="1" t="s">
        <v>1397</v>
      </c>
      <c r="H1104" s="4" t="str">
        <f>INDEX(字典!B:B,MATCH(D1104,字典!A:A,0))</f>
        <v>正常</v>
      </c>
      <c r="I1104" s="4" t="str">
        <f>IF(RIGHT(F1104,2)="90",INDEX(字典!F:F,MATCH("0x"&amp;MID(F1104,5,2),字典!C:C,0)),INDEX(字典!D:D,MATCH("0x"&amp;MID(F1104,5,2),字典!C:C,0)))</f>
        <v>-</v>
      </c>
      <c r="J1104" s="4" t="str">
        <f>IF(RIGHT(F1104,2) ="90",INDEX(字典!J:J,MATCH("0x"&amp;MID(F1104,7,2),字典!C:C,0)),INDEX(字典!H:H,MATCH("0x"&amp;MID(F1104,7,2),字典!C:C,0)))</f>
        <v>-</v>
      </c>
      <c r="K1104" s="4" t="str">
        <f>INDEX(字典!M:M,MATCH("0x"&amp;RIGHT(F1104,2),字典!L:L,0))</f>
        <v>0xB0(176/048)</v>
      </c>
      <c r="L1104" s="8">
        <f t="shared" si="39"/>
        <v>22.85</v>
      </c>
      <c r="M1104" s="8">
        <f t="shared" si="38"/>
        <v>10.897000000000002</v>
      </c>
    </row>
    <row r="1105" spans="1:13" ht="18" customHeight="1" x14ac:dyDescent="0.2">
      <c r="A1105" s="1">
        <v>1104</v>
      </c>
      <c r="B1105" s="1">
        <v>7</v>
      </c>
      <c r="C1105" s="24"/>
      <c r="D1105" s="1" t="s">
        <v>77</v>
      </c>
      <c r="E1105" s="1" t="s">
        <v>78</v>
      </c>
      <c r="F1105" s="1" t="s">
        <v>1051</v>
      </c>
      <c r="G1105" s="1" t="s">
        <v>1398</v>
      </c>
      <c r="H1105" s="4" t="str">
        <f>INDEX(字典!B:B,MATCH(D1105,字典!A:A,0))</f>
        <v>正常</v>
      </c>
      <c r="I1105" s="4" t="str">
        <f>IF(RIGHT(F1105,2)="90",INDEX(字典!F:F,MATCH("0x"&amp;MID(F1105,5,2),字典!C:C,0)),INDEX(字典!D:D,MATCH("0x"&amp;MID(F1105,5,2),字典!C:C,0)))</f>
        <v>0x70(112)</v>
      </c>
      <c r="J1105" s="4" t="str">
        <f>IF(RIGHT(F1105,2) ="90",INDEX(字典!J:J,MATCH("0x"&amp;MID(F1105,7,2),字典!C:C,0)),INDEX(字典!H:H,MATCH("0x"&amp;MID(F1105,7,2),字典!C:C,0)))</f>
        <v>0x20(032)</v>
      </c>
      <c r="K1105" s="4" t="str">
        <f>INDEX(字典!M:M,MATCH("0x"&amp;RIGHT(F1105,2),字典!L:L,0))</f>
        <v>0xB0(176/048)</v>
      </c>
      <c r="L1105" s="8">
        <f t="shared" si="39"/>
        <v>22.86</v>
      </c>
      <c r="M1105" s="8">
        <f t="shared" si="38"/>
        <v>9.9999999999980105E-3</v>
      </c>
    </row>
    <row r="1106" spans="1:13" ht="18" customHeight="1" x14ac:dyDescent="0.2">
      <c r="A1106" s="1">
        <v>1105</v>
      </c>
      <c r="B1106" s="1">
        <v>7</v>
      </c>
      <c r="C1106" s="24"/>
      <c r="D1106" s="1" t="s">
        <v>77</v>
      </c>
      <c r="E1106" s="1" t="s">
        <v>78</v>
      </c>
      <c r="F1106" s="1" t="s">
        <v>1098</v>
      </c>
      <c r="G1106" s="1" t="s">
        <v>1399</v>
      </c>
      <c r="H1106" s="4" t="str">
        <f>INDEX(字典!B:B,MATCH(D1106,字典!A:A,0))</f>
        <v>正常</v>
      </c>
      <c r="I1106" s="4" t="str">
        <f>IF(RIGHT(F1106,2)="90",INDEX(字典!F:F,MATCH("0x"&amp;MID(F1106,5,2),字典!C:C,0)),INDEX(字典!D:D,MATCH("0x"&amp;MID(F1106,5,2),字典!C:C,0)))</f>
        <v>-</v>
      </c>
      <c r="J1106" s="4" t="str">
        <f>IF(RIGHT(F1106,2) ="90",INDEX(字典!J:J,MATCH("0x"&amp;MID(F1106,7,2),字典!C:C,0)),INDEX(字典!H:H,MATCH("0x"&amp;MID(F1106,7,2),字典!C:C,0)))</f>
        <v>0x06(006)</v>
      </c>
      <c r="K1106" s="4" t="str">
        <f>INDEX(字典!M:M,MATCH("0x"&amp;RIGHT(F1106,2),字典!L:L,0))</f>
        <v>0xC0(192/064)</v>
      </c>
      <c r="L1106" s="8">
        <f t="shared" si="39"/>
        <v>22.87</v>
      </c>
      <c r="M1106" s="8">
        <f t="shared" si="38"/>
        <v>1.0000000000001563E-2</v>
      </c>
    </row>
    <row r="1107" spans="1:13" ht="18" customHeight="1" x14ac:dyDescent="0.2">
      <c r="A1107" s="1">
        <v>1106</v>
      </c>
      <c r="B1107" s="1">
        <v>7</v>
      </c>
      <c r="C1107" s="24"/>
      <c r="D1107" s="1" t="s">
        <v>77</v>
      </c>
      <c r="E1107" s="1" t="s">
        <v>78</v>
      </c>
      <c r="F1107" s="1" t="s">
        <v>1054</v>
      </c>
      <c r="G1107" s="1" t="s">
        <v>1400</v>
      </c>
      <c r="H1107" s="4" t="str">
        <f>INDEX(字典!B:B,MATCH(D1107,字典!A:A,0))</f>
        <v>正常</v>
      </c>
      <c r="I1107" s="4" t="str">
        <f>IF(RIGHT(F1107,2)="90",INDEX(字典!F:F,MATCH("0x"&amp;MID(F1107,5,2),字典!C:C,0)),INDEX(字典!D:D,MATCH("0x"&amp;MID(F1107,5,2),字典!C:C,0)))</f>
        <v>-</v>
      </c>
      <c r="J1107" s="4" t="str">
        <f>IF(RIGHT(F1107,2) ="90",INDEX(字典!J:J,MATCH("0x"&amp;MID(F1107,7,2),字典!C:C,0)),INDEX(字典!H:H,MATCH("0x"&amp;MID(F1107,7,2),字典!C:C,0)))</f>
        <v>-</v>
      </c>
      <c r="K1107" s="4" t="str">
        <f>INDEX(字典!M:M,MATCH("0x"&amp;RIGHT(F1107,2),字典!L:L,0))</f>
        <v>0xB1(177/049)</v>
      </c>
      <c r="L1107" s="8">
        <f t="shared" si="39"/>
        <v>22.89</v>
      </c>
      <c r="M1107" s="8">
        <f t="shared" si="38"/>
        <v>1.9999999999999574E-2</v>
      </c>
    </row>
    <row r="1108" spans="1:13" ht="18" customHeight="1" x14ac:dyDescent="0.2">
      <c r="A1108" s="1">
        <v>1107</v>
      </c>
      <c r="B1108" s="1">
        <v>7</v>
      </c>
      <c r="C1108" s="24"/>
      <c r="D1108" s="1" t="s">
        <v>77</v>
      </c>
      <c r="E1108" s="1" t="s">
        <v>78</v>
      </c>
      <c r="F1108" s="1" t="s">
        <v>1055</v>
      </c>
      <c r="G1108" s="1" t="s">
        <v>1401</v>
      </c>
      <c r="H1108" s="4" t="str">
        <f>INDEX(字典!B:B,MATCH(D1108,字典!A:A,0))</f>
        <v>正常</v>
      </c>
      <c r="I1108" s="4" t="str">
        <f>IF(RIGHT(F1108,2)="90",INDEX(字典!F:F,MATCH("0x"&amp;MID(F1108,5,2),字典!C:C,0)),INDEX(字典!D:D,MATCH("0x"&amp;MID(F1108,5,2),字典!C:C,0)))</f>
        <v>0x70(112)</v>
      </c>
      <c r="J1108" s="4" t="str">
        <f>IF(RIGHT(F1108,2) ="90",INDEX(字典!J:J,MATCH("0x"&amp;MID(F1108,7,2),字典!C:C,0)),INDEX(字典!H:H,MATCH("0x"&amp;MID(F1108,7,2),字典!C:C,0)))</f>
        <v>0x20(032)</v>
      </c>
      <c r="K1108" s="4" t="str">
        <f>INDEX(字典!M:M,MATCH("0x"&amp;RIGHT(F1108,2),字典!L:L,0))</f>
        <v>0xB1(177/049)</v>
      </c>
      <c r="L1108" s="8">
        <f t="shared" si="39"/>
        <v>22.9</v>
      </c>
      <c r="M1108" s="8">
        <f t="shared" si="38"/>
        <v>9.9999999999980105E-3</v>
      </c>
    </row>
    <row r="1109" spans="1:13" ht="18" customHeight="1" x14ac:dyDescent="0.2">
      <c r="A1109" s="1">
        <v>1108</v>
      </c>
      <c r="B1109" s="1">
        <v>7</v>
      </c>
      <c r="C1109" s="24"/>
      <c r="D1109" s="1" t="s">
        <v>77</v>
      </c>
      <c r="E1109" s="1" t="s">
        <v>78</v>
      </c>
      <c r="F1109" s="1" t="s">
        <v>1102</v>
      </c>
      <c r="G1109" s="1" t="s">
        <v>1402</v>
      </c>
      <c r="H1109" s="4" t="str">
        <f>INDEX(字典!B:B,MATCH(D1109,字典!A:A,0))</f>
        <v>正常</v>
      </c>
      <c r="I1109" s="4" t="str">
        <f>IF(RIGHT(F1109,2)="90",INDEX(字典!F:F,MATCH("0x"&amp;MID(F1109,5,2),字典!C:C,0)),INDEX(字典!D:D,MATCH("0x"&amp;MID(F1109,5,2),字典!C:C,0)))</f>
        <v>-</v>
      </c>
      <c r="J1109" s="4" t="str">
        <f>IF(RIGHT(F1109,2) ="90",INDEX(字典!J:J,MATCH("0x"&amp;MID(F1109,7,2),字典!C:C,0)),INDEX(字典!H:H,MATCH("0x"&amp;MID(F1109,7,2),字典!C:C,0)))</f>
        <v>0x30(048)</v>
      </c>
      <c r="K1109" s="4" t="str">
        <f>INDEX(字典!M:M,MATCH("0x"&amp;RIGHT(F1109,2),字典!L:L,0))</f>
        <v>0xC1(193/065)</v>
      </c>
      <c r="L1109" s="8">
        <f t="shared" si="39"/>
        <v>22.91</v>
      </c>
      <c r="M1109" s="8">
        <f t="shared" si="38"/>
        <v>1.0000000000001563E-2</v>
      </c>
    </row>
    <row r="1110" spans="1:13" ht="18" customHeight="1" x14ac:dyDescent="0.2">
      <c r="A1110" s="1">
        <v>1109</v>
      </c>
      <c r="B1110" s="1">
        <v>7</v>
      </c>
      <c r="C1110" s="24"/>
      <c r="D1110" s="1" t="s">
        <v>77</v>
      </c>
      <c r="E1110" s="1" t="s">
        <v>78</v>
      </c>
      <c r="F1110" s="1" t="s">
        <v>1104</v>
      </c>
      <c r="G1110" s="1" t="s">
        <v>1403</v>
      </c>
      <c r="H1110" s="4" t="str">
        <f>INDEX(字典!B:B,MATCH(D1110,字典!A:A,0))</f>
        <v>正常</v>
      </c>
      <c r="I1110" s="4" t="str">
        <f>IF(RIGHT(F1110,2)="90",INDEX(字典!F:F,MATCH("0x"&amp;MID(F1110,5,2),字典!C:C,0)),INDEX(字典!D:D,MATCH("0x"&amp;MID(F1110,5,2),字典!C:C,0)))</f>
        <v>0x50(080)</v>
      </c>
      <c r="J1110" s="4" t="str">
        <f>IF(RIGHT(F1110,2) ="90",INDEX(字典!J:J,MATCH("0x"&amp;MID(F1110,7,2),字典!C:C,0)),INDEX(字典!H:H,MATCH("0x"&amp;MID(F1110,7,2),字典!C:C,0)))</f>
        <v>0x07(007)</v>
      </c>
      <c r="K1110" s="4" t="str">
        <f>INDEX(字典!M:M,MATCH("0x"&amp;RIGHT(F1110,2),字典!L:L,0))</f>
        <v>0xB0(176/048)</v>
      </c>
      <c r="L1110" s="8">
        <f t="shared" si="39"/>
        <v>22.94</v>
      </c>
      <c r="M1110" s="8">
        <f t="shared" si="38"/>
        <v>3.0000000000001137E-2</v>
      </c>
    </row>
    <row r="1111" spans="1:13" ht="18" customHeight="1" x14ac:dyDescent="0.2">
      <c r="A1111" s="1">
        <v>1110</v>
      </c>
      <c r="B1111" s="1">
        <v>7</v>
      </c>
      <c r="C1111" s="24"/>
      <c r="D1111" s="1" t="s">
        <v>77</v>
      </c>
      <c r="E1111" s="1" t="s">
        <v>78</v>
      </c>
      <c r="F1111" s="1" t="s">
        <v>1106</v>
      </c>
      <c r="G1111" s="1" t="s">
        <v>1403</v>
      </c>
      <c r="H1111" s="4" t="str">
        <f>INDEX(字典!B:B,MATCH(D1111,字典!A:A,0))</f>
        <v>正常</v>
      </c>
      <c r="I1111" s="4" t="str">
        <f>IF(RIGHT(F1111,2)="90",INDEX(字典!F:F,MATCH("0x"&amp;MID(F1111,5,2),字典!C:C,0)),INDEX(字典!D:D,MATCH("0x"&amp;MID(F1111,5,2),字典!C:C,0)))</f>
        <v>0x1A(026)</v>
      </c>
      <c r="J1111" s="4" t="str">
        <f>IF(RIGHT(F1111,2) ="90",INDEX(字典!J:J,MATCH("0x"&amp;MID(F1111,7,2),字典!C:C,0)),INDEX(字典!H:H,MATCH("0x"&amp;MID(F1111,7,2),字典!C:C,0)))</f>
        <v>0x5B(091)</v>
      </c>
      <c r="K1111" s="4" t="str">
        <f>INDEX(字典!M:M,MATCH("0x"&amp;RIGHT(F1111,2),字典!L:L,0))</f>
        <v>0xB0(176/048)</v>
      </c>
      <c r="L1111" s="8">
        <f t="shared" si="39"/>
        <v>22.94</v>
      </c>
      <c r="M1111" s="8">
        <f t="shared" si="38"/>
        <v>0</v>
      </c>
    </row>
    <row r="1112" spans="1:13" ht="18" customHeight="1" x14ac:dyDescent="0.2">
      <c r="A1112" s="1">
        <v>1111</v>
      </c>
      <c r="B1112" s="1">
        <v>7</v>
      </c>
      <c r="C1112" s="24"/>
      <c r="D1112" s="1" t="s">
        <v>77</v>
      </c>
      <c r="E1112" s="1" t="s">
        <v>78</v>
      </c>
      <c r="F1112" s="1" t="s">
        <v>1108</v>
      </c>
      <c r="G1112" s="1" t="s">
        <v>1404</v>
      </c>
      <c r="H1112" s="4" t="str">
        <f>INDEX(字典!B:B,MATCH(D1112,字典!A:A,0))</f>
        <v>正常</v>
      </c>
      <c r="I1112" s="4" t="str">
        <f>IF(RIGHT(F1112,2)="90",INDEX(字典!F:F,MATCH("0x"&amp;MID(F1112,5,2),字典!C:C,0)),INDEX(字典!D:D,MATCH("0x"&amp;MID(F1112,5,2),字典!C:C,0)))</f>
        <v>0x02(002)</v>
      </c>
      <c r="J1112" s="4" t="str">
        <f>IF(RIGHT(F1112,2) ="90",INDEX(字典!J:J,MATCH("0x"&amp;MID(F1112,7,2),字典!C:C,0)),INDEX(字典!H:H,MATCH("0x"&amp;MID(F1112,7,2),字典!C:C,0)))</f>
        <v>0x5D(093)</v>
      </c>
      <c r="K1112" s="4" t="str">
        <f>INDEX(字典!M:M,MATCH("0x"&amp;RIGHT(F1112,2),字典!L:L,0))</f>
        <v>0xB0(176/048)</v>
      </c>
      <c r="L1112" s="8">
        <f t="shared" si="39"/>
        <v>22.95</v>
      </c>
      <c r="M1112" s="8">
        <f t="shared" si="38"/>
        <v>9.9999999999980105E-3</v>
      </c>
    </row>
    <row r="1113" spans="1:13" ht="18" customHeight="1" x14ac:dyDescent="0.2">
      <c r="A1113" s="1">
        <v>1112</v>
      </c>
      <c r="B1113" s="1">
        <v>7</v>
      </c>
      <c r="C1113" s="24"/>
      <c r="D1113" s="1" t="s">
        <v>77</v>
      </c>
      <c r="E1113" s="1" t="s">
        <v>78</v>
      </c>
      <c r="F1113" s="1" t="s">
        <v>1110</v>
      </c>
      <c r="G1113" s="1" t="s">
        <v>1405</v>
      </c>
      <c r="H1113" s="4" t="str">
        <f>INDEX(字典!B:B,MATCH(D1113,字典!A:A,0))</f>
        <v>正常</v>
      </c>
      <c r="I1113" s="4" t="str">
        <f>IF(RIGHT(F1113,2)="90",INDEX(字典!F:F,MATCH("0x"&amp;MID(F1113,5,2),字典!C:C,0)),INDEX(字典!D:D,MATCH("0x"&amp;MID(F1113,5,2),字典!C:C,0)))</f>
        <v>0x3E(062)</v>
      </c>
      <c r="J1113" s="4" t="str">
        <f>IF(RIGHT(F1113,2) ="90",INDEX(字典!J:J,MATCH("0x"&amp;MID(F1113,7,2),字典!C:C,0)),INDEX(字典!H:H,MATCH("0x"&amp;MID(F1113,7,2),字典!C:C,0)))</f>
        <v>0x07(007)</v>
      </c>
      <c r="K1113" s="4" t="str">
        <f>INDEX(字典!M:M,MATCH("0x"&amp;RIGHT(F1113,2),字典!L:L,0))</f>
        <v>0xB1(177/049)</v>
      </c>
      <c r="L1113" s="8">
        <f t="shared" si="39"/>
        <v>22.97</v>
      </c>
      <c r="M1113" s="8">
        <f t="shared" si="38"/>
        <v>1.9999999999999574E-2</v>
      </c>
    </row>
    <row r="1114" spans="1:13" ht="18" customHeight="1" x14ac:dyDescent="0.2">
      <c r="A1114" s="1">
        <v>1113</v>
      </c>
      <c r="B1114" s="1">
        <v>7</v>
      </c>
      <c r="C1114" s="24"/>
      <c r="D1114" s="1" t="s">
        <v>77</v>
      </c>
      <c r="E1114" s="1" t="s">
        <v>78</v>
      </c>
      <c r="F1114" s="1" t="s">
        <v>1049</v>
      </c>
      <c r="G1114" s="1" t="s">
        <v>1406</v>
      </c>
      <c r="H1114" s="4" t="str">
        <f>INDEX(字典!B:B,MATCH(D1114,字典!A:A,0))</f>
        <v>正常</v>
      </c>
      <c r="I1114" s="4" t="str">
        <f>IF(RIGHT(F1114,2)="90",INDEX(字典!F:F,MATCH("0x"&amp;MID(F1114,5,2),字典!C:C,0)),INDEX(字典!D:D,MATCH("0x"&amp;MID(F1114,5,2),字典!C:C,0)))</f>
        <v>-</v>
      </c>
      <c r="J1114" s="4" t="str">
        <f>IF(RIGHT(F1114,2) ="90",INDEX(字典!J:J,MATCH("0x"&amp;MID(F1114,7,2),字典!C:C,0)),INDEX(字典!H:H,MATCH("0x"&amp;MID(F1114,7,2),字典!C:C,0)))</f>
        <v>-</v>
      </c>
      <c r="K1114" s="4" t="str">
        <f>INDEX(字典!M:M,MATCH("0x"&amp;RIGHT(F1114,2),字典!L:L,0))</f>
        <v>0xB0(176/048)</v>
      </c>
      <c r="L1114" s="8">
        <f t="shared" si="39"/>
        <v>25.646999999999998</v>
      </c>
      <c r="M1114" s="8">
        <f t="shared" si="38"/>
        <v>2.6769999999999996</v>
      </c>
    </row>
    <row r="1115" spans="1:13" ht="18" customHeight="1" x14ac:dyDescent="0.2">
      <c r="A1115" s="1">
        <v>1114</v>
      </c>
      <c r="B1115" s="1">
        <v>7</v>
      </c>
      <c r="C1115" s="24"/>
      <c r="D1115" s="1" t="s">
        <v>77</v>
      </c>
      <c r="E1115" s="1" t="s">
        <v>78</v>
      </c>
      <c r="F1115" s="1" t="s">
        <v>1051</v>
      </c>
      <c r="G1115" s="1" t="s">
        <v>1407</v>
      </c>
      <c r="H1115" s="4" t="str">
        <f>INDEX(字典!B:B,MATCH(D1115,字典!A:A,0))</f>
        <v>正常</v>
      </c>
      <c r="I1115" s="4" t="str">
        <f>IF(RIGHT(F1115,2)="90",INDEX(字典!F:F,MATCH("0x"&amp;MID(F1115,5,2),字典!C:C,0)),INDEX(字典!D:D,MATCH("0x"&amp;MID(F1115,5,2),字典!C:C,0)))</f>
        <v>0x70(112)</v>
      </c>
      <c r="J1115" s="4" t="str">
        <f>IF(RIGHT(F1115,2) ="90",INDEX(字典!J:J,MATCH("0x"&amp;MID(F1115,7,2),字典!C:C,0)),INDEX(字典!H:H,MATCH("0x"&amp;MID(F1115,7,2),字典!C:C,0)))</f>
        <v>0x20(032)</v>
      </c>
      <c r="K1115" s="4" t="str">
        <f>INDEX(字典!M:M,MATCH("0x"&amp;RIGHT(F1115,2),字典!L:L,0))</f>
        <v>0xB0(176/048)</v>
      </c>
      <c r="L1115" s="8">
        <f t="shared" si="39"/>
        <v>25.657</v>
      </c>
      <c r="M1115" s="8">
        <f t="shared" si="38"/>
        <v>1.0000000000001563E-2</v>
      </c>
    </row>
    <row r="1116" spans="1:13" ht="18" customHeight="1" x14ac:dyDescent="0.2">
      <c r="A1116" s="1">
        <v>1115</v>
      </c>
      <c r="B1116" s="1">
        <v>7</v>
      </c>
      <c r="C1116" s="24"/>
      <c r="D1116" s="1" t="s">
        <v>77</v>
      </c>
      <c r="E1116" s="1" t="s">
        <v>78</v>
      </c>
      <c r="F1116" s="1" t="s">
        <v>1052</v>
      </c>
      <c r="G1116" s="1" t="s">
        <v>1408</v>
      </c>
      <c r="H1116" s="4" t="str">
        <f>INDEX(字典!B:B,MATCH(D1116,字典!A:A,0))</f>
        <v>正常</v>
      </c>
      <c r="I1116" s="4" t="str">
        <f>IF(RIGHT(F1116,2)="90",INDEX(字典!F:F,MATCH("0x"&amp;MID(F1116,5,2),字典!C:C,0)),INDEX(字典!D:D,MATCH("0x"&amp;MID(F1116,5,2),字典!C:C,0)))</f>
        <v>-</v>
      </c>
      <c r="J1116" s="4" t="str">
        <f>IF(RIGHT(F1116,2) ="90",INDEX(字典!J:J,MATCH("0x"&amp;MID(F1116,7,2),字典!C:C,0)),INDEX(字典!H:H,MATCH("0x"&amp;MID(F1116,7,2),字典!C:C,0)))</f>
        <v>-</v>
      </c>
      <c r="K1116" s="4" t="str">
        <f>INDEX(字典!M:M,MATCH("0x"&amp;RIGHT(F1116,2),字典!L:L,0))</f>
        <v>0xC0(192/064)</v>
      </c>
      <c r="L1116" s="8">
        <f t="shared" si="39"/>
        <v>25.670999999999999</v>
      </c>
      <c r="M1116" s="8">
        <f t="shared" si="38"/>
        <v>1.3999999999999346E-2</v>
      </c>
    </row>
    <row r="1117" spans="1:13" ht="18" customHeight="1" x14ac:dyDescent="0.2">
      <c r="A1117" s="1">
        <v>1116</v>
      </c>
      <c r="B1117" s="1">
        <v>7</v>
      </c>
      <c r="C1117" s="24"/>
      <c r="D1117" s="1" t="s">
        <v>77</v>
      </c>
      <c r="E1117" s="1" t="s">
        <v>78</v>
      </c>
      <c r="F1117" s="1" t="s">
        <v>1054</v>
      </c>
      <c r="G1117" s="1" t="s">
        <v>1409</v>
      </c>
      <c r="H1117" s="4" t="str">
        <f>INDEX(字典!B:B,MATCH(D1117,字典!A:A,0))</f>
        <v>正常</v>
      </c>
      <c r="I1117" s="4" t="str">
        <f>IF(RIGHT(F1117,2)="90",INDEX(字典!F:F,MATCH("0x"&amp;MID(F1117,5,2),字典!C:C,0)),INDEX(字典!D:D,MATCH("0x"&amp;MID(F1117,5,2),字典!C:C,0)))</f>
        <v>-</v>
      </c>
      <c r="J1117" s="4" t="str">
        <f>IF(RIGHT(F1117,2) ="90",INDEX(字典!J:J,MATCH("0x"&amp;MID(F1117,7,2),字典!C:C,0)),INDEX(字典!H:H,MATCH("0x"&amp;MID(F1117,7,2),字典!C:C,0)))</f>
        <v>-</v>
      </c>
      <c r="K1117" s="4" t="str">
        <f>INDEX(字典!M:M,MATCH("0x"&amp;RIGHT(F1117,2),字典!L:L,0))</f>
        <v>0xB1(177/049)</v>
      </c>
      <c r="L1117" s="8">
        <f t="shared" si="39"/>
        <v>25.681000000000001</v>
      </c>
      <c r="M1117" s="8">
        <f t="shared" si="38"/>
        <v>1.0000000000001563E-2</v>
      </c>
    </row>
    <row r="1118" spans="1:13" ht="18" customHeight="1" x14ac:dyDescent="0.2">
      <c r="A1118" s="1">
        <v>1117</v>
      </c>
      <c r="B1118" s="1">
        <v>7</v>
      </c>
      <c r="C1118" s="24"/>
      <c r="D1118" s="1" t="s">
        <v>77</v>
      </c>
      <c r="E1118" s="1" t="s">
        <v>78</v>
      </c>
      <c r="F1118" s="1" t="s">
        <v>1055</v>
      </c>
      <c r="G1118" s="1" t="s">
        <v>1410</v>
      </c>
      <c r="H1118" s="4" t="str">
        <f>INDEX(字典!B:B,MATCH(D1118,字典!A:A,0))</f>
        <v>正常</v>
      </c>
      <c r="I1118" s="4" t="str">
        <f>IF(RIGHT(F1118,2)="90",INDEX(字典!F:F,MATCH("0x"&amp;MID(F1118,5,2),字典!C:C,0)),INDEX(字典!D:D,MATCH("0x"&amp;MID(F1118,5,2),字典!C:C,0)))</f>
        <v>0x70(112)</v>
      </c>
      <c r="J1118" s="4" t="str">
        <f>IF(RIGHT(F1118,2) ="90",INDEX(字典!J:J,MATCH("0x"&amp;MID(F1118,7,2),字典!C:C,0)),INDEX(字典!H:H,MATCH("0x"&amp;MID(F1118,7,2),字典!C:C,0)))</f>
        <v>0x20(032)</v>
      </c>
      <c r="K1118" s="4" t="str">
        <f>INDEX(字典!M:M,MATCH("0x"&amp;RIGHT(F1118,2),字典!L:L,0))</f>
        <v>0xB1(177/049)</v>
      </c>
      <c r="L1118" s="8">
        <f t="shared" si="39"/>
        <v>25.701000000000001</v>
      </c>
      <c r="M1118" s="8">
        <f t="shared" si="38"/>
        <v>1.9999999999999574E-2</v>
      </c>
    </row>
    <row r="1119" spans="1:13" ht="18" customHeight="1" x14ac:dyDescent="0.2">
      <c r="A1119" s="1">
        <v>1118</v>
      </c>
      <c r="B1119" s="1">
        <v>7</v>
      </c>
      <c r="C1119" s="24"/>
      <c r="D1119" s="1" t="s">
        <v>77</v>
      </c>
      <c r="E1119" s="1" t="s">
        <v>78</v>
      </c>
      <c r="F1119" s="1" t="s">
        <v>1056</v>
      </c>
      <c r="G1119" s="1" t="s">
        <v>1411</v>
      </c>
      <c r="H1119" s="4" t="str">
        <f>INDEX(字典!B:B,MATCH(D1119,字典!A:A,0))</f>
        <v>正常</v>
      </c>
      <c r="I1119" s="4" t="str">
        <f>IF(RIGHT(F1119,2)="90",INDEX(字典!F:F,MATCH("0x"&amp;MID(F1119,5,2),字典!C:C,0)),INDEX(字典!D:D,MATCH("0x"&amp;MID(F1119,5,2),字典!C:C,0)))</f>
        <v>-</v>
      </c>
      <c r="J1119" s="4" t="str">
        <f>IF(RIGHT(F1119,2) ="90",INDEX(字典!J:J,MATCH("0x"&amp;MID(F1119,7,2),字典!C:C,0)),INDEX(字典!H:H,MATCH("0x"&amp;MID(F1119,7,2),字典!C:C,0)))</f>
        <v>0x31(049)</v>
      </c>
      <c r="K1119" s="4" t="str">
        <f>INDEX(字典!M:M,MATCH("0x"&amp;RIGHT(F1119,2),字典!L:L,0))</f>
        <v>0xC1(193/065)</v>
      </c>
      <c r="L1119" s="8">
        <f t="shared" si="39"/>
        <v>25.710999999999999</v>
      </c>
      <c r="M1119" s="8">
        <f t="shared" si="38"/>
        <v>9.9999999999980105E-3</v>
      </c>
    </row>
    <row r="1120" spans="1:13" ht="18" customHeight="1" x14ac:dyDescent="0.2">
      <c r="A1120" s="1">
        <v>1119</v>
      </c>
      <c r="B1120" s="1">
        <v>7</v>
      </c>
      <c r="C1120" s="24"/>
      <c r="D1120" s="1" t="s">
        <v>77</v>
      </c>
      <c r="E1120" s="1" t="s">
        <v>78</v>
      </c>
      <c r="F1120" s="1" t="s">
        <v>1058</v>
      </c>
      <c r="G1120" s="1" t="s">
        <v>1412</v>
      </c>
      <c r="H1120" s="4" t="str">
        <f>INDEX(字典!B:B,MATCH(D1120,字典!A:A,0))</f>
        <v>正常</v>
      </c>
      <c r="I1120" s="4" t="str">
        <f>IF(RIGHT(F1120,2)="90",INDEX(字典!F:F,MATCH("0x"&amp;MID(F1120,5,2),字典!C:C,0)),INDEX(字典!D:D,MATCH("0x"&amp;MID(F1120,5,2),字典!C:C,0)))</f>
        <v>0x72(114)</v>
      </c>
      <c r="J1120" s="4" t="str">
        <f>IF(RIGHT(F1120,2) ="90",INDEX(字典!J:J,MATCH("0x"&amp;MID(F1120,7,2),字典!C:C,0)),INDEX(字典!H:H,MATCH("0x"&amp;MID(F1120,7,2),字典!C:C,0)))</f>
        <v>0x07(007)</v>
      </c>
      <c r="K1120" s="4" t="str">
        <f>INDEX(字典!M:M,MATCH("0x"&amp;RIGHT(F1120,2),字典!L:L,0))</f>
        <v>0xB0(176/048)</v>
      </c>
      <c r="L1120" s="8">
        <f t="shared" si="39"/>
        <v>25.731000000000002</v>
      </c>
      <c r="M1120" s="8">
        <f t="shared" si="38"/>
        <v>2.0000000000003126E-2</v>
      </c>
    </row>
    <row r="1121" spans="1:13" ht="18" customHeight="1" x14ac:dyDescent="0.2">
      <c r="A1121" s="1">
        <v>1120</v>
      </c>
      <c r="B1121" s="1">
        <v>7</v>
      </c>
      <c r="C1121" s="24"/>
      <c r="D1121" s="1" t="s">
        <v>77</v>
      </c>
      <c r="E1121" s="1" t="s">
        <v>78</v>
      </c>
      <c r="F1121" s="1" t="s">
        <v>1060</v>
      </c>
      <c r="G1121" s="1" t="s">
        <v>443</v>
      </c>
      <c r="H1121" s="4" t="str">
        <f>INDEX(字典!B:B,MATCH(D1121,字典!A:A,0))</f>
        <v>正常</v>
      </c>
      <c r="I1121" s="4" t="str">
        <f>IF(RIGHT(F1121,2)="90",INDEX(字典!F:F,MATCH("0x"&amp;MID(F1121,5,2),字典!C:C,0)),INDEX(字典!D:D,MATCH("0x"&amp;MID(F1121,5,2),字典!C:C,0)))</f>
        <v>0x14(020)</v>
      </c>
      <c r="J1121" s="4" t="str">
        <f>IF(RIGHT(F1121,2) ="90",INDEX(字典!J:J,MATCH("0x"&amp;MID(F1121,7,2),字典!C:C,0)),INDEX(字典!H:H,MATCH("0x"&amp;MID(F1121,7,2),字典!C:C,0)))</f>
        <v>0x5B(091)</v>
      </c>
      <c r="K1121" s="4" t="str">
        <f>INDEX(字典!M:M,MATCH("0x"&amp;RIGHT(F1121,2),字典!L:L,0))</f>
        <v>0xB0(176/048)</v>
      </c>
      <c r="L1121" s="8">
        <f t="shared" si="39"/>
        <v>25.741</v>
      </c>
      <c r="M1121" s="8">
        <f t="shared" si="38"/>
        <v>9.9999999999980105E-3</v>
      </c>
    </row>
    <row r="1122" spans="1:13" ht="18" customHeight="1" x14ac:dyDescent="0.2">
      <c r="A1122" s="1">
        <v>1121</v>
      </c>
      <c r="B1122" s="1">
        <v>7</v>
      </c>
      <c r="C1122" s="24"/>
      <c r="D1122" s="1" t="s">
        <v>77</v>
      </c>
      <c r="E1122" s="1" t="s">
        <v>78</v>
      </c>
      <c r="F1122" s="1" t="s">
        <v>1061</v>
      </c>
      <c r="G1122" s="1" t="s">
        <v>1413</v>
      </c>
      <c r="H1122" s="4" t="str">
        <f>INDEX(字典!B:B,MATCH(D1122,字典!A:A,0))</f>
        <v>正常</v>
      </c>
      <c r="I1122" s="4" t="str">
        <f>IF(RIGHT(F1122,2)="90",INDEX(字典!F:F,MATCH("0x"&amp;MID(F1122,5,2),字典!C:C,0)),INDEX(字典!D:D,MATCH("0x"&amp;MID(F1122,5,2),字典!C:C,0)))</f>
        <v>-</v>
      </c>
      <c r="J1122" s="4" t="str">
        <f>IF(RIGHT(F1122,2) ="90",INDEX(字典!J:J,MATCH("0x"&amp;MID(F1122,7,2),字典!C:C,0)),INDEX(字典!H:H,MATCH("0x"&amp;MID(F1122,7,2),字典!C:C,0)))</f>
        <v>0x5D(093)</v>
      </c>
      <c r="K1122" s="4" t="str">
        <f>INDEX(字典!M:M,MATCH("0x"&amp;RIGHT(F1122,2),字典!L:L,0))</f>
        <v>0xB0(176/048)</v>
      </c>
      <c r="L1122" s="8">
        <f t="shared" si="39"/>
        <v>25.760999999999999</v>
      </c>
      <c r="M1122" s="8">
        <f t="shared" si="38"/>
        <v>1.9999999999999574E-2</v>
      </c>
    </row>
    <row r="1123" spans="1:13" ht="18" customHeight="1" x14ac:dyDescent="0.2">
      <c r="A1123" s="1">
        <v>1122</v>
      </c>
      <c r="B1123" s="1">
        <v>7</v>
      </c>
      <c r="C1123" s="24"/>
      <c r="D1123" s="1" t="s">
        <v>77</v>
      </c>
      <c r="E1123" s="1" t="s">
        <v>78</v>
      </c>
      <c r="F1123" s="1" t="s">
        <v>1063</v>
      </c>
      <c r="G1123" s="1" t="s">
        <v>1414</v>
      </c>
      <c r="H1123" s="4" t="str">
        <f>INDEX(字典!B:B,MATCH(D1123,字典!A:A,0))</f>
        <v>正常</v>
      </c>
      <c r="I1123" s="4" t="str">
        <f>IF(RIGHT(F1123,2)="90",INDEX(字典!F:F,MATCH("0x"&amp;MID(F1123,5,2),字典!C:C,0)),INDEX(字典!D:D,MATCH("0x"&amp;MID(F1123,5,2),字典!C:C,0)))</f>
        <v>0x32(050)</v>
      </c>
      <c r="J1123" s="4" t="str">
        <f>IF(RIGHT(F1123,2) ="90",INDEX(字典!J:J,MATCH("0x"&amp;MID(F1123,7,2),字典!C:C,0)),INDEX(字典!H:H,MATCH("0x"&amp;MID(F1123,7,2),字典!C:C,0)))</f>
        <v>0x07(007)</v>
      </c>
      <c r="K1123" s="4" t="str">
        <f>INDEX(字典!M:M,MATCH("0x"&amp;RIGHT(F1123,2),字典!L:L,0))</f>
        <v>0xB1(177/049)</v>
      </c>
      <c r="L1123" s="8">
        <f t="shared" si="39"/>
        <v>25.780999999999999</v>
      </c>
      <c r="M1123" s="8">
        <f t="shared" si="38"/>
        <v>1.9999999999999574E-2</v>
      </c>
    </row>
    <row r="1124" spans="1:13" ht="18" customHeight="1" x14ac:dyDescent="0.2">
      <c r="A1124" s="1">
        <v>1123</v>
      </c>
      <c r="B1124" s="1">
        <v>7</v>
      </c>
      <c r="C1124" s="24"/>
      <c r="D1124" s="1" t="s">
        <v>77</v>
      </c>
      <c r="E1124" s="1" t="s">
        <v>78</v>
      </c>
      <c r="F1124" s="1" t="s">
        <v>1049</v>
      </c>
      <c r="G1124" s="1" t="s">
        <v>1415</v>
      </c>
      <c r="H1124" s="4" t="str">
        <f>INDEX(字典!B:B,MATCH(D1124,字典!A:A,0))</f>
        <v>正常</v>
      </c>
      <c r="I1124" s="4" t="str">
        <f>IF(RIGHT(F1124,2)="90",INDEX(字典!F:F,MATCH("0x"&amp;MID(F1124,5,2),字典!C:C,0)),INDEX(字典!D:D,MATCH("0x"&amp;MID(F1124,5,2),字典!C:C,0)))</f>
        <v>-</v>
      </c>
      <c r="J1124" s="4" t="str">
        <f>IF(RIGHT(F1124,2) ="90",INDEX(字典!J:J,MATCH("0x"&amp;MID(F1124,7,2),字典!C:C,0)),INDEX(字典!H:H,MATCH("0x"&amp;MID(F1124,7,2),字典!C:C,0)))</f>
        <v>-</v>
      </c>
      <c r="K1124" s="4" t="str">
        <f>INDEX(字典!M:M,MATCH("0x"&amp;RIGHT(F1124,2),字典!L:L,0))</f>
        <v>0xB0(176/048)</v>
      </c>
      <c r="L1124" s="8">
        <f t="shared" si="39"/>
        <v>29.890999999999998</v>
      </c>
      <c r="M1124" s="8">
        <f t="shared" si="38"/>
        <v>4.1099999999999994</v>
      </c>
    </row>
    <row r="1125" spans="1:13" ht="18" customHeight="1" x14ac:dyDescent="0.2">
      <c r="A1125" s="1">
        <v>1124</v>
      </c>
      <c r="B1125" s="1">
        <v>7</v>
      </c>
      <c r="C1125" s="24"/>
      <c r="D1125" s="1" t="s">
        <v>77</v>
      </c>
      <c r="E1125" s="1" t="s">
        <v>78</v>
      </c>
      <c r="F1125" s="1" t="s">
        <v>1051</v>
      </c>
      <c r="G1125" s="1" t="s">
        <v>1416</v>
      </c>
      <c r="H1125" s="4" t="str">
        <f>INDEX(字典!B:B,MATCH(D1125,字典!A:A,0))</f>
        <v>正常</v>
      </c>
      <c r="I1125" s="4" t="str">
        <f>IF(RIGHT(F1125,2)="90",INDEX(字典!F:F,MATCH("0x"&amp;MID(F1125,5,2),字典!C:C,0)),INDEX(字典!D:D,MATCH("0x"&amp;MID(F1125,5,2),字典!C:C,0)))</f>
        <v>0x70(112)</v>
      </c>
      <c r="J1125" s="4" t="str">
        <f>IF(RIGHT(F1125,2) ="90",INDEX(字典!J:J,MATCH("0x"&amp;MID(F1125,7,2),字典!C:C,0)),INDEX(字典!H:H,MATCH("0x"&amp;MID(F1125,7,2),字典!C:C,0)))</f>
        <v>0x20(032)</v>
      </c>
      <c r="K1125" s="4" t="str">
        <f>INDEX(字典!M:M,MATCH("0x"&amp;RIGHT(F1125,2),字典!L:L,0))</f>
        <v>0xB0(176/048)</v>
      </c>
      <c r="L1125" s="8">
        <f t="shared" si="39"/>
        <v>29.901</v>
      </c>
      <c r="M1125" s="8">
        <f t="shared" si="38"/>
        <v>1.0000000000001563E-2</v>
      </c>
    </row>
    <row r="1126" spans="1:13" ht="18" customHeight="1" x14ac:dyDescent="0.2">
      <c r="A1126" s="1">
        <v>1125</v>
      </c>
      <c r="B1126" s="1">
        <v>7</v>
      </c>
      <c r="C1126" s="24"/>
      <c r="D1126" s="1" t="s">
        <v>77</v>
      </c>
      <c r="E1126" s="1" t="s">
        <v>78</v>
      </c>
      <c r="F1126" s="1" t="s">
        <v>1417</v>
      </c>
      <c r="G1126" s="1" t="s">
        <v>1418</v>
      </c>
      <c r="H1126" s="4" t="str">
        <f>INDEX(字典!B:B,MATCH(D1126,字典!A:A,0))</f>
        <v>正常</v>
      </c>
      <c r="I1126" s="4" t="str">
        <f>IF(RIGHT(F1126,2)="90",INDEX(字典!F:F,MATCH("0x"&amp;MID(F1126,5,2),字典!C:C,0)),INDEX(字典!D:D,MATCH("0x"&amp;MID(F1126,5,2),字典!C:C,0)))</f>
        <v>-</v>
      </c>
      <c r="J1126" s="4" t="str">
        <f>IF(RIGHT(F1126,2) ="90",INDEX(字典!J:J,MATCH("0x"&amp;MID(F1126,7,2),字典!C:C,0)),INDEX(字典!H:H,MATCH("0x"&amp;MID(F1126,7,2),字典!C:C,0)))</f>
        <v>0x01(001)</v>
      </c>
      <c r="K1126" s="4" t="str">
        <f>INDEX(字典!M:M,MATCH("0x"&amp;RIGHT(F1126,2),字典!L:L,0))</f>
        <v>0xC0(192/064)</v>
      </c>
      <c r="L1126" s="8">
        <f t="shared" si="39"/>
        <v>29.920999999999999</v>
      </c>
      <c r="M1126" s="8">
        <f t="shared" si="38"/>
        <v>1.9999999999999574E-2</v>
      </c>
    </row>
    <row r="1127" spans="1:13" ht="18" customHeight="1" x14ac:dyDescent="0.2">
      <c r="A1127" s="1">
        <v>1126</v>
      </c>
      <c r="B1127" s="1">
        <v>7</v>
      </c>
      <c r="C1127" s="24"/>
      <c r="D1127" s="1" t="s">
        <v>77</v>
      </c>
      <c r="E1127" s="1" t="s">
        <v>78</v>
      </c>
      <c r="F1127" s="1" t="s">
        <v>1054</v>
      </c>
      <c r="G1127" s="1" t="s">
        <v>1419</v>
      </c>
      <c r="H1127" s="4" t="str">
        <f>INDEX(字典!B:B,MATCH(D1127,字典!A:A,0))</f>
        <v>正常</v>
      </c>
      <c r="I1127" s="4" t="str">
        <f>IF(RIGHT(F1127,2)="90",INDEX(字典!F:F,MATCH("0x"&amp;MID(F1127,5,2),字典!C:C,0)),INDEX(字典!D:D,MATCH("0x"&amp;MID(F1127,5,2),字典!C:C,0)))</f>
        <v>-</v>
      </c>
      <c r="J1127" s="4" t="str">
        <f>IF(RIGHT(F1127,2) ="90",INDEX(字典!J:J,MATCH("0x"&amp;MID(F1127,7,2),字典!C:C,0)),INDEX(字典!H:H,MATCH("0x"&amp;MID(F1127,7,2),字典!C:C,0)))</f>
        <v>-</v>
      </c>
      <c r="K1127" s="4" t="str">
        <f>INDEX(字典!M:M,MATCH("0x"&amp;RIGHT(F1127,2),字典!L:L,0))</f>
        <v>0xB1(177/049)</v>
      </c>
      <c r="L1127" s="8">
        <f t="shared" si="39"/>
        <v>29.940999999999999</v>
      </c>
      <c r="M1127" s="8">
        <f t="shared" si="38"/>
        <v>1.9999999999999574E-2</v>
      </c>
    </row>
    <row r="1128" spans="1:13" ht="18" customHeight="1" x14ac:dyDescent="0.2">
      <c r="A1128" s="1">
        <v>1127</v>
      </c>
      <c r="B1128" s="1">
        <v>7</v>
      </c>
      <c r="C1128" s="24"/>
      <c r="D1128" s="1" t="s">
        <v>77</v>
      </c>
      <c r="E1128" s="1" t="s">
        <v>78</v>
      </c>
      <c r="F1128" s="1" t="s">
        <v>1055</v>
      </c>
      <c r="G1128" s="1" t="s">
        <v>1420</v>
      </c>
      <c r="H1128" s="4" t="str">
        <f>INDEX(字典!B:B,MATCH(D1128,字典!A:A,0))</f>
        <v>正常</v>
      </c>
      <c r="I1128" s="4" t="str">
        <f>IF(RIGHT(F1128,2)="90",INDEX(字典!F:F,MATCH("0x"&amp;MID(F1128,5,2),字典!C:C,0)),INDEX(字典!D:D,MATCH("0x"&amp;MID(F1128,5,2),字典!C:C,0)))</f>
        <v>0x70(112)</v>
      </c>
      <c r="J1128" s="4" t="str">
        <f>IF(RIGHT(F1128,2) ="90",INDEX(字典!J:J,MATCH("0x"&amp;MID(F1128,7,2),字典!C:C,0)),INDEX(字典!H:H,MATCH("0x"&amp;MID(F1128,7,2),字典!C:C,0)))</f>
        <v>0x20(032)</v>
      </c>
      <c r="K1128" s="4" t="str">
        <f>INDEX(字典!M:M,MATCH("0x"&amp;RIGHT(F1128,2),字典!L:L,0))</f>
        <v>0xB1(177/049)</v>
      </c>
      <c r="L1128" s="8">
        <f t="shared" si="39"/>
        <v>29.951000000000001</v>
      </c>
      <c r="M1128" s="8">
        <f t="shared" si="38"/>
        <v>1.0000000000001563E-2</v>
      </c>
    </row>
    <row r="1129" spans="1:13" ht="18" customHeight="1" x14ac:dyDescent="0.2">
      <c r="A1129" s="1">
        <v>1128</v>
      </c>
      <c r="B1129" s="1">
        <v>7</v>
      </c>
      <c r="C1129" s="24"/>
      <c r="D1129" s="1" t="s">
        <v>77</v>
      </c>
      <c r="E1129" s="1" t="s">
        <v>78</v>
      </c>
      <c r="F1129" s="1" t="s">
        <v>1102</v>
      </c>
      <c r="G1129" s="1" t="s">
        <v>1421</v>
      </c>
      <c r="H1129" s="4" t="str">
        <f>INDEX(字典!B:B,MATCH(D1129,字典!A:A,0))</f>
        <v>正常</v>
      </c>
      <c r="I1129" s="4" t="str">
        <f>IF(RIGHT(F1129,2)="90",INDEX(字典!F:F,MATCH("0x"&amp;MID(F1129,5,2),字典!C:C,0)),INDEX(字典!D:D,MATCH("0x"&amp;MID(F1129,5,2),字典!C:C,0)))</f>
        <v>-</v>
      </c>
      <c r="J1129" s="4" t="str">
        <f>IF(RIGHT(F1129,2) ="90",INDEX(字典!J:J,MATCH("0x"&amp;MID(F1129,7,2),字典!C:C,0)),INDEX(字典!H:H,MATCH("0x"&amp;MID(F1129,7,2),字典!C:C,0)))</f>
        <v>0x30(048)</v>
      </c>
      <c r="K1129" s="4" t="str">
        <f>INDEX(字典!M:M,MATCH("0x"&amp;RIGHT(F1129,2),字典!L:L,0))</f>
        <v>0xC1(193/065)</v>
      </c>
      <c r="L1129" s="8">
        <f t="shared" si="39"/>
        <v>29.960999999999999</v>
      </c>
      <c r="M1129" s="8">
        <f t="shared" si="38"/>
        <v>9.9999999999980105E-3</v>
      </c>
    </row>
    <row r="1130" spans="1:13" ht="18" customHeight="1" x14ac:dyDescent="0.2">
      <c r="A1130" s="1">
        <v>1129</v>
      </c>
      <c r="B1130" s="1">
        <v>7</v>
      </c>
      <c r="C1130" s="24"/>
      <c r="D1130" s="1" t="s">
        <v>77</v>
      </c>
      <c r="E1130" s="1" t="s">
        <v>78</v>
      </c>
      <c r="F1130" s="1" t="s">
        <v>1422</v>
      </c>
      <c r="G1130" s="1" t="s">
        <v>1423</v>
      </c>
      <c r="H1130" s="4" t="str">
        <f>INDEX(字典!B:B,MATCH(D1130,字典!A:A,0))</f>
        <v>正常</v>
      </c>
      <c r="I1130" s="4" t="str">
        <f>IF(RIGHT(F1130,2)="90",INDEX(字典!F:F,MATCH("0x"&amp;MID(F1130,5,2),字典!C:C,0)),INDEX(字典!D:D,MATCH("0x"&amp;MID(F1130,5,2),字典!C:C,0)))</f>
        <v>0x6E(110)</v>
      </c>
      <c r="J1130" s="4" t="str">
        <f>IF(RIGHT(F1130,2) ="90",INDEX(字典!J:J,MATCH("0x"&amp;MID(F1130,7,2),字典!C:C,0)),INDEX(字典!H:H,MATCH("0x"&amp;MID(F1130,7,2),字典!C:C,0)))</f>
        <v>0x07(007)</v>
      </c>
      <c r="K1130" s="4" t="str">
        <f>INDEX(字典!M:M,MATCH("0x"&amp;RIGHT(F1130,2),字典!L:L,0))</f>
        <v>0xB0(176/048)</v>
      </c>
      <c r="L1130" s="8">
        <f t="shared" si="39"/>
        <v>29.981000000000002</v>
      </c>
      <c r="M1130" s="8">
        <f t="shared" si="38"/>
        <v>2.0000000000003126E-2</v>
      </c>
    </row>
    <row r="1131" spans="1:13" ht="18" customHeight="1" x14ac:dyDescent="0.2">
      <c r="A1131" s="1">
        <v>1130</v>
      </c>
      <c r="B1131" s="1">
        <v>7</v>
      </c>
      <c r="C1131" s="24"/>
      <c r="D1131" s="1" t="s">
        <v>77</v>
      </c>
      <c r="E1131" s="1" t="s">
        <v>78</v>
      </c>
      <c r="F1131" s="1" t="s">
        <v>1424</v>
      </c>
      <c r="G1131" s="1" t="s">
        <v>1425</v>
      </c>
      <c r="H1131" s="4" t="str">
        <f>INDEX(字典!B:B,MATCH(D1131,字典!A:A,0))</f>
        <v>正常</v>
      </c>
      <c r="I1131" s="4" t="str">
        <f>IF(RIGHT(F1131,2)="90",INDEX(字典!F:F,MATCH("0x"&amp;MID(F1131,5,2),字典!C:C,0)),INDEX(字典!D:D,MATCH("0x"&amp;MID(F1131,5,2),字典!C:C,0)))</f>
        <v>0x12(018)</v>
      </c>
      <c r="J1131" s="4" t="str">
        <f>IF(RIGHT(F1131,2) ="90",INDEX(字典!J:J,MATCH("0x"&amp;MID(F1131,7,2),字典!C:C,0)),INDEX(字典!H:H,MATCH("0x"&amp;MID(F1131,7,2),字典!C:C,0)))</f>
        <v>0x5B(091)</v>
      </c>
      <c r="K1131" s="4" t="str">
        <f>INDEX(字典!M:M,MATCH("0x"&amp;RIGHT(F1131,2),字典!L:L,0))</f>
        <v>0xB0(176/048)</v>
      </c>
      <c r="L1131" s="8">
        <f t="shared" si="39"/>
        <v>30.001000000000001</v>
      </c>
      <c r="M1131" s="8">
        <f t="shared" si="38"/>
        <v>1.9999999999999574E-2</v>
      </c>
    </row>
    <row r="1132" spans="1:13" ht="18" customHeight="1" x14ac:dyDescent="0.2">
      <c r="A1132" s="1">
        <v>1131</v>
      </c>
      <c r="B1132" s="1">
        <v>7</v>
      </c>
      <c r="C1132" s="24"/>
      <c r="D1132" s="1" t="s">
        <v>77</v>
      </c>
      <c r="E1132" s="1" t="s">
        <v>78</v>
      </c>
      <c r="F1132" s="1" t="s">
        <v>1426</v>
      </c>
      <c r="G1132" s="1" t="s">
        <v>1427</v>
      </c>
      <c r="H1132" s="4" t="str">
        <f>INDEX(字典!B:B,MATCH(D1132,字典!A:A,0))</f>
        <v>正常</v>
      </c>
      <c r="I1132" s="4" t="str">
        <f>IF(RIGHT(F1132,2)="90",INDEX(字典!F:F,MATCH("0x"&amp;MID(F1132,5,2),字典!C:C,0)),INDEX(字典!D:D,MATCH("0x"&amp;MID(F1132,5,2),字典!C:C,0)))</f>
        <v>0x30(048)</v>
      </c>
      <c r="J1132" s="4" t="str">
        <f>IF(RIGHT(F1132,2) ="90",INDEX(字典!J:J,MATCH("0x"&amp;MID(F1132,7,2),字典!C:C,0)),INDEX(字典!H:H,MATCH("0x"&amp;MID(F1132,7,2),字典!C:C,0)))</f>
        <v>0x07(007)</v>
      </c>
      <c r="K1132" s="4" t="str">
        <f>INDEX(字典!M:M,MATCH("0x"&amp;RIGHT(F1132,2),字典!L:L,0))</f>
        <v>0xB1(177/049)</v>
      </c>
      <c r="L1132" s="8">
        <f t="shared" si="39"/>
        <v>30.021000000000001</v>
      </c>
      <c r="M1132" s="8">
        <f t="shared" si="38"/>
        <v>1.9999999999999574E-2</v>
      </c>
    </row>
    <row r="1133" spans="1:13" ht="18" customHeight="1" x14ac:dyDescent="0.2">
      <c r="A1133" s="1">
        <v>1132</v>
      </c>
      <c r="B1133" s="1">
        <v>7</v>
      </c>
      <c r="C1133" s="24"/>
      <c r="D1133" s="1" t="s">
        <v>77</v>
      </c>
      <c r="E1133" s="1" t="s">
        <v>78</v>
      </c>
      <c r="F1133" s="1" t="s">
        <v>1428</v>
      </c>
      <c r="G1133" s="1" t="s">
        <v>1429</v>
      </c>
      <c r="H1133" s="4" t="str">
        <f>INDEX(字典!B:B,MATCH(D1133,字典!A:A,0))</f>
        <v>正常</v>
      </c>
      <c r="I1133" s="4" t="str">
        <f>IF(RIGHT(F1133,2)="90",INDEX(字典!F:F,MATCH("0x"&amp;MID(F1133,5,2),字典!C:C,0)),INDEX(字典!D:D,MATCH("0x"&amp;MID(F1133,5,2),字典!C:C,0)))</f>
        <v>0x23(035)</v>
      </c>
      <c r="J1133" s="4" t="str">
        <f>IF(RIGHT(F1133,2) ="90",INDEX(字典!J:J,MATCH("0x"&amp;MID(F1133,7,2),字典!C:C,0)),INDEX(字典!H:H,MATCH("0x"&amp;MID(F1133,7,2),字典!C:C,0)))</f>
        <v>0x5B(091)</v>
      </c>
      <c r="K1133" s="4" t="str">
        <f>INDEX(字典!M:M,MATCH("0x"&amp;RIGHT(F1133,2),字典!L:L,0))</f>
        <v>0xB1(177/049)</v>
      </c>
      <c r="L1133" s="8">
        <f t="shared" si="39"/>
        <v>30.041</v>
      </c>
      <c r="M1133" s="8">
        <f t="shared" si="38"/>
        <v>1.9999999999999574E-2</v>
      </c>
    </row>
    <row r="1134" spans="1:13" ht="18" customHeight="1" x14ac:dyDescent="0.2">
      <c r="A1134" s="1">
        <v>1133</v>
      </c>
      <c r="B1134" s="1">
        <v>7</v>
      </c>
      <c r="C1134" s="24"/>
      <c r="D1134" s="1" t="s">
        <v>77</v>
      </c>
      <c r="E1134" s="1" t="s">
        <v>78</v>
      </c>
      <c r="F1134" s="1" t="s">
        <v>1049</v>
      </c>
      <c r="G1134" s="1" t="s">
        <v>1430</v>
      </c>
      <c r="H1134" s="4" t="str">
        <f>INDEX(字典!B:B,MATCH(D1134,字典!A:A,0))</f>
        <v>正常</v>
      </c>
      <c r="I1134" s="4" t="str">
        <f>IF(RIGHT(F1134,2)="90",INDEX(字典!F:F,MATCH("0x"&amp;MID(F1134,5,2),字典!C:C,0)),INDEX(字典!D:D,MATCH("0x"&amp;MID(F1134,5,2),字典!C:C,0)))</f>
        <v>-</v>
      </c>
      <c r="J1134" s="4" t="str">
        <f>IF(RIGHT(F1134,2) ="90",INDEX(字典!J:J,MATCH("0x"&amp;MID(F1134,7,2),字典!C:C,0)),INDEX(字典!H:H,MATCH("0x"&amp;MID(F1134,7,2),字典!C:C,0)))</f>
        <v>-</v>
      </c>
      <c r="K1134" s="4" t="str">
        <f>INDEX(字典!M:M,MATCH("0x"&amp;RIGHT(F1134,2),字典!L:L,0))</f>
        <v>0xB0(176/048)</v>
      </c>
      <c r="L1134" s="8">
        <f t="shared" si="39"/>
        <v>32.28</v>
      </c>
      <c r="M1134" s="8">
        <f t="shared" si="38"/>
        <v>2.2390000000000008</v>
      </c>
    </row>
    <row r="1135" spans="1:13" ht="18" customHeight="1" x14ac:dyDescent="0.2">
      <c r="A1135" s="1">
        <v>1134</v>
      </c>
      <c r="B1135" s="1">
        <v>7</v>
      </c>
      <c r="C1135" s="24"/>
      <c r="D1135" s="1" t="s">
        <v>77</v>
      </c>
      <c r="E1135" s="1" t="s">
        <v>78</v>
      </c>
      <c r="F1135" s="1" t="s">
        <v>1051</v>
      </c>
      <c r="G1135" s="1" t="s">
        <v>1431</v>
      </c>
      <c r="H1135" s="4" t="str">
        <f>INDEX(字典!B:B,MATCH(D1135,字典!A:A,0))</f>
        <v>正常</v>
      </c>
      <c r="I1135" s="4" t="str">
        <f>IF(RIGHT(F1135,2)="90",INDEX(字典!F:F,MATCH("0x"&amp;MID(F1135,5,2),字典!C:C,0)),INDEX(字典!D:D,MATCH("0x"&amp;MID(F1135,5,2),字典!C:C,0)))</f>
        <v>0x70(112)</v>
      </c>
      <c r="J1135" s="4" t="str">
        <f>IF(RIGHT(F1135,2) ="90",INDEX(字典!J:J,MATCH("0x"&amp;MID(F1135,7,2),字典!C:C,0)),INDEX(字典!H:H,MATCH("0x"&amp;MID(F1135,7,2),字典!C:C,0)))</f>
        <v>0x20(032)</v>
      </c>
      <c r="K1135" s="4" t="str">
        <f>INDEX(字典!M:M,MATCH("0x"&amp;RIGHT(F1135,2),字典!L:L,0))</f>
        <v>0xB0(176/048)</v>
      </c>
      <c r="L1135" s="8">
        <f t="shared" si="39"/>
        <v>32.299999999999997</v>
      </c>
      <c r="M1135" s="8">
        <f t="shared" si="38"/>
        <v>1.9999999999996021E-2</v>
      </c>
    </row>
    <row r="1136" spans="1:13" ht="18" customHeight="1" x14ac:dyDescent="0.2">
      <c r="A1136" s="1">
        <v>1135</v>
      </c>
      <c r="B1136" s="1">
        <v>7</v>
      </c>
      <c r="C1136" s="24"/>
      <c r="D1136" s="1" t="s">
        <v>77</v>
      </c>
      <c r="E1136" s="1" t="s">
        <v>78</v>
      </c>
      <c r="F1136" s="1" t="s">
        <v>1052</v>
      </c>
      <c r="G1136" s="1" t="s">
        <v>1432</v>
      </c>
      <c r="H1136" s="4" t="str">
        <f>INDEX(字典!B:B,MATCH(D1136,字典!A:A,0))</f>
        <v>正常</v>
      </c>
      <c r="I1136" s="4" t="str">
        <f>IF(RIGHT(F1136,2)="90",INDEX(字典!F:F,MATCH("0x"&amp;MID(F1136,5,2),字典!C:C,0)),INDEX(字典!D:D,MATCH("0x"&amp;MID(F1136,5,2),字典!C:C,0)))</f>
        <v>-</v>
      </c>
      <c r="J1136" s="4" t="str">
        <f>IF(RIGHT(F1136,2) ="90",INDEX(字典!J:J,MATCH("0x"&amp;MID(F1136,7,2),字典!C:C,0)),INDEX(字典!H:H,MATCH("0x"&amp;MID(F1136,7,2),字典!C:C,0)))</f>
        <v>-</v>
      </c>
      <c r="K1136" s="4" t="str">
        <f>INDEX(字典!M:M,MATCH("0x"&amp;RIGHT(F1136,2),字典!L:L,0))</f>
        <v>0xC0(192/064)</v>
      </c>
      <c r="L1136" s="8">
        <f t="shared" si="39"/>
        <v>32.32</v>
      </c>
      <c r="M1136" s="8">
        <f t="shared" si="38"/>
        <v>2.0000000000003126E-2</v>
      </c>
    </row>
    <row r="1137" spans="1:13" ht="18" customHeight="1" x14ac:dyDescent="0.2">
      <c r="A1137" s="1">
        <v>1136</v>
      </c>
      <c r="B1137" s="1">
        <v>7</v>
      </c>
      <c r="C1137" s="24"/>
      <c r="D1137" s="1" t="s">
        <v>77</v>
      </c>
      <c r="E1137" s="1" t="s">
        <v>78</v>
      </c>
      <c r="F1137" s="1" t="s">
        <v>1054</v>
      </c>
      <c r="G1137" s="1" t="s">
        <v>1433</v>
      </c>
      <c r="H1137" s="4" t="str">
        <f>INDEX(字典!B:B,MATCH(D1137,字典!A:A,0))</f>
        <v>正常</v>
      </c>
      <c r="I1137" s="4" t="str">
        <f>IF(RIGHT(F1137,2)="90",INDEX(字典!F:F,MATCH("0x"&amp;MID(F1137,5,2),字典!C:C,0)),INDEX(字典!D:D,MATCH("0x"&amp;MID(F1137,5,2),字典!C:C,0)))</f>
        <v>-</v>
      </c>
      <c r="J1137" s="4" t="str">
        <f>IF(RIGHT(F1137,2) ="90",INDEX(字典!J:J,MATCH("0x"&amp;MID(F1137,7,2),字典!C:C,0)),INDEX(字典!H:H,MATCH("0x"&amp;MID(F1137,7,2),字典!C:C,0)))</f>
        <v>-</v>
      </c>
      <c r="K1137" s="4" t="str">
        <f>INDEX(字典!M:M,MATCH("0x"&amp;RIGHT(F1137,2),字典!L:L,0))</f>
        <v>0xB1(177/049)</v>
      </c>
      <c r="L1137" s="8">
        <f t="shared" si="39"/>
        <v>32.340000000000003</v>
      </c>
      <c r="M1137" s="8">
        <f t="shared" si="38"/>
        <v>2.0000000000003126E-2</v>
      </c>
    </row>
    <row r="1138" spans="1:13" ht="18" customHeight="1" x14ac:dyDescent="0.2">
      <c r="A1138" s="1">
        <v>1137</v>
      </c>
      <c r="B1138" s="1">
        <v>7</v>
      </c>
      <c r="C1138" s="24"/>
      <c r="D1138" s="1" t="s">
        <v>77</v>
      </c>
      <c r="E1138" s="1" t="s">
        <v>78</v>
      </c>
      <c r="F1138" s="1" t="s">
        <v>1055</v>
      </c>
      <c r="G1138" s="1" t="s">
        <v>1434</v>
      </c>
      <c r="H1138" s="4" t="str">
        <f>INDEX(字典!B:B,MATCH(D1138,字典!A:A,0))</f>
        <v>正常</v>
      </c>
      <c r="I1138" s="4" t="str">
        <f>IF(RIGHT(F1138,2)="90",INDEX(字典!F:F,MATCH("0x"&amp;MID(F1138,5,2),字典!C:C,0)),INDEX(字典!D:D,MATCH("0x"&amp;MID(F1138,5,2),字典!C:C,0)))</f>
        <v>0x70(112)</v>
      </c>
      <c r="J1138" s="4" t="str">
        <f>IF(RIGHT(F1138,2) ="90",INDEX(字典!J:J,MATCH("0x"&amp;MID(F1138,7,2),字典!C:C,0)),INDEX(字典!H:H,MATCH("0x"&amp;MID(F1138,7,2),字典!C:C,0)))</f>
        <v>0x20(032)</v>
      </c>
      <c r="K1138" s="4" t="str">
        <f>INDEX(字典!M:M,MATCH("0x"&amp;RIGHT(F1138,2),字典!L:L,0))</f>
        <v>0xB1(177/049)</v>
      </c>
      <c r="L1138" s="8">
        <f t="shared" si="39"/>
        <v>32.36</v>
      </c>
      <c r="M1138" s="8">
        <f t="shared" si="38"/>
        <v>1.9999999999996021E-2</v>
      </c>
    </row>
    <row r="1139" spans="1:13" ht="18" customHeight="1" x14ac:dyDescent="0.2">
      <c r="A1139" s="1">
        <v>1138</v>
      </c>
      <c r="B1139" s="1">
        <v>7</v>
      </c>
      <c r="C1139" s="24"/>
      <c r="D1139" s="1" t="s">
        <v>77</v>
      </c>
      <c r="E1139" s="1" t="s">
        <v>78</v>
      </c>
      <c r="F1139" s="1" t="s">
        <v>929</v>
      </c>
      <c r="G1139" s="1" t="s">
        <v>1435</v>
      </c>
      <c r="H1139" s="4" t="str">
        <f>INDEX(字典!B:B,MATCH(D1139,字典!A:A,0))</f>
        <v>正常</v>
      </c>
      <c r="I1139" s="4" t="str">
        <f>IF(RIGHT(F1139,2)="90",INDEX(字典!F:F,MATCH("0x"&amp;MID(F1139,5,2),字典!C:C,0)),INDEX(字典!D:D,MATCH("0x"&amp;MID(F1139,5,2),字典!C:C,0)))</f>
        <v>-</v>
      </c>
      <c r="J1139" s="4" t="str">
        <f>IF(RIGHT(F1139,2) ="90",INDEX(字典!J:J,MATCH("0x"&amp;MID(F1139,7,2),字典!C:C,0)),INDEX(字典!H:H,MATCH("0x"&amp;MID(F1139,7,2),字典!C:C,0)))</f>
        <v>-</v>
      </c>
      <c r="K1139" s="4" t="str">
        <f>INDEX(字典!M:M,MATCH("0x"&amp;RIGHT(F1139,2),字典!L:L,0))</f>
        <v>0xC1(193/065)</v>
      </c>
      <c r="L1139" s="8">
        <f t="shared" si="39"/>
        <v>32.369999999999997</v>
      </c>
      <c r="M1139" s="8">
        <f t="shared" si="38"/>
        <v>9.9999999999980105E-3</v>
      </c>
    </row>
    <row r="1140" spans="1:13" ht="18" customHeight="1" x14ac:dyDescent="0.2">
      <c r="A1140" s="1">
        <v>1139</v>
      </c>
      <c r="B1140" s="1">
        <v>7</v>
      </c>
      <c r="C1140" s="24"/>
      <c r="D1140" s="1" t="s">
        <v>77</v>
      </c>
      <c r="E1140" s="1" t="s">
        <v>78</v>
      </c>
      <c r="F1140" s="1" t="s">
        <v>1058</v>
      </c>
      <c r="G1140" s="1" t="s">
        <v>1436</v>
      </c>
      <c r="H1140" s="4" t="str">
        <f>INDEX(字典!B:B,MATCH(D1140,字典!A:A,0))</f>
        <v>正常</v>
      </c>
      <c r="I1140" s="4" t="str">
        <f>IF(RIGHT(F1140,2)="90",INDEX(字典!F:F,MATCH("0x"&amp;MID(F1140,5,2),字典!C:C,0)),INDEX(字典!D:D,MATCH("0x"&amp;MID(F1140,5,2),字典!C:C,0)))</f>
        <v>0x72(114)</v>
      </c>
      <c r="J1140" s="4" t="str">
        <f>IF(RIGHT(F1140,2) ="90",INDEX(字典!J:J,MATCH("0x"&amp;MID(F1140,7,2),字典!C:C,0)),INDEX(字典!H:H,MATCH("0x"&amp;MID(F1140,7,2),字典!C:C,0)))</f>
        <v>0x07(007)</v>
      </c>
      <c r="K1140" s="4" t="str">
        <f>INDEX(字典!M:M,MATCH("0x"&amp;RIGHT(F1140,2),字典!L:L,0))</f>
        <v>0xB0(176/048)</v>
      </c>
      <c r="L1140" s="8">
        <f t="shared" si="39"/>
        <v>32.39</v>
      </c>
      <c r="M1140" s="8">
        <f t="shared" si="38"/>
        <v>2.0000000000003126E-2</v>
      </c>
    </row>
    <row r="1141" spans="1:13" ht="18" customHeight="1" x14ac:dyDescent="0.2">
      <c r="A1141" s="1">
        <v>1140</v>
      </c>
      <c r="B1141" s="1">
        <v>7</v>
      </c>
      <c r="C1141" s="24"/>
      <c r="D1141" s="1" t="s">
        <v>77</v>
      </c>
      <c r="E1141" s="1" t="s">
        <v>78</v>
      </c>
      <c r="F1141" s="1" t="s">
        <v>1437</v>
      </c>
      <c r="G1141" s="1" t="s">
        <v>1438</v>
      </c>
      <c r="H1141" s="4" t="str">
        <f>INDEX(字典!B:B,MATCH(D1141,字典!A:A,0))</f>
        <v>正常</v>
      </c>
      <c r="I1141" s="4" t="str">
        <f>IF(RIGHT(F1141,2)="90",INDEX(字典!F:F,MATCH("0x"&amp;MID(F1141,5,2),字典!C:C,0)),INDEX(字典!D:D,MATCH("0x"&amp;MID(F1141,5,2),字典!C:C,0)))</f>
        <v>0x18(024)</v>
      </c>
      <c r="J1141" s="4" t="str">
        <f>IF(RIGHT(F1141,2) ="90",INDEX(字典!J:J,MATCH("0x"&amp;MID(F1141,7,2),字典!C:C,0)),INDEX(字典!H:H,MATCH("0x"&amp;MID(F1141,7,2),字典!C:C,0)))</f>
        <v>0x5B(091)</v>
      </c>
      <c r="K1141" s="4" t="str">
        <f>INDEX(字典!M:M,MATCH("0x"&amp;RIGHT(F1141,2),字典!L:L,0))</f>
        <v>0xB0(176/048)</v>
      </c>
      <c r="L1141" s="8">
        <f t="shared" si="39"/>
        <v>32.409999999999997</v>
      </c>
      <c r="M1141" s="8">
        <f t="shared" si="38"/>
        <v>1.9999999999996021E-2</v>
      </c>
    </row>
    <row r="1142" spans="1:13" ht="18" customHeight="1" x14ac:dyDescent="0.2">
      <c r="A1142" s="1">
        <v>1141</v>
      </c>
      <c r="B1142" s="1">
        <v>7</v>
      </c>
      <c r="C1142" s="24"/>
      <c r="D1142" s="1" t="s">
        <v>77</v>
      </c>
      <c r="E1142" s="1" t="s">
        <v>78</v>
      </c>
      <c r="F1142" s="1" t="s">
        <v>1439</v>
      </c>
      <c r="G1142" s="1" t="s">
        <v>1440</v>
      </c>
      <c r="H1142" s="4" t="str">
        <f>INDEX(字典!B:B,MATCH(D1142,字典!A:A,0))</f>
        <v>正常</v>
      </c>
      <c r="I1142" s="4" t="str">
        <f>IF(RIGHT(F1142,2)="90",INDEX(字典!F:F,MATCH("0x"&amp;MID(F1142,5,2),字典!C:C,0)),INDEX(字典!D:D,MATCH("0x"&amp;MID(F1142,5,2),字典!C:C,0)))</f>
        <v>0x68(104)</v>
      </c>
      <c r="J1142" s="4" t="str">
        <f>IF(RIGHT(F1142,2) ="90",INDEX(字典!J:J,MATCH("0x"&amp;MID(F1142,7,2),字典!C:C,0)),INDEX(字典!H:H,MATCH("0x"&amp;MID(F1142,7,2),字典!C:C,0)))</f>
        <v>0x07(007)</v>
      </c>
      <c r="K1142" s="4" t="str">
        <f>INDEX(字典!M:M,MATCH("0x"&amp;RIGHT(F1142,2),字典!L:L,0))</f>
        <v>0xB1(177/049)</v>
      </c>
      <c r="L1142" s="8">
        <f t="shared" si="39"/>
        <v>32.43</v>
      </c>
      <c r="M1142" s="8">
        <f t="shared" si="38"/>
        <v>2.0000000000003126E-2</v>
      </c>
    </row>
    <row r="1143" spans="1:13" ht="18" customHeight="1" x14ac:dyDescent="0.2">
      <c r="A1143" s="1">
        <v>1142</v>
      </c>
      <c r="B1143" s="1">
        <v>7</v>
      </c>
      <c r="C1143" s="24"/>
      <c r="D1143" s="1" t="s">
        <v>77</v>
      </c>
      <c r="E1143" s="1" t="s">
        <v>78</v>
      </c>
      <c r="F1143" s="1" t="s">
        <v>1441</v>
      </c>
      <c r="G1143" s="1" t="s">
        <v>1442</v>
      </c>
      <c r="H1143" s="4" t="str">
        <f>INDEX(字典!B:B,MATCH(D1143,字典!A:A,0))</f>
        <v>正常</v>
      </c>
      <c r="I1143" s="4" t="str">
        <f>IF(RIGHT(F1143,2)="90",INDEX(字典!F:F,MATCH("0x"&amp;MID(F1143,5,2),字典!C:C,0)),INDEX(字典!D:D,MATCH("0x"&amp;MID(F1143,5,2),字典!C:C,0)))</f>
        <v>0x18(024)</v>
      </c>
      <c r="J1143" s="4" t="str">
        <f>IF(RIGHT(F1143,2) ="90",INDEX(字典!J:J,MATCH("0x"&amp;MID(F1143,7,2),字典!C:C,0)),INDEX(字典!H:H,MATCH("0x"&amp;MID(F1143,7,2),字典!C:C,0)))</f>
        <v>0x5B(091)</v>
      </c>
      <c r="K1143" s="4" t="str">
        <f>INDEX(字典!M:M,MATCH("0x"&amp;RIGHT(F1143,2),字典!L:L,0))</f>
        <v>0xB1(177/049)</v>
      </c>
      <c r="L1143" s="8">
        <f t="shared" si="39"/>
        <v>32.450000000000003</v>
      </c>
      <c r="M1143" s="8">
        <f t="shared" si="38"/>
        <v>2.0000000000003126E-2</v>
      </c>
    </row>
    <row r="1144" spans="1:13" ht="18" customHeight="1" x14ac:dyDescent="0.2">
      <c r="A1144" s="1">
        <v>1143</v>
      </c>
      <c r="B1144" s="1">
        <v>7</v>
      </c>
      <c r="C1144" s="24"/>
      <c r="D1144" s="1" t="s">
        <v>77</v>
      </c>
      <c r="E1144" s="1" t="s">
        <v>78</v>
      </c>
      <c r="F1144" s="1" t="s">
        <v>1049</v>
      </c>
      <c r="G1144" s="1" t="s">
        <v>1443</v>
      </c>
      <c r="H1144" s="4" t="str">
        <f>INDEX(字典!B:B,MATCH(D1144,字典!A:A,0))</f>
        <v>正常</v>
      </c>
      <c r="I1144" s="4" t="str">
        <f>IF(RIGHT(F1144,2)="90",INDEX(字典!F:F,MATCH("0x"&amp;MID(F1144,5,2),字典!C:C,0)),INDEX(字典!D:D,MATCH("0x"&amp;MID(F1144,5,2),字典!C:C,0)))</f>
        <v>-</v>
      </c>
      <c r="J1144" s="4" t="str">
        <f>IF(RIGHT(F1144,2) ="90",INDEX(字典!J:J,MATCH("0x"&amp;MID(F1144,7,2),字典!C:C,0)),INDEX(字典!H:H,MATCH("0x"&amp;MID(F1144,7,2),字典!C:C,0)))</f>
        <v>-</v>
      </c>
      <c r="K1144" s="4" t="str">
        <f>INDEX(字典!M:M,MATCH("0x"&amp;RIGHT(F1144,2),字典!L:L,0))</f>
        <v>0xB0(176/048)</v>
      </c>
      <c r="L1144" s="8">
        <f t="shared" si="39"/>
        <v>34.661999999999999</v>
      </c>
      <c r="M1144" s="8">
        <f t="shared" si="38"/>
        <v>2.2119999999999962</v>
      </c>
    </row>
    <row r="1145" spans="1:13" ht="18" customHeight="1" x14ac:dyDescent="0.2">
      <c r="A1145" s="1">
        <v>1144</v>
      </c>
      <c r="B1145" s="1">
        <v>7</v>
      </c>
      <c r="C1145" s="24"/>
      <c r="D1145" s="1" t="s">
        <v>77</v>
      </c>
      <c r="E1145" s="1" t="s">
        <v>78</v>
      </c>
      <c r="F1145" s="1" t="s">
        <v>1051</v>
      </c>
      <c r="G1145" s="1" t="s">
        <v>545</v>
      </c>
      <c r="H1145" s="4" t="str">
        <f>INDEX(字典!B:B,MATCH(D1145,字典!A:A,0))</f>
        <v>正常</v>
      </c>
      <c r="I1145" s="4" t="str">
        <f>IF(RIGHT(F1145,2)="90",INDEX(字典!F:F,MATCH("0x"&amp;MID(F1145,5,2),字典!C:C,0)),INDEX(字典!D:D,MATCH("0x"&amp;MID(F1145,5,2),字典!C:C,0)))</f>
        <v>0x70(112)</v>
      </c>
      <c r="J1145" s="4" t="str">
        <f>IF(RIGHT(F1145,2) ="90",INDEX(字典!J:J,MATCH("0x"&amp;MID(F1145,7,2),字典!C:C,0)),INDEX(字典!H:H,MATCH("0x"&amp;MID(F1145,7,2),字典!C:C,0)))</f>
        <v>0x20(032)</v>
      </c>
      <c r="K1145" s="4" t="str">
        <f>INDEX(字典!M:M,MATCH("0x"&amp;RIGHT(F1145,2),字典!L:L,0))</f>
        <v>0xB0(176/048)</v>
      </c>
      <c r="L1145" s="8">
        <f t="shared" si="39"/>
        <v>34.673999999999999</v>
      </c>
      <c r="M1145" s="8">
        <f t="shared" si="38"/>
        <v>1.2000000000000455E-2</v>
      </c>
    </row>
    <row r="1146" spans="1:13" ht="18" customHeight="1" x14ac:dyDescent="0.2">
      <c r="A1146" s="1">
        <v>1145</v>
      </c>
      <c r="B1146" s="1">
        <v>7</v>
      </c>
      <c r="C1146" s="24"/>
      <c r="D1146" s="1" t="s">
        <v>77</v>
      </c>
      <c r="E1146" s="1" t="s">
        <v>78</v>
      </c>
      <c r="F1146" s="1" t="s">
        <v>1444</v>
      </c>
      <c r="G1146" s="1" t="s">
        <v>1445</v>
      </c>
      <c r="H1146" s="4" t="str">
        <f>INDEX(字典!B:B,MATCH(D1146,字典!A:A,0))</f>
        <v>正常</v>
      </c>
      <c r="I1146" s="4" t="str">
        <f>IF(RIGHT(F1146,2)="90",INDEX(字典!F:F,MATCH("0x"&amp;MID(F1146,5,2),字典!C:C,0)),INDEX(字典!D:D,MATCH("0x"&amp;MID(F1146,5,2),字典!C:C,0)))</f>
        <v>-</v>
      </c>
      <c r="J1146" s="4" t="str">
        <f>IF(RIGHT(F1146,2) ="90",INDEX(字典!J:J,MATCH("0x"&amp;MID(F1146,7,2),字典!C:C,0)),INDEX(字典!H:H,MATCH("0x"&amp;MID(F1146,7,2),字典!C:C,0)))</f>
        <v>0x02(002)</v>
      </c>
      <c r="K1146" s="4" t="str">
        <f>INDEX(字典!M:M,MATCH("0x"&amp;RIGHT(F1146,2),字典!L:L,0))</f>
        <v>0xC0(192/064)</v>
      </c>
      <c r="L1146" s="8">
        <f t="shared" si="39"/>
        <v>34.694000000000003</v>
      </c>
      <c r="M1146" s="8">
        <f t="shared" si="38"/>
        <v>2.0000000000003126E-2</v>
      </c>
    </row>
    <row r="1147" spans="1:13" ht="18" customHeight="1" x14ac:dyDescent="0.2">
      <c r="A1147" s="1">
        <v>1146</v>
      </c>
      <c r="B1147" s="1">
        <v>7</v>
      </c>
      <c r="C1147" s="24"/>
      <c r="D1147" s="1" t="s">
        <v>77</v>
      </c>
      <c r="E1147" s="1" t="s">
        <v>78</v>
      </c>
      <c r="F1147" s="1" t="s">
        <v>1054</v>
      </c>
      <c r="G1147" s="1" t="s">
        <v>1446</v>
      </c>
      <c r="H1147" s="4" t="str">
        <f>INDEX(字典!B:B,MATCH(D1147,字典!A:A,0))</f>
        <v>正常</v>
      </c>
      <c r="I1147" s="4" t="str">
        <f>IF(RIGHT(F1147,2)="90",INDEX(字典!F:F,MATCH("0x"&amp;MID(F1147,5,2),字典!C:C,0)),INDEX(字典!D:D,MATCH("0x"&amp;MID(F1147,5,2),字典!C:C,0)))</f>
        <v>-</v>
      </c>
      <c r="J1147" s="4" t="str">
        <f>IF(RIGHT(F1147,2) ="90",INDEX(字典!J:J,MATCH("0x"&amp;MID(F1147,7,2),字典!C:C,0)),INDEX(字典!H:H,MATCH("0x"&amp;MID(F1147,7,2),字典!C:C,0)))</f>
        <v>-</v>
      </c>
      <c r="K1147" s="4" t="str">
        <f>INDEX(字典!M:M,MATCH("0x"&amp;RIGHT(F1147,2),字典!L:L,0))</f>
        <v>0xB1(177/049)</v>
      </c>
      <c r="L1147" s="8">
        <f t="shared" si="39"/>
        <v>34.713999999999999</v>
      </c>
      <c r="M1147" s="8">
        <f t="shared" si="38"/>
        <v>1.9999999999996021E-2</v>
      </c>
    </row>
    <row r="1148" spans="1:13" ht="18" customHeight="1" x14ac:dyDescent="0.2">
      <c r="A1148" s="1">
        <v>1147</v>
      </c>
      <c r="B1148" s="1">
        <v>7</v>
      </c>
      <c r="C1148" s="24"/>
      <c r="D1148" s="1" t="s">
        <v>77</v>
      </c>
      <c r="E1148" s="1" t="s">
        <v>78</v>
      </c>
      <c r="F1148" s="1" t="s">
        <v>1447</v>
      </c>
      <c r="G1148" s="1" t="s">
        <v>1448</v>
      </c>
      <c r="H1148" s="4" t="str">
        <f>INDEX(字典!B:B,MATCH(D1148,字典!A:A,0))</f>
        <v>正常</v>
      </c>
      <c r="I1148" s="4" t="str">
        <f>IF(RIGHT(F1148,2)="90",INDEX(字典!F:F,MATCH("0x"&amp;MID(F1148,5,2),字典!C:C,0)),INDEX(字典!D:D,MATCH("0x"&amp;MID(F1148,5,2),字典!C:C,0)))</f>
        <v>0x72(114)</v>
      </c>
      <c r="J1148" s="4" t="str">
        <f>IF(RIGHT(F1148,2) ="90",INDEX(字典!J:J,MATCH("0x"&amp;MID(F1148,7,2),字典!C:C,0)),INDEX(字典!H:H,MATCH("0x"&amp;MID(F1148,7,2),字典!C:C,0)))</f>
        <v>0x20(032)</v>
      </c>
      <c r="K1148" s="4" t="str">
        <f>INDEX(字典!M:M,MATCH("0x"&amp;RIGHT(F1148,2),字典!L:L,0))</f>
        <v>0xB1(177/049)</v>
      </c>
      <c r="L1148" s="8">
        <f t="shared" si="39"/>
        <v>34.734000000000002</v>
      </c>
      <c r="M1148" s="8">
        <f t="shared" si="38"/>
        <v>2.0000000000003126E-2</v>
      </c>
    </row>
    <row r="1149" spans="1:13" ht="18" customHeight="1" x14ac:dyDescent="0.2">
      <c r="A1149" s="1">
        <v>1148</v>
      </c>
      <c r="B1149" s="1">
        <v>7</v>
      </c>
      <c r="C1149" s="24"/>
      <c r="D1149" s="1" t="s">
        <v>77</v>
      </c>
      <c r="E1149" s="1" t="s">
        <v>78</v>
      </c>
      <c r="F1149" s="1" t="s">
        <v>1449</v>
      </c>
      <c r="G1149" s="1" t="s">
        <v>1450</v>
      </c>
      <c r="H1149" s="4" t="str">
        <f>INDEX(字典!B:B,MATCH(D1149,字典!A:A,0))</f>
        <v>正常</v>
      </c>
      <c r="I1149" s="4" t="str">
        <f>IF(RIGHT(F1149,2)="90",INDEX(字典!F:F,MATCH("0x"&amp;MID(F1149,5,2),字典!C:C,0)),INDEX(字典!D:D,MATCH("0x"&amp;MID(F1149,5,2),字典!C:C,0)))</f>
        <v>-</v>
      </c>
      <c r="J1149" s="4" t="str">
        <f>IF(RIGHT(F1149,2) ="90",INDEX(字典!J:J,MATCH("0x"&amp;MID(F1149,7,2),字典!C:C,0)),INDEX(字典!H:H,MATCH("0x"&amp;MID(F1149,7,2),字典!C:C,0)))</f>
        <v>0x04(004)</v>
      </c>
      <c r="K1149" s="4" t="str">
        <f>INDEX(字典!M:M,MATCH("0x"&amp;RIGHT(F1149,2),字典!L:L,0))</f>
        <v>0xC1(193/065)</v>
      </c>
      <c r="L1149" s="8">
        <f t="shared" si="39"/>
        <v>34.753999999999998</v>
      </c>
      <c r="M1149" s="8">
        <f t="shared" si="38"/>
        <v>1.9999999999996021E-2</v>
      </c>
    </row>
    <row r="1150" spans="1:13" ht="18" customHeight="1" x14ac:dyDescent="0.2">
      <c r="A1150" s="1">
        <v>1149</v>
      </c>
      <c r="B1150" s="1">
        <v>7</v>
      </c>
      <c r="C1150" s="24"/>
      <c r="D1150" s="1" t="s">
        <v>77</v>
      </c>
      <c r="E1150" s="1" t="s">
        <v>78</v>
      </c>
      <c r="F1150" s="1" t="s">
        <v>1451</v>
      </c>
      <c r="G1150" s="1" t="s">
        <v>1452</v>
      </c>
      <c r="H1150" s="4" t="str">
        <f>INDEX(字典!B:B,MATCH(D1150,字典!A:A,0))</f>
        <v>正常</v>
      </c>
      <c r="I1150" s="4" t="str">
        <f>IF(RIGHT(F1150,2)="90",INDEX(字典!F:F,MATCH("0x"&amp;MID(F1150,5,2),字典!C:C,0)),INDEX(字典!D:D,MATCH("0x"&amp;MID(F1150,5,2),字典!C:C,0)))</f>
        <v>0x70(112)</v>
      </c>
      <c r="J1150" s="4" t="str">
        <f>IF(RIGHT(F1150,2) ="90",INDEX(字典!J:J,MATCH("0x"&amp;MID(F1150,7,2),字典!C:C,0)),INDEX(字典!H:H,MATCH("0x"&amp;MID(F1150,7,2),字典!C:C,0)))</f>
        <v>0x07(007)</v>
      </c>
      <c r="K1150" s="4" t="str">
        <f>INDEX(字典!M:M,MATCH("0x"&amp;RIGHT(F1150,2),字典!L:L,0))</f>
        <v>0xB0(176/048)</v>
      </c>
      <c r="L1150" s="8">
        <f t="shared" si="39"/>
        <v>34.783999999999999</v>
      </c>
      <c r="M1150" s="8">
        <f t="shared" si="38"/>
        <v>3.0000000000001137E-2</v>
      </c>
    </row>
    <row r="1151" spans="1:13" ht="18" customHeight="1" x14ac:dyDescent="0.2">
      <c r="A1151" s="1">
        <v>1150</v>
      </c>
      <c r="B1151" s="1">
        <v>7</v>
      </c>
      <c r="C1151" s="24"/>
      <c r="D1151" s="1" t="s">
        <v>77</v>
      </c>
      <c r="E1151" s="1" t="s">
        <v>78</v>
      </c>
      <c r="F1151" s="1" t="s">
        <v>1060</v>
      </c>
      <c r="G1151" s="1" t="s">
        <v>1453</v>
      </c>
      <c r="H1151" s="4" t="str">
        <f>INDEX(字典!B:B,MATCH(D1151,字典!A:A,0))</f>
        <v>正常</v>
      </c>
      <c r="I1151" s="4" t="str">
        <f>IF(RIGHT(F1151,2)="90",INDEX(字典!F:F,MATCH("0x"&amp;MID(F1151,5,2),字典!C:C,0)),INDEX(字典!D:D,MATCH("0x"&amp;MID(F1151,5,2),字典!C:C,0)))</f>
        <v>0x14(020)</v>
      </c>
      <c r="J1151" s="4" t="str">
        <f>IF(RIGHT(F1151,2) ="90",INDEX(字典!J:J,MATCH("0x"&amp;MID(F1151,7,2),字典!C:C,0)),INDEX(字典!H:H,MATCH("0x"&amp;MID(F1151,7,2),字典!C:C,0)))</f>
        <v>0x5B(091)</v>
      </c>
      <c r="K1151" s="4" t="str">
        <f>INDEX(字典!M:M,MATCH("0x"&amp;RIGHT(F1151,2),字典!L:L,0))</f>
        <v>0xB0(176/048)</v>
      </c>
      <c r="L1151" s="8">
        <f t="shared" si="39"/>
        <v>34.804000000000002</v>
      </c>
      <c r="M1151" s="8">
        <f t="shared" si="38"/>
        <v>2.0000000000003126E-2</v>
      </c>
    </row>
    <row r="1152" spans="1:13" ht="18" customHeight="1" x14ac:dyDescent="0.2">
      <c r="A1152" s="1">
        <v>1151</v>
      </c>
      <c r="B1152" s="1">
        <v>7</v>
      </c>
      <c r="C1152" s="24"/>
      <c r="D1152" s="1" t="s">
        <v>77</v>
      </c>
      <c r="E1152" s="1" t="s">
        <v>78</v>
      </c>
      <c r="F1152" s="1" t="s">
        <v>1454</v>
      </c>
      <c r="G1152" s="1" t="s">
        <v>1455</v>
      </c>
      <c r="H1152" s="4" t="str">
        <f>INDEX(字典!B:B,MATCH(D1152,字典!A:A,0))</f>
        <v>正常</v>
      </c>
      <c r="I1152" s="4" t="str">
        <f>IF(RIGHT(F1152,2)="90",INDEX(字典!F:F,MATCH("0x"&amp;MID(F1152,5,2),字典!C:C,0)),INDEX(字典!D:D,MATCH("0x"&amp;MID(F1152,5,2),字典!C:C,0)))</f>
        <v>0x1E(030)</v>
      </c>
      <c r="J1152" s="4" t="str">
        <f>IF(RIGHT(F1152,2) ="90",INDEX(字典!J:J,MATCH("0x"&amp;MID(F1152,7,2),字典!C:C,0)),INDEX(字典!H:H,MATCH("0x"&amp;MID(F1152,7,2),字典!C:C,0)))</f>
        <v>0x5D(093)</v>
      </c>
      <c r="K1152" s="4" t="str">
        <f>INDEX(字典!M:M,MATCH("0x"&amp;RIGHT(F1152,2),字典!L:L,0))</f>
        <v>0xB0(176/048)</v>
      </c>
      <c r="L1152" s="8">
        <f t="shared" si="39"/>
        <v>34.823999999999998</v>
      </c>
      <c r="M1152" s="8">
        <f t="shared" si="38"/>
        <v>1.9999999999996021E-2</v>
      </c>
    </row>
    <row r="1153" spans="1:13" ht="18" customHeight="1" x14ac:dyDescent="0.2">
      <c r="A1153" s="1">
        <v>1152</v>
      </c>
      <c r="B1153" s="1">
        <v>7</v>
      </c>
      <c r="C1153" s="24"/>
      <c r="D1153" s="1" t="s">
        <v>77</v>
      </c>
      <c r="E1153" s="1" t="s">
        <v>78</v>
      </c>
      <c r="F1153" s="1" t="s">
        <v>1456</v>
      </c>
      <c r="G1153" s="1" t="s">
        <v>1457</v>
      </c>
      <c r="H1153" s="4" t="str">
        <f>INDEX(字典!B:B,MATCH(D1153,字典!A:A,0))</f>
        <v>正常</v>
      </c>
      <c r="I1153" s="4" t="str">
        <f>IF(RIGHT(F1153,2)="90",INDEX(字典!F:F,MATCH("0x"&amp;MID(F1153,5,2),字典!C:C,0)),INDEX(字典!D:D,MATCH("0x"&amp;MID(F1153,5,2),字典!C:C,0)))</f>
        <v>0x5A(090)</v>
      </c>
      <c r="J1153" s="4" t="str">
        <f>IF(RIGHT(F1153,2) ="90",INDEX(字典!J:J,MATCH("0x"&amp;MID(F1153,7,2),字典!C:C,0)),INDEX(字典!H:H,MATCH("0x"&amp;MID(F1153,7,2),字典!C:C,0)))</f>
        <v>0x07(007)</v>
      </c>
      <c r="K1153" s="4" t="str">
        <f>INDEX(字典!M:M,MATCH("0x"&amp;RIGHT(F1153,2),字典!L:L,0))</f>
        <v>0xB1(177/049)</v>
      </c>
      <c r="L1153" s="8">
        <f t="shared" si="39"/>
        <v>34.853999999999999</v>
      </c>
      <c r="M1153" s="8">
        <f t="shared" si="38"/>
        <v>3.0000000000001137E-2</v>
      </c>
    </row>
    <row r="1154" spans="1:13" ht="18" customHeight="1" x14ac:dyDescent="0.2">
      <c r="A1154" s="1">
        <v>1153</v>
      </c>
      <c r="B1154" s="1">
        <v>7</v>
      </c>
      <c r="C1154" s="24"/>
      <c r="D1154" s="1" t="s">
        <v>77</v>
      </c>
      <c r="E1154" s="1" t="s">
        <v>78</v>
      </c>
      <c r="F1154" s="1" t="s">
        <v>1458</v>
      </c>
      <c r="G1154" s="1" t="s">
        <v>1459</v>
      </c>
      <c r="H1154" s="4" t="str">
        <f>INDEX(字典!B:B,MATCH(D1154,字典!A:A,0))</f>
        <v>正常</v>
      </c>
      <c r="I1154" s="4" t="str">
        <f>IF(RIGHT(F1154,2)="90",INDEX(字典!F:F,MATCH("0x"&amp;MID(F1154,5,2),字典!C:C,0)),INDEX(字典!D:D,MATCH("0x"&amp;MID(F1154,5,2),字典!C:C,0)))</f>
        <v>0x14(020)</v>
      </c>
      <c r="J1154" s="4" t="str">
        <f>IF(RIGHT(F1154,2) ="90",INDEX(字典!J:J,MATCH("0x"&amp;MID(F1154,7,2),字典!C:C,0)),INDEX(字典!H:H,MATCH("0x"&amp;MID(F1154,7,2),字典!C:C,0)))</f>
        <v>0x5B(091)</v>
      </c>
      <c r="K1154" s="4" t="str">
        <f>INDEX(字典!M:M,MATCH("0x"&amp;RIGHT(F1154,2),字典!L:L,0))</f>
        <v>0xB1(177/049)</v>
      </c>
      <c r="L1154" s="8">
        <f t="shared" si="39"/>
        <v>34.874000000000002</v>
      </c>
      <c r="M1154" s="8">
        <f t="shared" ref="M1154:M1217" si="40">IFERROR(IF(B1154=B1153,L1154-L1153,0),"")</f>
        <v>2.0000000000003126E-2</v>
      </c>
    </row>
    <row r="1155" spans="1:13" ht="18" customHeight="1" x14ac:dyDescent="0.2">
      <c r="A1155" s="1">
        <v>1154</v>
      </c>
      <c r="B1155" s="1">
        <v>7</v>
      </c>
      <c r="C1155" s="24"/>
      <c r="D1155" s="1" t="s">
        <v>77</v>
      </c>
      <c r="E1155" s="1" t="s">
        <v>78</v>
      </c>
      <c r="F1155" s="1" t="s">
        <v>1460</v>
      </c>
      <c r="G1155" s="1" t="s">
        <v>1461</v>
      </c>
      <c r="H1155" s="4" t="str">
        <f>INDEX(字典!B:B,MATCH(D1155,字典!A:A,0))</f>
        <v>正常</v>
      </c>
      <c r="I1155" s="4" t="str">
        <f>IF(RIGHT(F1155,2)="90",INDEX(字典!F:F,MATCH("0x"&amp;MID(F1155,5,2),字典!C:C,0)),INDEX(字典!D:D,MATCH("0x"&amp;MID(F1155,5,2),字典!C:C,0)))</f>
        <v>0x32(050)</v>
      </c>
      <c r="J1155" s="4" t="str">
        <f>IF(RIGHT(F1155,2) ="90",INDEX(字典!J:J,MATCH("0x"&amp;MID(F1155,7,2),字典!C:C,0)),INDEX(字典!H:H,MATCH("0x"&amp;MID(F1155,7,2),字典!C:C,0)))</f>
        <v>0x5D(093)</v>
      </c>
      <c r="K1155" s="4" t="str">
        <f>INDEX(字典!M:M,MATCH("0x"&amp;RIGHT(F1155,2),字典!L:L,0))</f>
        <v>0xB1(177/049)</v>
      </c>
      <c r="L1155" s="8">
        <f t="shared" si="39"/>
        <v>34.904000000000003</v>
      </c>
      <c r="M1155" s="8">
        <f t="shared" si="40"/>
        <v>3.0000000000001137E-2</v>
      </c>
    </row>
    <row r="1156" spans="1:13" ht="18" customHeight="1" x14ac:dyDescent="0.2">
      <c r="A1156" s="1">
        <v>1155</v>
      </c>
      <c r="B1156" s="1">
        <v>7</v>
      </c>
      <c r="C1156" s="24"/>
      <c r="D1156" s="1" t="s">
        <v>77</v>
      </c>
      <c r="E1156" s="1" t="s">
        <v>78</v>
      </c>
      <c r="F1156" s="1" t="s">
        <v>1049</v>
      </c>
      <c r="G1156" s="1" t="s">
        <v>1462</v>
      </c>
      <c r="H1156" s="4" t="str">
        <f>INDEX(字典!B:B,MATCH(D1156,字典!A:A,0))</f>
        <v>正常</v>
      </c>
      <c r="I1156" s="4" t="str">
        <f>IF(RIGHT(F1156,2)="90",INDEX(字典!F:F,MATCH("0x"&amp;MID(F1156,5,2),字典!C:C,0)),INDEX(字典!D:D,MATCH("0x"&amp;MID(F1156,5,2),字典!C:C,0)))</f>
        <v>-</v>
      </c>
      <c r="J1156" s="4" t="str">
        <f>IF(RIGHT(F1156,2) ="90",INDEX(字典!J:J,MATCH("0x"&amp;MID(F1156,7,2),字典!C:C,0)),INDEX(字典!H:H,MATCH("0x"&amp;MID(F1156,7,2),字典!C:C,0)))</f>
        <v>-</v>
      </c>
      <c r="K1156" s="4" t="str">
        <f>INDEX(字典!M:M,MATCH("0x"&amp;RIGHT(F1156,2),字典!L:L,0))</f>
        <v>0xB0(176/048)</v>
      </c>
      <c r="L1156" s="8">
        <f t="shared" si="39"/>
        <v>36.526000000000003</v>
      </c>
      <c r="M1156" s="8">
        <f t="shared" si="40"/>
        <v>1.6219999999999999</v>
      </c>
    </row>
    <row r="1157" spans="1:13" ht="18" customHeight="1" x14ac:dyDescent="0.2">
      <c r="A1157" s="1">
        <v>1156</v>
      </c>
      <c r="B1157" s="1">
        <v>7</v>
      </c>
      <c r="C1157" s="24"/>
      <c r="D1157" s="1" t="s">
        <v>77</v>
      </c>
      <c r="E1157" s="1" t="s">
        <v>78</v>
      </c>
      <c r="F1157" s="1" t="s">
        <v>1463</v>
      </c>
      <c r="G1157" s="1" t="s">
        <v>1464</v>
      </c>
      <c r="H1157" s="4" t="str">
        <f>INDEX(字典!B:B,MATCH(D1157,字典!A:A,0))</f>
        <v>正常</v>
      </c>
      <c r="I1157" s="4" t="str">
        <f>IF(RIGHT(F1157,2)="90",INDEX(字典!F:F,MATCH("0x"&amp;MID(F1157,5,2),字典!C:C,0)),INDEX(字典!D:D,MATCH("0x"&amp;MID(F1157,5,2),字典!C:C,0)))</f>
        <v>0x71(113)</v>
      </c>
      <c r="J1157" s="4" t="str">
        <f>IF(RIGHT(F1157,2) ="90",INDEX(字典!J:J,MATCH("0x"&amp;MID(F1157,7,2),字典!C:C,0)),INDEX(字典!H:H,MATCH("0x"&amp;MID(F1157,7,2),字典!C:C,0)))</f>
        <v>0x20(032)</v>
      </c>
      <c r="K1157" s="4" t="str">
        <f>INDEX(字典!M:M,MATCH("0x"&amp;RIGHT(F1157,2),字典!L:L,0))</f>
        <v>0xB0(176/048)</v>
      </c>
      <c r="L1157" s="8">
        <f t="shared" si="39"/>
        <v>36.545999999999999</v>
      </c>
      <c r="M1157" s="8">
        <f t="shared" si="40"/>
        <v>1.9999999999996021E-2</v>
      </c>
    </row>
    <row r="1158" spans="1:13" ht="18" customHeight="1" x14ac:dyDescent="0.2">
      <c r="A1158" s="1">
        <v>1157</v>
      </c>
      <c r="B1158" s="1">
        <v>7</v>
      </c>
      <c r="C1158" s="24"/>
      <c r="D1158" s="1" t="s">
        <v>77</v>
      </c>
      <c r="E1158" s="1" t="s">
        <v>78</v>
      </c>
      <c r="F1158" s="1" t="s">
        <v>1444</v>
      </c>
      <c r="G1158" s="1" t="s">
        <v>1465</v>
      </c>
      <c r="H1158" s="4" t="str">
        <f>INDEX(字典!B:B,MATCH(D1158,字典!A:A,0))</f>
        <v>正常</v>
      </c>
      <c r="I1158" s="4" t="str">
        <f>IF(RIGHT(F1158,2)="90",INDEX(字典!F:F,MATCH("0x"&amp;MID(F1158,5,2),字典!C:C,0)),INDEX(字典!D:D,MATCH("0x"&amp;MID(F1158,5,2),字典!C:C,0)))</f>
        <v>-</v>
      </c>
      <c r="J1158" s="4" t="str">
        <f>IF(RIGHT(F1158,2) ="90",INDEX(字典!J:J,MATCH("0x"&amp;MID(F1158,7,2),字典!C:C,0)),INDEX(字典!H:H,MATCH("0x"&amp;MID(F1158,7,2),字典!C:C,0)))</f>
        <v>0x02(002)</v>
      </c>
      <c r="K1158" s="4" t="str">
        <f>INDEX(字典!M:M,MATCH("0x"&amp;RIGHT(F1158,2),字典!L:L,0))</f>
        <v>0xC0(192/064)</v>
      </c>
      <c r="L1158" s="8">
        <f t="shared" ref="L1158:L1221" si="41">HEX2DEC(RIGHT(G1158,6))/1000</f>
        <v>36.576000000000001</v>
      </c>
      <c r="M1158" s="8">
        <f t="shared" si="40"/>
        <v>3.0000000000001137E-2</v>
      </c>
    </row>
    <row r="1159" spans="1:13" ht="18" customHeight="1" x14ac:dyDescent="0.2">
      <c r="A1159" s="1">
        <v>1158</v>
      </c>
      <c r="B1159" s="1">
        <v>7</v>
      </c>
      <c r="C1159" s="24"/>
      <c r="D1159" s="1" t="s">
        <v>77</v>
      </c>
      <c r="E1159" s="1" t="s">
        <v>78</v>
      </c>
      <c r="F1159" s="1" t="s">
        <v>1054</v>
      </c>
      <c r="G1159" s="1" t="s">
        <v>1466</v>
      </c>
      <c r="H1159" s="4" t="str">
        <f>INDEX(字典!B:B,MATCH(D1159,字典!A:A,0))</f>
        <v>正常</v>
      </c>
      <c r="I1159" s="4" t="str">
        <f>IF(RIGHT(F1159,2)="90",INDEX(字典!F:F,MATCH("0x"&amp;MID(F1159,5,2),字典!C:C,0)),INDEX(字典!D:D,MATCH("0x"&amp;MID(F1159,5,2),字典!C:C,0)))</f>
        <v>-</v>
      </c>
      <c r="J1159" s="4" t="str">
        <f>IF(RIGHT(F1159,2) ="90",INDEX(字典!J:J,MATCH("0x"&amp;MID(F1159,7,2),字典!C:C,0)),INDEX(字典!H:H,MATCH("0x"&amp;MID(F1159,7,2),字典!C:C,0)))</f>
        <v>-</v>
      </c>
      <c r="K1159" s="4" t="str">
        <f>INDEX(字典!M:M,MATCH("0x"&amp;RIGHT(F1159,2),字典!L:L,0))</f>
        <v>0xB1(177/049)</v>
      </c>
      <c r="L1159" s="8">
        <f t="shared" si="41"/>
        <v>36.595999999999997</v>
      </c>
      <c r="M1159" s="8">
        <f t="shared" si="40"/>
        <v>1.9999999999996021E-2</v>
      </c>
    </row>
    <row r="1160" spans="1:13" ht="18" customHeight="1" x14ac:dyDescent="0.2">
      <c r="A1160" s="1">
        <v>1159</v>
      </c>
      <c r="B1160" s="1">
        <v>7</v>
      </c>
      <c r="C1160" s="24"/>
      <c r="D1160" s="1" t="s">
        <v>77</v>
      </c>
      <c r="E1160" s="1" t="s">
        <v>78</v>
      </c>
      <c r="F1160" s="1" t="s">
        <v>1055</v>
      </c>
      <c r="G1160" s="1" t="s">
        <v>1467</v>
      </c>
      <c r="H1160" s="4" t="str">
        <f>INDEX(字典!B:B,MATCH(D1160,字典!A:A,0))</f>
        <v>正常</v>
      </c>
      <c r="I1160" s="4" t="str">
        <f>IF(RIGHT(F1160,2)="90",INDEX(字典!F:F,MATCH("0x"&amp;MID(F1160,5,2),字典!C:C,0)),INDEX(字典!D:D,MATCH("0x"&amp;MID(F1160,5,2),字典!C:C,0)))</f>
        <v>0x70(112)</v>
      </c>
      <c r="J1160" s="4" t="str">
        <f>IF(RIGHT(F1160,2) ="90",INDEX(字典!J:J,MATCH("0x"&amp;MID(F1160,7,2),字典!C:C,0)),INDEX(字典!H:H,MATCH("0x"&amp;MID(F1160,7,2),字典!C:C,0)))</f>
        <v>0x20(032)</v>
      </c>
      <c r="K1160" s="4" t="str">
        <f>INDEX(字典!M:M,MATCH("0x"&amp;RIGHT(F1160,2),字典!L:L,0))</f>
        <v>0xB1(177/049)</v>
      </c>
      <c r="L1160" s="8">
        <f t="shared" si="41"/>
        <v>36.616</v>
      </c>
      <c r="M1160" s="8">
        <f t="shared" si="40"/>
        <v>2.0000000000003126E-2</v>
      </c>
    </row>
    <row r="1161" spans="1:13" ht="18" customHeight="1" x14ac:dyDescent="0.2">
      <c r="A1161" s="1">
        <v>1160</v>
      </c>
      <c r="B1161" s="1">
        <v>7</v>
      </c>
      <c r="C1161" s="24"/>
      <c r="D1161" s="1" t="s">
        <v>77</v>
      </c>
      <c r="E1161" s="1" t="s">
        <v>78</v>
      </c>
      <c r="F1161" s="1" t="s">
        <v>1468</v>
      </c>
      <c r="G1161" s="1" t="s">
        <v>1469</v>
      </c>
      <c r="H1161" s="4" t="str">
        <f>INDEX(字典!B:B,MATCH(D1161,字典!A:A,0))</f>
        <v>正常</v>
      </c>
      <c r="I1161" s="4" t="str">
        <f>IF(RIGHT(F1161,2)="90",INDEX(字典!F:F,MATCH("0x"&amp;MID(F1161,5,2),字典!C:C,0)),INDEX(字典!D:D,MATCH("0x"&amp;MID(F1161,5,2),字典!C:C,0)))</f>
        <v>-</v>
      </c>
      <c r="J1161" s="4" t="str">
        <f>IF(RIGHT(F1161,2) ="90",INDEX(字典!J:J,MATCH("0x"&amp;MID(F1161,7,2),字典!C:C,0)),INDEX(字典!H:H,MATCH("0x"&amp;MID(F1161,7,2),字典!C:C,0)))</f>
        <v>0x02(002)</v>
      </c>
      <c r="K1161" s="4" t="str">
        <f>INDEX(字典!M:M,MATCH("0x"&amp;RIGHT(F1161,2),字典!L:L,0))</f>
        <v>0xC1(193/065)</v>
      </c>
      <c r="L1161" s="8">
        <f t="shared" si="41"/>
        <v>36.646000000000001</v>
      </c>
      <c r="M1161" s="8">
        <f t="shared" si="40"/>
        <v>3.0000000000001137E-2</v>
      </c>
    </row>
    <row r="1162" spans="1:13" ht="18" customHeight="1" x14ac:dyDescent="0.2">
      <c r="A1162" s="1">
        <v>1161</v>
      </c>
      <c r="B1162" s="1">
        <v>7</v>
      </c>
      <c r="C1162" s="24"/>
      <c r="D1162" s="1" t="s">
        <v>77</v>
      </c>
      <c r="E1162" s="1" t="s">
        <v>78</v>
      </c>
      <c r="F1162" s="1" t="s">
        <v>1470</v>
      </c>
      <c r="G1162" s="1" t="s">
        <v>1471</v>
      </c>
      <c r="H1162" s="4" t="str">
        <f>INDEX(字典!B:B,MATCH(D1162,字典!A:A,0))</f>
        <v>正常</v>
      </c>
      <c r="I1162" s="4" t="str">
        <f>IF(RIGHT(F1162,2)="90",INDEX(字典!F:F,MATCH("0x"&amp;MID(F1162,5,2),字典!C:C,0)),INDEX(字典!D:D,MATCH("0x"&amp;MID(F1162,5,2),字典!C:C,0)))</f>
        <v>0x67(103)</v>
      </c>
      <c r="J1162" s="4" t="str">
        <f>IF(RIGHT(F1162,2) ="90",INDEX(字典!J:J,MATCH("0x"&amp;MID(F1162,7,2),字典!C:C,0)),INDEX(字典!H:H,MATCH("0x"&amp;MID(F1162,7,2),字典!C:C,0)))</f>
        <v>0x07(007)</v>
      </c>
      <c r="K1162" s="4" t="str">
        <f>INDEX(字典!M:M,MATCH("0x"&amp;RIGHT(F1162,2),字典!L:L,0))</f>
        <v>0xB0(176/048)</v>
      </c>
      <c r="L1162" s="8">
        <f t="shared" si="41"/>
        <v>36.671999999999997</v>
      </c>
      <c r="M1162" s="8">
        <f t="shared" si="40"/>
        <v>2.5999999999996248E-2</v>
      </c>
    </row>
    <row r="1163" spans="1:13" ht="18" customHeight="1" x14ac:dyDescent="0.2">
      <c r="A1163" s="1">
        <v>1162</v>
      </c>
      <c r="B1163" s="1">
        <v>7</v>
      </c>
      <c r="C1163" s="24"/>
      <c r="D1163" s="1" t="s">
        <v>77</v>
      </c>
      <c r="E1163" s="1" t="s">
        <v>78</v>
      </c>
      <c r="F1163" s="1" t="s">
        <v>1472</v>
      </c>
      <c r="G1163" s="1" t="s">
        <v>1473</v>
      </c>
      <c r="H1163" s="4" t="str">
        <f>INDEX(字典!B:B,MATCH(D1163,字典!A:A,0))</f>
        <v>正常</v>
      </c>
      <c r="I1163" s="4" t="str">
        <f>IF(RIGHT(F1163,2)="90",INDEX(字典!F:F,MATCH("0x"&amp;MID(F1163,5,2),字典!C:C,0)),INDEX(字典!D:D,MATCH("0x"&amp;MID(F1163,5,2),字典!C:C,0)))</f>
        <v>0x18(024)</v>
      </c>
      <c r="J1163" s="4" t="str">
        <f>IF(RIGHT(F1163,2) ="90",INDEX(字典!J:J,MATCH("0x"&amp;MID(F1163,7,2),字典!C:C,0)),INDEX(字典!H:H,MATCH("0x"&amp;MID(F1163,7,2),字典!C:C,0)))</f>
        <v>0x5D(093)</v>
      </c>
      <c r="K1163" s="4" t="str">
        <f>INDEX(字典!M:M,MATCH("0x"&amp;RIGHT(F1163,2),字典!L:L,0))</f>
        <v>0xB0(176/048)</v>
      </c>
      <c r="L1163" s="8">
        <f t="shared" si="41"/>
        <v>36.688000000000002</v>
      </c>
      <c r="M1163" s="8">
        <f t="shared" si="40"/>
        <v>1.6000000000005343E-2</v>
      </c>
    </row>
    <row r="1164" spans="1:13" ht="18" customHeight="1" x14ac:dyDescent="0.2">
      <c r="A1164" s="1">
        <v>1163</v>
      </c>
      <c r="B1164" s="1">
        <v>7</v>
      </c>
      <c r="C1164" s="24"/>
      <c r="D1164" s="1" t="s">
        <v>77</v>
      </c>
      <c r="E1164" s="1" t="s">
        <v>78</v>
      </c>
      <c r="F1164" s="1" t="s">
        <v>1474</v>
      </c>
      <c r="G1164" s="1" t="s">
        <v>1475</v>
      </c>
      <c r="H1164" s="4" t="str">
        <f>INDEX(字典!B:B,MATCH(D1164,字典!A:A,0))</f>
        <v>正常</v>
      </c>
      <c r="I1164" s="4" t="str">
        <f>IF(RIGHT(F1164,2)="90",INDEX(字典!F:F,MATCH("0x"&amp;MID(F1164,5,2),字典!C:C,0)),INDEX(字典!D:D,MATCH("0x"&amp;MID(F1164,5,2),字典!C:C,0)))</f>
        <v>0x4C(076)</v>
      </c>
      <c r="J1164" s="4" t="str">
        <f>IF(RIGHT(F1164,2) ="90",INDEX(字典!J:J,MATCH("0x"&amp;MID(F1164,7,2),字典!C:C,0)),INDEX(字典!H:H,MATCH("0x"&amp;MID(F1164,7,2),字典!C:C,0)))</f>
        <v>0x07(007)</v>
      </c>
      <c r="K1164" s="4" t="str">
        <f>INDEX(字典!M:M,MATCH("0x"&amp;RIGHT(F1164,2),字典!L:L,0))</f>
        <v>0xB1(177/049)</v>
      </c>
      <c r="L1164" s="8">
        <f t="shared" si="41"/>
        <v>36.718000000000004</v>
      </c>
      <c r="M1164" s="8">
        <f t="shared" si="40"/>
        <v>3.0000000000001137E-2</v>
      </c>
    </row>
    <row r="1165" spans="1:13" ht="18" customHeight="1" x14ac:dyDescent="0.2">
      <c r="A1165" s="1">
        <v>1164</v>
      </c>
      <c r="B1165" s="1">
        <v>7</v>
      </c>
      <c r="C1165" s="24"/>
      <c r="D1165" s="1" t="s">
        <v>77</v>
      </c>
      <c r="E1165" s="1" t="s">
        <v>78</v>
      </c>
      <c r="F1165" s="1" t="s">
        <v>1476</v>
      </c>
      <c r="G1165" s="1" t="s">
        <v>1477</v>
      </c>
      <c r="H1165" s="4" t="str">
        <f>INDEX(字典!B:B,MATCH(D1165,字典!A:A,0))</f>
        <v>正常</v>
      </c>
      <c r="I1165" s="4" t="str">
        <f>IF(RIGHT(F1165,2)="90",INDEX(字典!F:F,MATCH("0x"&amp;MID(F1165,5,2),字典!C:C,0)),INDEX(字典!D:D,MATCH("0x"&amp;MID(F1165,5,2),字典!C:C,0)))</f>
        <v>0x28(040)</v>
      </c>
      <c r="J1165" s="4" t="str">
        <f>IF(RIGHT(F1165,2) ="90",INDEX(字典!J:J,MATCH("0x"&amp;MID(F1165,7,2),字典!C:C,0)),INDEX(字典!H:H,MATCH("0x"&amp;MID(F1165,7,2),字典!C:C,0)))</f>
        <v>0x5D(093)</v>
      </c>
      <c r="K1165" s="4" t="str">
        <f>INDEX(字典!M:M,MATCH("0x"&amp;RIGHT(F1165,2),字典!L:L,0))</f>
        <v>0xB1(177/049)</v>
      </c>
      <c r="L1165" s="8">
        <f t="shared" si="41"/>
        <v>36.747999999999998</v>
      </c>
      <c r="M1165" s="8">
        <f t="shared" si="40"/>
        <v>2.9999999999994031E-2</v>
      </c>
    </row>
    <row r="1166" spans="1:13" ht="18" customHeight="1" x14ac:dyDescent="0.2">
      <c r="A1166" s="1">
        <v>1165</v>
      </c>
      <c r="B1166" s="1">
        <v>7</v>
      </c>
      <c r="C1166" s="24"/>
      <c r="D1166" s="1" t="s">
        <v>77</v>
      </c>
      <c r="E1166" s="1" t="s">
        <v>78</v>
      </c>
      <c r="F1166" s="1" t="s">
        <v>1049</v>
      </c>
      <c r="G1166" s="1" t="s">
        <v>1478</v>
      </c>
      <c r="H1166" s="4" t="str">
        <f>INDEX(字典!B:B,MATCH(D1166,字典!A:A,0))</f>
        <v>正常</v>
      </c>
      <c r="I1166" s="4" t="str">
        <f>IF(RIGHT(F1166,2)="90",INDEX(字典!F:F,MATCH("0x"&amp;MID(F1166,5,2),字典!C:C,0)),INDEX(字典!D:D,MATCH("0x"&amp;MID(F1166,5,2),字典!C:C,0)))</f>
        <v>-</v>
      </c>
      <c r="J1166" s="4" t="str">
        <f>IF(RIGHT(F1166,2) ="90",INDEX(字典!J:J,MATCH("0x"&amp;MID(F1166,7,2),字典!C:C,0)),INDEX(字典!H:H,MATCH("0x"&amp;MID(F1166,7,2),字典!C:C,0)))</f>
        <v>-</v>
      </c>
      <c r="K1166" s="4" t="str">
        <f>INDEX(字典!M:M,MATCH("0x"&amp;RIGHT(F1166,2),字典!L:L,0))</f>
        <v>0xB0(176/048)</v>
      </c>
      <c r="L1166" s="8">
        <f t="shared" si="41"/>
        <v>40.363999999999997</v>
      </c>
      <c r="M1166" s="8">
        <f t="shared" si="40"/>
        <v>3.6159999999999997</v>
      </c>
    </row>
    <row r="1167" spans="1:13" ht="18" customHeight="1" x14ac:dyDescent="0.2">
      <c r="A1167" s="1">
        <v>1166</v>
      </c>
      <c r="B1167" s="1">
        <v>7</v>
      </c>
      <c r="C1167" s="24"/>
      <c r="D1167" s="1" t="s">
        <v>77</v>
      </c>
      <c r="E1167" s="1" t="s">
        <v>78</v>
      </c>
      <c r="F1167" s="1" t="s">
        <v>1051</v>
      </c>
      <c r="G1167" s="1" t="s">
        <v>1479</v>
      </c>
      <c r="H1167" s="4" t="str">
        <f>INDEX(字典!B:B,MATCH(D1167,字典!A:A,0))</f>
        <v>正常</v>
      </c>
      <c r="I1167" s="4" t="str">
        <f>IF(RIGHT(F1167,2)="90",INDEX(字典!F:F,MATCH("0x"&amp;MID(F1167,5,2),字典!C:C,0)),INDEX(字典!D:D,MATCH("0x"&amp;MID(F1167,5,2),字典!C:C,0)))</f>
        <v>0x70(112)</v>
      </c>
      <c r="J1167" s="4" t="str">
        <f>IF(RIGHT(F1167,2) ="90",INDEX(字典!J:J,MATCH("0x"&amp;MID(F1167,7,2),字典!C:C,0)),INDEX(字典!H:H,MATCH("0x"&amp;MID(F1167,7,2),字典!C:C,0)))</f>
        <v>0x20(032)</v>
      </c>
      <c r="K1167" s="4" t="str">
        <f>INDEX(字典!M:M,MATCH("0x"&amp;RIGHT(F1167,2),字典!L:L,0))</f>
        <v>0xB0(176/048)</v>
      </c>
      <c r="L1167" s="8">
        <f t="shared" si="41"/>
        <v>40.384</v>
      </c>
      <c r="M1167" s="8">
        <f t="shared" si="40"/>
        <v>2.0000000000003126E-2</v>
      </c>
    </row>
    <row r="1168" spans="1:13" ht="18" customHeight="1" x14ac:dyDescent="0.2">
      <c r="A1168" s="1">
        <v>1167</v>
      </c>
      <c r="B1168" s="1">
        <v>7</v>
      </c>
      <c r="C1168" s="24"/>
      <c r="D1168" s="1" t="s">
        <v>77</v>
      </c>
      <c r="E1168" s="1" t="s">
        <v>78</v>
      </c>
      <c r="F1168" s="1" t="s">
        <v>1444</v>
      </c>
      <c r="G1168" s="1" t="s">
        <v>1480</v>
      </c>
      <c r="H1168" s="4" t="str">
        <f>INDEX(字典!B:B,MATCH(D1168,字典!A:A,0))</f>
        <v>正常</v>
      </c>
      <c r="I1168" s="4" t="str">
        <f>IF(RIGHT(F1168,2)="90",INDEX(字典!F:F,MATCH("0x"&amp;MID(F1168,5,2),字典!C:C,0)),INDEX(字典!D:D,MATCH("0x"&amp;MID(F1168,5,2),字典!C:C,0)))</f>
        <v>-</v>
      </c>
      <c r="J1168" s="4" t="str">
        <f>IF(RIGHT(F1168,2) ="90",INDEX(字典!J:J,MATCH("0x"&amp;MID(F1168,7,2),字典!C:C,0)),INDEX(字典!H:H,MATCH("0x"&amp;MID(F1168,7,2),字典!C:C,0)))</f>
        <v>0x02(002)</v>
      </c>
      <c r="K1168" s="4" t="str">
        <f>INDEX(字典!M:M,MATCH("0x"&amp;RIGHT(F1168,2),字典!L:L,0))</f>
        <v>0xC0(192/064)</v>
      </c>
      <c r="L1168" s="8">
        <f t="shared" si="41"/>
        <v>40.414000000000001</v>
      </c>
      <c r="M1168" s="8">
        <f t="shared" si="40"/>
        <v>3.0000000000001137E-2</v>
      </c>
    </row>
    <row r="1169" spans="1:13" ht="18" customHeight="1" x14ac:dyDescent="0.2">
      <c r="A1169" s="1">
        <v>1168</v>
      </c>
      <c r="B1169" s="1">
        <v>7</v>
      </c>
      <c r="C1169" s="24"/>
      <c r="D1169" s="1" t="s">
        <v>77</v>
      </c>
      <c r="E1169" s="1" t="s">
        <v>78</v>
      </c>
      <c r="F1169" s="1" t="s">
        <v>1054</v>
      </c>
      <c r="G1169" s="1" t="s">
        <v>1481</v>
      </c>
      <c r="H1169" s="4" t="str">
        <f>INDEX(字典!B:B,MATCH(D1169,字典!A:A,0))</f>
        <v>正常</v>
      </c>
      <c r="I1169" s="4" t="str">
        <f>IF(RIGHT(F1169,2)="90",INDEX(字典!F:F,MATCH("0x"&amp;MID(F1169,5,2),字典!C:C,0)),INDEX(字典!D:D,MATCH("0x"&amp;MID(F1169,5,2),字典!C:C,0)))</f>
        <v>-</v>
      </c>
      <c r="J1169" s="4" t="str">
        <f>IF(RIGHT(F1169,2) ="90",INDEX(字典!J:J,MATCH("0x"&amp;MID(F1169,7,2),字典!C:C,0)),INDEX(字典!H:H,MATCH("0x"&amp;MID(F1169,7,2),字典!C:C,0)))</f>
        <v>-</v>
      </c>
      <c r="K1169" s="4" t="str">
        <f>INDEX(字典!M:M,MATCH("0x"&amp;RIGHT(F1169,2),字典!L:L,0))</f>
        <v>0xB1(177/049)</v>
      </c>
      <c r="L1169" s="8">
        <f t="shared" si="41"/>
        <v>40.444000000000003</v>
      </c>
      <c r="M1169" s="8">
        <f t="shared" si="40"/>
        <v>3.0000000000001137E-2</v>
      </c>
    </row>
    <row r="1170" spans="1:13" ht="18" customHeight="1" x14ac:dyDescent="0.2">
      <c r="A1170" s="1">
        <v>1169</v>
      </c>
      <c r="B1170" s="1">
        <v>7</v>
      </c>
      <c r="C1170" s="24"/>
      <c r="D1170" s="1" t="s">
        <v>77</v>
      </c>
      <c r="E1170" s="1" t="s">
        <v>78</v>
      </c>
      <c r="F1170" s="1" t="s">
        <v>1447</v>
      </c>
      <c r="G1170" s="1" t="s">
        <v>1482</v>
      </c>
      <c r="H1170" s="4" t="str">
        <f>INDEX(字典!B:B,MATCH(D1170,字典!A:A,0))</f>
        <v>正常</v>
      </c>
      <c r="I1170" s="4" t="str">
        <f>IF(RIGHT(F1170,2)="90",INDEX(字典!F:F,MATCH("0x"&amp;MID(F1170,5,2),字典!C:C,0)),INDEX(字典!D:D,MATCH("0x"&amp;MID(F1170,5,2),字典!C:C,0)))</f>
        <v>0x72(114)</v>
      </c>
      <c r="J1170" s="4" t="str">
        <f>IF(RIGHT(F1170,2) ="90",INDEX(字典!J:J,MATCH("0x"&amp;MID(F1170,7,2),字典!C:C,0)),INDEX(字典!H:H,MATCH("0x"&amp;MID(F1170,7,2),字典!C:C,0)))</f>
        <v>0x20(032)</v>
      </c>
      <c r="K1170" s="4" t="str">
        <f>INDEX(字典!M:M,MATCH("0x"&amp;RIGHT(F1170,2),字典!L:L,0))</f>
        <v>0xB1(177/049)</v>
      </c>
      <c r="L1170" s="8">
        <f t="shared" si="41"/>
        <v>40.463999999999999</v>
      </c>
      <c r="M1170" s="8">
        <f t="shared" si="40"/>
        <v>1.9999999999996021E-2</v>
      </c>
    </row>
    <row r="1171" spans="1:13" ht="18" customHeight="1" x14ac:dyDescent="0.2">
      <c r="A1171" s="1">
        <v>1170</v>
      </c>
      <c r="B1171" s="1">
        <v>7</v>
      </c>
      <c r="C1171" s="24"/>
      <c r="D1171" s="1" t="s">
        <v>77</v>
      </c>
      <c r="E1171" s="1" t="s">
        <v>78</v>
      </c>
      <c r="F1171" s="1" t="s">
        <v>1449</v>
      </c>
      <c r="G1171" s="1" t="s">
        <v>1483</v>
      </c>
      <c r="H1171" s="4" t="str">
        <f>INDEX(字典!B:B,MATCH(D1171,字典!A:A,0))</f>
        <v>正常</v>
      </c>
      <c r="I1171" s="4" t="str">
        <f>IF(RIGHT(F1171,2)="90",INDEX(字典!F:F,MATCH("0x"&amp;MID(F1171,5,2),字典!C:C,0)),INDEX(字典!D:D,MATCH("0x"&amp;MID(F1171,5,2),字典!C:C,0)))</f>
        <v>-</v>
      </c>
      <c r="J1171" s="4" t="str">
        <f>IF(RIGHT(F1171,2) ="90",INDEX(字典!J:J,MATCH("0x"&amp;MID(F1171,7,2),字典!C:C,0)),INDEX(字典!H:H,MATCH("0x"&amp;MID(F1171,7,2),字典!C:C,0)))</f>
        <v>0x04(004)</v>
      </c>
      <c r="K1171" s="4" t="str">
        <f>INDEX(字典!M:M,MATCH("0x"&amp;RIGHT(F1171,2),字典!L:L,0))</f>
        <v>0xC1(193/065)</v>
      </c>
      <c r="L1171" s="8">
        <f t="shared" si="41"/>
        <v>40.494</v>
      </c>
      <c r="M1171" s="8">
        <f t="shared" si="40"/>
        <v>3.0000000000001137E-2</v>
      </c>
    </row>
    <row r="1172" spans="1:13" ht="18" customHeight="1" x14ac:dyDescent="0.2">
      <c r="A1172" s="1">
        <v>1171</v>
      </c>
      <c r="B1172" s="1">
        <v>7</v>
      </c>
      <c r="C1172" s="24"/>
      <c r="D1172" s="1" t="s">
        <v>77</v>
      </c>
      <c r="E1172" s="1" t="s">
        <v>78</v>
      </c>
      <c r="F1172" s="1" t="s">
        <v>1451</v>
      </c>
      <c r="G1172" s="1" t="s">
        <v>1484</v>
      </c>
      <c r="H1172" s="4" t="str">
        <f>INDEX(字典!B:B,MATCH(D1172,字典!A:A,0))</f>
        <v>正常</v>
      </c>
      <c r="I1172" s="4" t="str">
        <f>IF(RIGHT(F1172,2)="90",INDEX(字典!F:F,MATCH("0x"&amp;MID(F1172,5,2),字典!C:C,0)),INDEX(字典!D:D,MATCH("0x"&amp;MID(F1172,5,2),字典!C:C,0)))</f>
        <v>0x70(112)</v>
      </c>
      <c r="J1172" s="4" t="str">
        <f>IF(RIGHT(F1172,2) ="90",INDEX(字典!J:J,MATCH("0x"&amp;MID(F1172,7,2),字典!C:C,0)),INDEX(字典!H:H,MATCH("0x"&amp;MID(F1172,7,2),字典!C:C,0)))</f>
        <v>0x07(007)</v>
      </c>
      <c r="K1172" s="4" t="str">
        <f>INDEX(字典!M:M,MATCH("0x"&amp;RIGHT(F1172,2),字典!L:L,0))</f>
        <v>0xB0(176/048)</v>
      </c>
      <c r="L1172" s="8">
        <f t="shared" si="41"/>
        <v>40.524000000000001</v>
      </c>
      <c r="M1172" s="8">
        <f t="shared" si="40"/>
        <v>3.0000000000001137E-2</v>
      </c>
    </row>
    <row r="1173" spans="1:13" ht="18" customHeight="1" x14ac:dyDescent="0.2">
      <c r="A1173" s="1">
        <v>1172</v>
      </c>
      <c r="B1173" s="1">
        <v>7</v>
      </c>
      <c r="C1173" s="24"/>
      <c r="D1173" s="1" t="s">
        <v>77</v>
      </c>
      <c r="E1173" s="1" t="s">
        <v>78</v>
      </c>
      <c r="F1173" s="1" t="s">
        <v>1454</v>
      </c>
      <c r="G1173" s="1" t="s">
        <v>1485</v>
      </c>
      <c r="H1173" s="4" t="str">
        <f>INDEX(字典!B:B,MATCH(D1173,字典!A:A,0))</f>
        <v>正常</v>
      </c>
      <c r="I1173" s="4" t="str">
        <f>IF(RIGHT(F1173,2)="90",INDEX(字典!F:F,MATCH("0x"&amp;MID(F1173,5,2),字典!C:C,0)),INDEX(字典!D:D,MATCH("0x"&amp;MID(F1173,5,2),字典!C:C,0)))</f>
        <v>0x1E(030)</v>
      </c>
      <c r="J1173" s="4" t="str">
        <f>IF(RIGHT(F1173,2) ="90",INDEX(字典!J:J,MATCH("0x"&amp;MID(F1173,7,2),字典!C:C,0)),INDEX(字典!H:H,MATCH("0x"&amp;MID(F1173,7,2),字典!C:C,0)))</f>
        <v>0x5D(093)</v>
      </c>
      <c r="K1173" s="4" t="str">
        <f>INDEX(字典!M:M,MATCH("0x"&amp;RIGHT(F1173,2),字典!L:L,0))</f>
        <v>0xB0(176/048)</v>
      </c>
      <c r="L1173" s="8">
        <f t="shared" si="41"/>
        <v>40.554000000000002</v>
      </c>
      <c r="M1173" s="8">
        <f t="shared" si="40"/>
        <v>3.0000000000001137E-2</v>
      </c>
    </row>
    <row r="1174" spans="1:13" ht="18" customHeight="1" x14ac:dyDescent="0.2">
      <c r="A1174" s="1">
        <v>1173</v>
      </c>
      <c r="B1174" s="1">
        <v>7</v>
      </c>
      <c r="C1174" s="24"/>
      <c r="D1174" s="1" t="s">
        <v>77</v>
      </c>
      <c r="E1174" s="1" t="s">
        <v>78</v>
      </c>
      <c r="F1174" s="1" t="s">
        <v>1456</v>
      </c>
      <c r="G1174" s="1" t="s">
        <v>1486</v>
      </c>
      <c r="H1174" s="4" t="str">
        <f>INDEX(字典!B:B,MATCH(D1174,字典!A:A,0))</f>
        <v>正常</v>
      </c>
      <c r="I1174" s="4" t="str">
        <f>IF(RIGHT(F1174,2)="90",INDEX(字典!F:F,MATCH("0x"&amp;MID(F1174,5,2),字典!C:C,0)),INDEX(字典!D:D,MATCH("0x"&amp;MID(F1174,5,2),字典!C:C,0)))</f>
        <v>0x5A(090)</v>
      </c>
      <c r="J1174" s="4" t="str">
        <f>IF(RIGHT(F1174,2) ="90",INDEX(字典!J:J,MATCH("0x"&amp;MID(F1174,7,2),字典!C:C,0)),INDEX(字典!H:H,MATCH("0x"&amp;MID(F1174,7,2),字典!C:C,0)))</f>
        <v>0x07(007)</v>
      </c>
      <c r="K1174" s="4" t="str">
        <f>INDEX(字典!M:M,MATCH("0x"&amp;RIGHT(F1174,2),字典!L:L,0))</f>
        <v>0xB1(177/049)</v>
      </c>
      <c r="L1174" s="8">
        <f t="shared" si="41"/>
        <v>40.584000000000003</v>
      </c>
      <c r="M1174" s="8">
        <f t="shared" si="40"/>
        <v>3.0000000000001137E-2</v>
      </c>
    </row>
    <row r="1175" spans="1:13" ht="18" customHeight="1" x14ac:dyDescent="0.2">
      <c r="A1175" s="1">
        <v>1174</v>
      </c>
      <c r="B1175" s="1">
        <v>7</v>
      </c>
      <c r="C1175" s="24"/>
      <c r="D1175" s="1" t="s">
        <v>77</v>
      </c>
      <c r="E1175" s="1" t="s">
        <v>78</v>
      </c>
      <c r="F1175" s="1" t="s">
        <v>1460</v>
      </c>
      <c r="G1175" s="1" t="s">
        <v>1487</v>
      </c>
      <c r="H1175" s="4" t="str">
        <f>INDEX(字典!B:B,MATCH(D1175,字典!A:A,0))</f>
        <v>正常</v>
      </c>
      <c r="I1175" s="4" t="str">
        <f>IF(RIGHT(F1175,2)="90",INDEX(字典!F:F,MATCH("0x"&amp;MID(F1175,5,2),字典!C:C,0)),INDEX(字典!D:D,MATCH("0x"&amp;MID(F1175,5,2),字典!C:C,0)))</f>
        <v>0x32(050)</v>
      </c>
      <c r="J1175" s="4" t="str">
        <f>IF(RIGHT(F1175,2) ="90",INDEX(字典!J:J,MATCH("0x"&amp;MID(F1175,7,2),字典!C:C,0)),INDEX(字典!H:H,MATCH("0x"&amp;MID(F1175,7,2),字典!C:C,0)))</f>
        <v>0x5D(093)</v>
      </c>
      <c r="K1175" s="4" t="str">
        <f>INDEX(字典!M:M,MATCH("0x"&amp;RIGHT(F1175,2),字典!L:L,0))</f>
        <v>0xB1(177/049)</v>
      </c>
      <c r="L1175" s="8">
        <f t="shared" si="41"/>
        <v>40.603999999999999</v>
      </c>
      <c r="M1175" s="8">
        <f t="shared" si="40"/>
        <v>1.9999999999996021E-2</v>
      </c>
    </row>
    <row r="1176" spans="1:13" ht="18" customHeight="1" x14ac:dyDescent="0.2">
      <c r="A1176" s="1">
        <v>1175</v>
      </c>
      <c r="B1176" s="1">
        <v>7</v>
      </c>
      <c r="C1176" s="24"/>
      <c r="D1176" s="1" t="s">
        <v>77</v>
      </c>
      <c r="E1176" s="1" t="s">
        <v>78</v>
      </c>
      <c r="F1176" s="1" t="s">
        <v>1049</v>
      </c>
      <c r="G1176" s="1" t="s">
        <v>1488</v>
      </c>
      <c r="H1176" s="4" t="str">
        <f>INDEX(字典!B:B,MATCH(D1176,字典!A:A,0))</f>
        <v>正常</v>
      </c>
      <c r="I1176" s="4" t="str">
        <f>IF(RIGHT(F1176,2)="90",INDEX(字典!F:F,MATCH("0x"&amp;MID(F1176,5,2),字典!C:C,0)),INDEX(字典!D:D,MATCH("0x"&amp;MID(F1176,5,2),字典!C:C,0)))</f>
        <v>-</v>
      </c>
      <c r="J1176" s="4" t="str">
        <f>IF(RIGHT(F1176,2) ="90",INDEX(字典!J:J,MATCH("0x"&amp;MID(F1176,7,2),字典!C:C,0)),INDEX(字典!H:H,MATCH("0x"&amp;MID(F1176,7,2),字典!C:C,0)))</f>
        <v>-</v>
      </c>
      <c r="K1176" s="4" t="str">
        <f>INDEX(字典!M:M,MATCH("0x"&amp;RIGHT(F1176,2),字典!L:L,0))</f>
        <v>0xB0(176/048)</v>
      </c>
      <c r="L1176" s="8">
        <f t="shared" si="41"/>
        <v>41.302999999999997</v>
      </c>
      <c r="M1176" s="8">
        <f t="shared" si="40"/>
        <v>0.69899999999999807</v>
      </c>
    </row>
    <row r="1177" spans="1:13" ht="18" customHeight="1" x14ac:dyDescent="0.2">
      <c r="A1177" s="1">
        <v>1176</v>
      </c>
      <c r="B1177" s="1">
        <v>7</v>
      </c>
      <c r="C1177" s="24"/>
      <c r="D1177" s="1" t="s">
        <v>77</v>
      </c>
      <c r="E1177" s="1" t="s">
        <v>78</v>
      </c>
      <c r="F1177" s="1" t="s">
        <v>1051</v>
      </c>
      <c r="G1177" s="1" t="s">
        <v>1489</v>
      </c>
      <c r="H1177" s="4" t="str">
        <f>INDEX(字典!B:B,MATCH(D1177,字典!A:A,0))</f>
        <v>正常</v>
      </c>
      <c r="I1177" s="4" t="str">
        <f>IF(RIGHT(F1177,2)="90",INDEX(字典!F:F,MATCH("0x"&amp;MID(F1177,5,2),字典!C:C,0)),INDEX(字典!D:D,MATCH("0x"&amp;MID(F1177,5,2),字典!C:C,0)))</f>
        <v>0x70(112)</v>
      </c>
      <c r="J1177" s="4" t="str">
        <f>IF(RIGHT(F1177,2) ="90",INDEX(字典!J:J,MATCH("0x"&amp;MID(F1177,7,2),字典!C:C,0)),INDEX(字典!H:H,MATCH("0x"&amp;MID(F1177,7,2),字典!C:C,0)))</f>
        <v>0x20(032)</v>
      </c>
      <c r="K1177" s="4" t="str">
        <f>INDEX(字典!M:M,MATCH("0x"&amp;RIGHT(F1177,2),字典!L:L,0))</f>
        <v>0xB0(176/048)</v>
      </c>
      <c r="L1177" s="8">
        <f t="shared" si="41"/>
        <v>41.323</v>
      </c>
      <c r="M1177" s="8">
        <f t="shared" si="40"/>
        <v>2.0000000000003126E-2</v>
      </c>
    </row>
    <row r="1178" spans="1:13" ht="18" customHeight="1" x14ac:dyDescent="0.2">
      <c r="A1178" s="1">
        <v>1177</v>
      </c>
      <c r="B1178" s="1">
        <v>7</v>
      </c>
      <c r="C1178" s="24"/>
      <c r="D1178" s="1" t="s">
        <v>77</v>
      </c>
      <c r="E1178" s="1" t="s">
        <v>78</v>
      </c>
      <c r="F1178" s="1" t="s">
        <v>1052</v>
      </c>
      <c r="G1178" s="1" t="s">
        <v>1490</v>
      </c>
      <c r="H1178" s="4" t="str">
        <f>INDEX(字典!B:B,MATCH(D1178,字典!A:A,0))</f>
        <v>正常</v>
      </c>
      <c r="I1178" s="4" t="str">
        <f>IF(RIGHT(F1178,2)="90",INDEX(字典!F:F,MATCH("0x"&amp;MID(F1178,5,2),字典!C:C,0)),INDEX(字典!D:D,MATCH("0x"&amp;MID(F1178,5,2),字典!C:C,0)))</f>
        <v>-</v>
      </c>
      <c r="J1178" s="4" t="str">
        <f>IF(RIGHT(F1178,2) ="90",INDEX(字典!J:J,MATCH("0x"&amp;MID(F1178,7,2),字典!C:C,0)),INDEX(字典!H:H,MATCH("0x"&amp;MID(F1178,7,2),字典!C:C,0)))</f>
        <v>-</v>
      </c>
      <c r="K1178" s="4" t="str">
        <f>INDEX(字典!M:M,MATCH("0x"&amp;RIGHT(F1178,2),字典!L:L,0))</f>
        <v>0xC0(192/064)</v>
      </c>
      <c r="L1178" s="8">
        <f t="shared" si="41"/>
        <v>41.353000000000002</v>
      </c>
      <c r="M1178" s="8">
        <f t="shared" si="40"/>
        <v>3.0000000000001137E-2</v>
      </c>
    </row>
    <row r="1179" spans="1:13" ht="18" customHeight="1" x14ac:dyDescent="0.2">
      <c r="A1179" s="1">
        <v>1178</v>
      </c>
      <c r="B1179" s="1">
        <v>7</v>
      </c>
      <c r="C1179" s="24"/>
      <c r="D1179" s="1" t="s">
        <v>77</v>
      </c>
      <c r="E1179" s="1" t="s">
        <v>78</v>
      </c>
      <c r="F1179" s="1" t="s">
        <v>1054</v>
      </c>
      <c r="G1179" s="1" t="s">
        <v>1491</v>
      </c>
      <c r="H1179" s="4" t="str">
        <f>INDEX(字典!B:B,MATCH(D1179,字典!A:A,0))</f>
        <v>正常</v>
      </c>
      <c r="I1179" s="4" t="str">
        <f>IF(RIGHT(F1179,2)="90",INDEX(字典!F:F,MATCH("0x"&amp;MID(F1179,5,2),字典!C:C,0)),INDEX(字典!D:D,MATCH("0x"&amp;MID(F1179,5,2),字典!C:C,0)))</f>
        <v>-</v>
      </c>
      <c r="J1179" s="4" t="str">
        <f>IF(RIGHT(F1179,2) ="90",INDEX(字典!J:J,MATCH("0x"&amp;MID(F1179,7,2),字典!C:C,0)),INDEX(字典!H:H,MATCH("0x"&amp;MID(F1179,7,2),字典!C:C,0)))</f>
        <v>-</v>
      </c>
      <c r="K1179" s="4" t="str">
        <f>INDEX(字典!M:M,MATCH("0x"&amp;RIGHT(F1179,2),字典!L:L,0))</f>
        <v>0xB1(177/049)</v>
      </c>
      <c r="L1179" s="8">
        <f t="shared" si="41"/>
        <v>41.393000000000001</v>
      </c>
      <c r="M1179" s="8">
        <f t="shared" si="40"/>
        <v>3.9999999999999147E-2</v>
      </c>
    </row>
    <row r="1180" spans="1:13" ht="18" customHeight="1" x14ac:dyDescent="0.2">
      <c r="A1180" s="1">
        <v>1179</v>
      </c>
      <c r="B1180" s="1">
        <v>7</v>
      </c>
      <c r="C1180" s="24"/>
      <c r="D1180" s="1" t="s">
        <v>77</v>
      </c>
      <c r="E1180" s="1" t="s">
        <v>78</v>
      </c>
      <c r="F1180" s="1" t="s">
        <v>1055</v>
      </c>
      <c r="G1180" s="1" t="s">
        <v>1492</v>
      </c>
      <c r="H1180" s="4" t="str">
        <f>INDEX(字典!B:B,MATCH(D1180,字典!A:A,0))</f>
        <v>正常</v>
      </c>
      <c r="I1180" s="4" t="str">
        <f>IF(RIGHT(F1180,2)="90",INDEX(字典!F:F,MATCH("0x"&amp;MID(F1180,5,2),字典!C:C,0)),INDEX(字典!D:D,MATCH("0x"&amp;MID(F1180,5,2),字典!C:C,0)))</f>
        <v>0x70(112)</v>
      </c>
      <c r="J1180" s="4" t="str">
        <f>IF(RIGHT(F1180,2) ="90",INDEX(字典!J:J,MATCH("0x"&amp;MID(F1180,7,2),字典!C:C,0)),INDEX(字典!H:H,MATCH("0x"&amp;MID(F1180,7,2),字典!C:C,0)))</f>
        <v>0x20(032)</v>
      </c>
      <c r="K1180" s="4" t="str">
        <f>INDEX(字典!M:M,MATCH("0x"&amp;RIGHT(F1180,2),字典!L:L,0))</f>
        <v>0xB1(177/049)</v>
      </c>
      <c r="L1180" s="8">
        <f t="shared" si="41"/>
        <v>41.412999999999997</v>
      </c>
      <c r="M1180" s="8">
        <f t="shared" si="40"/>
        <v>1.9999999999996021E-2</v>
      </c>
    </row>
    <row r="1181" spans="1:13" ht="18" customHeight="1" x14ac:dyDescent="0.2">
      <c r="A1181" s="1">
        <v>1180</v>
      </c>
      <c r="B1181" s="1">
        <v>7</v>
      </c>
      <c r="C1181" s="24"/>
      <c r="D1181" s="1" t="s">
        <v>77</v>
      </c>
      <c r="E1181" s="1" t="s">
        <v>78</v>
      </c>
      <c r="F1181" s="1" t="s">
        <v>929</v>
      </c>
      <c r="G1181" s="1" t="s">
        <v>1493</v>
      </c>
      <c r="H1181" s="4" t="str">
        <f>INDEX(字典!B:B,MATCH(D1181,字典!A:A,0))</f>
        <v>正常</v>
      </c>
      <c r="I1181" s="4" t="str">
        <f>IF(RIGHT(F1181,2)="90",INDEX(字典!F:F,MATCH("0x"&amp;MID(F1181,5,2),字典!C:C,0)),INDEX(字典!D:D,MATCH("0x"&amp;MID(F1181,5,2),字典!C:C,0)))</f>
        <v>-</v>
      </c>
      <c r="J1181" s="4" t="str">
        <f>IF(RIGHT(F1181,2) ="90",INDEX(字典!J:J,MATCH("0x"&amp;MID(F1181,7,2),字典!C:C,0)),INDEX(字典!H:H,MATCH("0x"&amp;MID(F1181,7,2),字典!C:C,0)))</f>
        <v>-</v>
      </c>
      <c r="K1181" s="4" t="str">
        <f>INDEX(字典!M:M,MATCH("0x"&amp;RIGHT(F1181,2),字典!L:L,0))</f>
        <v>0xC1(193/065)</v>
      </c>
      <c r="L1181" s="8">
        <f t="shared" si="41"/>
        <v>41.442999999999998</v>
      </c>
      <c r="M1181" s="8">
        <f t="shared" si="40"/>
        <v>3.0000000000001137E-2</v>
      </c>
    </row>
    <row r="1182" spans="1:13" ht="18" customHeight="1" x14ac:dyDescent="0.2">
      <c r="A1182" s="1">
        <v>1181</v>
      </c>
      <c r="B1182" s="1">
        <v>7</v>
      </c>
      <c r="C1182" s="24"/>
      <c r="D1182" s="1" t="s">
        <v>77</v>
      </c>
      <c r="E1182" s="1" t="s">
        <v>78</v>
      </c>
      <c r="F1182" s="1" t="s">
        <v>1058</v>
      </c>
      <c r="G1182" s="1" t="s">
        <v>1494</v>
      </c>
      <c r="H1182" s="4" t="str">
        <f>INDEX(字典!B:B,MATCH(D1182,字典!A:A,0))</f>
        <v>正常</v>
      </c>
      <c r="I1182" s="4" t="str">
        <f>IF(RIGHT(F1182,2)="90",INDEX(字典!F:F,MATCH("0x"&amp;MID(F1182,5,2),字典!C:C,0)),INDEX(字典!D:D,MATCH("0x"&amp;MID(F1182,5,2),字典!C:C,0)))</f>
        <v>0x72(114)</v>
      </c>
      <c r="J1182" s="4" t="str">
        <f>IF(RIGHT(F1182,2) ="90",INDEX(字典!J:J,MATCH("0x"&amp;MID(F1182,7,2),字典!C:C,0)),INDEX(字典!H:H,MATCH("0x"&amp;MID(F1182,7,2),字典!C:C,0)))</f>
        <v>0x07(007)</v>
      </c>
      <c r="K1182" s="4" t="str">
        <f>INDEX(字典!M:M,MATCH("0x"&amp;RIGHT(F1182,2),字典!L:L,0))</f>
        <v>0xB0(176/048)</v>
      </c>
      <c r="L1182" s="8">
        <f t="shared" si="41"/>
        <v>41.472999999999999</v>
      </c>
      <c r="M1182" s="8">
        <f t="shared" si="40"/>
        <v>3.0000000000001137E-2</v>
      </c>
    </row>
    <row r="1183" spans="1:13" ht="18" customHeight="1" x14ac:dyDescent="0.2">
      <c r="A1183" s="1">
        <v>1182</v>
      </c>
      <c r="B1183" s="1">
        <v>7</v>
      </c>
      <c r="C1183" s="24"/>
      <c r="D1183" s="1" t="s">
        <v>77</v>
      </c>
      <c r="E1183" s="1" t="s">
        <v>78</v>
      </c>
      <c r="F1183" s="1" t="s">
        <v>1437</v>
      </c>
      <c r="G1183" s="1" t="s">
        <v>1495</v>
      </c>
      <c r="H1183" s="4" t="str">
        <f>INDEX(字典!B:B,MATCH(D1183,字典!A:A,0))</f>
        <v>正常</v>
      </c>
      <c r="I1183" s="4" t="str">
        <f>IF(RIGHT(F1183,2)="90",INDEX(字典!F:F,MATCH("0x"&amp;MID(F1183,5,2),字典!C:C,0)),INDEX(字典!D:D,MATCH("0x"&amp;MID(F1183,5,2),字典!C:C,0)))</f>
        <v>0x18(024)</v>
      </c>
      <c r="J1183" s="4" t="str">
        <f>IF(RIGHT(F1183,2) ="90",INDEX(字典!J:J,MATCH("0x"&amp;MID(F1183,7,2),字典!C:C,0)),INDEX(字典!H:H,MATCH("0x"&amp;MID(F1183,7,2),字典!C:C,0)))</f>
        <v>0x5B(091)</v>
      </c>
      <c r="K1183" s="4" t="str">
        <f>INDEX(字典!M:M,MATCH("0x"&amp;RIGHT(F1183,2),字典!L:L,0))</f>
        <v>0xB0(176/048)</v>
      </c>
      <c r="L1183" s="8">
        <f t="shared" si="41"/>
        <v>41.503</v>
      </c>
      <c r="M1183" s="8">
        <f t="shared" si="40"/>
        <v>3.0000000000001137E-2</v>
      </c>
    </row>
    <row r="1184" spans="1:13" ht="18" customHeight="1" x14ac:dyDescent="0.2">
      <c r="A1184" s="1">
        <v>1183</v>
      </c>
      <c r="B1184" s="1">
        <v>7</v>
      </c>
      <c r="C1184" s="24"/>
      <c r="D1184" s="1" t="s">
        <v>77</v>
      </c>
      <c r="E1184" s="1" t="s">
        <v>78</v>
      </c>
      <c r="F1184" s="1" t="s">
        <v>1061</v>
      </c>
      <c r="G1184" s="1" t="s">
        <v>1496</v>
      </c>
      <c r="H1184" s="4" t="str">
        <f>INDEX(字典!B:B,MATCH(D1184,字典!A:A,0))</f>
        <v>正常</v>
      </c>
      <c r="I1184" s="4" t="str">
        <f>IF(RIGHT(F1184,2)="90",INDEX(字典!F:F,MATCH("0x"&amp;MID(F1184,5,2),字典!C:C,0)),INDEX(字典!D:D,MATCH("0x"&amp;MID(F1184,5,2),字典!C:C,0)))</f>
        <v>-</v>
      </c>
      <c r="J1184" s="4" t="str">
        <f>IF(RIGHT(F1184,2) ="90",INDEX(字典!J:J,MATCH("0x"&amp;MID(F1184,7,2),字典!C:C,0)),INDEX(字典!H:H,MATCH("0x"&amp;MID(F1184,7,2),字典!C:C,0)))</f>
        <v>0x5D(093)</v>
      </c>
      <c r="K1184" s="4" t="str">
        <f>INDEX(字典!M:M,MATCH("0x"&amp;RIGHT(F1184,2),字典!L:L,0))</f>
        <v>0xB0(176/048)</v>
      </c>
      <c r="L1184" s="8">
        <f t="shared" si="41"/>
        <v>41.533000000000001</v>
      </c>
      <c r="M1184" s="8">
        <f t="shared" si="40"/>
        <v>3.0000000000001137E-2</v>
      </c>
    </row>
    <row r="1185" spans="1:13" ht="18" customHeight="1" x14ac:dyDescent="0.2">
      <c r="A1185" s="1">
        <v>1184</v>
      </c>
      <c r="B1185" s="1">
        <v>7</v>
      </c>
      <c r="C1185" s="24"/>
      <c r="D1185" s="1" t="s">
        <v>77</v>
      </c>
      <c r="E1185" s="1" t="s">
        <v>78</v>
      </c>
      <c r="F1185" s="1" t="s">
        <v>1439</v>
      </c>
      <c r="G1185" s="1" t="s">
        <v>1497</v>
      </c>
      <c r="H1185" s="4" t="str">
        <f>INDEX(字典!B:B,MATCH(D1185,字典!A:A,0))</f>
        <v>正常</v>
      </c>
      <c r="I1185" s="4" t="str">
        <f>IF(RIGHT(F1185,2)="90",INDEX(字典!F:F,MATCH("0x"&amp;MID(F1185,5,2),字典!C:C,0)),INDEX(字典!D:D,MATCH("0x"&amp;MID(F1185,5,2),字典!C:C,0)))</f>
        <v>0x68(104)</v>
      </c>
      <c r="J1185" s="4" t="str">
        <f>IF(RIGHT(F1185,2) ="90",INDEX(字典!J:J,MATCH("0x"&amp;MID(F1185,7,2),字典!C:C,0)),INDEX(字典!H:H,MATCH("0x"&amp;MID(F1185,7,2),字典!C:C,0)))</f>
        <v>0x07(007)</v>
      </c>
      <c r="K1185" s="4" t="str">
        <f>INDEX(字典!M:M,MATCH("0x"&amp;RIGHT(F1185,2),字典!L:L,0))</f>
        <v>0xB1(177/049)</v>
      </c>
      <c r="L1185" s="8">
        <f t="shared" si="41"/>
        <v>41.573</v>
      </c>
      <c r="M1185" s="8">
        <f t="shared" si="40"/>
        <v>3.9999999999999147E-2</v>
      </c>
    </row>
    <row r="1186" spans="1:13" ht="18" customHeight="1" x14ac:dyDescent="0.2">
      <c r="A1186" s="1">
        <v>1185</v>
      </c>
      <c r="B1186" s="1">
        <v>7</v>
      </c>
      <c r="C1186" s="24"/>
      <c r="D1186" s="1" t="s">
        <v>77</v>
      </c>
      <c r="E1186" s="1" t="s">
        <v>78</v>
      </c>
      <c r="F1186" s="1" t="s">
        <v>1441</v>
      </c>
      <c r="G1186" s="1" t="s">
        <v>1498</v>
      </c>
      <c r="H1186" s="4" t="str">
        <f>INDEX(字典!B:B,MATCH(D1186,字典!A:A,0))</f>
        <v>正常</v>
      </c>
      <c r="I1186" s="4" t="str">
        <f>IF(RIGHT(F1186,2)="90",INDEX(字典!F:F,MATCH("0x"&amp;MID(F1186,5,2),字典!C:C,0)),INDEX(字典!D:D,MATCH("0x"&amp;MID(F1186,5,2),字典!C:C,0)))</f>
        <v>0x18(024)</v>
      </c>
      <c r="J1186" s="4" t="str">
        <f>IF(RIGHT(F1186,2) ="90",INDEX(字典!J:J,MATCH("0x"&amp;MID(F1186,7,2),字典!C:C,0)),INDEX(字典!H:H,MATCH("0x"&amp;MID(F1186,7,2),字典!C:C,0)))</f>
        <v>0x5B(091)</v>
      </c>
      <c r="K1186" s="4" t="str">
        <f>INDEX(字典!M:M,MATCH("0x"&amp;RIGHT(F1186,2),字典!L:L,0))</f>
        <v>0xB1(177/049)</v>
      </c>
      <c r="L1186" s="8">
        <f t="shared" si="41"/>
        <v>41.603000000000002</v>
      </c>
      <c r="M1186" s="8">
        <f t="shared" si="40"/>
        <v>3.0000000000001137E-2</v>
      </c>
    </row>
    <row r="1187" spans="1:13" ht="18" customHeight="1" x14ac:dyDescent="0.2">
      <c r="A1187" s="1">
        <v>1186</v>
      </c>
      <c r="B1187" s="1">
        <v>7</v>
      </c>
      <c r="C1187" s="24"/>
      <c r="D1187" s="1" t="s">
        <v>77</v>
      </c>
      <c r="E1187" s="1" t="s">
        <v>78</v>
      </c>
      <c r="F1187" s="1" t="s">
        <v>1499</v>
      </c>
      <c r="G1187" s="1" t="s">
        <v>1500</v>
      </c>
      <c r="H1187" s="4" t="str">
        <f>INDEX(字典!B:B,MATCH(D1187,字典!A:A,0))</f>
        <v>正常</v>
      </c>
      <c r="I1187" s="4" t="str">
        <f>IF(RIGHT(F1187,2)="90",INDEX(字典!F:F,MATCH("0x"&amp;MID(F1187,5,2),字典!C:C,0)),INDEX(字典!D:D,MATCH("0x"&amp;MID(F1187,5,2),字典!C:C,0)))</f>
        <v>-</v>
      </c>
      <c r="J1187" s="4" t="str">
        <f>IF(RIGHT(F1187,2) ="90",INDEX(字典!J:J,MATCH("0x"&amp;MID(F1187,7,2),字典!C:C,0)),INDEX(字典!H:H,MATCH("0x"&amp;MID(F1187,7,2),字典!C:C,0)))</f>
        <v>0x5D(093)</v>
      </c>
      <c r="K1187" s="4" t="str">
        <f>INDEX(字典!M:M,MATCH("0x"&amp;RIGHT(F1187,2),字典!L:L,0))</f>
        <v>0xB1(177/049)</v>
      </c>
      <c r="L1187" s="8">
        <f t="shared" si="41"/>
        <v>41.633000000000003</v>
      </c>
      <c r="M1187" s="8">
        <f t="shared" si="40"/>
        <v>3.0000000000001137E-2</v>
      </c>
    </row>
    <row r="1188" spans="1:13" ht="18" customHeight="1" x14ac:dyDescent="0.2">
      <c r="A1188" s="1">
        <v>1187</v>
      </c>
      <c r="B1188" s="1">
        <v>7</v>
      </c>
      <c r="C1188" s="24"/>
      <c r="D1188" s="1" t="s">
        <v>77</v>
      </c>
      <c r="E1188" s="1" t="s">
        <v>78</v>
      </c>
      <c r="F1188" s="1" t="s">
        <v>1049</v>
      </c>
      <c r="G1188" s="1" t="s">
        <v>1501</v>
      </c>
      <c r="H1188" s="4" t="str">
        <f>INDEX(字典!B:B,MATCH(D1188,字典!A:A,0))</f>
        <v>正常</v>
      </c>
      <c r="I1188" s="4" t="str">
        <f>IF(RIGHT(F1188,2)="90",INDEX(字典!F:F,MATCH("0x"&amp;MID(F1188,5,2),字典!C:C,0)),INDEX(字典!D:D,MATCH("0x"&amp;MID(F1188,5,2),字典!C:C,0)))</f>
        <v>-</v>
      </c>
      <c r="J1188" s="4" t="str">
        <f>IF(RIGHT(F1188,2) ="90",INDEX(字典!J:J,MATCH("0x"&amp;MID(F1188,7,2),字典!C:C,0)),INDEX(字典!H:H,MATCH("0x"&amp;MID(F1188,7,2),字典!C:C,0)))</f>
        <v>-</v>
      </c>
      <c r="K1188" s="4" t="str">
        <f>INDEX(字典!M:M,MATCH("0x"&amp;RIGHT(F1188,2),字典!L:L,0))</f>
        <v>0xB0(176/048)</v>
      </c>
      <c r="L1188" s="8">
        <f t="shared" si="41"/>
        <v>41.884</v>
      </c>
      <c r="M1188" s="8">
        <f t="shared" si="40"/>
        <v>0.25099999999999767</v>
      </c>
    </row>
    <row r="1189" spans="1:13" ht="18" customHeight="1" x14ac:dyDescent="0.2">
      <c r="A1189" s="1">
        <v>1188</v>
      </c>
      <c r="B1189" s="1">
        <v>7</v>
      </c>
      <c r="C1189" s="24"/>
      <c r="D1189" s="1" t="s">
        <v>77</v>
      </c>
      <c r="E1189" s="1" t="s">
        <v>78</v>
      </c>
      <c r="F1189" s="1" t="s">
        <v>1051</v>
      </c>
      <c r="G1189" s="1" t="s">
        <v>1502</v>
      </c>
      <c r="H1189" s="4" t="str">
        <f>INDEX(字典!B:B,MATCH(D1189,字典!A:A,0))</f>
        <v>正常</v>
      </c>
      <c r="I1189" s="4" t="str">
        <f>IF(RIGHT(F1189,2)="90",INDEX(字典!F:F,MATCH("0x"&amp;MID(F1189,5,2),字典!C:C,0)),INDEX(字典!D:D,MATCH("0x"&amp;MID(F1189,5,2),字典!C:C,0)))</f>
        <v>0x70(112)</v>
      </c>
      <c r="J1189" s="4" t="str">
        <f>IF(RIGHT(F1189,2) ="90",INDEX(字典!J:J,MATCH("0x"&amp;MID(F1189,7,2),字典!C:C,0)),INDEX(字典!H:H,MATCH("0x"&amp;MID(F1189,7,2),字典!C:C,0)))</f>
        <v>0x20(032)</v>
      </c>
      <c r="K1189" s="4" t="str">
        <f>INDEX(字典!M:M,MATCH("0x"&amp;RIGHT(F1189,2),字典!L:L,0))</f>
        <v>0xB0(176/048)</v>
      </c>
      <c r="L1189" s="8">
        <f t="shared" si="41"/>
        <v>41.914000000000001</v>
      </c>
      <c r="M1189" s="8">
        <f t="shared" si="40"/>
        <v>3.0000000000001137E-2</v>
      </c>
    </row>
    <row r="1190" spans="1:13" ht="18" customHeight="1" x14ac:dyDescent="0.2">
      <c r="A1190" s="1">
        <v>1189</v>
      </c>
      <c r="B1190" s="1">
        <v>7</v>
      </c>
      <c r="C1190" s="24"/>
      <c r="D1190" s="1" t="s">
        <v>77</v>
      </c>
      <c r="E1190" s="1" t="s">
        <v>78</v>
      </c>
      <c r="F1190" s="1" t="s">
        <v>1417</v>
      </c>
      <c r="G1190" s="1" t="s">
        <v>615</v>
      </c>
      <c r="H1190" s="4" t="str">
        <f>INDEX(字典!B:B,MATCH(D1190,字典!A:A,0))</f>
        <v>正常</v>
      </c>
      <c r="I1190" s="4" t="str">
        <f>IF(RIGHT(F1190,2)="90",INDEX(字典!F:F,MATCH("0x"&amp;MID(F1190,5,2),字典!C:C,0)),INDEX(字典!D:D,MATCH("0x"&amp;MID(F1190,5,2),字典!C:C,0)))</f>
        <v>-</v>
      </c>
      <c r="J1190" s="4" t="str">
        <f>IF(RIGHT(F1190,2) ="90",INDEX(字典!J:J,MATCH("0x"&amp;MID(F1190,7,2),字典!C:C,0)),INDEX(字典!H:H,MATCH("0x"&amp;MID(F1190,7,2),字典!C:C,0)))</f>
        <v>0x01(001)</v>
      </c>
      <c r="K1190" s="4" t="str">
        <f>INDEX(字典!M:M,MATCH("0x"&amp;RIGHT(F1190,2),字典!L:L,0))</f>
        <v>0xC0(192/064)</v>
      </c>
      <c r="L1190" s="8">
        <f t="shared" si="41"/>
        <v>41.944000000000003</v>
      </c>
      <c r="M1190" s="8">
        <f t="shared" si="40"/>
        <v>3.0000000000001137E-2</v>
      </c>
    </row>
    <row r="1191" spans="1:13" ht="18" customHeight="1" x14ac:dyDescent="0.2">
      <c r="A1191" s="1">
        <v>1190</v>
      </c>
      <c r="B1191" s="1">
        <v>7</v>
      </c>
      <c r="C1191" s="24"/>
      <c r="D1191" s="1" t="s">
        <v>77</v>
      </c>
      <c r="E1191" s="1" t="s">
        <v>78</v>
      </c>
      <c r="F1191" s="1" t="s">
        <v>1054</v>
      </c>
      <c r="G1191" s="1" t="s">
        <v>1503</v>
      </c>
      <c r="H1191" s="4" t="str">
        <f>INDEX(字典!B:B,MATCH(D1191,字典!A:A,0))</f>
        <v>正常</v>
      </c>
      <c r="I1191" s="4" t="str">
        <f>IF(RIGHT(F1191,2)="90",INDEX(字典!F:F,MATCH("0x"&amp;MID(F1191,5,2),字典!C:C,0)),INDEX(字典!D:D,MATCH("0x"&amp;MID(F1191,5,2),字典!C:C,0)))</f>
        <v>-</v>
      </c>
      <c r="J1191" s="4" t="str">
        <f>IF(RIGHT(F1191,2) ="90",INDEX(字典!J:J,MATCH("0x"&amp;MID(F1191,7,2),字典!C:C,0)),INDEX(字典!H:H,MATCH("0x"&amp;MID(F1191,7,2),字典!C:C,0)))</f>
        <v>-</v>
      </c>
      <c r="K1191" s="4" t="str">
        <f>INDEX(字典!M:M,MATCH("0x"&amp;RIGHT(F1191,2),字典!L:L,0))</f>
        <v>0xB1(177/049)</v>
      </c>
      <c r="L1191" s="8">
        <f t="shared" si="41"/>
        <v>41.984000000000002</v>
      </c>
      <c r="M1191" s="8">
        <f t="shared" si="40"/>
        <v>3.9999999999999147E-2</v>
      </c>
    </row>
    <row r="1192" spans="1:13" ht="18" customHeight="1" x14ac:dyDescent="0.2">
      <c r="A1192" s="1">
        <v>1191</v>
      </c>
      <c r="B1192" s="1">
        <v>7</v>
      </c>
      <c r="C1192" s="24"/>
      <c r="D1192" s="1" t="s">
        <v>77</v>
      </c>
      <c r="E1192" s="1" t="s">
        <v>78</v>
      </c>
      <c r="F1192" s="1" t="s">
        <v>1055</v>
      </c>
      <c r="G1192" s="1" t="s">
        <v>1504</v>
      </c>
      <c r="H1192" s="4" t="str">
        <f>INDEX(字典!B:B,MATCH(D1192,字典!A:A,0))</f>
        <v>正常</v>
      </c>
      <c r="I1192" s="4" t="str">
        <f>IF(RIGHT(F1192,2)="90",INDEX(字典!F:F,MATCH("0x"&amp;MID(F1192,5,2),字典!C:C,0)),INDEX(字典!D:D,MATCH("0x"&amp;MID(F1192,5,2),字典!C:C,0)))</f>
        <v>0x70(112)</v>
      </c>
      <c r="J1192" s="4" t="str">
        <f>IF(RIGHT(F1192,2) ="90",INDEX(字典!J:J,MATCH("0x"&amp;MID(F1192,7,2),字典!C:C,0)),INDEX(字典!H:H,MATCH("0x"&amp;MID(F1192,7,2),字典!C:C,0)))</f>
        <v>0x20(032)</v>
      </c>
      <c r="K1192" s="4" t="str">
        <f>INDEX(字典!M:M,MATCH("0x"&amp;RIGHT(F1192,2),字典!L:L,0))</f>
        <v>0xB1(177/049)</v>
      </c>
      <c r="L1192" s="8">
        <f t="shared" si="41"/>
        <v>42.024000000000001</v>
      </c>
      <c r="M1192" s="8">
        <f t="shared" si="40"/>
        <v>3.9999999999999147E-2</v>
      </c>
    </row>
    <row r="1193" spans="1:13" ht="18" customHeight="1" x14ac:dyDescent="0.2">
      <c r="A1193" s="1">
        <v>1192</v>
      </c>
      <c r="B1193" s="1">
        <v>7</v>
      </c>
      <c r="C1193" s="24"/>
      <c r="D1193" s="1" t="s">
        <v>77</v>
      </c>
      <c r="E1193" s="1" t="s">
        <v>78</v>
      </c>
      <c r="F1193" s="1" t="s">
        <v>1102</v>
      </c>
      <c r="G1193" s="1" t="s">
        <v>1505</v>
      </c>
      <c r="H1193" s="4" t="str">
        <f>INDEX(字典!B:B,MATCH(D1193,字典!A:A,0))</f>
        <v>正常</v>
      </c>
      <c r="I1193" s="4" t="str">
        <f>IF(RIGHT(F1193,2)="90",INDEX(字典!F:F,MATCH("0x"&amp;MID(F1193,5,2),字典!C:C,0)),INDEX(字典!D:D,MATCH("0x"&amp;MID(F1193,5,2),字典!C:C,0)))</f>
        <v>-</v>
      </c>
      <c r="J1193" s="4" t="str">
        <f>IF(RIGHT(F1193,2) ="90",INDEX(字典!J:J,MATCH("0x"&amp;MID(F1193,7,2),字典!C:C,0)),INDEX(字典!H:H,MATCH("0x"&amp;MID(F1193,7,2),字典!C:C,0)))</f>
        <v>0x30(048)</v>
      </c>
      <c r="K1193" s="4" t="str">
        <f>INDEX(字典!M:M,MATCH("0x"&amp;RIGHT(F1193,2),字典!L:L,0))</f>
        <v>0xC1(193/065)</v>
      </c>
      <c r="L1193" s="8">
        <f t="shared" si="41"/>
        <v>42.064</v>
      </c>
      <c r="M1193" s="8">
        <f t="shared" si="40"/>
        <v>3.9999999999999147E-2</v>
      </c>
    </row>
    <row r="1194" spans="1:13" ht="18" customHeight="1" x14ac:dyDescent="0.2">
      <c r="A1194" s="1">
        <v>1193</v>
      </c>
      <c r="B1194" s="1">
        <v>7</v>
      </c>
      <c r="C1194" s="24"/>
      <c r="D1194" s="1" t="s">
        <v>77</v>
      </c>
      <c r="E1194" s="1" t="s">
        <v>78</v>
      </c>
      <c r="F1194" s="1" t="s">
        <v>1422</v>
      </c>
      <c r="G1194" s="1" t="s">
        <v>1506</v>
      </c>
      <c r="H1194" s="4" t="str">
        <f>INDEX(字典!B:B,MATCH(D1194,字典!A:A,0))</f>
        <v>正常</v>
      </c>
      <c r="I1194" s="4" t="str">
        <f>IF(RIGHT(F1194,2)="90",INDEX(字典!F:F,MATCH("0x"&amp;MID(F1194,5,2),字典!C:C,0)),INDEX(字典!D:D,MATCH("0x"&amp;MID(F1194,5,2),字典!C:C,0)))</f>
        <v>0x6E(110)</v>
      </c>
      <c r="J1194" s="4" t="str">
        <f>IF(RIGHT(F1194,2) ="90",INDEX(字典!J:J,MATCH("0x"&amp;MID(F1194,7,2),字典!C:C,0)),INDEX(字典!H:H,MATCH("0x"&amp;MID(F1194,7,2),字典!C:C,0)))</f>
        <v>0x07(007)</v>
      </c>
      <c r="K1194" s="4" t="str">
        <f>INDEX(字典!M:M,MATCH("0x"&amp;RIGHT(F1194,2),字典!L:L,0))</f>
        <v>0xB0(176/048)</v>
      </c>
      <c r="L1194" s="8">
        <f t="shared" si="41"/>
        <v>42.094000000000001</v>
      </c>
      <c r="M1194" s="8">
        <f t="shared" si="40"/>
        <v>3.0000000000001137E-2</v>
      </c>
    </row>
    <row r="1195" spans="1:13" ht="18" customHeight="1" x14ac:dyDescent="0.2">
      <c r="A1195" s="1">
        <v>1194</v>
      </c>
      <c r="B1195" s="1">
        <v>7</v>
      </c>
      <c r="C1195" s="24"/>
      <c r="D1195" s="1" t="s">
        <v>77</v>
      </c>
      <c r="E1195" s="1" t="s">
        <v>78</v>
      </c>
      <c r="F1195" s="1" t="s">
        <v>1424</v>
      </c>
      <c r="G1195" s="1" t="s">
        <v>1507</v>
      </c>
      <c r="H1195" s="4" t="str">
        <f>INDEX(字典!B:B,MATCH(D1195,字典!A:A,0))</f>
        <v>正常</v>
      </c>
      <c r="I1195" s="4" t="str">
        <f>IF(RIGHT(F1195,2)="90",INDEX(字典!F:F,MATCH("0x"&amp;MID(F1195,5,2),字典!C:C,0)),INDEX(字典!D:D,MATCH("0x"&amp;MID(F1195,5,2),字典!C:C,0)))</f>
        <v>0x12(018)</v>
      </c>
      <c r="J1195" s="4" t="str">
        <f>IF(RIGHT(F1195,2) ="90",INDEX(字典!J:J,MATCH("0x"&amp;MID(F1195,7,2),字典!C:C,0)),INDEX(字典!H:H,MATCH("0x"&amp;MID(F1195,7,2),字典!C:C,0)))</f>
        <v>0x5B(091)</v>
      </c>
      <c r="K1195" s="4" t="str">
        <f>INDEX(字典!M:M,MATCH("0x"&amp;RIGHT(F1195,2),字典!L:L,0))</f>
        <v>0xB0(176/048)</v>
      </c>
      <c r="L1195" s="8">
        <f t="shared" si="41"/>
        <v>42.124000000000002</v>
      </c>
      <c r="M1195" s="8">
        <f t="shared" si="40"/>
        <v>3.0000000000001137E-2</v>
      </c>
    </row>
    <row r="1196" spans="1:13" ht="18" customHeight="1" x14ac:dyDescent="0.2">
      <c r="A1196" s="1">
        <v>1195</v>
      </c>
      <c r="B1196" s="1">
        <v>7</v>
      </c>
      <c r="C1196" s="24"/>
      <c r="D1196" s="1" t="s">
        <v>77</v>
      </c>
      <c r="E1196" s="1" t="s">
        <v>78</v>
      </c>
      <c r="F1196" s="1" t="s">
        <v>1426</v>
      </c>
      <c r="G1196" s="1" t="s">
        <v>617</v>
      </c>
      <c r="H1196" s="4" t="str">
        <f>INDEX(字典!B:B,MATCH(D1196,字典!A:A,0))</f>
        <v>正常</v>
      </c>
      <c r="I1196" s="4" t="str">
        <f>IF(RIGHT(F1196,2)="90",INDEX(字典!F:F,MATCH("0x"&amp;MID(F1196,5,2),字典!C:C,0)),INDEX(字典!D:D,MATCH("0x"&amp;MID(F1196,5,2),字典!C:C,0)))</f>
        <v>0x30(048)</v>
      </c>
      <c r="J1196" s="4" t="str">
        <f>IF(RIGHT(F1196,2) ="90",INDEX(字典!J:J,MATCH("0x"&amp;MID(F1196,7,2),字典!C:C,0)),INDEX(字典!H:H,MATCH("0x"&amp;MID(F1196,7,2),字典!C:C,0)))</f>
        <v>0x07(007)</v>
      </c>
      <c r="K1196" s="4" t="str">
        <f>INDEX(字典!M:M,MATCH("0x"&amp;RIGHT(F1196,2),字典!L:L,0))</f>
        <v>0xB1(177/049)</v>
      </c>
      <c r="L1196" s="8">
        <f t="shared" si="41"/>
        <v>42.164000000000001</v>
      </c>
      <c r="M1196" s="8">
        <f t="shared" si="40"/>
        <v>3.9999999999999147E-2</v>
      </c>
    </row>
    <row r="1197" spans="1:13" ht="18" customHeight="1" x14ac:dyDescent="0.2">
      <c r="A1197" s="1">
        <v>1196</v>
      </c>
      <c r="B1197" s="1">
        <v>7</v>
      </c>
      <c r="C1197" s="24"/>
      <c r="D1197" s="1" t="s">
        <v>77</v>
      </c>
      <c r="E1197" s="1" t="s">
        <v>78</v>
      </c>
      <c r="F1197" s="1" t="s">
        <v>1428</v>
      </c>
      <c r="G1197" s="1" t="s">
        <v>1508</v>
      </c>
      <c r="H1197" s="4" t="str">
        <f>INDEX(字典!B:B,MATCH(D1197,字典!A:A,0))</f>
        <v>正常</v>
      </c>
      <c r="I1197" s="4" t="str">
        <f>IF(RIGHT(F1197,2)="90",INDEX(字典!F:F,MATCH("0x"&amp;MID(F1197,5,2),字典!C:C,0)),INDEX(字典!D:D,MATCH("0x"&amp;MID(F1197,5,2),字典!C:C,0)))</f>
        <v>0x23(035)</v>
      </c>
      <c r="J1197" s="4" t="str">
        <f>IF(RIGHT(F1197,2) ="90",INDEX(字典!J:J,MATCH("0x"&amp;MID(F1197,7,2),字典!C:C,0)),INDEX(字典!H:H,MATCH("0x"&amp;MID(F1197,7,2),字典!C:C,0)))</f>
        <v>0x5B(091)</v>
      </c>
      <c r="K1197" s="4" t="str">
        <f>INDEX(字典!M:M,MATCH("0x"&amp;RIGHT(F1197,2),字典!L:L,0))</f>
        <v>0xB1(177/049)</v>
      </c>
      <c r="L1197" s="8">
        <f t="shared" si="41"/>
        <v>42.207999999999998</v>
      </c>
      <c r="M1197" s="8">
        <f t="shared" si="40"/>
        <v>4.399999999999693E-2</v>
      </c>
    </row>
    <row r="1198" spans="1:13" ht="18" customHeight="1" x14ac:dyDescent="0.2">
      <c r="A1198" s="1">
        <v>1197</v>
      </c>
      <c r="B1198" s="1">
        <v>7</v>
      </c>
      <c r="C1198" s="24"/>
      <c r="D1198" s="1" t="s">
        <v>77</v>
      </c>
      <c r="E1198" s="1" t="s">
        <v>78</v>
      </c>
      <c r="F1198" s="1" t="s">
        <v>1049</v>
      </c>
      <c r="G1198" s="1" t="s">
        <v>1509</v>
      </c>
      <c r="H1198" s="4" t="str">
        <f>INDEX(字典!B:B,MATCH(D1198,字典!A:A,0))</f>
        <v>正常</v>
      </c>
      <c r="I1198" s="4" t="str">
        <f>IF(RIGHT(F1198,2)="90",INDEX(字典!F:F,MATCH("0x"&amp;MID(F1198,5,2),字典!C:C,0)),INDEX(字典!D:D,MATCH("0x"&amp;MID(F1198,5,2),字典!C:C,0)))</f>
        <v>-</v>
      </c>
      <c r="J1198" s="4" t="str">
        <f>IF(RIGHT(F1198,2) ="90",INDEX(字典!J:J,MATCH("0x"&amp;MID(F1198,7,2),字典!C:C,0)),INDEX(字典!H:H,MATCH("0x"&amp;MID(F1198,7,2),字典!C:C,0)))</f>
        <v>-</v>
      </c>
      <c r="K1198" s="4" t="str">
        <f>INDEX(字典!M:M,MATCH("0x"&amp;RIGHT(F1198,2),字典!L:L,0))</f>
        <v>0xB0(176/048)</v>
      </c>
      <c r="L1198" s="8">
        <f t="shared" si="41"/>
        <v>42.715000000000003</v>
      </c>
      <c r="M1198" s="8">
        <f t="shared" si="40"/>
        <v>0.507000000000005</v>
      </c>
    </row>
    <row r="1199" spans="1:13" ht="18" customHeight="1" x14ac:dyDescent="0.2">
      <c r="A1199" s="1">
        <v>1198</v>
      </c>
      <c r="B1199" s="1">
        <v>7</v>
      </c>
      <c r="C1199" s="24"/>
      <c r="D1199" s="1" t="s">
        <v>77</v>
      </c>
      <c r="E1199" s="1" t="s">
        <v>78</v>
      </c>
      <c r="F1199" s="1" t="s">
        <v>1051</v>
      </c>
      <c r="G1199" s="1" t="s">
        <v>1510</v>
      </c>
      <c r="H1199" s="4" t="str">
        <f>INDEX(字典!B:B,MATCH(D1199,字典!A:A,0))</f>
        <v>正常</v>
      </c>
      <c r="I1199" s="4" t="str">
        <f>IF(RIGHT(F1199,2)="90",INDEX(字典!F:F,MATCH("0x"&amp;MID(F1199,5,2),字典!C:C,0)),INDEX(字典!D:D,MATCH("0x"&amp;MID(F1199,5,2),字典!C:C,0)))</f>
        <v>0x70(112)</v>
      </c>
      <c r="J1199" s="4" t="str">
        <f>IF(RIGHT(F1199,2) ="90",INDEX(字典!J:J,MATCH("0x"&amp;MID(F1199,7,2),字典!C:C,0)),INDEX(字典!H:H,MATCH("0x"&amp;MID(F1199,7,2),字典!C:C,0)))</f>
        <v>0x20(032)</v>
      </c>
      <c r="K1199" s="4" t="str">
        <f>INDEX(字典!M:M,MATCH("0x"&amp;RIGHT(F1199,2),字典!L:L,0))</f>
        <v>0xB0(176/048)</v>
      </c>
      <c r="L1199" s="8">
        <f t="shared" si="41"/>
        <v>42.738999999999997</v>
      </c>
      <c r="M1199" s="8">
        <f t="shared" si="40"/>
        <v>2.3999999999993804E-2</v>
      </c>
    </row>
    <row r="1200" spans="1:13" ht="18" customHeight="1" x14ac:dyDescent="0.2">
      <c r="A1200" s="1">
        <v>1199</v>
      </c>
      <c r="B1200" s="1">
        <v>7</v>
      </c>
      <c r="C1200" s="24"/>
      <c r="D1200" s="1" t="s">
        <v>77</v>
      </c>
      <c r="E1200" s="1" t="s">
        <v>78</v>
      </c>
      <c r="F1200" s="1" t="s">
        <v>1052</v>
      </c>
      <c r="G1200" s="1" t="s">
        <v>1511</v>
      </c>
      <c r="H1200" s="4" t="str">
        <f>INDEX(字典!B:B,MATCH(D1200,字典!A:A,0))</f>
        <v>正常</v>
      </c>
      <c r="I1200" s="4" t="str">
        <f>IF(RIGHT(F1200,2)="90",INDEX(字典!F:F,MATCH("0x"&amp;MID(F1200,5,2),字典!C:C,0)),INDEX(字典!D:D,MATCH("0x"&amp;MID(F1200,5,2),字典!C:C,0)))</f>
        <v>-</v>
      </c>
      <c r="J1200" s="4" t="str">
        <f>IF(RIGHT(F1200,2) ="90",INDEX(字典!J:J,MATCH("0x"&amp;MID(F1200,7,2),字典!C:C,0)),INDEX(字典!H:H,MATCH("0x"&amp;MID(F1200,7,2),字典!C:C,0)))</f>
        <v>-</v>
      </c>
      <c r="K1200" s="4" t="str">
        <f>INDEX(字典!M:M,MATCH("0x"&amp;RIGHT(F1200,2),字典!L:L,0))</f>
        <v>0xC0(192/064)</v>
      </c>
      <c r="L1200" s="8">
        <f t="shared" si="41"/>
        <v>42.768999999999998</v>
      </c>
      <c r="M1200" s="8">
        <f t="shared" si="40"/>
        <v>3.0000000000001137E-2</v>
      </c>
    </row>
    <row r="1201" spans="1:13" ht="18" customHeight="1" x14ac:dyDescent="0.2">
      <c r="A1201" s="1">
        <v>1200</v>
      </c>
      <c r="B1201" s="1">
        <v>7</v>
      </c>
      <c r="C1201" s="24"/>
      <c r="D1201" s="1" t="s">
        <v>77</v>
      </c>
      <c r="E1201" s="1" t="s">
        <v>78</v>
      </c>
      <c r="F1201" s="1" t="s">
        <v>1054</v>
      </c>
      <c r="G1201" s="1" t="s">
        <v>1512</v>
      </c>
      <c r="H1201" s="4" t="str">
        <f>INDEX(字典!B:B,MATCH(D1201,字典!A:A,0))</f>
        <v>正常</v>
      </c>
      <c r="I1201" s="4" t="str">
        <f>IF(RIGHT(F1201,2)="90",INDEX(字典!F:F,MATCH("0x"&amp;MID(F1201,5,2),字典!C:C,0)),INDEX(字典!D:D,MATCH("0x"&amp;MID(F1201,5,2),字典!C:C,0)))</f>
        <v>-</v>
      </c>
      <c r="J1201" s="4" t="str">
        <f>IF(RIGHT(F1201,2) ="90",INDEX(字典!J:J,MATCH("0x"&amp;MID(F1201,7,2),字典!C:C,0)),INDEX(字典!H:H,MATCH("0x"&amp;MID(F1201,7,2),字典!C:C,0)))</f>
        <v>-</v>
      </c>
      <c r="K1201" s="4" t="str">
        <f>INDEX(字典!M:M,MATCH("0x"&amp;RIGHT(F1201,2),字典!L:L,0))</f>
        <v>0xB1(177/049)</v>
      </c>
      <c r="L1201" s="8">
        <f t="shared" si="41"/>
        <v>42.808999999999997</v>
      </c>
      <c r="M1201" s="8">
        <f t="shared" si="40"/>
        <v>3.9999999999999147E-2</v>
      </c>
    </row>
    <row r="1202" spans="1:13" ht="18" customHeight="1" x14ac:dyDescent="0.2">
      <c r="A1202" s="1">
        <v>1201</v>
      </c>
      <c r="B1202" s="1">
        <v>7</v>
      </c>
      <c r="C1202" s="24"/>
      <c r="D1202" s="1" t="s">
        <v>77</v>
      </c>
      <c r="E1202" s="1" t="s">
        <v>78</v>
      </c>
      <c r="F1202" s="1" t="s">
        <v>1055</v>
      </c>
      <c r="G1202" s="1" t="s">
        <v>1513</v>
      </c>
      <c r="H1202" s="4" t="str">
        <f>INDEX(字典!B:B,MATCH(D1202,字典!A:A,0))</f>
        <v>正常</v>
      </c>
      <c r="I1202" s="4" t="str">
        <f>IF(RIGHT(F1202,2)="90",INDEX(字典!F:F,MATCH("0x"&amp;MID(F1202,5,2),字典!C:C,0)),INDEX(字典!D:D,MATCH("0x"&amp;MID(F1202,5,2),字典!C:C,0)))</f>
        <v>0x70(112)</v>
      </c>
      <c r="J1202" s="4" t="str">
        <f>IF(RIGHT(F1202,2) ="90",INDEX(字典!J:J,MATCH("0x"&amp;MID(F1202,7,2),字典!C:C,0)),INDEX(字典!H:H,MATCH("0x"&amp;MID(F1202,7,2),字典!C:C,0)))</f>
        <v>0x20(032)</v>
      </c>
      <c r="K1202" s="4" t="str">
        <f>INDEX(字典!M:M,MATCH("0x"&amp;RIGHT(F1202,2),字典!L:L,0))</f>
        <v>0xB1(177/049)</v>
      </c>
      <c r="L1202" s="8">
        <f t="shared" si="41"/>
        <v>42.848999999999997</v>
      </c>
      <c r="M1202" s="8">
        <f t="shared" si="40"/>
        <v>3.9999999999999147E-2</v>
      </c>
    </row>
    <row r="1203" spans="1:13" ht="18" customHeight="1" x14ac:dyDescent="0.2">
      <c r="A1203" s="1">
        <v>1202</v>
      </c>
      <c r="B1203" s="1">
        <v>7</v>
      </c>
      <c r="C1203" s="24"/>
      <c r="D1203" s="1" t="s">
        <v>77</v>
      </c>
      <c r="E1203" s="1" t="s">
        <v>78</v>
      </c>
      <c r="F1203" s="1" t="s">
        <v>1056</v>
      </c>
      <c r="G1203" s="1" t="s">
        <v>1514</v>
      </c>
      <c r="H1203" s="4" t="str">
        <f>INDEX(字典!B:B,MATCH(D1203,字典!A:A,0))</f>
        <v>正常</v>
      </c>
      <c r="I1203" s="4" t="str">
        <f>IF(RIGHT(F1203,2)="90",INDEX(字典!F:F,MATCH("0x"&amp;MID(F1203,5,2),字典!C:C,0)),INDEX(字典!D:D,MATCH("0x"&amp;MID(F1203,5,2),字典!C:C,0)))</f>
        <v>-</v>
      </c>
      <c r="J1203" s="4" t="str">
        <f>IF(RIGHT(F1203,2) ="90",INDEX(字典!J:J,MATCH("0x"&amp;MID(F1203,7,2),字典!C:C,0)),INDEX(字典!H:H,MATCH("0x"&amp;MID(F1203,7,2),字典!C:C,0)))</f>
        <v>0x31(049)</v>
      </c>
      <c r="K1203" s="4" t="str">
        <f>INDEX(字典!M:M,MATCH("0x"&amp;RIGHT(F1203,2),字典!L:L,0))</f>
        <v>0xC1(193/065)</v>
      </c>
      <c r="L1203" s="8">
        <f t="shared" si="41"/>
        <v>42.889000000000003</v>
      </c>
      <c r="M1203" s="8">
        <f t="shared" si="40"/>
        <v>4.0000000000006253E-2</v>
      </c>
    </row>
    <row r="1204" spans="1:13" ht="18" customHeight="1" x14ac:dyDescent="0.2">
      <c r="A1204" s="1">
        <v>1203</v>
      </c>
      <c r="B1204" s="1">
        <v>7</v>
      </c>
      <c r="C1204" s="24"/>
      <c r="D1204" s="1" t="s">
        <v>77</v>
      </c>
      <c r="E1204" s="1" t="s">
        <v>78</v>
      </c>
      <c r="F1204" s="1" t="s">
        <v>1058</v>
      </c>
      <c r="G1204" s="1" t="s">
        <v>1515</v>
      </c>
      <c r="H1204" s="4" t="str">
        <f>INDEX(字典!B:B,MATCH(D1204,字典!A:A,0))</f>
        <v>正常</v>
      </c>
      <c r="I1204" s="4" t="str">
        <f>IF(RIGHT(F1204,2)="90",INDEX(字典!F:F,MATCH("0x"&amp;MID(F1204,5,2),字典!C:C,0)),INDEX(字典!D:D,MATCH("0x"&amp;MID(F1204,5,2),字典!C:C,0)))</f>
        <v>0x72(114)</v>
      </c>
      <c r="J1204" s="4" t="str">
        <f>IF(RIGHT(F1204,2) ="90",INDEX(字典!J:J,MATCH("0x"&amp;MID(F1204,7,2),字典!C:C,0)),INDEX(字典!H:H,MATCH("0x"&amp;MID(F1204,7,2),字典!C:C,0)))</f>
        <v>0x07(007)</v>
      </c>
      <c r="K1204" s="4" t="str">
        <f>INDEX(字典!M:M,MATCH("0x"&amp;RIGHT(F1204,2),字典!L:L,0))</f>
        <v>0xB0(176/048)</v>
      </c>
      <c r="L1204" s="8">
        <f t="shared" si="41"/>
        <v>42.918999999999997</v>
      </c>
      <c r="M1204" s="8">
        <f t="shared" si="40"/>
        <v>2.9999999999994031E-2</v>
      </c>
    </row>
    <row r="1205" spans="1:13" ht="18" customHeight="1" x14ac:dyDescent="0.2">
      <c r="A1205" s="1">
        <v>1204</v>
      </c>
      <c r="B1205" s="1">
        <v>7</v>
      </c>
      <c r="C1205" s="24"/>
      <c r="D1205" s="1" t="s">
        <v>77</v>
      </c>
      <c r="E1205" s="1" t="s">
        <v>78</v>
      </c>
      <c r="F1205" s="1" t="s">
        <v>1060</v>
      </c>
      <c r="G1205" s="1" t="s">
        <v>1516</v>
      </c>
      <c r="H1205" s="4" t="str">
        <f>INDEX(字典!B:B,MATCH(D1205,字典!A:A,0))</f>
        <v>正常</v>
      </c>
      <c r="I1205" s="4" t="str">
        <f>IF(RIGHT(F1205,2)="90",INDEX(字典!F:F,MATCH("0x"&amp;MID(F1205,5,2),字典!C:C,0)),INDEX(字典!D:D,MATCH("0x"&amp;MID(F1205,5,2),字典!C:C,0)))</f>
        <v>0x14(020)</v>
      </c>
      <c r="J1205" s="4" t="str">
        <f>IF(RIGHT(F1205,2) ="90",INDEX(字典!J:J,MATCH("0x"&amp;MID(F1205,7,2),字典!C:C,0)),INDEX(字典!H:H,MATCH("0x"&amp;MID(F1205,7,2),字典!C:C,0)))</f>
        <v>0x5B(091)</v>
      </c>
      <c r="K1205" s="4" t="str">
        <f>INDEX(字典!M:M,MATCH("0x"&amp;RIGHT(F1205,2),字典!L:L,0))</f>
        <v>0xB0(176/048)</v>
      </c>
      <c r="L1205" s="8">
        <f t="shared" si="41"/>
        <v>42.959000000000003</v>
      </c>
      <c r="M1205" s="8">
        <f t="shared" si="40"/>
        <v>4.0000000000006253E-2</v>
      </c>
    </row>
    <row r="1206" spans="1:13" ht="18" customHeight="1" x14ac:dyDescent="0.2">
      <c r="A1206" s="1">
        <v>1205</v>
      </c>
      <c r="B1206" s="1">
        <v>7</v>
      </c>
      <c r="C1206" s="24"/>
      <c r="D1206" s="1" t="s">
        <v>77</v>
      </c>
      <c r="E1206" s="1" t="s">
        <v>78</v>
      </c>
      <c r="F1206" s="1" t="s">
        <v>1063</v>
      </c>
      <c r="G1206" s="1" t="s">
        <v>1517</v>
      </c>
      <c r="H1206" s="4" t="str">
        <f>INDEX(字典!B:B,MATCH(D1206,字典!A:A,0))</f>
        <v>正常</v>
      </c>
      <c r="I1206" s="4" t="str">
        <f>IF(RIGHT(F1206,2)="90",INDEX(字典!F:F,MATCH("0x"&amp;MID(F1206,5,2),字典!C:C,0)),INDEX(字典!D:D,MATCH("0x"&amp;MID(F1206,5,2),字典!C:C,0)))</f>
        <v>0x32(050)</v>
      </c>
      <c r="J1206" s="4" t="str">
        <f>IF(RIGHT(F1206,2) ="90",INDEX(字典!J:J,MATCH("0x"&amp;MID(F1206,7,2),字典!C:C,0)),INDEX(字典!H:H,MATCH("0x"&amp;MID(F1206,7,2),字典!C:C,0)))</f>
        <v>0x07(007)</v>
      </c>
      <c r="K1206" s="4" t="str">
        <f>INDEX(字典!M:M,MATCH("0x"&amp;RIGHT(F1206,2),字典!L:L,0))</f>
        <v>0xB1(177/049)</v>
      </c>
      <c r="L1206" s="8">
        <f t="shared" si="41"/>
        <v>42.988999999999997</v>
      </c>
      <c r="M1206" s="8">
        <f t="shared" si="40"/>
        <v>2.9999999999994031E-2</v>
      </c>
    </row>
    <row r="1207" spans="1:13" ht="18" customHeight="1" x14ac:dyDescent="0.2">
      <c r="A1207" s="1">
        <v>1206</v>
      </c>
      <c r="B1207" s="1">
        <v>7</v>
      </c>
      <c r="C1207" s="24"/>
      <c r="D1207" s="1" t="s">
        <v>77</v>
      </c>
      <c r="E1207" s="1" t="s">
        <v>78</v>
      </c>
      <c r="F1207" s="1" t="s">
        <v>1518</v>
      </c>
      <c r="G1207" s="1" t="s">
        <v>1519</v>
      </c>
      <c r="H1207" s="4" t="str">
        <f>INDEX(字典!B:B,MATCH(D1207,字典!A:A,0))</f>
        <v>正常</v>
      </c>
      <c r="I1207" s="4" t="str">
        <f>IF(RIGHT(F1207,2)="90",INDEX(字典!F:F,MATCH("0x"&amp;MID(F1207,5,2),字典!C:C,0)),INDEX(字典!D:D,MATCH("0x"&amp;MID(F1207,5,2),字典!C:C,0)))</f>
        <v>0x32(050)</v>
      </c>
      <c r="J1207" s="4" t="str">
        <f>IF(RIGHT(F1207,2) ="90",INDEX(字典!J:J,MATCH("0x"&amp;MID(F1207,7,2),字典!C:C,0)),INDEX(字典!H:H,MATCH("0x"&amp;MID(F1207,7,2),字典!C:C,0)))</f>
        <v>0x5B(091)</v>
      </c>
      <c r="K1207" s="4" t="str">
        <f>INDEX(字典!M:M,MATCH("0x"&amp;RIGHT(F1207,2),字典!L:L,0))</f>
        <v>0xB1(177/049)</v>
      </c>
      <c r="L1207" s="8">
        <f t="shared" si="41"/>
        <v>43.029000000000003</v>
      </c>
      <c r="M1207" s="8">
        <f t="shared" si="40"/>
        <v>4.0000000000006253E-2</v>
      </c>
    </row>
    <row r="1208" spans="1:13" ht="18" customHeight="1" x14ac:dyDescent="0.2">
      <c r="A1208" s="1">
        <v>1207</v>
      </c>
      <c r="B1208" s="1">
        <v>7</v>
      </c>
      <c r="C1208" s="20"/>
      <c r="D1208" s="1" t="s">
        <v>77</v>
      </c>
      <c r="E1208" s="1" t="s">
        <v>78</v>
      </c>
      <c r="F1208" s="1" t="s">
        <v>1520</v>
      </c>
      <c r="G1208" s="1" t="s">
        <v>1521</v>
      </c>
      <c r="H1208" s="4" t="str">
        <f>INDEX(字典!B:B,MATCH(D1208,字典!A:A,0))</f>
        <v>正常</v>
      </c>
      <c r="I1208" s="4" t="str">
        <f>IF(RIGHT(F1208,2)="90",INDEX(字典!F:F,MATCH("0x"&amp;MID(F1208,5,2),字典!C:C,0)),INDEX(字典!D:D,MATCH("0x"&amp;MID(F1208,5,2),字典!C:C,0)))</f>
        <v>按下(力度61)</v>
      </c>
      <c r="J1208" s="4" t="str">
        <f>IF(RIGHT(F1208,2) ="90",INDEX(字典!J:J,MATCH("0x"&amp;MID(F1208,7,2),字典!C:C,0)),INDEX(字典!H:H,MATCH("0x"&amp;MID(F1208,7,2),字典!C:C,0)))</f>
        <v>F1键</v>
      </c>
      <c r="K1208" s="4" t="str">
        <f>INDEX(字典!M:M,MATCH("0x"&amp;RIGHT(F1208,2),字典!L:L,0))</f>
        <v>音符</v>
      </c>
      <c r="L1208" s="8">
        <f t="shared" si="41"/>
        <v>73.164000000000001</v>
      </c>
      <c r="M1208" s="8">
        <f t="shared" si="40"/>
        <v>30.134999999999998</v>
      </c>
    </row>
    <row r="1209" spans="1:13" ht="18" customHeight="1" x14ac:dyDescent="0.2">
      <c r="A1209" s="1">
        <v>1208</v>
      </c>
      <c r="B1209" s="1">
        <v>7</v>
      </c>
      <c r="C1209" s="20"/>
      <c r="D1209" s="1" t="s">
        <v>77</v>
      </c>
      <c r="E1209" s="1" t="s">
        <v>78</v>
      </c>
      <c r="F1209" s="1" t="s">
        <v>1522</v>
      </c>
      <c r="G1209" s="1" t="s">
        <v>1523</v>
      </c>
      <c r="H1209" s="4" t="str">
        <f>INDEX(字典!B:B,MATCH(D1209,字典!A:A,0))</f>
        <v>正常</v>
      </c>
      <c r="I1209" s="4" t="str">
        <f>IF(RIGHT(F1209,2)="90",INDEX(字典!F:F,MATCH("0x"&amp;MID(F1209,5,2),字典!C:C,0)),INDEX(字典!D:D,MATCH("0x"&amp;MID(F1209,5,2),字典!C:C,0)))</f>
        <v>-</v>
      </c>
      <c r="J1209" s="4" t="str">
        <f>IF(RIGHT(F1209,2) ="90",INDEX(字典!J:J,MATCH("0x"&amp;MID(F1209,7,2),字典!C:C,0)),INDEX(字典!H:H,MATCH("0x"&amp;MID(F1209,7,2),字典!C:C,0)))</f>
        <v>-</v>
      </c>
      <c r="K1209" s="4" t="str">
        <f>INDEX(字典!M:M,MATCH("0x"&amp;RIGHT(F1209,2),字典!L:L,0))</f>
        <v>0xFA(250/122)</v>
      </c>
      <c r="L1209" s="8">
        <f t="shared" si="41"/>
        <v>73.174000000000007</v>
      </c>
      <c r="M1209" s="8">
        <f t="shared" si="40"/>
        <v>1.0000000000005116E-2</v>
      </c>
    </row>
    <row r="1210" spans="1:13" ht="18" customHeight="1" x14ac:dyDescent="0.2">
      <c r="A1210" s="1">
        <v>1209</v>
      </c>
      <c r="B1210" s="1">
        <v>7</v>
      </c>
      <c r="C1210" s="20"/>
      <c r="D1210" s="1" t="s">
        <v>77</v>
      </c>
      <c r="E1210" s="1" t="s">
        <v>78</v>
      </c>
      <c r="F1210" s="1" t="s">
        <v>1524</v>
      </c>
      <c r="G1210" s="1" t="s">
        <v>1525</v>
      </c>
      <c r="H1210" s="4" t="str">
        <f>INDEX(字典!B:B,MATCH(D1210,字典!A:A,0))</f>
        <v>正常</v>
      </c>
      <c r="I1210" s="4" t="str">
        <f>IF(RIGHT(F1210,2)="90",INDEX(字典!F:F,MATCH("0x"&amp;MID(F1210,5,2),字典!C:C,0)),INDEX(字典!D:D,MATCH("0x"&amp;MID(F1210,5,2),字典!C:C,0)))</f>
        <v>松开按键</v>
      </c>
      <c r="J1210" s="4" t="str">
        <f>IF(RIGHT(F1210,2) ="90",INDEX(字典!J:J,MATCH("0x"&amp;MID(F1210,7,2),字典!C:C,0)),INDEX(字典!H:H,MATCH("0x"&amp;MID(F1210,7,2),字典!C:C,0)))</f>
        <v>F1键</v>
      </c>
      <c r="K1210" s="4" t="str">
        <f>INDEX(字典!M:M,MATCH("0x"&amp;RIGHT(F1210,2),字典!L:L,0))</f>
        <v>音符</v>
      </c>
      <c r="L1210" s="8">
        <f t="shared" si="41"/>
        <v>73.483999999999995</v>
      </c>
      <c r="M1210" s="8">
        <f t="shared" si="40"/>
        <v>0.30999999999998806</v>
      </c>
    </row>
    <row r="1211" spans="1:13" ht="18" customHeight="1" x14ac:dyDescent="0.2">
      <c r="A1211" s="1">
        <v>1210</v>
      </c>
      <c r="B1211" s="1">
        <v>7</v>
      </c>
      <c r="C1211" s="20"/>
      <c r="D1211" s="1" t="s">
        <v>77</v>
      </c>
      <c r="E1211" s="1" t="s">
        <v>78</v>
      </c>
      <c r="F1211" s="1" t="s">
        <v>1526</v>
      </c>
      <c r="G1211" s="1" t="s">
        <v>1527</v>
      </c>
      <c r="H1211" s="4" t="str">
        <f>INDEX(字典!B:B,MATCH(D1211,字典!A:A,0))</f>
        <v>正常</v>
      </c>
      <c r="I1211" s="4" t="str">
        <f>IF(RIGHT(F1211,2)="90",INDEX(字典!F:F,MATCH("0x"&amp;MID(F1211,5,2),字典!C:C,0)),INDEX(字典!D:D,MATCH("0x"&amp;MID(F1211,5,2),字典!C:C,0)))</f>
        <v>按下(力度24)</v>
      </c>
      <c r="J1211" s="4" t="str">
        <f>IF(RIGHT(F1211,2) ="90",INDEX(字典!J:J,MATCH("0x"&amp;MID(F1211,7,2),字典!C:C,0)),INDEX(字典!H:H,MATCH("0x"&amp;MID(F1211,7,2),字典!C:C,0)))</f>
        <v>F1键</v>
      </c>
      <c r="K1211" s="4" t="str">
        <f>INDEX(字典!M:M,MATCH("0x"&amp;RIGHT(F1211,2),字典!L:L,0))</f>
        <v>音符</v>
      </c>
      <c r="L1211" s="8">
        <f t="shared" si="41"/>
        <v>77.813000000000002</v>
      </c>
      <c r="M1211" s="8">
        <f t="shared" si="40"/>
        <v>4.3290000000000077</v>
      </c>
    </row>
    <row r="1212" spans="1:13" ht="18" customHeight="1" x14ac:dyDescent="0.2">
      <c r="A1212" s="1">
        <v>1211</v>
      </c>
      <c r="B1212" s="1">
        <v>7</v>
      </c>
      <c r="C1212" s="20"/>
      <c r="D1212" s="1" t="s">
        <v>77</v>
      </c>
      <c r="E1212" s="1" t="s">
        <v>78</v>
      </c>
      <c r="F1212" s="1" t="s">
        <v>1524</v>
      </c>
      <c r="G1212" s="1" t="s">
        <v>1528</v>
      </c>
      <c r="H1212" s="4" t="str">
        <f>INDEX(字典!B:B,MATCH(D1212,字典!A:A,0))</f>
        <v>正常</v>
      </c>
      <c r="I1212" s="4" t="str">
        <f>IF(RIGHT(F1212,2)="90",INDEX(字典!F:F,MATCH("0x"&amp;MID(F1212,5,2),字典!C:C,0)),INDEX(字典!D:D,MATCH("0x"&amp;MID(F1212,5,2),字典!C:C,0)))</f>
        <v>松开按键</v>
      </c>
      <c r="J1212" s="4" t="str">
        <f>IF(RIGHT(F1212,2) ="90",INDEX(字典!J:J,MATCH("0x"&amp;MID(F1212,7,2),字典!C:C,0)),INDEX(字典!H:H,MATCH("0x"&amp;MID(F1212,7,2),字典!C:C,0)))</f>
        <v>F1键</v>
      </c>
      <c r="K1212" s="4" t="str">
        <f>INDEX(字典!M:M,MATCH("0x"&amp;RIGHT(F1212,2),字典!L:L,0))</f>
        <v>音符</v>
      </c>
      <c r="L1212" s="8">
        <f t="shared" si="41"/>
        <v>78.082999999999998</v>
      </c>
      <c r="M1212" s="8">
        <f t="shared" si="40"/>
        <v>0.26999999999999602</v>
      </c>
    </row>
    <row r="1213" spans="1:13" ht="18" customHeight="1" x14ac:dyDescent="0.2">
      <c r="A1213" s="1">
        <v>1212</v>
      </c>
      <c r="B1213" s="1">
        <v>7</v>
      </c>
      <c r="C1213" s="20"/>
      <c r="D1213" s="1" t="s">
        <v>77</v>
      </c>
      <c r="E1213" s="1" t="s">
        <v>78</v>
      </c>
      <c r="F1213" s="1" t="s">
        <v>1529</v>
      </c>
      <c r="G1213" s="1" t="s">
        <v>1530</v>
      </c>
      <c r="H1213" s="4" t="str">
        <f>INDEX(字典!B:B,MATCH(D1213,字典!A:A,0))</f>
        <v>正常</v>
      </c>
      <c r="I1213" s="4" t="str">
        <f>IF(RIGHT(F1213,2)="90",INDEX(字典!F:F,MATCH("0x"&amp;MID(F1213,5,2),字典!C:C,0)),INDEX(字典!D:D,MATCH("0x"&amp;MID(F1213,5,2),字典!C:C,0)))</f>
        <v>按下(力度41)</v>
      </c>
      <c r="J1213" s="4" t="str">
        <f>IF(RIGHT(F1213,2) ="90",INDEX(字典!J:J,MATCH("0x"&amp;MID(F1213,7,2),字典!C:C,0)),INDEX(字典!H:H,MATCH("0x"&amp;MID(F1213,7,2),字典!C:C,0)))</f>
        <v>A2键</v>
      </c>
      <c r="K1213" s="4" t="str">
        <f>INDEX(字典!M:M,MATCH("0x"&amp;RIGHT(F1213,2),字典!L:L,0))</f>
        <v>音符</v>
      </c>
      <c r="L1213" s="8">
        <f t="shared" si="41"/>
        <v>80.572999999999993</v>
      </c>
      <c r="M1213" s="8">
        <f t="shared" si="40"/>
        <v>2.4899999999999949</v>
      </c>
    </row>
    <row r="1214" spans="1:13" ht="18" customHeight="1" x14ac:dyDescent="0.2">
      <c r="A1214" s="1">
        <v>1213</v>
      </c>
      <c r="B1214" s="1">
        <v>7</v>
      </c>
      <c r="C1214" s="20"/>
      <c r="D1214" s="1" t="s">
        <v>77</v>
      </c>
      <c r="E1214" s="1" t="s">
        <v>78</v>
      </c>
      <c r="F1214" s="1" t="s">
        <v>44</v>
      </c>
      <c r="G1214" s="1" t="s">
        <v>1531</v>
      </c>
      <c r="H1214" s="4" t="str">
        <f>INDEX(字典!B:B,MATCH(D1214,字典!A:A,0))</f>
        <v>正常</v>
      </c>
      <c r="I1214" s="4" t="str">
        <f>IF(RIGHT(F1214,2)="90",INDEX(字典!F:F,MATCH("0x"&amp;MID(F1214,5,2),字典!C:C,0)),INDEX(字典!D:D,MATCH("0x"&amp;MID(F1214,5,2),字典!C:C,0)))</f>
        <v>松开按键</v>
      </c>
      <c r="J1214" s="4" t="str">
        <f>IF(RIGHT(F1214,2) ="90",INDEX(字典!J:J,MATCH("0x"&amp;MID(F1214,7,2),字典!C:C,0)),INDEX(字典!H:H,MATCH("0x"&amp;MID(F1214,7,2),字典!C:C,0)))</f>
        <v>A2键</v>
      </c>
      <c r="K1214" s="4" t="str">
        <f>INDEX(字典!M:M,MATCH("0x"&amp;RIGHT(F1214,2),字典!L:L,0))</f>
        <v>音符</v>
      </c>
      <c r="L1214" s="8">
        <f t="shared" si="41"/>
        <v>80.88</v>
      </c>
      <c r="M1214" s="8">
        <f t="shared" si="40"/>
        <v>0.30700000000000216</v>
      </c>
    </row>
    <row r="1215" spans="1:13" ht="18" customHeight="1" x14ac:dyDescent="0.2">
      <c r="A1215" s="1">
        <v>1214</v>
      </c>
      <c r="B1215" s="1">
        <v>7</v>
      </c>
      <c r="C1215" s="20"/>
      <c r="D1215" s="1" t="s">
        <v>77</v>
      </c>
      <c r="E1215" s="1" t="s">
        <v>78</v>
      </c>
      <c r="F1215" s="1" t="s">
        <v>1532</v>
      </c>
      <c r="G1215" s="1" t="s">
        <v>1533</v>
      </c>
      <c r="H1215" s="4" t="str">
        <f>INDEX(字典!B:B,MATCH(D1215,字典!A:A,0))</f>
        <v>正常</v>
      </c>
      <c r="I1215" s="4" t="str">
        <f>IF(RIGHT(F1215,2)="90",INDEX(字典!F:F,MATCH("0x"&amp;MID(F1215,5,2),字典!C:C,0)),INDEX(字典!D:D,MATCH("0x"&amp;MID(F1215,5,2),字典!C:C,0)))</f>
        <v>按下(力度51)</v>
      </c>
      <c r="J1215" s="4" t="str">
        <f>IF(RIGHT(F1215,2) ="90",INDEX(字典!J:J,MATCH("0x"&amp;MID(F1215,7,2),字典!C:C,0)),INDEX(字典!H:H,MATCH("0x"&amp;MID(F1215,7,2),字典!C:C,0)))</f>
        <v>B2键</v>
      </c>
      <c r="K1215" s="4" t="str">
        <f>INDEX(字典!M:M,MATCH("0x"&amp;RIGHT(F1215,2),字典!L:L,0))</f>
        <v>音符</v>
      </c>
      <c r="L1215" s="8">
        <f t="shared" si="41"/>
        <v>81.747</v>
      </c>
      <c r="M1215" s="8">
        <f t="shared" si="40"/>
        <v>0.86700000000000443</v>
      </c>
    </row>
    <row r="1216" spans="1:13" ht="18" customHeight="1" x14ac:dyDescent="0.2">
      <c r="A1216" s="1">
        <v>1215</v>
      </c>
      <c r="B1216" s="1">
        <v>7</v>
      </c>
      <c r="C1216" s="20"/>
      <c r="D1216" s="1" t="s">
        <v>77</v>
      </c>
      <c r="E1216" s="1" t="s">
        <v>78</v>
      </c>
      <c r="F1216" s="1" t="s">
        <v>50</v>
      </c>
      <c r="G1216" s="1" t="s">
        <v>1534</v>
      </c>
      <c r="H1216" s="4" t="str">
        <f>INDEX(字典!B:B,MATCH(D1216,字典!A:A,0))</f>
        <v>正常</v>
      </c>
      <c r="I1216" s="4" t="str">
        <f>IF(RIGHT(F1216,2)="90",INDEX(字典!F:F,MATCH("0x"&amp;MID(F1216,5,2),字典!C:C,0)),INDEX(字典!D:D,MATCH("0x"&amp;MID(F1216,5,2),字典!C:C,0)))</f>
        <v>松开按键</v>
      </c>
      <c r="J1216" s="4" t="str">
        <f>IF(RIGHT(F1216,2) ="90",INDEX(字典!J:J,MATCH("0x"&amp;MID(F1216,7,2),字典!C:C,0)),INDEX(字典!H:H,MATCH("0x"&amp;MID(F1216,7,2),字典!C:C,0)))</f>
        <v>B2键</v>
      </c>
      <c r="K1216" s="4" t="str">
        <f>INDEX(字典!M:M,MATCH("0x"&amp;RIGHT(F1216,2),字典!L:L,0))</f>
        <v>音符</v>
      </c>
      <c r="L1216" s="8">
        <f t="shared" si="41"/>
        <v>82.126999999999995</v>
      </c>
      <c r="M1216" s="8">
        <f t="shared" si="40"/>
        <v>0.37999999999999545</v>
      </c>
    </row>
    <row r="1217" spans="1:13" ht="18" customHeight="1" x14ac:dyDescent="0.2">
      <c r="A1217" s="1">
        <v>1216</v>
      </c>
      <c r="B1217" s="1">
        <v>7</v>
      </c>
      <c r="C1217" s="20"/>
      <c r="D1217" s="1" t="s">
        <v>77</v>
      </c>
      <c r="E1217" s="1" t="s">
        <v>78</v>
      </c>
      <c r="F1217" s="1" t="s">
        <v>1535</v>
      </c>
      <c r="G1217" s="1" t="s">
        <v>1536</v>
      </c>
      <c r="H1217" s="4" t="str">
        <f>INDEX(字典!B:B,MATCH(D1217,字典!A:A,0))</f>
        <v>正常</v>
      </c>
      <c r="I1217" s="4" t="str">
        <f>IF(RIGHT(F1217,2)="90",INDEX(字典!F:F,MATCH("0x"&amp;MID(F1217,5,2),字典!C:C,0)),INDEX(字典!D:D,MATCH("0x"&amp;MID(F1217,5,2),字典!C:C,0)))</f>
        <v>按下(力度57)</v>
      </c>
      <c r="J1217" s="4" t="str">
        <f>IF(RIGHT(F1217,2) ="90",INDEX(字典!J:J,MATCH("0x"&amp;MID(F1217,7,2),字典!C:C,0)),INDEX(字典!H:H,MATCH("0x"&amp;MID(F1217,7,2),字典!C:C,0)))</f>
        <v>C3键</v>
      </c>
      <c r="K1217" s="4" t="str">
        <f>INDEX(字典!M:M,MATCH("0x"&amp;RIGHT(F1217,2),字典!L:L,0))</f>
        <v>音符</v>
      </c>
      <c r="L1217" s="8">
        <f t="shared" si="41"/>
        <v>82.584999999999994</v>
      </c>
      <c r="M1217" s="8">
        <f t="shared" si="40"/>
        <v>0.45799999999999841</v>
      </c>
    </row>
    <row r="1218" spans="1:13" ht="18" customHeight="1" x14ac:dyDescent="0.2">
      <c r="A1218" s="1">
        <v>1217</v>
      </c>
      <c r="B1218" s="1">
        <v>7</v>
      </c>
      <c r="C1218" s="20"/>
      <c r="D1218" s="1" t="s">
        <v>77</v>
      </c>
      <c r="E1218" s="1" t="s">
        <v>78</v>
      </c>
      <c r="F1218" s="1" t="s">
        <v>194</v>
      </c>
      <c r="G1218" s="1" t="s">
        <v>1537</v>
      </c>
      <c r="H1218" s="4" t="str">
        <f>INDEX(字典!B:B,MATCH(D1218,字典!A:A,0))</f>
        <v>正常</v>
      </c>
      <c r="I1218" s="4" t="str">
        <f>IF(RIGHT(F1218,2)="90",INDEX(字典!F:F,MATCH("0x"&amp;MID(F1218,5,2),字典!C:C,0)),INDEX(字典!D:D,MATCH("0x"&amp;MID(F1218,5,2),字典!C:C,0)))</f>
        <v>松开按键</v>
      </c>
      <c r="J1218" s="4" t="str">
        <f>IF(RIGHT(F1218,2) ="90",INDEX(字典!J:J,MATCH("0x"&amp;MID(F1218,7,2),字典!C:C,0)),INDEX(字典!H:H,MATCH("0x"&amp;MID(F1218,7,2),字典!C:C,0)))</f>
        <v>C3键</v>
      </c>
      <c r="K1218" s="4" t="str">
        <f>INDEX(字典!M:M,MATCH("0x"&amp;RIGHT(F1218,2),字典!L:L,0))</f>
        <v>音符</v>
      </c>
      <c r="L1218" s="8">
        <f t="shared" si="41"/>
        <v>82.92</v>
      </c>
      <c r="M1218" s="8">
        <f t="shared" ref="M1218:M1281" si="42">IFERROR(IF(B1218=B1217,L1218-L1217,0),"")</f>
        <v>0.33500000000000796</v>
      </c>
    </row>
    <row r="1219" spans="1:13" ht="18" customHeight="1" x14ac:dyDescent="0.2">
      <c r="A1219" s="1">
        <v>1218</v>
      </c>
      <c r="B1219" s="1">
        <v>7</v>
      </c>
      <c r="C1219" s="20"/>
      <c r="D1219" s="1" t="s">
        <v>77</v>
      </c>
      <c r="E1219" s="1" t="s">
        <v>78</v>
      </c>
      <c r="F1219" s="1" t="s">
        <v>1538</v>
      </c>
      <c r="G1219" s="1" t="s">
        <v>1539</v>
      </c>
      <c r="H1219" s="4" t="str">
        <f>INDEX(字典!B:B,MATCH(D1219,字典!A:A,0))</f>
        <v>正常</v>
      </c>
      <c r="I1219" s="4" t="str">
        <f>IF(RIGHT(F1219,2)="90",INDEX(字典!F:F,MATCH("0x"&amp;MID(F1219,5,2),字典!C:C,0)),INDEX(字典!D:D,MATCH("0x"&amp;MID(F1219,5,2),字典!C:C,0)))</f>
        <v>按下(力度62)</v>
      </c>
      <c r="J1219" s="4" t="str">
        <f>IF(RIGHT(F1219,2) ="90",INDEX(字典!J:J,MATCH("0x"&amp;MID(F1219,7,2),字典!C:C,0)),INDEX(字典!H:H,MATCH("0x"&amp;MID(F1219,7,2),字典!C:C,0)))</f>
        <v>C1键</v>
      </c>
      <c r="K1219" s="4" t="str">
        <f>INDEX(字典!M:M,MATCH("0x"&amp;RIGHT(F1219,2),字典!L:L,0))</f>
        <v>音符</v>
      </c>
      <c r="L1219" s="8">
        <f t="shared" si="41"/>
        <v>84.162999999999997</v>
      </c>
      <c r="M1219" s="8">
        <f t="shared" si="42"/>
        <v>1.242999999999995</v>
      </c>
    </row>
    <row r="1220" spans="1:13" ht="18" customHeight="1" x14ac:dyDescent="0.2">
      <c r="A1220" s="1">
        <v>1219</v>
      </c>
      <c r="B1220" s="1">
        <v>7</v>
      </c>
      <c r="C1220" s="20"/>
      <c r="D1220" s="1" t="s">
        <v>77</v>
      </c>
      <c r="E1220" s="1" t="s">
        <v>78</v>
      </c>
      <c r="F1220" s="1" t="s">
        <v>1387</v>
      </c>
      <c r="G1220" s="1" t="s">
        <v>1540</v>
      </c>
      <c r="H1220" s="4" t="str">
        <f>INDEX(字典!B:B,MATCH(D1220,字典!A:A,0))</f>
        <v>正常</v>
      </c>
      <c r="I1220" s="4" t="str">
        <f>IF(RIGHT(F1220,2)="90",INDEX(字典!F:F,MATCH("0x"&amp;MID(F1220,5,2),字典!C:C,0)),INDEX(字典!D:D,MATCH("0x"&amp;MID(F1220,5,2),字典!C:C,0)))</f>
        <v>松开按键</v>
      </c>
      <c r="J1220" s="4" t="str">
        <f>IF(RIGHT(F1220,2) ="90",INDEX(字典!J:J,MATCH("0x"&amp;MID(F1220,7,2),字典!C:C,0)),INDEX(字典!H:H,MATCH("0x"&amp;MID(F1220,7,2),字典!C:C,0)))</f>
        <v>C1键</v>
      </c>
      <c r="K1220" s="4" t="str">
        <f>INDEX(字典!M:M,MATCH("0x"&amp;RIGHT(F1220,2),字典!L:L,0))</f>
        <v>音符</v>
      </c>
      <c r="L1220" s="8">
        <f t="shared" si="41"/>
        <v>85.203999999999994</v>
      </c>
      <c r="M1220" s="8">
        <f t="shared" si="42"/>
        <v>1.0409999999999968</v>
      </c>
    </row>
    <row r="1221" spans="1:13" ht="18" customHeight="1" x14ac:dyDescent="0.2">
      <c r="A1221" s="1">
        <v>1220</v>
      </c>
      <c r="B1221" s="1">
        <v>7</v>
      </c>
      <c r="C1221" s="20"/>
      <c r="D1221" s="1" t="s">
        <v>77</v>
      </c>
      <c r="E1221" s="1" t="s">
        <v>78</v>
      </c>
      <c r="F1221" s="1" t="s">
        <v>1541</v>
      </c>
      <c r="G1221" s="1" t="s">
        <v>1542</v>
      </c>
      <c r="H1221" s="4" t="str">
        <f>INDEX(字典!B:B,MATCH(D1221,字典!A:A,0))</f>
        <v>正常</v>
      </c>
      <c r="I1221" s="4" t="str">
        <f>IF(RIGHT(F1221,2)="90",INDEX(字典!F:F,MATCH("0x"&amp;MID(F1221,5,2),字典!C:C,0)),INDEX(字典!D:D,MATCH("0x"&amp;MID(F1221,5,2),字典!C:C,0)))</f>
        <v>按下(力度70)</v>
      </c>
      <c r="J1221" s="4" t="str">
        <f>IF(RIGHT(F1221,2) ="90",INDEX(字典!J:J,MATCH("0x"&amp;MID(F1221,7,2),字典!C:C,0)),INDEX(字典!H:H,MATCH("0x"&amp;MID(F1221,7,2),字典!C:C,0)))</f>
        <v>C1键</v>
      </c>
      <c r="K1221" s="4" t="str">
        <f>INDEX(字典!M:M,MATCH("0x"&amp;RIGHT(F1221,2),字典!L:L,0))</f>
        <v>音符</v>
      </c>
      <c r="L1221" s="8">
        <f t="shared" si="41"/>
        <v>85.941999999999993</v>
      </c>
      <c r="M1221" s="8">
        <f t="shared" si="42"/>
        <v>0.73799999999999955</v>
      </c>
    </row>
    <row r="1222" spans="1:13" ht="18" customHeight="1" x14ac:dyDescent="0.2">
      <c r="A1222" s="1">
        <v>1221</v>
      </c>
      <c r="B1222" s="1">
        <v>7</v>
      </c>
      <c r="C1222" s="20"/>
      <c r="D1222" s="1" t="s">
        <v>77</v>
      </c>
      <c r="E1222" s="1" t="s">
        <v>78</v>
      </c>
      <c r="F1222" s="1" t="s">
        <v>1387</v>
      </c>
      <c r="G1222" s="1" t="s">
        <v>1543</v>
      </c>
      <c r="H1222" s="4" t="str">
        <f>INDEX(字典!B:B,MATCH(D1222,字典!A:A,0))</f>
        <v>正常</v>
      </c>
      <c r="I1222" s="4" t="str">
        <f>IF(RIGHT(F1222,2)="90",INDEX(字典!F:F,MATCH("0x"&amp;MID(F1222,5,2),字典!C:C,0)),INDEX(字典!D:D,MATCH("0x"&amp;MID(F1222,5,2),字典!C:C,0)))</f>
        <v>松开按键</v>
      </c>
      <c r="J1222" s="4" t="str">
        <f>IF(RIGHT(F1222,2) ="90",INDEX(字典!J:J,MATCH("0x"&amp;MID(F1222,7,2),字典!C:C,0)),INDEX(字典!H:H,MATCH("0x"&amp;MID(F1222,7,2),字典!C:C,0)))</f>
        <v>C1键</v>
      </c>
      <c r="K1222" s="4" t="str">
        <f>INDEX(字典!M:M,MATCH("0x"&amp;RIGHT(F1222,2),字典!L:L,0))</f>
        <v>音符</v>
      </c>
      <c r="L1222" s="8">
        <f t="shared" ref="L1222:L1285" si="43">HEX2DEC(RIGHT(G1222,6))/1000</f>
        <v>86.753</v>
      </c>
      <c r="M1222" s="8">
        <f t="shared" si="42"/>
        <v>0.81100000000000705</v>
      </c>
    </row>
    <row r="1223" spans="1:13" ht="18" customHeight="1" x14ac:dyDescent="0.2">
      <c r="A1223" s="1">
        <v>1222</v>
      </c>
      <c r="B1223" s="1">
        <v>7</v>
      </c>
      <c r="C1223" s="20"/>
      <c r="D1223" s="1" t="s">
        <v>77</v>
      </c>
      <c r="E1223" s="1" t="s">
        <v>78</v>
      </c>
      <c r="F1223" s="1" t="s">
        <v>1544</v>
      </c>
      <c r="G1223" s="1" t="s">
        <v>1545</v>
      </c>
      <c r="H1223" s="4" t="str">
        <f>INDEX(字典!B:B,MATCH(D1223,字典!A:A,0))</f>
        <v>正常</v>
      </c>
      <c r="I1223" s="4" t="str">
        <f>IF(RIGHT(F1223,2)="90",INDEX(字典!F:F,MATCH("0x"&amp;MID(F1223,5,2),字典!C:C,0)),INDEX(字典!D:D,MATCH("0x"&amp;MID(F1223,5,2),字典!C:C,0)))</f>
        <v>-</v>
      </c>
      <c r="J1223" s="4" t="str">
        <f>IF(RIGHT(F1223,2) ="90",INDEX(字典!J:J,MATCH("0x"&amp;MID(F1223,7,2),字典!C:C,0)),INDEX(字典!H:H,MATCH("0x"&amp;MID(F1223,7,2),字典!C:C,0)))</f>
        <v>-</v>
      </c>
      <c r="K1223" s="4" t="str">
        <f>INDEX(字典!M:M,MATCH("0x"&amp;RIGHT(F1223,2),字典!L:L,0))</f>
        <v>0xFC(252/124)</v>
      </c>
      <c r="L1223" s="8">
        <f t="shared" si="43"/>
        <v>87.102999999999994</v>
      </c>
      <c r="M1223" s="8">
        <f t="shared" si="42"/>
        <v>0.34999999999999432</v>
      </c>
    </row>
    <row r="1224" spans="1:13" ht="18" customHeight="1" x14ac:dyDescent="0.2">
      <c r="A1224" s="1">
        <v>1223</v>
      </c>
      <c r="B1224" s="1">
        <v>7</v>
      </c>
      <c r="C1224" s="20"/>
      <c r="D1224" s="1" t="s">
        <v>77</v>
      </c>
      <c r="E1224" s="1" t="s">
        <v>78</v>
      </c>
      <c r="F1224" s="1" t="s">
        <v>1546</v>
      </c>
      <c r="G1224" s="1" t="s">
        <v>1547</v>
      </c>
      <c r="H1224" s="4" t="str">
        <f>INDEX(字典!B:B,MATCH(D1224,字典!A:A,0))</f>
        <v>正常</v>
      </c>
      <c r="I1224" s="4" t="str">
        <f>IF(RIGHT(F1224,2)="90",INDEX(字典!F:F,MATCH("0x"&amp;MID(F1224,5,2),字典!C:C,0)),INDEX(字典!D:D,MATCH("0x"&amp;MID(F1224,5,2),字典!C:C,0)))</f>
        <v>按下(力度57)</v>
      </c>
      <c r="J1224" s="4" t="str">
        <f>IF(RIGHT(F1224,2) ="90",INDEX(字典!J:J,MATCH("0x"&amp;MID(F1224,7,2),字典!C:C,0)),INDEX(字典!H:H,MATCH("0x"&amp;MID(F1224,7,2),字典!C:C,0)))</f>
        <v>C1键</v>
      </c>
      <c r="K1224" s="4" t="str">
        <f>INDEX(字典!M:M,MATCH("0x"&amp;RIGHT(F1224,2),字典!L:L,0))</f>
        <v>音符</v>
      </c>
      <c r="L1224" s="8">
        <f t="shared" si="43"/>
        <v>88.427999999999997</v>
      </c>
      <c r="M1224" s="8">
        <f t="shared" si="42"/>
        <v>1.3250000000000028</v>
      </c>
    </row>
    <row r="1225" spans="1:13" ht="18" customHeight="1" x14ac:dyDescent="0.2">
      <c r="A1225" s="1">
        <v>1224</v>
      </c>
      <c r="B1225" s="1">
        <v>7</v>
      </c>
      <c r="C1225" s="20"/>
      <c r="D1225" s="1" t="s">
        <v>77</v>
      </c>
      <c r="E1225" s="1" t="s">
        <v>78</v>
      </c>
      <c r="F1225" s="1" t="s">
        <v>1387</v>
      </c>
      <c r="G1225" s="1" t="s">
        <v>1548</v>
      </c>
      <c r="H1225" s="4" t="str">
        <f>INDEX(字典!B:B,MATCH(D1225,字典!A:A,0))</f>
        <v>正常</v>
      </c>
      <c r="I1225" s="4" t="str">
        <f>IF(RIGHT(F1225,2)="90",INDEX(字典!F:F,MATCH("0x"&amp;MID(F1225,5,2),字典!C:C,0)),INDEX(字典!D:D,MATCH("0x"&amp;MID(F1225,5,2),字典!C:C,0)))</f>
        <v>松开按键</v>
      </c>
      <c r="J1225" s="4" t="str">
        <f>IF(RIGHT(F1225,2) ="90",INDEX(字典!J:J,MATCH("0x"&amp;MID(F1225,7,2),字典!C:C,0)),INDEX(字典!H:H,MATCH("0x"&amp;MID(F1225,7,2),字典!C:C,0)))</f>
        <v>C1键</v>
      </c>
      <c r="K1225" s="4" t="str">
        <f>INDEX(字典!M:M,MATCH("0x"&amp;RIGHT(F1225,2),字典!L:L,0))</f>
        <v>音符</v>
      </c>
      <c r="L1225" s="8">
        <f t="shared" si="43"/>
        <v>88.68</v>
      </c>
      <c r="M1225" s="8">
        <f t="shared" si="42"/>
        <v>0.25200000000000955</v>
      </c>
    </row>
    <row r="1226" spans="1:13" ht="18" customHeight="1" x14ac:dyDescent="0.2">
      <c r="A1226" s="1">
        <v>1225</v>
      </c>
      <c r="B1226" s="1">
        <v>7</v>
      </c>
      <c r="C1226" s="20"/>
      <c r="D1226" s="1" t="s">
        <v>77</v>
      </c>
      <c r="E1226" s="1" t="s">
        <v>78</v>
      </c>
      <c r="F1226" s="1" t="s">
        <v>1549</v>
      </c>
      <c r="G1226" s="1" t="s">
        <v>1550</v>
      </c>
      <c r="H1226" s="4" t="str">
        <f>INDEX(字典!B:B,MATCH(D1226,字典!A:A,0))</f>
        <v>正常</v>
      </c>
      <c r="I1226" s="4" t="str">
        <f>IF(RIGHT(F1226,2)="90",INDEX(字典!F:F,MATCH("0x"&amp;MID(F1226,5,2),字典!C:C,0)),INDEX(字典!D:D,MATCH("0x"&amp;MID(F1226,5,2),字典!C:C,0)))</f>
        <v>按下(力度66)</v>
      </c>
      <c r="J1226" s="4" t="str">
        <f>IF(RIGHT(F1226,2) ="90",INDEX(字典!J:J,MATCH("0x"&amp;MID(F1226,7,2),字典!C:C,0)),INDEX(字典!H:H,MATCH("0x"&amp;MID(F1226,7,2),字典!C:C,0)))</f>
        <v>C1键</v>
      </c>
      <c r="K1226" s="4" t="str">
        <f>INDEX(字典!M:M,MATCH("0x"&amp;RIGHT(F1226,2),字典!L:L,0))</f>
        <v>音符</v>
      </c>
      <c r="L1226" s="8">
        <f t="shared" si="43"/>
        <v>88.942999999999998</v>
      </c>
      <c r="M1226" s="8">
        <f t="shared" si="42"/>
        <v>0.26299999999999102</v>
      </c>
    </row>
    <row r="1227" spans="1:13" ht="18" customHeight="1" x14ac:dyDescent="0.2">
      <c r="A1227" s="1">
        <v>1226</v>
      </c>
      <c r="B1227" s="1">
        <v>7</v>
      </c>
      <c r="C1227" s="20"/>
      <c r="D1227" s="1" t="s">
        <v>77</v>
      </c>
      <c r="E1227" s="1" t="s">
        <v>78</v>
      </c>
      <c r="F1227" s="1" t="s">
        <v>1387</v>
      </c>
      <c r="G1227" s="1" t="s">
        <v>1551</v>
      </c>
      <c r="H1227" s="4" t="str">
        <f>INDEX(字典!B:B,MATCH(D1227,字典!A:A,0))</f>
        <v>正常</v>
      </c>
      <c r="I1227" s="4" t="str">
        <f>IF(RIGHT(F1227,2)="90",INDEX(字典!F:F,MATCH("0x"&amp;MID(F1227,5,2),字典!C:C,0)),INDEX(字典!D:D,MATCH("0x"&amp;MID(F1227,5,2),字典!C:C,0)))</f>
        <v>松开按键</v>
      </c>
      <c r="J1227" s="4" t="str">
        <f>IF(RIGHT(F1227,2) ="90",INDEX(字典!J:J,MATCH("0x"&amp;MID(F1227,7,2),字典!C:C,0)),INDEX(字典!H:H,MATCH("0x"&amp;MID(F1227,7,2),字典!C:C,0)))</f>
        <v>C1键</v>
      </c>
      <c r="K1227" s="4" t="str">
        <f>INDEX(字典!M:M,MATCH("0x"&amp;RIGHT(F1227,2),字典!L:L,0))</f>
        <v>音符</v>
      </c>
      <c r="L1227" s="8">
        <f t="shared" si="43"/>
        <v>89.113</v>
      </c>
      <c r="M1227" s="8">
        <f t="shared" si="42"/>
        <v>0.17000000000000171</v>
      </c>
    </row>
    <row r="1228" spans="1:13" ht="18" customHeight="1" x14ac:dyDescent="0.2">
      <c r="A1228" s="1">
        <v>1227</v>
      </c>
      <c r="B1228" s="1">
        <v>7</v>
      </c>
      <c r="C1228" s="20"/>
      <c r="D1228" s="1" t="s">
        <v>77</v>
      </c>
      <c r="E1228" s="1" t="s">
        <v>78</v>
      </c>
      <c r="F1228" s="1" t="s">
        <v>1552</v>
      </c>
      <c r="G1228" s="1" t="s">
        <v>1553</v>
      </c>
      <c r="H1228" s="4" t="str">
        <f>INDEX(字典!B:B,MATCH(D1228,字典!A:A,0))</f>
        <v>正常</v>
      </c>
      <c r="I1228" s="4" t="str">
        <f>IF(RIGHT(F1228,2)="90",INDEX(字典!F:F,MATCH("0x"&amp;MID(F1228,5,2),字典!C:C,0)),INDEX(字典!D:D,MATCH("0x"&amp;MID(F1228,5,2),字典!C:C,0)))</f>
        <v>按下(力度64)</v>
      </c>
      <c r="J1228" s="4" t="str">
        <f>IF(RIGHT(F1228,2) ="90",INDEX(字典!J:J,MATCH("0x"&amp;MID(F1228,7,2),字典!C:C,0)),INDEX(字典!H:H,MATCH("0x"&amp;MID(F1228,7,2),字典!C:C,0)))</f>
        <v>C1键</v>
      </c>
      <c r="K1228" s="4" t="str">
        <f>INDEX(字典!M:M,MATCH("0x"&amp;RIGHT(F1228,2),字典!L:L,0))</f>
        <v>音符</v>
      </c>
      <c r="L1228" s="8">
        <f t="shared" si="43"/>
        <v>89.230999999999995</v>
      </c>
      <c r="M1228" s="8">
        <f t="shared" si="42"/>
        <v>0.117999999999995</v>
      </c>
    </row>
    <row r="1229" spans="1:13" ht="18" customHeight="1" x14ac:dyDescent="0.2">
      <c r="A1229" s="1">
        <v>1228</v>
      </c>
      <c r="B1229" s="1">
        <v>7</v>
      </c>
      <c r="C1229" s="20"/>
      <c r="D1229" s="1" t="s">
        <v>77</v>
      </c>
      <c r="E1229" s="1" t="s">
        <v>78</v>
      </c>
      <c r="F1229" s="1" t="s">
        <v>1387</v>
      </c>
      <c r="G1229" s="1" t="s">
        <v>1554</v>
      </c>
      <c r="H1229" s="4" t="str">
        <f>INDEX(字典!B:B,MATCH(D1229,字典!A:A,0))</f>
        <v>正常</v>
      </c>
      <c r="I1229" s="4" t="str">
        <f>IF(RIGHT(F1229,2)="90",INDEX(字典!F:F,MATCH("0x"&amp;MID(F1229,5,2),字典!C:C,0)),INDEX(字典!D:D,MATCH("0x"&amp;MID(F1229,5,2),字典!C:C,0)))</f>
        <v>松开按键</v>
      </c>
      <c r="J1229" s="4" t="str">
        <f>IF(RIGHT(F1229,2) ="90",INDEX(字典!J:J,MATCH("0x"&amp;MID(F1229,7,2),字典!C:C,0)),INDEX(字典!H:H,MATCH("0x"&amp;MID(F1229,7,2),字典!C:C,0)))</f>
        <v>C1键</v>
      </c>
      <c r="K1229" s="4" t="str">
        <f>INDEX(字典!M:M,MATCH("0x"&amp;RIGHT(F1229,2),字典!L:L,0))</f>
        <v>音符</v>
      </c>
      <c r="L1229" s="8">
        <f t="shared" si="43"/>
        <v>89.346000000000004</v>
      </c>
      <c r="M1229" s="8">
        <f t="shared" si="42"/>
        <v>0.11500000000000909</v>
      </c>
    </row>
    <row r="1230" spans="1:13" ht="18" customHeight="1" x14ac:dyDescent="0.2">
      <c r="A1230" s="1">
        <v>1229</v>
      </c>
      <c r="B1230" s="1">
        <v>7</v>
      </c>
      <c r="C1230" s="20"/>
      <c r="D1230" s="1" t="s">
        <v>77</v>
      </c>
      <c r="E1230" s="1" t="s">
        <v>78</v>
      </c>
      <c r="F1230" s="1" t="s">
        <v>1546</v>
      </c>
      <c r="G1230" s="1" t="s">
        <v>1555</v>
      </c>
      <c r="H1230" s="4" t="str">
        <f>INDEX(字典!B:B,MATCH(D1230,字典!A:A,0))</f>
        <v>正常</v>
      </c>
      <c r="I1230" s="4" t="str">
        <f>IF(RIGHT(F1230,2)="90",INDEX(字典!F:F,MATCH("0x"&amp;MID(F1230,5,2),字典!C:C,0)),INDEX(字典!D:D,MATCH("0x"&amp;MID(F1230,5,2),字典!C:C,0)))</f>
        <v>按下(力度57)</v>
      </c>
      <c r="J1230" s="4" t="str">
        <f>IF(RIGHT(F1230,2) ="90",INDEX(字典!J:J,MATCH("0x"&amp;MID(F1230,7,2),字典!C:C,0)),INDEX(字典!H:H,MATCH("0x"&amp;MID(F1230,7,2),字典!C:C,0)))</f>
        <v>C1键</v>
      </c>
      <c r="K1230" s="4" t="str">
        <f>INDEX(字典!M:M,MATCH("0x"&amp;RIGHT(F1230,2),字典!L:L,0))</f>
        <v>音符</v>
      </c>
      <c r="L1230" s="8">
        <f t="shared" si="43"/>
        <v>89.415999999999997</v>
      </c>
      <c r="M1230" s="8">
        <f t="shared" si="42"/>
        <v>6.9999999999993179E-2</v>
      </c>
    </row>
    <row r="1231" spans="1:13" ht="18" customHeight="1" x14ac:dyDescent="0.2">
      <c r="A1231" s="1">
        <v>1230</v>
      </c>
      <c r="B1231" s="1">
        <v>7</v>
      </c>
      <c r="C1231" s="20"/>
      <c r="D1231" s="1" t="s">
        <v>77</v>
      </c>
      <c r="E1231" s="1" t="s">
        <v>78</v>
      </c>
      <c r="F1231" s="1" t="s">
        <v>1387</v>
      </c>
      <c r="G1231" s="1" t="s">
        <v>1556</v>
      </c>
      <c r="H1231" s="4" t="str">
        <f>INDEX(字典!B:B,MATCH(D1231,字典!A:A,0))</f>
        <v>正常</v>
      </c>
      <c r="I1231" s="4" t="str">
        <f>IF(RIGHT(F1231,2)="90",INDEX(字典!F:F,MATCH("0x"&amp;MID(F1231,5,2),字典!C:C,0)),INDEX(字典!D:D,MATCH("0x"&amp;MID(F1231,5,2),字典!C:C,0)))</f>
        <v>松开按键</v>
      </c>
      <c r="J1231" s="4" t="str">
        <f>IF(RIGHT(F1231,2) ="90",INDEX(字典!J:J,MATCH("0x"&amp;MID(F1231,7,2),字典!C:C,0)),INDEX(字典!H:H,MATCH("0x"&amp;MID(F1231,7,2),字典!C:C,0)))</f>
        <v>C1键</v>
      </c>
      <c r="K1231" s="4" t="str">
        <f>INDEX(字典!M:M,MATCH("0x"&amp;RIGHT(F1231,2),字典!L:L,0))</f>
        <v>音符</v>
      </c>
      <c r="L1231" s="8">
        <f t="shared" si="43"/>
        <v>89.721999999999994</v>
      </c>
      <c r="M1231" s="8">
        <f t="shared" si="42"/>
        <v>0.30599999999999739</v>
      </c>
    </row>
    <row r="1232" spans="1:13" ht="18" customHeight="1" x14ac:dyDescent="0.2">
      <c r="A1232" s="1">
        <v>1231</v>
      </c>
      <c r="B1232" s="1">
        <v>7</v>
      </c>
      <c r="C1232" s="20"/>
      <c r="D1232" s="1" t="s">
        <v>77</v>
      </c>
      <c r="E1232" s="1" t="s">
        <v>78</v>
      </c>
      <c r="F1232" s="1" t="s">
        <v>1557</v>
      </c>
      <c r="G1232" s="1" t="s">
        <v>1558</v>
      </c>
      <c r="H1232" s="4" t="str">
        <f>INDEX(字典!B:B,MATCH(D1232,字典!A:A,0))</f>
        <v>正常</v>
      </c>
      <c r="I1232" s="4" t="str">
        <f>IF(RIGHT(F1232,2)="90",INDEX(字典!F:F,MATCH("0x"&amp;MID(F1232,5,2),字典!C:C,0)),INDEX(字典!D:D,MATCH("0x"&amp;MID(F1232,5,2),字典!C:C,0)))</f>
        <v>按下(力度51)</v>
      </c>
      <c r="J1232" s="4" t="str">
        <f>IF(RIGHT(F1232,2) ="90",INDEX(字典!J:J,MATCH("0x"&amp;MID(F1232,7,2),字典!C:C,0)),INDEX(字典!H:H,MATCH("0x"&amp;MID(F1232,7,2),字典!C:C,0)))</f>
        <v>F2键</v>
      </c>
      <c r="K1232" s="4" t="str">
        <f>INDEX(字典!M:M,MATCH("0x"&amp;RIGHT(F1232,2),字典!L:L,0))</f>
        <v>音符</v>
      </c>
      <c r="L1232" s="8">
        <f t="shared" si="43"/>
        <v>95.37</v>
      </c>
      <c r="M1232" s="8">
        <f t="shared" si="42"/>
        <v>5.6480000000000103</v>
      </c>
    </row>
    <row r="1233" spans="1:13" ht="18" customHeight="1" x14ac:dyDescent="0.2">
      <c r="A1233" s="1">
        <v>1232</v>
      </c>
      <c r="B1233" s="1">
        <v>7</v>
      </c>
      <c r="C1233" s="20"/>
      <c r="D1233" s="1" t="s">
        <v>77</v>
      </c>
      <c r="E1233" s="1" t="s">
        <v>78</v>
      </c>
      <c r="F1233" s="1" t="s">
        <v>32</v>
      </c>
      <c r="G1233" s="1" t="s">
        <v>1559</v>
      </c>
      <c r="H1233" s="4" t="str">
        <f>INDEX(字典!B:B,MATCH(D1233,字典!A:A,0))</f>
        <v>正常</v>
      </c>
      <c r="I1233" s="4" t="str">
        <f>IF(RIGHT(F1233,2)="90",INDEX(字典!F:F,MATCH("0x"&amp;MID(F1233,5,2),字典!C:C,0)),INDEX(字典!D:D,MATCH("0x"&amp;MID(F1233,5,2),字典!C:C,0)))</f>
        <v>松开按键</v>
      </c>
      <c r="J1233" s="4" t="str">
        <f>IF(RIGHT(F1233,2) ="90",INDEX(字典!J:J,MATCH("0x"&amp;MID(F1233,7,2),字典!C:C,0)),INDEX(字典!H:H,MATCH("0x"&amp;MID(F1233,7,2),字典!C:C,0)))</f>
        <v>F2键</v>
      </c>
      <c r="K1233" s="4" t="str">
        <f>INDEX(字典!M:M,MATCH("0x"&amp;RIGHT(F1233,2),字典!L:L,0))</f>
        <v>音符</v>
      </c>
      <c r="L1233" s="8">
        <f t="shared" si="43"/>
        <v>96.406999999999996</v>
      </c>
      <c r="M1233" s="8">
        <f t="shared" si="42"/>
        <v>1.0369999999999919</v>
      </c>
    </row>
    <row r="1234" spans="1:13" ht="18" customHeight="1" x14ac:dyDescent="0.2">
      <c r="A1234" s="1">
        <v>1233</v>
      </c>
      <c r="B1234" s="1">
        <v>7</v>
      </c>
      <c r="C1234" s="20"/>
      <c r="D1234" s="1" t="s">
        <v>77</v>
      </c>
      <c r="E1234" s="1" t="s">
        <v>78</v>
      </c>
      <c r="F1234" s="1" t="s">
        <v>1560</v>
      </c>
      <c r="G1234" s="1" t="s">
        <v>1561</v>
      </c>
      <c r="H1234" s="4" t="str">
        <f>INDEX(字典!B:B,MATCH(D1234,字典!A:A,0))</f>
        <v>正常</v>
      </c>
      <c r="I1234" s="4" t="str">
        <f>IF(RIGHT(F1234,2)="90",INDEX(字典!F:F,MATCH("0x"&amp;MID(F1234,5,2),字典!C:C,0)),INDEX(字典!D:D,MATCH("0x"&amp;MID(F1234,5,2),字典!C:C,0)))</f>
        <v>按下(力度90)</v>
      </c>
      <c r="J1234" s="4" t="str">
        <f>IF(RIGHT(F1234,2) ="90",INDEX(字典!J:J,MATCH("0x"&amp;MID(F1234,7,2),字典!C:C,0)),INDEX(字典!H:H,MATCH("0x"&amp;MID(F1234,7,2),字典!C:C,0)))</f>
        <v>#C3键</v>
      </c>
      <c r="K1234" s="4" t="str">
        <f>INDEX(字典!M:M,MATCH("0x"&amp;RIGHT(F1234,2),字典!L:L,0))</f>
        <v>音符</v>
      </c>
      <c r="L1234" s="8">
        <f t="shared" si="43"/>
        <v>110.467</v>
      </c>
      <c r="M1234" s="8">
        <f t="shared" si="42"/>
        <v>14.060000000000002</v>
      </c>
    </row>
    <row r="1235" spans="1:13" ht="18" customHeight="1" x14ac:dyDescent="0.2">
      <c r="A1235" s="1">
        <v>1234</v>
      </c>
      <c r="B1235" s="1">
        <v>7</v>
      </c>
      <c r="C1235" s="20"/>
      <c r="D1235" s="1" t="s">
        <v>77</v>
      </c>
      <c r="E1235" s="1" t="s">
        <v>78</v>
      </c>
      <c r="F1235" s="1" t="s">
        <v>186</v>
      </c>
      <c r="G1235" s="1" t="s">
        <v>1562</v>
      </c>
      <c r="H1235" s="4" t="str">
        <f>INDEX(字典!B:B,MATCH(D1235,字典!A:A,0))</f>
        <v>正常</v>
      </c>
      <c r="I1235" s="4" t="str">
        <f>IF(RIGHT(F1235,2)="90",INDEX(字典!F:F,MATCH("0x"&amp;MID(F1235,5,2),字典!C:C,0)),INDEX(字典!D:D,MATCH("0x"&amp;MID(F1235,5,2),字典!C:C,0)))</f>
        <v>松开按键</v>
      </c>
      <c r="J1235" s="4" t="str">
        <f>IF(RIGHT(F1235,2) ="90",INDEX(字典!J:J,MATCH("0x"&amp;MID(F1235,7,2),字典!C:C,0)),INDEX(字典!H:H,MATCH("0x"&amp;MID(F1235,7,2),字典!C:C,0)))</f>
        <v>#C3键</v>
      </c>
      <c r="K1235" s="4" t="str">
        <f>INDEX(字典!M:M,MATCH("0x"&amp;RIGHT(F1235,2),字典!L:L,0))</f>
        <v>音符</v>
      </c>
      <c r="L1235" s="8">
        <f t="shared" si="43"/>
        <v>111.036</v>
      </c>
      <c r="M1235" s="8">
        <f t="shared" si="42"/>
        <v>0.56900000000000261</v>
      </c>
    </row>
    <row r="1236" spans="1:13" ht="18" customHeight="1" x14ac:dyDescent="0.2">
      <c r="A1236" s="1">
        <v>1235</v>
      </c>
      <c r="B1236" s="1">
        <v>7</v>
      </c>
      <c r="C1236" s="20"/>
      <c r="D1236" s="1" t="s">
        <v>77</v>
      </c>
      <c r="E1236" s="1" t="s">
        <v>78</v>
      </c>
      <c r="F1236" s="1" t="s">
        <v>1563</v>
      </c>
      <c r="G1236" s="1" t="s">
        <v>1564</v>
      </c>
      <c r="H1236" s="4" t="str">
        <f>INDEX(字典!B:B,MATCH(D1236,字典!A:A,0))</f>
        <v>正常</v>
      </c>
      <c r="I1236" s="4" t="str">
        <f>IF(RIGHT(F1236,2)="90",INDEX(字典!F:F,MATCH("0x"&amp;MID(F1236,5,2),字典!C:C,0)),INDEX(字典!D:D,MATCH("0x"&amp;MID(F1236,5,2),字典!C:C,0)))</f>
        <v>按下(力度115)</v>
      </c>
      <c r="J1236" s="4" t="str">
        <f>IF(RIGHT(F1236,2) ="90",INDEX(字典!J:J,MATCH("0x"&amp;MID(F1236,7,2),字典!C:C,0)),INDEX(字典!H:H,MATCH("0x"&amp;MID(F1236,7,2),字典!C:C,0)))</f>
        <v>#C3键</v>
      </c>
      <c r="K1236" s="4" t="str">
        <f>INDEX(字典!M:M,MATCH("0x"&amp;RIGHT(F1236,2),字典!L:L,0))</f>
        <v>音符</v>
      </c>
      <c r="L1236" s="8">
        <f t="shared" si="43"/>
        <v>111.827</v>
      </c>
      <c r="M1236" s="8">
        <f t="shared" si="42"/>
        <v>0.79099999999999682</v>
      </c>
    </row>
    <row r="1237" spans="1:13" ht="18" customHeight="1" x14ac:dyDescent="0.2">
      <c r="A1237" s="1">
        <v>1236</v>
      </c>
      <c r="B1237" s="1">
        <v>7</v>
      </c>
      <c r="C1237" s="20"/>
      <c r="D1237" s="1" t="s">
        <v>77</v>
      </c>
      <c r="E1237" s="1" t="s">
        <v>78</v>
      </c>
      <c r="F1237" s="1" t="s">
        <v>186</v>
      </c>
      <c r="G1237" s="1" t="s">
        <v>1565</v>
      </c>
      <c r="H1237" s="4" t="str">
        <f>INDEX(字典!B:B,MATCH(D1237,字典!A:A,0))</f>
        <v>正常</v>
      </c>
      <c r="I1237" s="4" t="str">
        <f>IF(RIGHT(F1237,2)="90",INDEX(字典!F:F,MATCH("0x"&amp;MID(F1237,5,2),字典!C:C,0)),INDEX(字典!D:D,MATCH("0x"&amp;MID(F1237,5,2),字典!C:C,0)))</f>
        <v>松开按键</v>
      </c>
      <c r="J1237" s="4" t="str">
        <f>IF(RIGHT(F1237,2) ="90",INDEX(字典!J:J,MATCH("0x"&amp;MID(F1237,7,2),字典!C:C,0)),INDEX(字典!H:H,MATCH("0x"&amp;MID(F1237,7,2),字典!C:C,0)))</f>
        <v>#C3键</v>
      </c>
      <c r="K1237" s="4" t="str">
        <f>INDEX(字典!M:M,MATCH("0x"&amp;RIGHT(F1237,2),字典!L:L,0))</f>
        <v>音符</v>
      </c>
      <c r="L1237" s="8">
        <f t="shared" si="43"/>
        <v>112.592</v>
      </c>
      <c r="M1237" s="8">
        <f t="shared" si="42"/>
        <v>0.76500000000000057</v>
      </c>
    </row>
    <row r="1238" spans="1:13" ht="18" customHeight="1" x14ac:dyDescent="0.2">
      <c r="A1238" s="1">
        <v>1237</v>
      </c>
      <c r="B1238" s="1">
        <v>7</v>
      </c>
      <c r="C1238" s="20"/>
      <c r="D1238" s="1" t="s">
        <v>77</v>
      </c>
      <c r="E1238" s="1" t="s">
        <v>78</v>
      </c>
      <c r="F1238" s="1" t="s">
        <v>1566</v>
      </c>
      <c r="G1238" s="1" t="s">
        <v>1567</v>
      </c>
      <c r="H1238" s="4" t="str">
        <f>INDEX(字典!B:B,MATCH(D1238,字典!A:A,0))</f>
        <v>正常</v>
      </c>
      <c r="I1238" s="4" t="str">
        <f>IF(RIGHT(F1238,2)="90",INDEX(字典!F:F,MATCH("0x"&amp;MID(F1238,5,2),字典!C:C,0)),INDEX(字典!D:D,MATCH("0x"&amp;MID(F1238,5,2),字典!C:C,0)))</f>
        <v>按下(力度112)</v>
      </c>
      <c r="J1238" s="4" t="str">
        <f>IF(RIGHT(F1238,2) ="90",INDEX(字典!J:J,MATCH("0x"&amp;MID(F1238,7,2),字典!C:C,0)),INDEX(字典!H:H,MATCH("0x"&amp;MID(F1238,7,2),字典!C:C,0)))</f>
        <v>#C3键</v>
      </c>
      <c r="K1238" s="4" t="str">
        <f>INDEX(字典!M:M,MATCH("0x"&amp;RIGHT(F1238,2),字典!L:L,0))</f>
        <v>音符</v>
      </c>
      <c r="L1238" s="8">
        <f t="shared" si="43"/>
        <v>113.18300000000001</v>
      </c>
      <c r="M1238" s="8">
        <f t="shared" si="42"/>
        <v>0.59100000000000819</v>
      </c>
    </row>
    <row r="1239" spans="1:13" ht="18" customHeight="1" x14ac:dyDescent="0.2">
      <c r="A1239" s="1">
        <v>1238</v>
      </c>
      <c r="B1239" s="1">
        <v>7</v>
      </c>
      <c r="C1239" s="20"/>
      <c r="D1239" s="1" t="s">
        <v>77</v>
      </c>
      <c r="E1239" s="1" t="s">
        <v>78</v>
      </c>
      <c r="F1239" s="1" t="s">
        <v>186</v>
      </c>
      <c r="G1239" s="1" t="s">
        <v>1568</v>
      </c>
      <c r="H1239" s="4" t="str">
        <f>INDEX(字典!B:B,MATCH(D1239,字典!A:A,0))</f>
        <v>正常</v>
      </c>
      <c r="I1239" s="4" t="str">
        <f>IF(RIGHT(F1239,2)="90",INDEX(字典!F:F,MATCH("0x"&amp;MID(F1239,5,2),字典!C:C,0)),INDEX(字典!D:D,MATCH("0x"&amp;MID(F1239,5,2),字典!C:C,0)))</f>
        <v>松开按键</v>
      </c>
      <c r="J1239" s="4" t="str">
        <f>IF(RIGHT(F1239,2) ="90",INDEX(字典!J:J,MATCH("0x"&amp;MID(F1239,7,2),字典!C:C,0)),INDEX(字典!H:H,MATCH("0x"&amp;MID(F1239,7,2),字典!C:C,0)))</f>
        <v>#C3键</v>
      </c>
      <c r="K1239" s="4" t="str">
        <f>INDEX(字典!M:M,MATCH("0x"&amp;RIGHT(F1239,2),字典!L:L,0))</f>
        <v>音符</v>
      </c>
      <c r="L1239" s="8">
        <f t="shared" si="43"/>
        <v>113.98</v>
      </c>
      <c r="M1239" s="8">
        <f t="shared" si="42"/>
        <v>0.79699999999999704</v>
      </c>
    </row>
    <row r="1240" spans="1:13" ht="18" customHeight="1" x14ac:dyDescent="0.2">
      <c r="A1240" s="1">
        <v>1239</v>
      </c>
      <c r="B1240" s="1">
        <v>7</v>
      </c>
      <c r="C1240" s="20"/>
      <c r="D1240" s="1" t="s">
        <v>77</v>
      </c>
      <c r="E1240" s="1" t="s">
        <v>78</v>
      </c>
      <c r="F1240" s="1" t="s">
        <v>1569</v>
      </c>
      <c r="G1240" s="1" t="s">
        <v>1570</v>
      </c>
      <c r="H1240" s="4" t="str">
        <f>INDEX(字典!B:B,MATCH(D1240,字典!A:A,0))</f>
        <v>正常</v>
      </c>
      <c r="I1240" s="4" t="str">
        <f>IF(RIGHT(F1240,2)="90",INDEX(字典!F:F,MATCH("0x"&amp;MID(F1240,5,2),字典!C:C,0)),INDEX(字典!D:D,MATCH("0x"&amp;MID(F1240,5,2),字典!C:C,0)))</f>
        <v>按下(力度70)</v>
      </c>
      <c r="J1240" s="4" t="str">
        <f>IF(RIGHT(F1240,2) ="90",INDEX(字典!J:J,MATCH("0x"&amp;MID(F1240,7,2),字典!C:C,0)),INDEX(字典!H:H,MATCH("0x"&amp;MID(F1240,7,2),字典!C:C,0)))</f>
        <v>C3键</v>
      </c>
      <c r="K1240" s="4" t="str">
        <f>INDEX(字典!M:M,MATCH("0x"&amp;RIGHT(F1240,2),字典!L:L,0))</f>
        <v>音符</v>
      </c>
      <c r="L1240" s="8">
        <f t="shared" si="43"/>
        <v>114.851</v>
      </c>
      <c r="M1240" s="8">
        <f t="shared" si="42"/>
        <v>0.87099999999999511</v>
      </c>
    </row>
    <row r="1241" spans="1:13" ht="18" customHeight="1" x14ac:dyDescent="0.2">
      <c r="A1241" s="1">
        <v>1240</v>
      </c>
      <c r="B1241" s="1">
        <v>7</v>
      </c>
      <c r="C1241" s="20"/>
      <c r="D1241" s="1" t="s">
        <v>77</v>
      </c>
      <c r="E1241" s="1" t="s">
        <v>78</v>
      </c>
      <c r="F1241" s="1" t="s">
        <v>1571</v>
      </c>
      <c r="G1241" s="1" t="s">
        <v>1570</v>
      </c>
      <c r="H1241" s="4" t="str">
        <f>INDEX(字典!B:B,MATCH(D1241,字典!A:A,0))</f>
        <v>正常</v>
      </c>
      <c r="I1241" s="4" t="str">
        <f>IF(RIGHT(F1241,2)="90",INDEX(字典!F:F,MATCH("0x"&amp;MID(F1241,5,2),字典!C:C,0)),INDEX(字典!D:D,MATCH("0x"&amp;MID(F1241,5,2),字典!C:C,0)))</f>
        <v>按下(力度67)</v>
      </c>
      <c r="J1241" s="4" t="str">
        <f>IF(RIGHT(F1241,2) ="90",INDEX(字典!J:J,MATCH("0x"&amp;MID(F1241,7,2),字典!C:C,0)),INDEX(字典!H:H,MATCH("0x"&amp;MID(F1241,7,2),字典!C:C,0)))</f>
        <v>B2键</v>
      </c>
      <c r="K1241" s="4" t="str">
        <f>INDEX(字典!M:M,MATCH("0x"&amp;RIGHT(F1241,2),字典!L:L,0))</f>
        <v>音符</v>
      </c>
      <c r="L1241" s="8">
        <f t="shared" si="43"/>
        <v>114.851</v>
      </c>
      <c r="M1241" s="8">
        <f t="shared" si="42"/>
        <v>0</v>
      </c>
    </row>
    <row r="1242" spans="1:13" ht="18" customHeight="1" x14ac:dyDescent="0.2">
      <c r="A1242" s="1">
        <v>1241</v>
      </c>
      <c r="B1242" s="1">
        <v>7</v>
      </c>
      <c r="C1242" s="20"/>
      <c r="D1242" s="1" t="s">
        <v>77</v>
      </c>
      <c r="E1242" s="1" t="s">
        <v>78</v>
      </c>
      <c r="F1242" s="1" t="s">
        <v>194</v>
      </c>
      <c r="G1242" s="1" t="s">
        <v>1572</v>
      </c>
      <c r="H1242" s="4" t="str">
        <f>INDEX(字典!B:B,MATCH(D1242,字典!A:A,0))</f>
        <v>正常</v>
      </c>
      <c r="I1242" s="4" t="str">
        <f>IF(RIGHT(F1242,2)="90",INDEX(字典!F:F,MATCH("0x"&amp;MID(F1242,5,2),字典!C:C,0)),INDEX(字典!D:D,MATCH("0x"&amp;MID(F1242,5,2),字典!C:C,0)))</f>
        <v>松开按键</v>
      </c>
      <c r="J1242" s="4" t="str">
        <f>IF(RIGHT(F1242,2) ="90",INDEX(字典!J:J,MATCH("0x"&amp;MID(F1242,7,2),字典!C:C,0)),INDEX(字典!H:H,MATCH("0x"&amp;MID(F1242,7,2),字典!C:C,0)))</f>
        <v>C3键</v>
      </c>
      <c r="K1242" s="4" t="str">
        <f>INDEX(字典!M:M,MATCH("0x"&amp;RIGHT(F1242,2),字典!L:L,0))</f>
        <v>音符</v>
      </c>
      <c r="L1242" s="8">
        <f t="shared" si="43"/>
        <v>115.53700000000001</v>
      </c>
      <c r="M1242" s="8">
        <f t="shared" si="42"/>
        <v>0.68600000000000705</v>
      </c>
    </row>
    <row r="1243" spans="1:13" ht="18" customHeight="1" x14ac:dyDescent="0.2">
      <c r="A1243" s="1">
        <v>1242</v>
      </c>
      <c r="B1243" s="1">
        <v>7</v>
      </c>
      <c r="C1243" s="20"/>
      <c r="D1243" s="1" t="s">
        <v>77</v>
      </c>
      <c r="E1243" s="1" t="s">
        <v>78</v>
      </c>
      <c r="F1243" s="1" t="s">
        <v>50</v>
      </c>
      <c r="G1243" s="1" t="s">
        <v>1573</v>
      </c>
      <c r="H1243" s="4" t="str">
        <f>INDEX(字典!B:B,MATCH(D1243,字典!A:A,0))</f>
        <v>正常</v>
      </c>
      <c r="I1243" s="4" t="str">
        <f>IF(RIGHT(F1243,2)="90",INDEX(字典!F:F,MATCH("0x"&amp;MID(F1243,5,2),字典!C:C,0)),INDEX(字典!D:D,MATCH("0x"&amp;MID(F1243,5,2),字典!C:C,0)))</f>
        <v>松开按键</v>
      </c>
      <c r="J1243" s="4" t="str">
        <f>IF(RIGHT(F1243,2) ="90",INDEX(字典!J:J,MATCH("0x"&amp;MID(F1243,7,2),字典!C:C,0)),INDEX(字典!H:H,MATCH("0x"&amp;MID(F1243,7,2),字典!C:C,0)))</f>
        <v>B2键</v>
      </c>
      <c r="K1243" s="4" t="str">
        <f>INDEX(字典!M:M,MATCH("0x"&amp;RIGHT(F1243,2),字典!L:L,0))</f>
        <v>音符</v>
      </c>
      <c r="L1243" s="8">
        <f t="shared" si="43"/>
        <v>115.547</v>
      </c>
      <c r="M1243" s="8">
        <f t="shared" si="42"/>
        <v>9.9999999999909051E-3</v>
      </c>
    </row>
    <row r="1244" spans="1:13" ht="18" customHeight="1" x14ac:dyDescent="0.2">
      <c r="A1244" s="1">
        <v>1243</v>
      </c>
      <c r="B1244" s="1">
        <v>7</v>
      </c>
      <c r="C1244" s="20"/>
      <c r="D1244" s="1" t="s">
        <v>77</v>
      </c>
      <c r="E1244" s="1" t="s">
        <v>78</v>
      </c>
      <c r="F1244" s="1" t="s">
        <v>1574</v>
      </c>
      <c r="G1244" s="1" t="s">
        <v>1575</v>
      </c>
      <c r="H1244" s="4" t="str">
        <f>INDEX(字典!B:B,MATCH(D1244,字典!A:A,0))</f>
        <v>正常</v>
      </c>
      <c r="I1244" s="4" t="str">
        <f>IF(RIGHT(F1244,2)="90",INDEX(字典!F:F,MATCH("0x"&amp;MID(F1244,5,2),字典!C:C,0)),INDEX(字典!D:D,MATCH("0x"&amp;MID(F1244,5,2),字典!C:C,0)))</f>
        <v>按下(力度90)</v>
      </c>
      <c r="J1244" s="4" t="str">
        <f>IF(RIGHT(F1244,2) ="90",INDEX(字典!J:J,MATCH("0x"&amp;MID(F1244,7,2),字典!C:C,0)),INDEX(字典!H:H,MATCH("0x"&amp;MID(F1244,7,2),字典!C:C,0)))</f>
        <v>B2键</v>
      </c>
      <c r="K1244" s="4" t="str">
        <f>INDEX(字典!M:M,MATCH("0x"&amp;RIGHT(F1244,2),字典!L:L,0))</f>
        <v>音符</v>
      </c>
      <c r="L1244" s="8">
        <f t="shared" si="43"/>
        <v>115.75700000000001</v>
      </c>
      <c r="M1244" s="8">
        <f t="shared" si="42"/>
        <v>0.21000000000000796</v>
      </c>
    </row>
    <row r="1245" spans="1:13" ht="18" customHeight="1" x14ac:dyDescent="0.2">
      <c r="A1245" s="1">
        <v>1244</v>
      </c>
      <c r="B1245" s="1">
        <v>7</v>
      </c>
      <c r="C1245" s="20"/>
      <c r="D1245" s="1" t="s">
        <v>77</v>
      </c>
      <c r="E1245" s="1" t="s">
        <v>78</v>
      </c>
      <c r="F1245" s="1" t="s">
        <v>1093</v>
      </c>
      <c r="G1245" s="1" t="s">
        <v>1576</v>
      </c>
      <c r="H1245" s="4" t="str">
        <f>INDEX(字典!B:B,MATCH(D1245,字典!A:A,0))</f>
        <v>正常</v>
      </c>
      <c r="I1245" s="4" t="str">
        <f>IF(RIGHT(F1245,2)="90",INDEX(字典!F:F,MATCH("0x"&amp;MID(F1245,5,2),字典!C:C,0)),INDEX(字典!D:D,MATCH("0x"&amp;MID(F1245,5,2),字典!C:C,0)))</f>
        <v>按下(力度94)</v>
      </c>
      <c r="J1245" s="4" t="str">
        <f>IF(RIGHT(F1245,2) ="90",INDEX(字典!J:J,MATCH("0x"&amp;MID(F1245,7,2),字典!C:C,0)),INDEX(字典!H:H,MATCH("0x"&amp;MID(F1245,7,2),字典!C:C,0)))</f>
        <v>C3键</v>
      </c>
      <c r="K1245" s="4" t="str">
        <f>INDEX(字典!M:M,MATCH("0x"&amp;RIGHT(F1245,2),字典!L:L,0))</f>
        <v>音符</v>
      </c>
      <c r="L1245" s="8">
        <f t="shared" si="43"/>
        <v>115.767</v>
      </c>
      <c r="M1245" s="8">
        <f t="shared" si="42"/>
        <v>9.9999999999909051E-3</v>
      </c>
    </row>
    <row r="1246" spans="1:13" ht="18" customHeight="1" x14ac:dyDescent="0.2">
      <c r="A1246" s="1">
        <v>1245</v>
      </c>
      <c r="B1246" s="1">
        <v>7</v>
      </c>
      <c r="C1246" s="20"/>
      <c r="D1246" s="1" t="s">
        <v>77</v>
      </c>
      <c r="E1246" s="1" t="s">
        <v>78</v>
      </c>
      <c r="F1246" s="1" t="s">
        <v>194</v>
      </c>
      <c r="G1246" s="1" t="s">
        <v>1577</v>
      </c>
      <c r="H1246" s="4" t="str">
        <f>INDEX(字典!B:B,MATCH(D1246,字典!A:A,0))</f>
        <v>正常</v>
      </c>
      <c r="I1246" s="4" t="str">
        <f>IF(RIGHT(F1246,2)="90",INDEX(字典!F:F,MATCH("0x"&amp;MID(F1246,5,2),字典!C:C,0)),INDEX(字典!D:D,MATCH("0x"&amp;MID(F1246,5,2),字典!C:C,0)))</f>
        <v>松开按键</v>
      </c>
      <c r="J1246" s="4" t="str">
        <f>IF(RIGHT(F1246,2) ="90",INDEX(字典!J:J,MATCH("0x"&amp;MID(F1246,7,2),字典!C:C,0)),INDEX(字典!H:H,MATCH("0x"&amp;MID(F1246,7,2),字典!C:C,0)))</f>
        <v>C3键</v>
      </c>
      <c r="K1246" s="4" t="str">
        <f>INDEX(字典!M:M,MATCH("0x"&amp;RIGHT(F1246,2),字典!L:L,0))</f>
        <v>音符</v>
      </c>
      <c r="L1246" s="8">
        <f t="shared" si="43"/>
        <v>116.074</v>
      </c>
      <c r="M1246" s="8">
        <f t="shared" si="42"/>
        <v>0.30700000000000216</v>
      </c>
    </row>
    <row r="1247" spans="1:13" ht="18" customHeight="1" x14ac:dyDescent="0.2">
      <c r="A1247" s="1">
        <v>1246</v>
      </c>
      <c r="B1247" s="1">
        <v>7</v>
      </c>
      <c r="C1247" s="20"/>
      <c r="D1247" s="1" t="s">
        <v>77</v>
      </c>
      <c r="E1247" s="1" t="s">
        <v>78</v>
      </c>
      <c r="F1247" s="1" t="s">
        <v>50</v>
      </c>
      <c r="G1247" s="1" t="s">
        <v>1577</v>
      </c>
      <c r="H1247" s="4" t="str">
        <f>INDEX(字典!B:B,MATCH(D1247,字典!A:A,0))</f>
        <v>正常</v>
      </c>
      <c r="I1247" s="4" t="str">
        <f>IF(RIGHT(F1247,2)="90",INDEX(字典!F:F,MATCH("0x"&amp;MID(F1247,5,2),字典!C:C,0)),INDEX(字典!D:D,MATCH("0x"&amp;MID(F1247,5,2),字典!C:C,0)))</f>
        <v>松开按键</v>
      </c>
      <c r="J1247" s="4" t="str">
        <f>IF(RIGHT(F1247,2) ="90",INDEX(字典!J:J,MATCH("0x"&amp;MID(F1247,7,2),字典!C:C,0)),INDEX(字典!H:H,MATCH("0x"&amp;MID(F1247,7,2),字典!C:C,0)))</f>
        <v>B2键</v>
      </c>
      <c r="K1247" s="4" t="str">
        <f>INDEX(字典!M:M,MATCH("0x"&amp;RIGHT(F1247,2),字典!L:L,0))</f>
        <v>音符</v>
      </c>
      <c r="L1247" s="8">
        <f t="shared" si="43"/>
        <v>116.074</v>
      </c>
      <c r="M1247" s="8">
        <f t="shared" si="42"/>
        <v>0</v>
      </c>
    </row>
    <row r="1248" spans="1:13" ht="18" customHeight="1" x14ac:dyDescent="0.2">
      <c r="A1248" s="1">
        <v>1247</v>
      </c>
      <c r="B1248" s="1">
        <v>7</v>
      </c>
      <c r="C1248" s="20"/>
      <c r="D1248" s="1" t="s">
        <v>77</v>
      </c>
      <c r="E1248" s="1" t="s">
        <v>78</v>
      </c>
      <c r="F1248" s="1" t="s">
        <v>1578</v>
      </c>
      <c r="G1248" s="1" t="s">
        <v>1579</v>
      </c>
      <c r="H1248" s="4" t="str">
        <f>INDEX(字典!B:B,MATCH(D1248,字典!A:A,0))</f>
        <v>正常</v>
      </c>
      <c r="I1248" s="4" t="str">
        <f>IF(RIGHT(F1248,2)="90",INDEX(字典!F:F,MATCH("0x"&amp;MID(F1248,5,2),字典!C:C,0)),INDEX(字典!D:D,MATCH("0x"&amp;MID(F1248,5,2),字典!C:C,0)))</f>
        <v>按下(力度99)</v>
      </c>
      <c r="J1248" s="4" t="str">
        <f>IF(RIGHT(F1248,2) ="90",INDEX(字典!J:J,MATCH("0x"&amp;MID(F1248,7,2),字典!C:C,0)),INDEX(字典!H:H,MATCH("0x"&amp;MID(F1248,7,2),字典!C:C,0)))</f>
        <v>B2键</v>
      </c>
      <c r="K1248" s="4" t="str">
        <f>INDEX(字典!M:M,MATCH("0x"&amp;RIGHT(F1248,2),字典!L:L,0))</f>
        <v>音符</v>
      </c>
      <c r="L1248" s="8">
        <f t="shared" si="43"/>
        <v>116.324</v>
      </c>
      <c r="M1248" s="8">
        <f t="shared" si="42"/>
        <v>0.25</v>
      </c>
    </row>
    <row r="1249" spans="1:13" ht="18" customHeight="1" x14ac:dyDescent="0.2">
      <c r="A1249" s="1">
        <v>1248</v>
      </c>
      <c r="B1249" s="1">
        <v>7</v>
      </c>
      <c r="C1249" s="20"/>
      <c r="D1249" s="1" t="s">
        <v>77</v>
      </c>
      <c r="E1249" s="1" t="s">
        <v>78</v>
      </c>
      <c r="F1249" s="1" t="s">
        <v>1580</v>
      </c>
      <c r="G1249" s="1" t="s">
        <v>1579</v>
      </c>
      <c r="H1249" s="4" t="str">
        <f>INDEX(字典!B:B,MATCH(D1249,字典!A:A,0))</f>
        <v>正常</v>
      </c>
      <c r="I1249" s="4" t="str">
        <f>IF(RIGHT(F1249,2)="90",INDEX(字典!F:F,MATCH("0x"&amp;MID(F1249,5,2),字典!C:C,0)),INDEX(字典!D:D,MATCH("0x"&amp;MID(F1249,5,2),字典!C:C,0)))</f>
        <v>按下(力度99)</v>
      </c>
      <c r="J1249" s="4" t="str">
        <f>IF(RIGHT(F1249,2) ="90",INDEX(字典!J:J,MATCH("0x"&amp;MID(F1249,7,2),字典!C:C,0)),INDEX(字典!H:H,MATCH("0x"&amp;MID(F1249,7,2),字典!C:C,0)))</f>
        <v>C3键</v>
      </c>
      <c r="K1249" s="4" t="str">
        <f>INDEX(字典!M:M,MATCH("0x"&amp;RIGHT(F1249,2),字典!L:L,0))</f>
        <v>音符</v>
      </c>
      <c r="L1249" s="8">
        <f t="shared" si="43"/>
        <v>116.324</v>
      </c>
      <c r="M1249" s="8">
        <f t="shared" si="42"/>
        <v>0</v>
      </c>
    </row>
    <row r="1250" spans="1:13" ht="18" customHeight="1" x14ac:dyDescent="0.2">
      <c r="A1250" s="1">
        <v>1249</v>
      </c>
      <c r="B1250" s="1">
        <v>7</v>
      </c>
      <c r="C1250" s="20"/>
      <c r="D1250" s="1" t="s">
        <v>77</v>
      </c>
      <c r="E1250" s="1" t="s">
        <v>78</v>
      </c>
      <c r="F1250" s="1" t="s">
        <v>194</v>
      </c>
      <c r="G1250" s="1" t="s">
        <v>1581</v>
      </c>
      <c r="H1250" s="4" t="str">
        <f>INDEX(字典!B:B,MATCH(D1250,字典!A:A,0))</f>
        <v>正常</v>
      </c>
      <c r="I1250" s="4" t="str">
        <f>IF(RIGHT(F1250,2)="90",INDEX(字典!F:F,MATCH("0x"&amp;MID(F1250,5,2),字典!C:C,0)),INDEX(字典!D:D,MATCH("0x"&amp;MID(F1250,5,2),字典!C:C,0)))</f>
        <v>松开按键</v>
      </c>
      <c r="J1250" s="4" t="str">
        <f>IF(RIGHT(F1250,2) ="90",INDEX(字典!J:J,MATCH("0x"&amp;MID(F1250,7,2),字典!C:C,0)),INDEX(字典!H:H,MATCH("0x"&amp;MID(F1250,7,2),字典!C:C,0)))</f>
        <v>C3键</v>
      </c>
      <c r="K1250" s="4" t="str">
        <f>INDEX(字典!M:M,MATCH("0x"&amp;RIGHT(F1250,2),字典!L:L,0))</f>
        <v>音符</v>
      </c>
      <c r="L1250" s="8">
        <f t="shared" si="43"/>
        <v>116.895</v>
      </c>
      <c r="M1250" s="8">
        <f t="shared" si="42"/>
        <v>0.57099999999999795</v>
      </c>
    </row>
    <row r="1251" spans="1:13" ht="18" customHeight="1" x14ac:dyDescent="0.2">
      <c r="A1251" s="1">
        <v>1250</v>
      </c>
      <c r="B1251" s="1">
        <v>7</v>
      </c>
      <c r="C1251" s="20"/>
      <c r="D1251" s="1" t="s">
        <v>77</v>
      </c>
      <c r="E1251" s="1" t="s">
        <v>78</v>
      </c>
      <c r="F1251" s="1" t="s">
        <v>50</v>
      </c>
      <c r="G1251" s="1" t="s">
        <v>1582</v>
      </c>
      <c r="H1251" s="4" t="str">
        <f>INDEX(字典!B:B,MATCH(D1251,字典!A:A,0))</f>
        <v>正常</v>
      </c>
      <c r="I1251" s="4" t="str">
        <f>IF(RIGHT(F1251,2)="90",INDEX(字典!F:F,MATCH("0x"&amp;MID(F1251,5,2),字典!C:C,0)),INDEX(字典!D:D,MATCH("0x"&amp;MID(F1251,5,2),字典!C:C,0)))</f>
        <v>松开按键</v>
      </c>
      <c r="J1251" s="4" t="str">
        <f>IF(RIGHT(F1251,2) ="90",INDEX(字典!J:J,MATCH("0x"&amp;MID(F1251,7,2),字典!C:C,0)),INDEX(字典!H:H,MATCH("0x"&amp;MID(F1251,7,2),字典!C:C,0)))</f>
        <v>B2键</v>
      </c>
      <c r="K1251" s="4" t="str">
        <f>INDEX(字典!M:M,MATCH("0x"&amp;RIGHT(F1251,2),字典!L:L,0))</f>
        <v>音符</v>
      </c>
      <c r="L1251" s="8">
        <f t="shared" si="43"/>
        <v>116.905</v>
      </c>
      <c r="M1251" s="8">
        <f t="shared" si="42"/>
        <v>1.0000000000005116E-2</v>
      </c>
    </row>
    <row r="1252" spans="1:13" ht="18" customHeight="1" x14ac:dyDescent="0.2">
      <c r="A1252" s="1">
        <v>1251</v>
      </c>
      <c r="B1252" s="1">
        <v>7</v>
      </c>
      <c r="C1252" s="20"/>
      <c r="D1252" s="1" t="s">
        <v>77</v>
      </c>
      <c r="E1252" s="1" t="s">
        <v>78</v>
      </c>
      <c r="F1252" s="1" t="s">
        <v>1578</v>
      </c>
      <c r="G1252" s="1" t="s">
        <v>1583</v>
      </c>
      <c r="H1252" s="4" t="str">
        <f>INDEX(字典!B:B,MATCH(D1252,字典!A:A,0))</f>
        <v>正常</v>
      </c>
      <c r="I1252" s="4" t="str">
        <f>IF(RIGHT(F1252,2)="90",INDEX(字典!F:F,MATCH("0x"&amp;MID(F1252,5,2),字典!C:C,0)),INDEX(字典!D:D,MATCH("0x"&amp;MID(F1252,5,2),字典!C:C,0)))</f>
        <v>按下(力度99)</v>
      </c>
      <c r="J1252" s="4" t="str">
        <f>IF(RIGHT(F1252,2) ="90",INDEX(字典!J:J,MATCH("0x"&amp;MID(F1252,7,2),字典!C:C,0)),INDEX(字典!H:H,MATCH("0x"&amp;MID(F1252,7,2),字典!C:C,0)))</f>
        <v>B2键</v>
      </c>
      <c r="K1252" s="4" t="str">
        <f>INDEX(字典!M:M,MATCH("0x"&amp;RIGHT(F1252,2),字典!L:L,0))</f>
        <v>音符</v>
      </c>
      <c r="L1252" s="8">
        <f t="shared" si="43"/>
        <v>118.152</v>
      </c>
      <c r="M1252" s="8">
        <f t="shared" si="42"/>
        <v>1.2469999999999999</v>
      </c>
    </row>
    <row r="1253" spans="1:13" ht="18" customHeight="1" x14ac:dyDescent="0.2">
      <c r="A1253" s="1">
        <v>1252</v>
      </c>
      <c r="B1253" s="1">
        <v>7</v>
      </c>
      <c r="C1253" s="20"/>
      <c r="D1253" s="1" t="s">
        <v>77</v>
      </c>
      <c r="E1253" s="1" t="s">
        <v>78</v>
      </c>
      <c r="F1253" s="1" t="s">
        <v>1584</v>
      </c>
      <c r="G1253" s="1" t="s">
        <v>1585</v>
      </c>
      <c r="H1253" s="4" t="str">
        <f>INDEX(字典!B:B,MATCH(D1253,字典!A:A,0))</f>
        <v>正常</v>
      </c>
      <c r="I1253" s="4" t="str">
        <f>IF(RIGHT(F1253,2)="90",INDEX(字典!F:F,MATCH("0x"&amp;MID(F1253,5,2),字典!C:C,0)),INDEX(字典!D:D,MATCH("0x"&amp;MID(F1253,5,2),字典!C:C,0)))</f>
        <v>按下(力度112)</v>
      </c>
      <c r="J1253" s="4" t="str">
        <f>IF(RIGHT(F1253,2) ="90",INDEX(字典!J:J,MATCH("0x"&amp;MID(F1253,7,2),字典!C:C,0)),INDEX(字典!H:H,MATCH("0x"&amp;MID(F1253,7,2),字典!C:C,0)))</f>
        <v>C3键</v>
      </c>
      <c r="K1253" s="4" t="str">
        <f>INDEX(字典!M:M,MATCH("0x"&amp;RIGHT(F1253,2),字典!L:L,0))</f>
        <v>音符</v>
      </c>
      <c r="L1253" s="8">
        <f t="shared" si="43"/>
        <v>118.16200000000001</v>
      </c>
      <c r="M1253" s="8">
        <f t="shared" si="42"/>
        <v>1.0000000000005116E-2</v>
      </c>
    </row>
    <row r="1254" spans="1:13" ht="18" customHeight="1" x14ac:dyDescent="0.2">
      <c r="A1254" s="1">
        <v>1253</v>
      </c>
      <c r="B1254" s="1">
        <v>7</v>
      </c>
      <c r="C1254" s="20"/>
      <c r="D1254" s="1" t="s">
        <v>77</v>
      </c>
      <c r="E1254" s="1" t="s">
        <v>78</v>
      </c>
      <c r="F1254" s="1" t="s">
        <v>194</v>
      </c>
      <c r="G1254" s="1" t="s">
        <v>1586</v>
      </c>
      <c r="H1254" s="4" t="str">
        <f>INDEX(字典!B:B,MATCH(D1254,字典!A:A,0))</f>
        <v>正常</v>
      </c>
      <c r="I1254" s="4" t="str">
        <f>IF(RIGHT(F1254,2)="90",INDEX(字典!F:F,MATCH("0x"&amp;MID(F1254,5,2),字典!C:C,0)),INDEX(字典!D:D,MATCH("0x"&amp;MID(F1254,5,2),字典!C:C,0)))</f>
        <v>松开按键</v>
      </c>
      <c r="J1254" s="4" t="str">
        <f>IF(RIGHT(F1254,2) ="90",INDEX(字典!J:J,MATCH("0x"&amp;MID(F1254,7,2),字典!C:C,0)),INDEX(字典!H:H,MATCH("0x"&amp;MID(F1254,7,2),字典!C:C,0)))</f>
        <v>C3键</v>
      </c>
      <c r="K1254" s="4" t="str">
        <f>INDEX(字典!M:M,MATCH("0x"&amp;RIGHT(F1254,2),字典!L:L,0))</f>
        <v>音符</v>
      </c>
      <c r="L1254" s="8">
        <f t="shared" si="43"/>
        <v>119.066</v>
      </c>
      <c r="M1254" s="8">
        <f t="shared" si="42"/>
        <v>0.90399999999999636</v>
      </c>
    </row>
    <row r="1255" spans="1:13" ht="18" customHeight="1" x14ac:dyDescent="0.2">
      <c r="A1255" s="1">
        <v>1254</v>
      </c>
      <c r="B1255" s="1">
        <v>7</v>
      </c>
      <c r="C1255" s="20"/>
      <c r="D1255" s="1" t="s">
        <v>77</v>
      </c>
      <c r="E1255" s="1" t="s">
        <v>78</v>
      </c>
      <c r="F1255" s="1" t="s">
        <v>50</v>
      </c>
      <c r="G1255" s="1" t="s">
        <v>1587</v>
      </c>
      <c r="H1255" s="4" t="str">
        <f>INDEX(字典!B:B,MATCH(D1255,字典!A:A,0))</f>
        <v>正常</v>
      </c>
      <c r="I1255" s="4" t="str">
        <f>IF(RIGHT(F1255,2)="90",INDEX(字典!F:F,MATCH("0x"&amp;MID(F1255,5,2),字典!C:C,0)),INDEX(字典!D:D,MATCH("0x"&amp;MID(F1255,5,2),字典!C:C,0)))</f>
        <v>松开按键</v>
      </c>
      <c r="J1255" s="4" t="str">
        <f>IF(RIGHT(F1255,2) ="90",INDEX(字典!J:J,MATCH("0x"&amp;MID(F1255,7,2),字典!C:C,0)),INDEX(字典!H:H,MATCH("0x"&amp;MID(F1255,7,2),字典!C:C,0)))</f>
        <v>B2键</v>
      </c>
      <c r="K1255" s="4" t="str">
        <f>INDEX(字典!M:M,MATCH("0x"&amp;RIGHT(F1255,2),字典!L:L,0))</f>
        <v>音符</v>
      </c>
      <c r="L1255" s="8">
        <f t="shared" si="43"/>
        <v>119.078</v>
      </c>
      <c r="M1255" s="8">
        <f t="shared" si="42"/>
        <v>1.2000000000000455E-2</v>
      </c>
    </row>
    <row r="1256" spans="1:13" ht="18" customHeight="1" x14ac:dyDescent="0.2">
      <c r="A1256" s="1">
        <v>1255</v>
      </c>
      <c r="B1256" s="1">
        <v>7</v>
      </c>
      <c r="C1256" s="20"/>
      <c r="D1256" s="1" t="s">
        <v>77</v>
      </c>
      <c r="E1256" s="1" t="s">
        <v>78</v>
      </c>
      <c r="F1256" s="1" t="s">
        <v>1578</v>
      </c>
      <c r="G1256" s="1" t="s">
        <v>1588</v>
      </c>
      <c r="H1256" s="4" t="str">
        <f>INDEX(字典!B:B,MATCH(D1256,字典!A:A,0))</f>
        <v>正常</v>
      </c>
      <c r="I1256" s="4" t="str">
        <f>IF(RIGHT(F1256,2)="90",INDEX(字典!F:F,MATCH("0x"&amp;MID(F1256,5,2),字典!C:C,0)),INDEX(字典!D:D,MATCH("0x"&amp;MID(F1256,5,2),字典!C:C,0)))</f>
        <v>按下(力度99)</v>
      </c>
      <c r="J1256" s="4" t="str">
        <f>IF(RIGHT(F1256,2) ="90",INDEX(字典!J:J,MATCH("0x"&amp;MID(F1256,7,2),字典!C:C,0)),INDEX(字典!H:H,MATCH("0x"&amp;MID(F1256,7,2),字典!C:C,0)))</f>
        <v>B2键</v>
      </c>
      <c r="K1256" s="4" t="str">
        <f>INDEX(字典!M:M,MATCH("0x"&amp;RIGHT(F1256,2),字典!L:L,0))</f>
        <v>音符</v>
      </c>
      <c r="L1256" s="8">
        <f t="shared" si="43"/>
        <v>119.57</v>
      </c>
      <c r="M1256" s="8">
        <f t="shared" si="42"/>
        <v>0.49199999999999022</v>
      </c>
    </row>
    <row r="1257" spans="1:13" ht="18" customHeight="1" x14ac:dyDescent="0.2">
      <c r="A1257" s="1">
        <v>1256</v>
      </c>
      <c r="B1257" s="1">
        <v>7</v>
      </c>
      <c r="C1257" s="20"/>
      <c r="D1257" s="1" t="s">
        <v>77</v>
      </c>
      <c r="E1257" s="1" t="s">
        <v>78</v>
      </c>
      <c r="F1257" s="1" t="s">
        <v>1589</v>
      </c>
      <c r="G1257" s="1" t="s">
        <v>1590</v>
      </c>
      <c r="H1257" s="4" t="str">
        <f>INDEX(字典!B:B,MATCH(D1257,字典!A:A,0))</f>
        <v>正常</v>
      </c>
      <c r="I1257" s="4" t="str">
        <f>IF(RIGHT(F1257,2)="90",INDEX(字典!F:F,MATCH("0x"&amp;MID(F1257,5,2),字典!C:C,0)),INDEX(字典!D:D,MATCH("0x"&amp;MID(F1257,5,2),字典!C:C,0)))</f>
        <v>按下(力度102)</v>
      </c>
      <c r="J1257" s="4" t="str">
        <f>IF(RIGHT(F1257,2) ="90",INDEX(字典!J:J,MATCH("0x"&amp;MID(F1257,7,2),字典!C:C,0)),INDEX(字典!H:H,MATCH("0x"&amp;MID(F1257,7,2),字典!C:C,0)))</f>
        <v>C3键</v>
      </c>
      <c r="K1257" s="4" t="str">
        <f>INDEX(字典!M:M,MATCH("0x"&amp;RIGHT(F1257,2),字典!L:L,0))</f>
        <v>音符</v>
      </c>
      <c r="L1257" s="8">
        <f t="shared" si="43"/>
        <v>119.581</v>
      </c>
      <c r="M1257" s="8">
        <f t="shared" si="42"/>
        <v>1.1000000000009891E-2</v>
      </c>
    </row>
    <row r="1258" spans="1:13" ht="18" customHeight="1" x14ac:dyDescent="0.2">
      <c r="A1258" s="1">
        <v>1257</v>
      </c>
      <c r="B1258" s="1">
        <v>7</v>
      </c>
      <c r="C1258" s="20"/>
      <c r="D1258" s="1" t="s">
        <v>77</v>
      </c>
      <c r="E1258" s="1" t="s">
        <v>78</v>
      </c>
      <c r="F1258" s="1" t="s">
        <v>194</v>
      </c>
      <c r="G1258" s="1" t="s">
        <v>1591</v>
      </c>
      <c r="H1258" s="4" t="str">
        <f>INDEX(字典!B:B,MATCH(D1258,字典!A:A,0))</f>
        <v>正常</v>
      </c>
      <c r="I1258" s="4" t="str">
        <f>IF(RIGHT(F1258,2)="90",INDEX(字典!F:F,MATCH("0x"&amp;MID(F1258,5,2),字典!C:C,0)),INDEX(字典!D:D,MATCH("0x"&amp;MID(F1258,5,2),字典!C:C,0)))</f>
        <v>松开按键</v>
      </c>
      <c r="J1258" s="4" t="str">
        <f>IF(RIGHT(F1258,2) ="90",INDEX(字典!J:J,MATCH("0x"&amp;MID(F1258,7,2),字典!C:C,0)),INDEX(字典!H:H,MATCH("0x"&amp;MID(F1258,7,2),字典!C:C,0)))</f>
        <v>C3键</v>
      </c>
      <c r="K1258" s="4" t="str">
        <f>INDEX(字典!M:M,MATCH("0x"&amp;RIGHT(F1258,2),字典!L:L,0))</f>
        <v>音符</v>
      </c>
      <c r="L1258" s="8">
        <f t="shared" si="43"/>
        <v>120.468</v>
      </c>
      <c r="M1258" s="8">
        <f t="shared" si="42"/>
        <v>0.88700000000000045</v>
      </c>
    </row>
    <row r="1259" spans="1:13" ht="18" customHeight="1" x14ac:dyDescent="0.2">
      <c r="A1259" s="1">
        <v>1258</v>
      </c>
      <c r="B1259" s="1">
        <v>7</v>
      </c>
      <c r="C1259" s="20"/>
      <c r="D1259" s="1" t="s">
        <v>77</v>
      </c>
      <c r="E1259" s="1" t="s">
        <v>78</v>
      </c>
      <c r="F1259" s="1" t="s">
        <v>50</v>
      </c>
      <c r="G1259" s="1" t="s">
        <v>1592</v>
      </c>
      <c r="H1259" s="4" t="str">
        <f>INDEX(字典!B:B,MATCH(D1259,字典!A:A,0))</f>
        <v>正常</v>
      </c>
      <c r="I1259" s="4" t="str">
        <f>IF(RIGHT(F1259,2)="90",INDEX(字典!F:F,MATCH("0x"&amp;MID(F1259,5,2),字典!C:C,0)),INDEX(字典!D:D,MATCH("0x"&amp;MID(F1259,5,2),字典!C:C,0)))</f>
        <v>松开按键</v>
      </c>
      <c r="J1259" s="4" t="str">
        <f>IF(RIGHT(F1259,2) ="90",INDEX(字典!J:J,MATCH("0x"&amp;MID(F1259,7,2),字典!C:C,0)),INDEX(字典!H:H,MATCH("0x"&amp;MID(F1259,7,2),字典!C:C,0)))</f>
        <v>B2键</v>
      </c>
      <c r="K1259" s="4" t="str">
        <f>INDEX(字典!M:M,MATCH("0x"&amp;RIGHT(F1259,2),字典!L:L,0))</f>
        <v>音符</v>
      </c>
      <c r="L1259" s="8">
        <f t="shared" si="43"/>
        <v>120.508</v>
      </c>
      <c r="M1259" s="8">
        <f t="shared" si="42"/>
        <v>3.9999999999992042E-2</v>
      </c>
    </row>
    <row r="1260" spans="1:13" ht="18" customHeight="1" x14ac:dyDescent="0.2">
      <c r="A1260" s="1">
        <v>1259</v>
      </c>
      <c r="B1260" s="1">
        <v>7</v>
      </c>
      <c r="C1260" s="20"/>
      <c r="D1260" s="1" t="s">
        <v>77</v>
      </c>
      <c r="E1260" s="1" t="s">
        <v>78</v>
      </c>
      <c r="F1260" s="1" t="s">
        <v>1593</v>
      </c>
      <c r="G1260" s="1" t="s">
        <v>1594</v>
      </c>
      <c r="H1260" s="4" t="str">
        <f>INDEX(字典!B:B,MATCH(D1260,字典!A:A,0))</f>
        <v>正常</v>
      </c>
      <c r="I1260" s="4" t="str">
        <f>IF(RIGHT(F1260,2)="90",INDEX(字典!F:F,MATCH("0x"&amp;MID(F1260,5,2),字典!C:C,0)),INDEX(字典!D:D,MATCH("0x"&amp;MID(F1260,5,2),字典!C:C,0)))</f>
        <v>按下(力度115)</v>
      </c>
      <c r="J1260" s="4" t="str">
        <f>IF(RIGHT(F1260,2) ="90",INDEX(字典!J:J,MATCH("0x"&amp;MID(F1260,7,2),字典!C:C,0)),INDEX(字典!H:H,MATCH("0x"&amp;MID(F1260,7,2),字典!C:C,0)))</f>
        <v>A2键</v>
      </c>
      <c r="K1260" s="4" t="str">
        <f>INDEX(字典!M:M,MATCH("0x"&amp;RIGHT(F1260,2),字典!L:L,0))</f>
        <v>音符</v>
      </c>
      <c r="L1260" s="8">
        <f t="shared" si="43"/>
        <v>121.956</v>
      </c>
      <c r="M1260" s="8">
        <f t="shared" si="42"/>
        <v>1.4480000000000075</v>
      </c>
    </row>
    <row r="1261" spans="1:13" ht="18" customHeight="1" x14ac:dyDescent="0.2">
      <c r="A1261" s="1">
        <v>1260</v>
      </c>
      <c r="B1261" s="1">
        <v>7</v>
      </c>
      <c r="C1261" s="20"/>
      <c r="D1261" s="1" t="s">
        <v>77</v>
      </c>
      <c r="E1261" s="1" t="s">
        <v>78</v>
      </c>
      <c r="F1261" s="1" t="s">
        <v>1595</v>
      </c>
      <c r="G1261" s="1" t="s">
        <v>1596</v>
      </c>
      <c r="H1261" s="4" t="str">
        <f>INDEX(字典!B:B,MATCH(D1261,字典!A:A,0))</f>
        <v>正常</v>
      </c>
      <c r="I1261" s="4" t="str">
        <f>IF(RIGHT(F1261,2)="90",INDEX(字典!F:F,MATCH("0x"&amp;MID(F1261,5,2),字典!C:C,0)),INDEX(字典!D:D,MATCH("0x"&amp;MID(F1261,5,2),字典!C:C,0)))</f>
        <v>按下(力度112)</v>
      </c>
      <c r="J1261" s="4" t="str">
        <f>IF(RIGHT(F1261,2) ="90",INDEX(字典!J:J,MATCH("0x"&amp;MID(F1261,7,2),字典!C:C,0)),INDEX(字典!H:H,MATCH("0x"&amp;MID(F1261,7,2),字典!C:C,0)))</f>
        <v>G2键</v>
      </c>
      <c r="K1261" s="4" t="str">
        <f>INDEX(字典!M:M,MATCH("0x"&amp;RIGHT(F1261,2),字典!L:L,0))</f>
        <v>音符</v>
      </c>
      <c r="L1261" s="8">
        <f t="shared" si="43"/>
        <v>121.96599999999999</v>
      </c>
      <c r="M1261" s="8">
        <f t="shared" si="42"/>
        <v>9.9999999999909051E-3</v>
      </c>
    </row>
    <row r="1262" spans="1:13" ht="18" customHeight="1" x14ac:dyDescent="0.2">
      <c r="A1262" s="1">
        <v>1261</v>
      </c>
      <c r="B1262" s="1">
        <v>7</v>
      </c>
      <c r="C1262" s="20"/>
      <c r="D1262" s="1" t="s">
        <v>77</v>
      </c>
      <c r="E1262" s="1" t="s">
        <v>78</v>
      </c>
      <c r="F1262" s="1" t="s">
        <v>38</v>
      </c>
      <c r="G1262" s="1" t="s">
        <v>1597</v>
      </c>
      <c r="H1262" s="4" t="str">
        <f>INDEX(字典!B:B,MATCH(D1262,字典!A:A,0))</f>
        <v>正常</v>
      </c>
      <c r="I1262" s="4" t="str">
        <f>IF(RIGHT(F1262,2)="90",INDEX(字典!F:F,MATCH("0x"&amp;MID(F1262,5,2),字典!C:C,0)),INDEX(字典!D:D,MATCH("0x"&amp;MID(F1262,5,2),字典!C:C,0)))</f>
        <v>松开按键</v>
      </c>
      <c r="J1262" s="4" t="str">
        <f>IF(RIGHT(F1262,2) ="90",INDEX(字典!J:J,MATCH("0x"&amp;MID(F1262,7,2),字典!C:C,0)),INDEX(字典!H:H,MATCH("0x"&amp;MID(F1262,7,2),字典!C:C,0)))</f>
        <v>G2键</v>
      </c>
      <c r="K1262" s="4" t="str">
        <f>INDEX(字典!M:M,MATCH("0x"&amp;RIGHT(F1262,2),字典!L:L,0))</f>
        <v>音符</v>
      </c>
      <c r="L1262" s="8">
        <f t="shared" si="43"/>
        <v>122.645</v>
      </c>
      <c r="M1262" s="8">
        <f t="shared" si="42"/>
        <v>0.67900000000000205</v>
      </c>
    </row>
    <row r="1263" spans="1:13" ht="18" customHeight="1" x14ac:dyDescent="0.2">
      <c r="A1263" s="1">
        <v>1262</v>
      </c>
      <c r="B1263" s="1">
        <v>7</v>
      </c>
      <c r="C1263" s="20"/>
      <c r="D1263" s="1" t="s">
        <v>77</v>
      </c>
      <c r="E1263" s="1" t="s">
        <v>78</v>
      </c>
      <c r="F1263" s="1" t="s">
        <v>44</v>
      </c>
      <c r="G1263" s="1" t="s">
        <v>1598</v>
      </c>
      <c r="H1263" s="4" t="str">
        <f>INDEX(字典!B:B,MATCH(D1263,字典!A:A,0))</f>
        <v>正常</v>
      </c>
      <c r="I1263" s="4" t="str">
        <f>IF(RIGHT(F1263,2)="90",INDEX(字典!F:F,MATCH("0x"&amp;MID(F1263,5,2),字典!C:C,0)),INDEX(字典!D:D,MATCH("0x"&amp;MID(F1263,5,2),字典!C:C,0)))</f>
        <v>松开按键</v>
      </c>
      <c r="J1263" s="4" t="str">
        <f>IF(RIGHT(F1263,2) ="90",INDEX(字典!J:J,MATCH("0x"&amp;MID(F1263,7,2),字典!C:C,0)),INDEX(字典!H:H,MATCH("0x"&amp;MID(F1263,7,2),字典!C:C,0)))</f>
        <v>A2键</v>
      </c>
      <c r="K1263" s="4" t="str">
        <f>INDEX(字典!M:M,MATCH("0x"&amp;RIGHT(F1263,2),字典!L:L,0))</f>
        <v>音符</v>
      </c>
      <c r="L1263" s="8">
        <f t="shared" si="43"/>
        <v>122.65300000000001</v>
      </c>
      <c r="M1263" s="8">
        <f t="shared" si="42"/>
        <v>8.0000000000097771E-3</v>
      </c>
    </row>
    <row r="1264" spans="1:13" ht="18" customHeight="1" x14ac:dyDescent="0.2">
      <c r="A1264" s="1">
        <v>1263</v>
      </c>
      <c r="B1264" s="1">
        <v>7</v>
      </c>
      <c r="C1264" s="20"/>
      <c r="D1264" s="1" t="s">
        <v>77</v>
      </c>
      <c r="E1264" s="1" t="s">
        <v>78</v>
      </c>
      <c r="F1264" s="1" t="s">
        <v>1599</v>
      </c>
      <c r="G1264" s="1" t="s">
        <v>1600</v>
      </c>
      <c r="H1264" s="4" t="str">
        <f>INDEX(字典!B:B,MATCH(D1264,字典!A:A,0))</f>
        <v>正常</v>
      </c>
      <c r="I1264" s="4" t="str">
        <f>IF(RIGHT(F1264,2)="90",INDEX(字典!F:F,MATCH("0x"&amp;MID(F1264,5,2),字典!C:C,0)),INDEX(字典!D:D,MATCH("0x"&amp;MID(F1264,5,2),字典!C:C,0)))</f>
        <v>按下(力度102)</v>
      </c>
      <c r="J1264" s="4" t="str">
        <f>IF(RIGHT(F1264,2) ="90",INDEX(字典!J:J,MATCH("0x"&amp;MID(F1264,7,2),字典!C:C,0)),INDEX(字典!H:H,MATCH("0x"&amp;MID(F1264,7,2),字典!C:C,0)))</f>
        <v>A2键</v>
      </c>
      <c r="K1264" s="4" t="str">
        <f>INDEX(字典!M:M,MATCH("0x"&amp;RIGHT(F1264,2),字典!L:L,0))</f>
        <v>音符</v>
      </c>
      <c r="L1264" s="8">
        <f t="shared" si="43"/>
        <v>122.85299999999999</v>
      </c>
      <c r="M1264" s="8">
        <f t="shared" si="42"/>
        <v>0.19999999999998863</v>
      </c>
    </row>
    <row r="1265" spans="1:13" ht="18" customHeight="1" x14ac:dyDescent="0.2">
      <c r="A1265" s="1">
        <v>1264</v>
      </c>
      <c r="B1265" s="1">
        <v>7</v>
      </c>
      <c r="C1265" s="20"/>
      <c r="D1265" s="1" t="s">
        <v>77</v>
      </c>
      <c r="E1265" s="1" t="s">
        <v>78</v>
      </c>
      <c r="F1265" s="1" t="s">
        <v>1601</v>
      </c>
      <c r="G1265" s="1" t="s">
        <v>1602</v>
      </c>
      <c r="H1265" s="4" t="str">
        <f>INDEX(字典!B:B,MATCH(D1265,字典!A:A,0))</f>
        <v>正常</v>
      </c>
      <c r="I1265" s="4" t="str">
        <f>IF(RIGHT(F1265,2)="90",INDEX(字典!F:F,MATCH("0x"&amp;MID(F1265,5,2),字典!C:C,0)),INDEX(字典!D:D,MATCH("0x"&amp;MID(F1265,5,2),字典!C:C,0)))</f>
        <v>按下(力度102)</v>
      </c>
      <c r="J1265" s="4" t="str">
        <f>IF(RIGHT(F1265,2) ="90",INDEX(字典!J:J,MATCH("0x"&amp;MID(F1265,7,2),字典!C:C,0)),INDEX(字典!H:H,MATCH("0x"&amp;MID(F1265,7,2),字典!C:C,0)))</f>
        <v>G2键</v>
      </c>
      <c r="K1265" s="4" t="str">
        <f>INDEX(字典!M:M,MATCH("0x"&amp;RIGHT(F1265,2),字典!L:L,0))</f>
        <v>音符</v>
      </c>
      <c r="L1265" s="8">
        <f t="shared" si="43"/>
        <v>122.863</v>
      </c>
      <c r="M1265" s="8">
        <f t="shared" si="42"/>
        <v>1.0000000000005116E-2</v>
      </c>
    </row>
    <row r="1266" spans="1:13" ht="18" customHeight="1" x14ac:dyDescent="0.2">
      <c r="A1266" s="1">
        <v>1265</v>
      </c>
      <c r="B1266" s="1">
        <v>7</v>
      </c>
      <c r="C1266" s="20"/>
      <c r="D1266" s="1" t="s">
        <v>77</v>
      </c>
      <c r="E1266" s="1" t="s">
        <v>78</v>
      </c>
      <c r="F1266" s="1" t="s">
        <v>44</v>
      </c>
      <c r="G1266" s="1" t="s">
        <v>1603</v>
      </c>
      <c r="H1266" s="4" t="str">
        <f>INDEX(字典!B:B,MATCH(D1266,字典!A:A,0))</f>
        <v>正常</v>
      </c>
      <c r="I1266" s="4" t="str">
        <f>IF(RIGHT(F1266,2)="90",INDEX(字典!F:F,MATCH("0x"&amp;MID(F1266,5,2),字典!C:C,0)),INDEX(字典!D:D,MATCH("0x"&amp;MID(F1266,5,2),字典!C:C,0)))</f>
        <v>松开按键</v>
      </c>
      <c r="J1266" s="4" t="str">
        <f>IF(RIGHT(F1266,2) ="90",INDEX(字典!J:J,MATCH("0x"&amp;MID(F1266,7,2),字典!C:C,0)),INDEX(字典!H:H,MATCH("0x"&amp;MID(F1266,7,2),字典!C:C,0)))</f>
        <v>A2键</v>
      </c>
      <c r="K1266" s="4" t="str">
        <f>INDEX(字典!M:M,MATCH("0x"&amp;RIGHT(F1266,2),字典!L:L,0))</f>
        <v>音符</v>
      </c>
      <c r="L1266" s="8">
        <f t="shared" si="43"/>
        <v>123.488</v>
      </c>
      <c r="M1266" s="8">
        <f t="shared" si="42"/>
        <v>0.625</v>
      </c>
    </row>
    <row r="1267" spans="1:13" ht="18" customHeight="1" x14ac:dyDescent="0.2">
      <c r="A1267" s="1">
        <v>1266</v>
      </c>
      <c r="B1267" s="1">
        <v>7</v>
      </c>
      <c r="C1267" s="20"/>
      <c r="D1267" s="1" t="s">
        <v>77</v>
      </c>
      <c r="E1267" s="1" t="s">
        <v>78</v>
      </c>
      <c r="F1267" s="1" t="s">
        <v>38</v>
      </c>
      <c r="G1267" s="1" t="s">
        <v>1604</v>
      </c>
      <c r="H1267" s="4" t="str">
        <f>INDEX(字典!B:B,MATCH(D1267,字典!A:A,0))</f>
        <v>正常</v>
      </c>
      <c r="I1267" s="4" t="str">
        <f>IF(RIGHT(F1267,2)="90",INDEX(字典!F:F,MATCH("0x"&amp;MID(F1267,5,2),字典!C:C,0)),INDEX(字典!D:D,MATCH("0x"&amp;MID(F1267,5,2),字典!C:C,0)))</f>
        <v>松开按键</v>
      </c>
      <c r="J1267" s="4" t="str">
        <f>IF(RIGHT(F1267,2) ="90",INDEX(字典!J:J,MATCH("0x"&amp;MID(F1267,7,2),字典!C:C,0)),INDEX(字典!H:H,MATCH("0x"&amp;MID(F1267,7,2),字典!C:C,0)))</f>
        <v>G2键</v>
      </c>
      <c r="K1267" s="4" t="str">
        <f>INDEX(字典!M:M,MATCH("0x"&amp;RIGHT(F1267,2),字典!L:L,0))</f>
        <v>音符</v>
      </c>
      <c r="L1267" s="8">
        <f t="shared" si="43"/>
        <v>123.498</v>
      </c>
      <c r="M1267" s="8">
        <f t="shared" si="42"/>
        <v>1.0000000000005116E-2</v>
      </c>
    </row>
    <row r="1268" spans="1:13" ht="18" customHeight="1" x14ac:dyDescent="0.2">
      <c r="A1268" s="1">
        <v>1267</v>
      </c>
      <c r="B1268" s="1">
        <v>7</v>
      </c>
      <c r="C1268" s="20"/>
      <c r="D1268" s="1" t="s">
        <v>77</v>
      </c>
      <c r="E1268" s="1" t="s">
        <v>78</v>
      </c>
      <c r="F1268" s="1" t="s">
        <v>1385</v>
      </c>
      <c r="G1268" s="1" t="s">
        <v>1605</v>
      </c>
      <c r="H1268" s="4" t="str">
        <f>INDEX(字典!B:B,MATCH(D1268,字典!A:A,0))</f>
        <v>正常</v>
      </c>
      <c r="I1268" s="4" t="str">
        <f>IF(RIGHT(F1268,2)="90",INDEX(字典!F:F,MATCH("0x"&amp;MID(F1268,5,2),字典!C:C,0)),INDEX(字典!D:D,MATCH("0x"&amp;MID(F1268,5,2),字典!C:C,0)))</f>
        <v>按下(力度99)</v>
      </c>
      <c r="J1268" s="4" t="str">
        <f>IF(RIGHT(F1268,2) ="90",INDEX(字典!J:J,MATCH("0x"&amp;MID(F1268,7,2),字典!C:C,0)),INDEX(字典!H:H,MATCH("0x"&amp;MID(F1268,7,2),字典!C:C,0)))</f>
        <v>C1键</v>
      </c>
      <c r="K1268" s="4" t="str">
        <f>INDEX(字典!M:M,MATCH("0x"&amp;RIGHT(F1268,2),字典!L:L,0))</f>
        <v>音符</v>
      </c>
      <c r="L1268" s="8">
        <f t="shared" si="43"/>
        <v>133.43600000000001</v>
      </c>
      <c r="M1268" s="8">
        <f t="shared" si="42"/>
        <v>9.9380000000000024</v>
      </c>
    </row>
    <row r="1269" spans="1:13" ht="18" customHeight="1" x14ac:dyDescent="0.2">
      <c r="A1269" s="1">
        <v>1268</v>
      </c>
      <c r="B1269" s="1">
        <v>7</v>
      </c>
      <c r="C1269" s="20"/>
      <c r="D1269" s="1" t="s">
        <v>77</v>
      </c>
      <c r="E1269" s="1" t="s">
        <v>78</v>
      </c>
      <c r="F1269" s="1" t="s">
        <v>1387</v>
      </c>
      <c r="G1269" s="1" t="s">
        <v>1606</v>
      </c>
      <c r="H1269" s="4" t="str">
        <f>INDEX(字典!B:B,MATCH(D1269,字典!A:A,0))</f>
        <v>正常</v>
      </c>
      <c r="I1269" s="4" t="str">
        <f>IF(RIGHT(F1269,2)="90",INDEX(字典!F:F,MATCH("0x"&amp;MID(F1269,5,2),字典!C:C,0)),INDEX(字典!D:D,MATCH("0x"&amp;MID(F1269,5,2),字典!C:C,0)))</f>
        <v>松开按键</v>
      </c>
      <c r="J1269" s="4" t="str">
        <f>IF(RIGHT(F1269,2) ="90",INDEX(字典!J:J,MATCH("0x"&amp;MID(F1269,7,2),字典!C:C,0)),INDEX(字典!H:H,MATCH("0x"&amp;MID(F1269,7,2),字典!C:C,0)))</f>
        <v>C1键</v>
      </c>
      <c r="K1269" s="4" t="str">
        <f>INDEX(字典!M:M,MATCH("0x"&amp;RIGHT(F1269,2),字典!L:L,0))</f>
        <v>音符</v>
      </c>
      <c r="L1269" s="8">
        <f t="shared" si="43"/>
        <v>133.672</v>
      </c>
      <c r="M1269" s="8">
        <f t="shared" si="42"/>
        <v>0.23599999999999</v>
      </c>
    </row>
    <row r="1270" spans="1:13" ht="18" customHeight="1" x14ac:dyDescent="0.2">
      <c r="A1270" s="1">
        <v>1269</v>
      </c>
      <c r="B1270" s="1">
        <v>7</v>
      </c>
      <c r="C1270" s="20"/>
      <c r="D1270" s="1" t="s">
        <v>77</v>
      </c>
      <c r="E1270" s="1" t="s">
        <v>78</v>
      </c>
      <c r="F1270" s="1" t="s">
        <v>1607</v>
      </c>
      <c r="G1270" s="1" t="s">
        <v>1608</v>
      </c>
      <c r="H1270" s="4" t="str">
        <f>INDEX(字典!B:B,MATCH(D1270,字典!A:A,0))</f>
        <v>正常</v>
      </c>
      <c r="I1270" s="4" t="str">
        <f>IF(RIGHT(F1270,2)="90",INDEX(字典!F:F,MATCH("0x"&amp;MID(F1270,5,2),字典!C:C,0)),INDEX(字典!D:D,MATCH("0x"&amp;MID(F1270,5,2),字典!C:C,0)))</f>
        <v>按下(力度84)</v>
      </c>
      <c r="J1270" s="4" t="str">
        <f>IF(RIGHT(F1270,2) ="90",INDEX(字典!J:J,MATCH("0x"&amp;MID(F1270,7,2),字典!C:C,0)),INDEX(字典!H:H,MATCH("0x"&amp;MID(F1270,7,2),字典!C:C,0)))</f>
        <v>#C1键</v>
      </c>
      <c r="K1270" s="4" t="str">
        <f>INDEX(字典!M:M,MATCH("0x"&amp;RIGHT(F1270,2),字典!L:L,0))</f>
        <v>音符</v>
      </c>
      <c r="L1270" s="8">
        <f t="shared" si="43"/>
        <v>133.864</v>
      </c>
      <c r="M1270" s="8">
        <f t="shared" si="42"/>
        <v>0.19200000000000728</v>
      </c>
    </row>
    <row r="1271" spans="1:13" ht="18" customHeight="1" x14ac:dyDescent="0.2">
      <c r="A1271" s="1">
        <v>1270</v>
      </c>
      <c r="B1271" s="1">
        <v>7</v>
      </c>
      <c r="C1271" s="20"/>
      <c r="D1271" s="1" t="s">
        <v>77</v>
      </c>
      <c r="E1271" s="1" t="s">
        <v>78</v>
      </c>
      <c r="F1271" s="1" t="s">
        <v>1609</v>
      </c>
      <c r="G1271" s="1" t="s">
        <v>1610</v>
      </c>
      <c r="H1271" s="4" t="str">
        <f>INDEX(字典!B:B,MATCH(D1271,字典!A:A,0))</f>
        <v>正常</v>
      </c>
      <c r="I1271" s="4" t="str">
        <f>IF(RIGHT(F1271,2)="90",INDEX(字典!F:F,MATCH("0x"&amp;MID(F1271,5,2),字典!C:C,0)),INDEX(字典!D:D,MATCH("0x"&amp;MID(F1271,5,2),字典!C:C,0)))</f>
        <v>松开按键</v>
      </c>
      <c r="J1271" s="4" t="str">
        <f>IF(RIGHT(F1271,2) ="90",INDEX(字典!J:J,MATCH("0x"&amp;MID(F1271,7,2),字典!C:C,0)),INDEX(字典!H:H,MATCH("0x"&amp;MID(F1271,7,2),字典!C:C,0)))</f>
        <v>#C1键</v>
      </c>
      <c r="K1271" s="4" t="str">
        <f>INDEX(字典!M:M,MATCH("0x"&amp;RIGHT(F1271,2),字典!L:L,0))</f>
        <v>音符</v>
      </c>
      <c r="L1271" s="8">
        <f t="shared" si="43"/>
        <v>134.07400000000001</v>
      </c>
      <c r="M1271" s="8">
        <f t="shared" si="42"/>
        <v>0.21000000000000796</v>
      </c>
    </row>
    <row r="1272" spans="1:13" ht="18" customHeight="1" x14ac:dyDescent="0.2">
      <c r="A1272" s="1">
        <v>1271</v>
      </c>
      <c r="B1272" s="1">
        <v>7</v>
      </c>
      <c r="C1272" s="20"/>
      <c r="D1272" s="1" t="s">
        <v>77</v>
      </c>
      <c r="E1272" s="1" t="s">
        <v>78</v>
      </c>
      <c r="F1272" s="1" t="s">
        <v>1611</v>
      </c>
      <c r="G1272" s="1" t="s">
        <v>1612</v>
      </c>
      <c r="H1272" s="4" t="str">
        <f>INDEX(字典!B:B,MATCH(D1272,字典!A:A,0))</f>
        <v>正常</v>
      </c>
      <c r="I1272" s="4" t="str">
        <f>IF(RIGHT(F1272,2)="90",INDEX(字典!F:F,MATCH("0x"&amp;MID(F1272,5,2),字典!C:C,0)),INDEX(字典!D:D,MATCH("0x"&amp;MID(F1272,5,2),字典!C:C,0)))</f>
        <v>按下(力度84)</v>
      </c>
      <c r="J1272" s="4" t="str">
        <f>IF(RIGHT(F1272,2) ="90",INDEX(字典!J:J,MATCH("0x"&amp;MID(F1272,7,2),字典!C:C,0)),INDEX(字典!H:H,MATCH("0x"&amp;MID(F1272,7,2),字典!C:C,0)))</f>
        <v>D1键</v>
      </c>
      <c r="K1272" s="4" t="str">
        <f>INDEX(字典!M:M,MATCH("0x"&amp;RIGHT(F1272,2),字典!L:L,0))</f>
        <v>音符</v>
      </c>
      <c r="L1272" s="8">
        <f t="shared" si="43"/>
        <v>134.256</v>
      </c>
      <c r="M1272" s="8">
        <f t="shared" si="42"/>
        <v>0.18199999999998795</v>
      </c>
    </row>
    <row r="1273" spans="1:13" ht="18" customHeight="1" x14ac:dyDescent="0.2">
      <c r="A1273" s="1">
        <v>1272</v>
      </c>
      <c r="B1273" s="1">
        <v>7</v>
      </c>
      <c r="C1273" s="20"/>
      <c r="D1273" s="1" t="s">
        <v>77</v>
      </c>
      <c r="E1273" s="1" t="s">
        <v>78</v>
      </c>
      <c r="F1273" s="1" t="s">
        <v>1391</v>
      </c>
      <c r="G1273" s="1" t="s">
        <v>1613</v>
      </c>
      <c r="H1273" s="4" t="str">
        <f>INDEX(字典!B:B,MATCH(D1273,字典!A:A,0))</f>
        <v>正常</v>
      </c>
      <c r="I1273" s="4" t="str">
        <f>IF(RIGHT(F1273,2)="90",INDEX(字典!F:F,MATCH("0x"&amp;MID(F1273,5,2),字典!C:C,0)),INDEX(字典!D:D,MATCH("0x"&amp;MID(F1273,5,2),字典!C:C,0)))</f>
        <v>松开按键</v>
      </c>
      <c r="J1273" s="4" t="str">
        <f>IF(RIGHT(F1273,2) ="90",INDEX(字典!J:J,MATCH("0x"&amp;MID(F1273,7,2),字典!C:C,0)),INDEX(字典!H:H,MATCH("0x"&amp;MID(F1273,7,2),字典!C:C,0)))</f>
        <v>D1键</v>
      </c>
      <c r="K1273" s="4" t="str">
        <f>INDEX(字典!M:M,MATCH("0x"&amp;RIGHT(F1273,2),字典!L:L,0))</f>
        <v>音符</v>
      </c>
      <c r="L1273" s="8">
        <f t="shared" si="43"/>
        <v>134.43600000000001</v>
      </c>
      <c r="M1273" s="8">
        <f t="shared" si="42"/>
        <v>0.18000000000000682</v>
      </c>
    </row>
    <row r="1274" spans="1:13" ht="18" customHeight="1" x14ac:dyDescent="0.2">
      <c r="A1274" s="1">
        <v>1273</v>
      </c>
      <c r="B1274" s="1">
        <v>7</v>
      </c>
      <c r="C1274" s="20"/>
      <c r="D1274" s="1" t="s">
        <v>77</v>
      </c>
      <c r="E1274" s="1" t="s">
        <v>78</v>
      </c>
      <c r="F1274" s="1" t="s">
        <v>1614</v>
      </c>
      <c r="G1274" s="1" t="s">
        <v>1615</v>
      </c>
      <c r="H1274" s="4" t="str">
        <f>INDEX(字典!B:B,MATCH(D1274,字典!A:A,0))</f>
        <v>正常</v>
      </c>
      <c r="I1274" s="4" t="str">
        <f>IF(RIGHT(F1274,2)="90",INDEX(字典!F:F,MATCH("0x"&amp;MID(F1274,5,2),字典!C:C,0)),INDEX(字典!D:D,MATCH("0x"&amp;MID(F1274,5,2),字典!C:C,0)))</f>
        <v>按下(力度84)</v>
      </c>
      <c r="J1274" s="4" t="str">
        <f>IF(RIGHT(F1274,2) ="90",INDEX(字典!J:J,MATCH("0x"&amp;MID(F1274,7,2),字典!C:C,0)),INDEX(字典!H:H,MATCH("0x"&amp;MID(F1274,7,2),字典!C:C,0)))</f>
        <v>#D1键</v>
      </c>
      <c r="K1274" s="4" t="str">
        <f>INDEX(字典!M:M,MATCH("0x"&amp;RIGHT(F1274,2),字典!L:L,0))</f>
        <v>音符</v>
      </c>
      <c r="L1274" s="8">
        <f t="shared" si="43"/>
        <v>134.613</v>
      </c>
      <c r="M1274" s="8">
        <f t="shared" si="42"/>
        <v>0.1769999999999925</v>
      </c>
    </row>
    <row r="1275" spans="1:13" ht="18" customHeight="1" x14ac:dyDescent="0.2">
      <c r="A1275" s="1">
        <v>1274</v>
      </c>
      <c r="B1275" s="1">
        <v>7</v>
      </c>
      <c r="C1275" s="20"/>
      <c r="D1275" s="1" t="s">
        <v>77</v>
      </c>
      <c r="E1275" s="1" t="s">
        <v>78</v>
      </c>
      <c r="F1275" s="1" t="s">
        <v>1616</v>
      </c>
      <c r="G1275" s="1" t="s">
        <v>1617</v>
      </c>
      <c r="H1275" s="4" t="str">
        <f>INDEX(字典!B:B,MATCH(D1275,字典!A:A,0))</f>
        <v>正常</v>
      </c>
      <c r="I1275" s="4" t="str">
        <f>IF(RIGHT(F1275,2)="90",INDEX(字典!F:F,MATCH("0x"&amp;MID(F1275,5,2),字典!C:C,0)),INDEX(字典!D:D,MATCH("0x"&amp;MID(F1275,5,2),字典!C:C,0)))</f>
        <v>松开按键</v>
      </c>
      <c r="J1275" s="4" t="str">
        <f>IF(RIGHT(F1275,2) ="90",INDEX(字典!J:J,MATCH("0x"&amp;MID(F1275,7,2),字典!C:C,0)),INDEX(字典!H:H,MATCH("0x"&amp;MID(F1275,7,2),字典!C:C,0)))</f>
        <v>#D1键</v>
      </c>
      <c r="K1275" s="4" t="str">
        <f>INDEX(字典!M:M,MATCH("0x"&amp;RIGHT(F1275,2),字典!L:L,0))</f>
        <v>音符</v>
      </c>
      <c r="L1275" s="8">
        <f t="shared" si="43"/>
        <v>134.77500000000001</v>
      </c>
      <c r="M1275" s="8">
        <f t="shared" si="42"/>
        <v>0.16200000000000614</v>
      </c>
    </row>
    <row r="1276" spans="1:13" ht="18" customHeight="1" x14ac:dyDescent="0.2">
      <c r="A1276" s="1">
        <v>1275</v>
      </c>
      <c r="B1276" s="1">
        <v>7</v>
      </c>
      <c r="C1276" s="20"/>
      <c r="D1276" s="1" t="s">
        <v>77</v>
      </c>
      <c r="E1276" s="1" t="s">
        <v>78</v>
      </c>
      <c r="F1276" s="1" t="s">
        <v>1618</v>
      </c>
      <c r="G1276" s="1" t="s">
        <v>1619</v>
      </c>
      <c r="H1276" s="4" t="str">
        <f>INDEX(字典!B:B,MATCH(D1276,字典!A:A,0))</f>
        <v>正常</v>
      </c>
      <c r="I1276" s="4" t="str">
        <f>IF(RIGHT(F1276,2)="90",INDEX(字典!F:F,MATCH("0x"&amp;MID(F1276,5,2),字典!C:C,0)),INDEX(字典!D:D,MATCH("0x"&amp;MID(F1276,5,2),字典!C:C,0)))</f>
        <v>按下(力度74)</v>
      </c>
      <c r="J1276" s="4" t="str">
        <f>IF(RIGHT(F1276,2) ="90",INDEX(字典!J:J,MATCH("0x"&amp;MID(F1276,7,2),字典!C:C,0)),INDEX(字典!H:H,MATCH("0x"&amp;MID(F1276,7,2),字典!C:C,0)))</f>
        <v>E1键</v>
      </c>
      <c r="K1276" s="4" t="str">
        <f>INDEX(字典!M:M,MATCH("0x"&amp;RIGHT(F1276,2),字典!L:L,0))</f>
        <v>音符</v>
      </c>
      <c r="L1276" s="8">
        <f t="shared" si="43"/>
        <v>134.935</v>
      </c>
      <c r="M1276" s="8">
        <f t="shared" si="42"/>
        <v>0.15999999999999659</v>
      </c>
    </row>
    <row r="1277" spans="1:13" ht="18" customHeight="1" x14ac:dyDescent="0.2">
      <c r="A1277" s="1">
        <v>1276</v>
      </c>
      <c r="B1277" s="1">
        <v>7</v>
      </c>
      <c r="C1277" s="20"/>
      <c r="D1277" s="1" t="s">
        <v>77</v>
      </c>
      <c r="E1277" s="1" t="s">
        <v>78</v>
      </c>
      <c r="F1277" s="1" t="s">
        <v>1395</v>
      </c>
      <c r="G1277" s="1" t="s">
        <v>1620</v>
      </c>
      <c r="H1277" s="4" t="str">
        <f>INDEX(字典!B:B,MATCH(D1277,字典!A:A,0))</f>
        <v>正常</v>
      </c>
      <c r="I1277" s="4" t="str">
        <f>IF(RIGHT(F1277,2)="90",INDEX(字典!F:F,MATCH("0x"&amp;MID(F1277,5,2),字典!C:C,0)),INDEX(字典!D:D,MATCH("0x"&amp;MID(F1277,5,2),字典!C:C,0)))</f>
        <v>松开按键</v>
      </c>
      <c r="J1277" s="4" t="str">
        <f>IF(RIGHT(F1277,2) ="90",INDEX(字典!J:J,MATCH("0x"&amp;MID(F1277,7,2),字典!C:C,0)),INDEX(字典!H:H,MATCH("0x"&amp;MID(F1277,7,2),字典!C:C,0)))</f>
        <v>E1键</v>
      </c>
      <c r="K1277" s="4" t="str">
        <f>INDEX(字典!M:M,MATCH("0x"&amp;RIGHT(F1277,2),字典!L:L,0))</f>
        <v>音符</v>
      </c>
      <c r="L1277" s="8">
        <f t="shared" si="43"/>
        <v>135.125</v>
      </c>
      <c r="M1277" s="8">
        <f t="shared" si="42"/>
        <v>0.18999999999999773</v>
      </c>
    </row>
    <row r="1278" spans="1:13" ht="18" customHeight="1" x14ac:dyDescent="0.2">
      <c r="A1278" s="1">
        <v>1277</v>
      </c>
      <c r="B1278" s="1">
        <v>7</v>
      </c>
      <c r="C1278" s="20"/>
      <c r="D1278" s="1" t="s">
        <v>77</v>
      </c>
      <c r="E1278" s="1" t="s">
        <v>78</v>
      </c>
      <c r="F1278" s="1" t="s">
        <v>1621</v>
      </c>
      <c r="G1278" s="1" t="s">
        <v>1622</v>
      </c>
      <c r="H1278" s="4" t="str">
        <f>INDEX(字典!B:B,MATCH(D1278,字典!A:A,0))</f>
        <v>正常</v>
      </c>
      <c r="I1278" s="4" t="str">
        <f>IF(RIGHT(F1278,2)="90",INDEX(字典!F:F,MATCH("0x"&amp;MID(F1278,5,2),字典!C:C,0)),INDEX(字典!D:D,MATCH("0x"&amp;MID(F1278,5,2),字典!C:C,0)))</f>
        <v>按下(力度79)</v>
      </c>
      <c r="J1278" s="4" t="str">
        <f>IF(RIGHT(F1278,2) ="90",INDEX(字典!J:J,MATCH("0x"&amp;MID(F1278,7,2),字典!C:C,0)),INDEX(字典!H:H,MATCH("0x"&amp;MID(F1278,7,2),字典!C:C,0)))</f>
        <v>F1键</v>
      </c>
      <c r="K1278" s="4" t="str">
        <f>INDEX(字典!M:M,MATCH("0x"&amp;RIGHT(F1278,2),字典!L:L,0))</f>
        <v>音符</v>
      </c>
      <c r="L1278" s="8">
        <f t="shared" si="43"/>
        <v>135.27600000000001</v>
      </c>
      <c r="M1278" s="8">
        <f t="shared" si="42"/>
        <v>0.15100000000001046</v>
      </c>
    </row>
    <row r="1279" spans="1:13" ht="18" customHeight="1" x14ac:dyDescent="0.2">
      <c r="A1279" s="1">
        <v>1278</v>
      </c>
      <c r="B1279" s="1">
        <v>7</v>
      </c>
      <c r="C1279" s="20"/>
      <c r="D1279" s="1" t="s">
        <v>77</v>
      </c>
      <c r="E1279" s="1" t="s">
        <v>78</v>
      </c>
      <c r="F1279" s="1" t="s">
        <v>1524</v>
      </c>
      <c r="G1279" s="1" t="s">
        <v>1623</v>
      </c>
      <c r="H1279" s="4" t="str">
        <f>INDEX(字典!B:B,MATCH(D1279,字典!A:A,0))</f>
        <v>正常</v>
      </c>
      <c r="I1279" s="4" t="str">
        <f>IF(RIGHT(F1279,2)="90",INDEX(字典!F:F,MATCH("0x"&amp;MID(F1279,5,2),字典!C:C,0)),INDEX(字典!D:D,MATCH("0x"&amp;MID(F1279,5,2),字典!C:C,0)))</f>
        <v>松开按键</v>
      </c>
      <c r="J1279" s="4" t="str">
        <f>IF(RIGHT(F1279,2) ="90",INDEX(字典!J:J,MATCH("0x"&amp;MID(F1279,7,2),字典!C:C,0)),INDEX(字典!H:H,MATCH("0x"&amp;MID(F1279,7,2),字典!C:C,0)))</f>
        <v>F1键</v>
      </c>
      <c r="K1279" s="4" t="str">
        <f>INDEX(字典!M:M,MATCH("0x"&amp;RIGHT(F1279,2),字典!L:L,0))</f>
        <v>音符</v>
      </c>
      <c r="L1279" s="8">
        <f t="shared" si="43"/>
        <v>135.45599999999999</v>
      </c>
      <c r="M1279" s="8">
        <f t="shared" si="42"/>
        <v>0.1799999999999784</v>
      </c>
    </row>
    <row r="1280" spans="1:13" ht="18" customHeight="1" x14ac:dyDescent="0.2">
      <c r="A1280" s="1">
        <v>1279</v>
      </c>
      <c r="B1280" s="1">
        <v>7</v>
      </c>
      <c r="C1280" s="20"/>
      <c r="D1280" s="1" t="s">
        <v>77</v>
      </c>
      <c r="E1280" s="1" t="s">
        <v>78</v>
      </c>
      <c r="F1280" s="1" t="s">
        <v>1624</v>
      </c>
      <c r="G1280" s="1" t="s">
        <v>1625</v>
      </c>
      <c r="H1280" s="4" t="str">
        <f>INDEX(字典!B:B,MATCH(D1280,字典!A:A,0))</f>
        <v>正常</v>
      </c>
      <c r="I1280" s="4" t="str">
        <f>IF(RIGHT(F1280,2)="90",INDEX(字典!F:F,MATCH("0x"&amp;MID(F1280,5,2),字典!C:C,0)),INDEX(字典!D:D,MATCH("0x"&amp;MID(F1280,5,2),字典!C:C,0)))</f>
        <v>按下(力度81)</v>
      </c>
      <c r="J1280" s="4" t="str">
        <f>IF(RIGHT(F1280,2) ="90",INDEX(字典!J:J,MATCH("0x"&amp;MID(F1280,7,2),字典!C:C,0)),INDEX(字典!H:H,MATCH("0x"&amp;MID(F1280,7,2),字典!C:C,0)))</f>
        <v>#F1键</v>
      </c>
      <c r="K1280" s="4" t="str">
        <f>INDEX(字典!M:M,MATCH("0x"&amp;RIGHT(F1280,2),字典!L:L,0))</f>
        <v>音符</v>
      </c>
      <c r="L1280" s="8">
        <f t="shared" si="43"/>
        <v>135.61600000000001</v>
      </c>
      <c r="M1280" s="8">
        <f t="shared" si="42"/>
        <v>0.16000000000002501</v>
      </c>
    </row>
    <row r="1281" spans="1:13" ht="18" customHeight="1" x14ac:dyDescent="0.2">
      <c r="A1281" s="1">
        <v>1280</v>
      </c>
      <c r="B1281" s="1">
        <v>7</v>
      </c>
      <c r="C1281" s="20"/>
      <c r="D1281" s="1" t="s">
        <v>77</v>
      </c>
      <c r="E1281" s="1" t="s">
        <v>78</v>
      </c>
      <c r="F1281" s="1" t="s">
        <v>1626</v>
      </c>
      <c r="G1281" s="1" t="s">
        <v>1627</v>
      </c>
      <c r="H1281" s="4" t="str">
        <f>INDEX(字典!B:B,MATCH(D1281,字典!A:A,0))</f>
        <v>正常</v>
      </c>
      <c r="I1281" s="4" t="str">
        <f>IF(RIGHT(F1281,2)="90",INDEX(字典!F:F,MATCH("0x"&amp;MID(F1281,5,2),字典!C:C,0)),INDEX(字典!D:D,MATCH("0x"&amp;MID(F1281,5,2),字典!C:C,0)))</f>
        <v>松开按键</v>
      </c>
      <c r="J1281" s="4" t="str">
        <f>IF(RIGHT(F1281,2) ="90",INDEX(字典!J:J,MATCH("0x"&amp;MID(F1281,7,2),字典!C:C,0)),INDEX(字典!H:H,MATCH("0x"&amp;MID(F1281,7,2),字典!C:C,0)))</f>
        <v>#F1键</v>
      </c>
      <c r="K1281" s="4" t="str">
        <f>INDEX(字典!M:M,MATCH("0x"&amp;RIGHT(F1281,2),字典!L:L,0))</f>
        <v>音符</v>
      </c>
      <c r="L1281" s="8">
        <f t="shared" si="43"/>
        <v>135.76599999999999</v>
      </c>
      <c r="M1281" s="8">
        <f t="shared" si="42"/>
        <v>0.14999999999997726</v>
      </c>
    </row>
    <row r="1282" spans="1:13" ht="18" customHeight="1" x14ac:dyDescent="0.2">
      <c r="A1282" s="1">
        <v>1281</v>
      </c>
      <c r="B1282" s="1">
        <v>7</v>
      </c>
      <c r="C1282" s="20"/>
      <c r="D1282" s="1" t="s">
        <v>77</v>
      </c>
      <c r="E1282" s="1" t="s">
        <v>78</v>
      </c>
      <c r="F1282" s="1" t="s">
        <v>1628</v>
      </c>
      <c r="G1282" s="1" t="s">
        <v>1629</v>
      </c>
      <c r="H1282" s="4" t="str">
        <f>INDEX(字典!B:B,MATCH(D1282,字典!A:A,0))</f>
        <v>正常</v>
      </c>
      <c r="I1282" s="4" t="str">
        <f>IF(RIGHT(F1282,2)="90",INDEX(字典!F:F,MATCH("0x"&amp;MID(F1282,5,2),字典!C:C,0)),INDEX(字典!D:D,MATCH("0x"&amp;MID(F1282,5,2),字典!C:C,0)))</f>
        <v>按下(力度79)</v>
      </c>
      <c r="J1282" s="4" t="str">
        <f>IF(RIGHT(F1282,2) ="90",INDEX(字典!J:J,MATCH("0x"&amp;MID(F1282,7,2),字典!C:C,0)),INDEX(字典!H:H,MATCH("0x"&amp;MID(F1282,7,2),字典!C:C,0)))</f>
        <v>G1键</v>
      </c>
      <c r="K1282" s="4" t="str">
        <f>INDEX(字典!M:M,MATCH("0x"&amp;RIGHT(F1282,2),字典!L:L,0))</f>
        <v>音符</v>
      </c>
      <c r="L1282" s="8">
        <f t="shared" si="43"/>
        <v>135.95599999999999</v>
      </c>
      <c r="M1282" s="8">
        <f t="shared" ref="M1282:M1345" si="44">IFERROR(IF(B1282=B1281,L1282-L1281,0),"")</f>
        <v>0.18999999999999773</v>
      </c>
    </row>
    <row r="1283" spans="1:13" ht="18" customHeight="1" x14ac:dyDescent="0.2">
      <c r="A1283" s="1">
        <v>1282</v>
      </c>
      <c r="B1283" s="1">
        <v>7</v>
      </c>
      <c r="C1283" s="20"/>
      <c r="D1283" s="1" t="s">
        <v>77</v>
      </c>
      <c r="E1283" s="1" t="s">
        <v>78</v>
      </c>
      <c r="F1283" s="1" t="s">
        <v>944</v>
      </c>
      <c r="G1283" s="1" t="s">
        <v>1630</v>
      </c>
      <c r="H1283" s="4" t="str">
        <f>INDEX(字典!B:B,MATCH(D1283,字典!A:A,0))</f>
        <v>正常</v>
      </c>
      <c r="I1283" s="4" t="str">
        <f>IF(RIGHT(F1283,2)="90",INDEX(字典!F:F,MATCH("0x"&amp;MID(F1283,5,2),字典!C:C,0)),INDEX(字典!D:D,MATCH("0x"&amp;MID(F1283,5,2),字典!C:C,0)))</f>
        <v>松开按键</v>
      </c>
      <c r="J1283" s="4" t="str">
        <f>IF(RIGHT(F1283,2) ="90",INDEX(字典!J:J,MATCH("0x"&amp;MID(F1283,7,2),字典!C:C,0)),INDEX(字典!H:H,MATCH("0x"&amp;MID(F1283,7,2),字典!C:C,0)))</f>
        <v>G1键</v>
      </c>
      <c r="K1283" s="4" t="str">
        <f>INDEX(字典!M:M,MATCH("0x"&amp;RIGHT(F1283,2),字典!L:L,0))</f>
        <v>音符</v>
      </c>
      <c r="L1283" s="8">
        <f t="shared" si="43"/>
        <v>136.11600000000001</v>
      </c>
      <c r="M1283" s="8">
        <f t="shared" si="44"/>
        <v>0.16000000000002501</v>
      </c>
    </row>
    <row r="1284" spans="1:13" ht="18" customHeight="1" x14ac:dyDescent="0.2">
      <c r="A1284" s="1">
        <v>1283</v>
      </c>
      <c r="B1284" s="1">
        <v>7</v>
      </c>
      <c r="C1284" s="20"/>
      <c r="D1284" s="1" t="s">
        <v>77</v>
      </c>
      <c r="E1284" s="1" t="s">
        <v>78</v>
      </c>
      <c r="F1284" s="1" t="s">
        <v>1631</v>
      </c>
      <c r="G1284" s="1" t="s">
        <v>1632</v>
      </c>
      <c r="H1284" s="4" t="str">
        <f>INDEX(字典!B:B,MATCH(D1284,字典!A:A,0))</f>
        <v>正常</v>
      </c>
      <c r="I1284" s="4" t="str">
        <f>IF(RIGHT(F1284,2)="90",INDEX(字典!F:F,MATCH("0x"&amp;MID(F1284,5,2),字典!C:C,0)),INDEX(字典!D:D,MATCH("0x"&amp;MID(F1284,5,2),字典!C:C,0)))</f>
        <v>按下(力度81)</v>
      </c>
      <c r="J1284" s="4" t="str">
        <f>IF(RIGHT(F1284,2) ="90",INDEX(字典!J:J,MATCH("0x"&amp;MID(F1284,7,2),字典!C:C,0)),INDEX(字典!H:H,MATCH("0x"&amp;MID(F1284,7,2),字典!C:C,0)))</f>
        <v>#G1键</v>
      </c>
      <c r="K1284" s="4" t="str">
        <f>INDEX(字典!M:M,MATCH("0x"&amp;RIGHT(F1284,2),字典!L:L,0))</f>
        <v>音符</v>
      </c>
      <c r="L1284" s="8">
        <f t="shared" si="43"/>
        <v>136.28299999999999</v>
      </c>
      <c r="M1284" s="8">
        <f t="shared" si="44"/>
        <v>0.16699999999997317</v>
      </c>
    </row>
    <row r="1285" spans="1:13" ht="18" customHeight="1" x14ac:dyDescent="0.2">
      <c r="A1285" s="1">
        <v>1284</v>
      </c>
      <c r="B1285" s="1">
        <v>7</v>
      </c>
      <c r="C1285" s="20"/>
      <c r="D1285" s="1" t="s">
        <v>77</v>
      </c>
      <c r="E1285" s="1" t="s">
        <v>78</v>
      </c>
      <c r="F1285" s="1" t="s">
        <v>1633</v>
      </c>
      <c r="G1285" s="1" t="s">
        <v>1634</v>
      </c>
      <c r="H1285" s="4" t="str">
        <f>INDEX(字典!B:B,MATCH(D1285,字典!A:A,0))</f>
        <v>正常</v>
      </c>
      <c r="I1285" s="4" t="str">
        <f>IF(RIGHT(F1285,2)="90",INDEX(字典!F:F,MATCH("0x"&amp;MID(F1285,5,2),字典!C:C,0)),INDEX(字典!D:D,MATCH("0x"&amp;MID(F1285,5,2),字典!C:C,0)))</f>
        <v>松开按键</v>
      </c>
      <c r="J1285" s="4" t="str">
        <f>IF(RIGHT(F1285,2) ="90",INDEX(字典!J:J,MATCH("0x"&amp;MID(F1285,7,2),字典!C:C,0)),INDEX(字典!H:H,MATCH("0x"&amp;MID(F1285,7,2),字典!C:C,0)))</f>
        <v>#G1键</v>
      </c>
      <c r="K1285" s="4" t="str">
        <f>INDEX(字典!M:M,MATCH("0x"&amp;RIGHT(F1285,2),字典!L:L,0))</f>
        <v>音符</v>
      </c>
      <c r="L1285" s="8">
        <f t="shared" si="43"/>
        <v>136.43299999999999</v>
      </c>
      <c r="M1285" s="8">
        <f t="shared" si="44"/>
        <v>0.15000000000000568</v>
      </c>
    </row>
    <row r="1286" spans="1:13" ht="18" customHeight="1" x14ac:dyDescent="0.2">
      <c r="A1286" s="1">
        <v>1285</v>
      </c>
      <c r="B1286" s="1">
        <v>7</v>
      </c>
      <c r="C1286" s="20"/>
      <c r="D1286" s="1" t="s">
        <v>77</v>
      </c>
      <c r="E1286" s="1" t="s">
        <v>78</v>
      </c>
      <c r="F1286" s="1" t="s">
        <v>1635</v>
      </c>
      <c r="G1286" s="1" t="s">
        <v>1636</v>
      </c>
      <c r="H1286" s="4" t="str">
        <f>INDEX(字典!B:B,MATCH(D1286,字典!A:A,0))</f>
        <v>正常</v>
      </c>
      <c r="I1286" s="4" t="str">
        <f>IF(RIGHT(F1286,2)="90",INDEX(字典!F:F,MATCH("0x"&amp;MID(F1286,5,2),字典!C:C,0)),INDEX(字典!D:D,MATCH("0x"&amp;MID(F1286,5,2),字典!C:C,0)))</f>
        <v>按下(力度81)</v>
      </c>
      <c r="J1286" s="4" t="str">
        <f>IF(RIGHT(F1286,2) ="90",INDEX(字典!J:J,MATCH("0x"&amp;MID(F1286,7,2),字典!C:C,0)),INDEX(字典!H:H,MATCH("0x"&amp;MID(F1286,7,2),字典!C:C,0)))</f>
        <v>A1键</v>
      </c>
      <c r="K1286" s="4" t="str">
        <f>INDEX(字典!M:M,MATCH("0x"&amp;RIGHT(F1286,2),字典!L:L,0))</f>
        <v>音符</v>
      </c>
      <c r="L1286" s="8">
        <f t="shared" ref="L1286:L1349" si="45">HEX2DEC(RIGHT(G1286,6))/1000</f>
        <v>136.60300000000001</v>
      </c>
      <c r="M1286" s="8">
        <f t="shared" si="44"/>
        <v>0.17000000000001592</v>
      </c>
    </row>
    <row r="1287" spans="1:13" ht="18" customHeight="1" x14ac:dyDescent="0.2">
      <c r="A1287" s="1">
        <v>1286</v>
      </c>
      <c r="B1287" s="1">
        <v>7</v>
      </c>
      <c r="C1287" s="20"/>
      <c r="D1287" s="1" t="s">
        <v>77</v>
      </c>
      <c r="E1287" s="1" t="s">
        <v>78</v>
      </c>
      <c r="F1287" s="1" t="s">
        <v>949</v>
      </c>
      <c r="G1287" s="1" t="s">
        <v>1637</v>
      </c>
      <c r="H1287" s="4" t="str">
        <f>INDEX(字典!B:B,MATCH(D1287,字典!A:A,0))</f>
        <v>正常</v>
      </c>
      <c r="I1287" s="4" t="str">
        <f>IF(RIGHT(F1287,2)="90",INDEX(字典!F:F,MATCH("0x"&amp;MID(F1287,5,2),字典!C:C,0)),INDEX(字典!D:D,MATCH("0x"&amp;MID(F1287,5,2),字典!C:C,0)))</f>
        <v>松开按键</v>
      </c>
      <c r="J1287" s="4" t="str">
        <f>IF(RIGHT(F1287,2) ="90",INDEX(字典!J:J,MATCH("0x"&amp;MID(F1287,7,2),字典!C:C,0)),INDEX(字典!H:H,MATCH("0x"&amp;MID(F1287,7,2),字典!C:C,0)))</f>
        <v>A1键</v>
      </c>
      <c r="K1287" s="4" t="str">
        <f>INDEX(字典!M:M,MATCH("0x"&amp;RIGHT(F1287,2),字典!L:L,0))</f>
        <v>音符</v>
      </c>
      <c r="L1287" s="8">
        <f t="shared" si="45"/>
        <v>136.74299999999999</v>
      </c>
      <c r="M1287" s="8">
        <f t="shared" si="44"/>
        <v>0.13999999999998636</v>
      </c>
    </row>
    <row r="1288" spans="1:13" ht="18" customHeight="1" x14ac:dyDescent="0.2">
      <c r="A1288" s="1">
        <v>1287</v>
      </c>
      <c r="B1288" s="1">
        <v>7</v>
      </c>
      <c r="C1288" s="20"/>
      <c r="D1288" s="1" t="s">
        <v>77</v>
      </c>
      <c r="E1288" s="1" t="s">
        <v>78</v>
      </c>
      <c r="F1288" s="1" t="s">
        <v>1638</v>
      </c>
      <c r="G1288" s="1" t="s">
        <v>1639</v>
      </c>
      <c r="H1288" s="4" t="str">
        <f>INDEX(字典!B:B,MATCH(D1288,字典!A:A,0))</f>
        <v>正常</v>
      </c>
      <c r="I1288" s="4" t="str">
        <f>IF(RIGHT(F1288,2)="90",INDEX(字典!F:F,MATCH("0x"&amp;MID(F1288,5,2),字典!C:C,0)),INDEX(字典!D:D,MATCH("0x"&amp;MID(F1288,5,2),字典!C:C,0)))</f>
        <v>按下(力度83)</v>
      </c>
      <c r="J1288" s="4" t="str">
        <f>IF(RIGHT(F1288,2) ="90",INDEX(字典!J:J,MATCH("0x"&amp;MID(F1288,7,2),字典!C:C,0)),INDEX(字典!H:H,MATCH("0x"&amp;MID(F1288,7,2),字典!C:C,0)))</f>
        <v>#A1键</v>
      </c>
      <c r="K1288" s="4" t="str">
        <f>INDEX(字典!M:M,MATCH("0x"&amp;RIGHT(F1288,2),字典!L:L,0))</f>
        <v>音符</v>
      </c>
      <c r="L1288" s="8">
        <f t="shared" si="45"/>
        <v>136.916</v>
      </c>
      <c r="M1288" s="8">
        <f t="shared" si="44"/>
        <v>0.17300000000000182</v>
      </c>
    </row>
    <row r="1289" spans="1:13" ht="18" customHeight="1" x14ac:dyDescent="0.2">
      <c r="A1289" s="1">
        <v>1288</v>
      </c>
      <c r="B1289" s="1">
        <v>7</v>
      </c>
      <c r="C1289" s="20"/>
      <c r="D1289" s="1" t="s">
        <v>77</v>
      </c>
      <c r="E1289" s="1" t="s">
        <v>78</v>
      </c>
      <c r="F1289" s="1" t="s">
        <v>1640</v>
      </c>
      <c r="G1289" s="1" t="s">
        <v>1641</v>
      </c>
      <c r="H1289" s="4" t="str">
        <f>INDEX(字典!B:B,MATCH(D1289,字典!A:A,0))</f>
        <v>正常</v>
      </c>
      <c r="I1289" s="4" t="str">
        <f>IF(RIGHT(F1289,2)="90",INDEX(字典!F:F,MATCH("0x"&amp;MID(F1289,5,2),字典!C:C,0)),INDEX(字典!D:D,MATCH("0x"&amp;MID(F1289,5,2),字典!C:C,0)))</f>
        <v>松开按键</v>
      </c>
      <c r="J1289" s="4" t="str">
        <f>IF(RIGHT(F1289,2) ="90",INDEX(字典!J:J,MATCH("0x"&amp;MID(F1289,7,2),字典!C:C,0)),INDEX(字典!H:H,MATCH("0x"&amp;MID(F1289,7,2),字典!C:C,0)))</f>
        <v>#A1键</v>
      </c>
      <c r="K1289" s="4" t="str">
        <f>INDEX(字典!M:M,MATCH("0x"&amp;RIGHT(F1289,2),字典!L:L,0))</f>
        <v>音符</v>
      </c>
      <c r="L1289" s="8">
        <f t="shared" si="45"/>
        <v>137.03899999999999</v>
      </c>
      <c r="M1289" s="8">
        <f t="shared" si="44"/>
        <v>0.12299999999999045</v>
      </c>
    </row>
    <row r="1290" spans="1:13" ht="18" customHeight="1" x14ac:dyDescent="0.2">
      <c r="A1290" s="1">
        <v>1289</v>
      </c>
      <c r="B1290" s="1">
        <v>7</v>
      </c>
      <c r="C1290" s="20"/>
      <c r="D1290" s="1" t="s">
        <v>77</v>
      </c>
      <c r="E1290" s="1" t="s">
        <v>78</v>
      </c>
      <c r="F1290" s="1" t="s">
        <v>1145</v>
      </c>
      <c r="G1290" s="1" t="s">
        <v>1642</v>
      </c>
      <c r="H1290" s="4" t="str">
        <f>INDEX(字典!B:B,MATCH(D1290,字典!A:A,0))</f>
        <v>正常</v>
      </c>
      <c r="I1290" s="4" t="str">
        <f>IF(RIGHT(F1290,2)="90",INDEX(字典!F:F,MATCH("0x"&amp;MID(F1290,5,2),字典!C:C,0)),INDEX(字典!D:D,MATCH("0x"&amp;MID(F1290,5,2),字典!C:C,0)))</f>
        <v>按下(力度73)</v>
      </c>
      <c r="J1290" s="4" t="str">
        <f>IF(RIGHT(F1290,2) ="90",INDEX(字典!J:J,MATCH("0x"&amp;MID(F1290,7,2),字典!C:C,0)),INDEX(字典!H:H,MATCH("0x"&amp;MID(F1290,7,2),字典!C:C,0)))</f>
        <v>B1键</v>
      </c>
      <c r="K1290" s="4" t="str">
        <f>INDEX(字典!M:M,MATCH("0x"&amp;RIGHT(F1290,2),字典!L:L,0))</f>
        <v>音符</v>
      </c>
      <c r="L1290" s="8">
        <f t="shared" si="45"/>
        <v>137.23699999999999</v>
      </c>
      <c r="M1290" s="8">
        <f t="shared" si="44"/>
        <v>0.1980000000000075</v>
      </c>
    </row>
    <row r="1291" spans="1:13" ht="18" customHeight="1" x14ac:dyDescent="0.2">
      <c r="A1291" s="1">
        <v>1290</v>
      </c>
      <c r="B1291" s="1">
        <v>7</v>
      </c>
      <c r="C1291" s="20"/>
      <c r="D1291" s="1" t="s">
        <v>77</v>
      </c>
      <c r="E1291" s="1" t="s">
        <v>78</v>
      </c>
      <c r="F1291" s="1" t="s">
        <v>85</v>
      </c>
      <c r="G1291" s="1" t="s">
        <v>1643</v>
      </c>
      <c r="H1291" s="4" t="str">
        <f>INDEX(字典!B:B,MATCH(D1291,字典!A:A,0))</f>
        <v>正常</v>
      </c>
      <c r="I1291" s="4" t="str">
        <f>IF(RIGHT(F1291,2)="90",INDEX(字典!F:F,MATCH("0x"&amp;MID(F1291,5,2),字典!C:C,0)),INDEX(字典!D:D,MATCH("0x"&amp;MID(F1291,5,2),字典!C:C,0)))</f>
        <v>松开按键</v>
      </c>
      <c r="J1291" s="4" t="str">
        <f>IF(RIGHT(F1291,2) ="90",INDEX(字典!J:J,MATCH("0x"&amp;MID(F1291,7,2),字典!C:C,0)),INDEX(字典!H:H,MATCH("0x"&amp;MID(F1291,7,2),字典!C:C,0)))</f>
        <v>B1键</v>
      </c>
      <c r="K1291" s="4" t="str">
        <f>INDEX(字典!M:M,MATCH("0x"&amp;RIGHT(F1291,2),字典!L:L,0))</f>
        <v>音符</v>
      </c>
      <c r="L1291" s="8">
        <f t="shared" si="45"/>
        <v>137.37299999999999</v>
      </c>
      <c r="M1291" s="8">
        <f t="shared" si="44"/>
        <v>0.13599999999999568</v>
      </c>
    </row>
    <row r="1292" spans="1:13" ht="18" customHeight="1" x14ac:dyDescent="0.2">
      <c r="A1292" s="1">
        <v>1291</v>
      </c>
      <c r="B1292" s="1">
        <v>7</v>
      </c>
      <c r="C1292" s="20"/>
      <c r="D1292" s="1" t="s">
        <v>77</v>
      </c>
      <c r="E1292" s="1" t="s">
        <v>78</v>
      </c>
      <c r="F1292" s="1" t="s">
        <v>1168</v>
      </c>
      <c r="G1292" s="1" t="s">
        <v>1644</v>
      </c>
      <c r="H1292" s="4" t="str">
        <f>INDEX(字典!B:B,MATCH(D1292,字典!A:A,0))</f>
        <v>正常</v>
      </c>
      <c r="I1292" s="4" t="str">
        <f>IF(RIGHT(F1292,2)="90",INDEX(字典!F:F,MATCH("0x"&amp;MID(F1292,5,2),字典!C:C,0)),INDEX(字典!D:D,MATCH("0x"&amp;MID(F1292,5,2),字典!C:C,0)))</f>
        <v>按下(力度83)</v>
      </c>
      <c r="J1292" s="4" t="str">
        <f>IF(RIGHT(F1292,2) ="90",INDEX(字典!J:J,MATCH("0x"&amp;MID(F1292,7,2),字典!C:C,0)),INDEX(字典!H:H,MATCH("0x"&amp;MID(F1292,7,2),字典!C:C,0)))</f>
        <v>C2键</v>
      </c>
      <c r="K1292" s="4" t="str">
        <f>INDEX(字典!M:M,MATCH("0x"&amp;RIGHT(F1292,2),字典!L:L,0))</f>
        <v>音符</v>
      </c>
      <c r="L1292" s="8">
        <f t="shared" si="45"/>
        <v>137.56299999999999</v>
      </c>
      <c r="M1292" s="8">
        <f t="shared" si="44"/>
        <v>0.18999999999999773</v>
      </c>
    </row>
    <row r="1293" spans="1:13" ht="18" customHeight="1" x14ac:dyDescent="0.2">
      <c r="A1293" s="1">
        <v>1292</v>
      </c>
      <c r="B1293" s="1">
        <v>7</v>
      </c>
      <c r="C1293" s="20"/>
      <c r="D1293" s="1" t="s">
        <v>77</v>
      </c>
      <c r="E1293" s="1" t="s">
        <v>78</v>
      </c>
      <c r="F1293" s="1" t="s">
        <v>14</v>
      </c>
      <c r="G1293" s="1" t="s">
        <v>1645</v>
      </c>
      <c r="H1293" s="4" t="str">
        <f>INDEX(字典!B:B,MATCH(D1293,字典!A:A,0))</f>
        <v>正常</v>
      </c>
      <c r="I1293" s="4" t="str">
        <f>IF(RIGHT(F1293,2)="90",INDEX(字典!F:F,MATCH("0x"&amp;MID(F1293,5,2),字典!C:C,0)),INDEX(字典!D:D,MATCH("0x"&amp;MID(F1293,5,2),字典!C:C,0)))</f>
        <v>松开按键</v>
      </c>
      <c r="J1293" s="4" t="str">
        <f>IF(RIGHT(F1293,2) ="90",INDEX(字典!J:J,MATCH("0x"&amp;MID(F1293,7,2),字典!C:C,0)),INDEX(字典!H:H,MATCH("0x"&amp;MID(F1293,7,2),字典!C:C,0)))</f>
        <v>C2键</v>
      </c>
      <c r="K1293" s="4" t="str">
        <f>INDEX(字典!M:M,MATCH("0x"&amp;RIGHT(F1293,2),字典!L:L,0))</f>
        <v>音符</v>
      </c>
      <c r="L1293" s="8">
        <f t="shared" si="45"/>
        <v>137.69499999999999</v>
      </c>
      <c r="M1293" s="8">
        <f t="shared" si="44"/>
        <v>0.132000000000005</v>
      </c>
    </row>
    <row r="1294" spans="1:13" ht="18" customHeight="1" x14ac:dyDescent="0.2">
      <c r="A1294" s="1">
        <v>1293</v>
      </c>
      <c r="B1294" s="1">
        <v>7</v>
      </c>
      <c r="C1294" s="20"/>
      <c r="D1294" s="1" t="s">
        <v>77</v>
      </c>
      <c r="E1294" s="1" t="s">
        <v>78</v>
      </c>
      <c r="F1294" s="1" t="s">
        <v>1646</v>
      </c>
      <c r="G1294" s="1" t="s">
        <v>1647</v>
      </c>
      <c r="H1294" s="4" t="str">
        <f>INDEX(字典!B:B,MATCH(D1294,字典!A:A,0))</f>
        <v>正常</v>
      </c>
      <c r="I1294" s="4" t="str">
        <f>IF(RIGHT(F1294,2)="90",INDEX(字典!F:F,MATCH("0x"&amp;MID(F1294,5,2),字典!C:C,0)),INDEX(字典!D:D,MATCH("0x"&amp;MID(F1294,5,2),字典!C:C,0)))</f>
        <v>按下(力度88)</v>
      </c>
      <c r="J1294" s="4" t="str">
        <f>IF(RIGHT(F1294,2) ="90",INDEX(字典!J:J,MATCH("0x"&amp;MID(F1294,7,2),字典!C:C,0)),INDEX(字典!H:H,MATCH("0x"&amp;MID(F1294,7,2),字典!C:C,0)))</f>
        <v>#C2键</v>
      </c>
      <c r="K1294" s="4" t="str">
        <f>INDEX(字典!M:M,MATCH("0x"&amp;RIGHT(F1294,2),字典!L:L,0))</f>
        <v>音符</v>
      </c>
      <c r="L1294" s="8">
        <f t="shared" si="45"/>
        <v>137.88900000000001</v>
      </c>
      <c r="M1294" s="8">
        <f t="shared" si="44"/>
        <v>0.19400000000001683</v>
      </c>
    </row>
    <row r="1295" spans="1:13" ht="18" customHeight="1" x14ac:dyDescent="0.2">
      <c r="A1295" s="1">
        <v>1294</v>
      </c>
      <c r="B1295" s="1">
        <v>7</v>
      </c>
      <c r="C1295" s="20"/>
      <c r="D1295" s="1" t="s">
        <v>77</v>
      </c>
      <c r="E1295" s="1" t="s">
        <v>78</v>
      </c>
      <c r="F1295" s="1" t="s">
        <v>1648</v>
      </c>
      <c r="G1295" s="1" t="s">
        <v>1649</v>
      </c>
      <c r="H1295" s="4" t="str">
        <f>INDEX(字典!B:B,MATCH(D1295,字典!A:A,0))</f>
        <v>正常</v>
      </c>
      <c r="I1295" s="4" t="str">
        <f>IF(RIGHT(F1295,2)="90",INDEX(字典!F:F,MATCH("0x"&amp;MID(F1295,5,2),字典!C:C,0)),INDEX(字典!D:D,MATCH("0x"&amp;MID(F1295,5,2),字典!C:C,0)))</f>
        <v>松开按键</v>
      </c>
      <c r="J1295" s="4" t="str">
        <f>IF(RIGHT(F1295,2) ="90",INDEX(字典!J:J,MATCH("0x"&amp;MID(F1295,7,2),字典!C:C,0)),INDEX(字典!H:H,MATCH("0x"&amp;MID(F1295,7,2),字典!C:C,0)))</f>
        <v>#C2键</v>
      </c>
      <c r="K1295" s="4" t="str">
        <f>INDEX(字典!M:M,MATCH("0x"&amp;RIGHT(F1295,2),字典!L:L,0))</f>
        <v>音符</v>
      </c>
      <c r="L1295" s="8">
        <f t="shared" si="45"/>
        <v>138.01900000000001</v>
      </c>
      <c r="M1295" s="8">
        <f t="shared" si="44"/>
        <v>0.12999999999999545</v>
      </c>
    </row>
    <row r="1296" spans="1:13" ht="18" customHeight="1" x14ac:dyDescent="0.2">
      <c r="A1296" s="1">
        <v>1295</v>
      </c>
      <c r="B1296" s="1">
        <v>7</v>
      </c>
      <c r="C1296" s="20"/>
      <c r="D1296" s="1" t="s">
        <v>77</v>
      </c>
      <c r="E1296" s="1" t="s">
        <v>78</v>
      </c>
      <c r="F1296" s="1" t="s">
        <v>1170</v>
      </c>
      <c r="G1296" s="1" t="s">
        <v>1650</v>
      </c>
      <c r="H1296" s="4" t="str">
        <f>INDEX(字典!B:B,MATCH(D1296,字典!A:A,0))</f>
        <v>正常</v>
      </c>
      <c r="I1296" s="4" t="str">
        <f>IF(RIGHT(F1296,2)="90",INDEX(字典!F:F,MATCH("0x"&amp;MID(F1296,5,2),字典!C:C,0)),INDEX(字典!D:D,MATCH("0x"&amp;MID(F1296,5,2),字典!C:C,0)))</f>
        <v>按下(力度84)</v>
      </c>
      <c r="J1296" s="4" t="str">
        <f>IF(RIGHT(F1296,2) ="90",INDEX(字典!J:J,MATCH("0x"&amp;MID(F1296,7,2),字典!C:C,0)),INDEX(字典!H:H,MATCH("0x"&amp;MID(F1296,7,2),字典!C:C,0)))</f>
        <v>D2键</v>
      </c>
      <c r="K1296" s="4" t="str">
        <f>INDEX(字典!M:M,MATCH("0x"&amp;RIGHT(F1296,2),字典!L:L,0))</f>
        <v>音符</v>
      </c>
      <c r="L1296" s="8">
        <f t="shared" si="45"/>
        <v>138.18899999999999</v>
      </c>
      <c r="M1296" s="8">
        <f t="shared" si="44"/>
        <v>0.16999999999998749</v>
      </c>
    </row>
    <row r="1297" spans="1:13" ht="18" customHeight="1" x14ac:dyDescent="0.2">
      <c r="A1297" s="1">
        <v>1296</v>
      </c>
      <c r="B1297" s="1">
        <v>7</v>
      </c>
      <c r="C1297" s="20"/>
      <c r="D1297" s="1" t="s">
        <v>77</v>
      </c>
      <c r="E1297" s="1" t="s">
        <v>78</v>
      </c>
      <c r="F1297" s="1" t="s">
        <v>20</v>
      </c>
      <c r="G1297" s="1" t="s">
        <v>1651</v>
      </c>
      <c r="H1297" s="4" t="str">
        <f>INDEX(字典!B:B,MATCH(D1297,字典!A:A,0))</f>
        <v>正常</v>
      </c>
      <c r="I1297" s="4" t="str">
        <f>IF(RIGHT(F1297,2)="90",INDEX(字典!F:F,MATCH("0x"&amp;MID(F1297,5,2),字典!C:C,0)),INDEX(字典!D:D,MATCH("0x"&amp;MID(F1297,5,2),字典!C:C,0)))</f>
        <v>松开按键</v>
      </c>
      <c r="J1297" s="4" t="str">
        <f>IF(RIGHT(F1297,2) ="90",INDEX(字典!J:J,MATCH("0x"&amp;MID(F1297,7,2),字典!C:C,0)),INDEX(字典!H:H,MATCH("0x"&amp;MID(F1297,7,2),字典!C:C,0)))</f>
        <v>D2键</v>
      </c>
      <c r="K1297" s="4" t="str">
        <f>INDEX(字典!M:M,MATCH("0x"&amp;RIGHT(F1297,2),字典!L:L,0))</f>
        <v>音符</v>
      </c>
      <c r="L1297" s="8">
        <f t="shared" si="45"/>
        <v>138.31700000000001</v>
      </c>
      <c r="M1297" s="8">
        <f t="shared" si="44"/>
        <v>0.12800000000001432</v>
      </c>
    </row>
    <row r="1298" spans="1:13" ht="18" customHeight="1" x14ac:dyDescent="0.2">
      <c r="A1298" s="1">
        <v>1297</v>
      </c>
      <c r="B1298" s="1">
        <v>7</v>
      </c>
      <c r="C1298" s="20"/>
      <c r="D1298" s="1" t="s">
        <v>77</v>
      </c>
      <c r="E1298" s="1" t="s">
        <v>78</v>
      </c>
      <c r="F1298" s="1" t="s">
        <v>1652</v>
      </c>
      <c r="G1298" s="1" t="s">
        <v>1653</v>
      </c>
      <c r="H1298" s="4" t="str">
        <f>INDEX(字典!B:B,MATCH(D1298,字典!A:A,0))</f>
        <v>正常</v>
      </c>
      <c r="I1298" s="4" t="str">
        <f>IF(RIGHT(F1298,2)="90",INDEX(字典!F:F,MATCH("0x"&amp;MID(F1298,5,2),字典!C:C,0)),INDEX(字典!D:D,MATCH("0x"&amp;MID(F1298,5,2),字典!C:C,0)))</f>
        <v>按下(力度86)</v>
      </c>
      <c r="J1298" s="4" t="str">
        <f>IF(RIGHT(F1298,2) ="90",INDEX(字典!J:J,MATCH("0x"&amp;MID(F1298,7,2),字典!C:C,0)),INDEX(字典!H:H,MATCH("0x"&amp;MID(F1298,7,2),字典!C:C,0)))</f>
        <v>#D2键</v>
      </c>
      <c r="K1298" s="4" t="str">
        <f>INDEX(字典!M:M,MATCH("0x"&amp;RIGHT(F1298,2),字典!L:L,0))</f>
        <v>音符</v>
      </c>
      <c r="L1298" s="8">
        <f t="shared" si="45"/>
        <v>138.517</v>
      </c>
      <c r="M1298" s="8">
        <f t="shared" si="44"/>
        <v>0.19999999999998863</v>
      </c>
    </row>
    <row r="1299" spans="1:13" ht="18" customHeight="1" x14ac:dyDescent="0.2">
      <c r="A1299" s="1">
        <v>1298</v>
      </c>
      <c r="B1299" s="1">
        <v>7</v>
      </c>
      <c r="C1299" s="20"/>
      <c r="D1299" s="1" t="s">
        <v>77</v>
      </c>
      <c r="E1299" s="1" t="s">
        <v>78</v>
      </c>
      <c r="F1299" s="1" t="s">
        <v>1654</v>
      </c>
      <c r="G1299" s="1" t="s">
        <v>1655</v>
      </c>
      <c r="H1299" s="4" t="str">
        <f>INDEX(字典!B:B,MATCH(D1299,字典!A:A,0))</f>
        <v>正常</v>
      </c>
      <c r="I1299" s="4" t="str">
        <f>IF(RIGHT(F1299,2)="90",INDEX(字典!F:F,MATCH("0x"&amp;MID(F1299,5,2),字典!C:C,0)),INDEX(字典!D:D,MATCH("0x"&amp;MID(F1299,5,2),字典!C:C,0)))</f>
        <v>松开按键</v>
      </c>
      <c r="J1299" s="4" t="str">
        <f>IF(RIGHT(F1299,2) ="90",INDEX(字典!J:J,MATCH("0x"&amp;MID(F1299,7,2),字典!C:C,0)),INDEX(字典!H:H,MATCH("0x"&amp;MID(F1299,7,2),字典!C:C,0)))</f>
        <v>#D2键</v>
      </c>
      <c r="K1299" s="4" t="str">
        <f>INDEX(字典!M:M,MATCH("0x"&amp;RIGHT(F1299,2),字典!L:L,0))</f>
        <v>音符</v>
      </c>
      <c r="L1299" s="8">
        <f t="shared" si="45"/>
        <v>138.637</v>
      </c>
      <c r="M1299" s="8">
        <f t="shared" si="44"/>
        <v>0.12000000000000455</v>
      </c>
    </row>
    <row r="1300" spans="1:13" ht="18" customHeight="1" x14ac:dyDescent="0.2">
      <c r="A1300" s="1">
        <v>1299</v>
      </c>
      <c r="B1300" s="1">
        <v>7</v>
      </c>
      <c r="C1300" s="20"/>
      <c r="D1300" s="1" t="s">
        <v>77</v>
      </c>
      <c r="E1300" s="1" t="s">
        <v>78</v>
      </c>
      <c r="F1300" s="1" t="s">
        <v>1656</v>
      </c>
      <c r="G1300" s="1" t="s">
        <v>1657</v>
      </c>
      <c r="H1300" s="4" t="str">
        <f>INDEX(字典!B:B,MATCH(D1300,字典!A:A,0))</f>
        <v>正常</v>
      </c>
      <c r="I1300" s="4" t="str">
        <f>IF(RIGHT(F1300,2)="90",INDEX(字典!F:F,MATCH("0x"&amp;MID(F1300,5,2),字典!C:C,0)),INDEX(字典!D:D,MATCH("0x"&amp;MID(F1300,5,2),字典!C:C,0)))</f>
        <v>按下(力度84)</v>
      </c>
      <c r="J1300" s="4" t="str">
        <f>IF(RIGHT(F1300,2) ="90",INDEX(字典!J:J,MATCH("0x"&amp;MID(F1300,7,2),字典!C:C,0)),INDEX(字典!H:H,MATCH("0x"&amp;MID(F1300,7,2),字典!C:C,0)))</f>
        <v>E2键</v>
      </c>
      <c r="K1300" s="4" t="str">
        <f>INDEX(字典!M:M,MATCH("0x"&amp;RIGHT(F1300,2),字典!L:L,0))</f>
        <v>音符</v>
      </c>
      <c r="L1300" s="8">
        <f t="shared" si="45"/>
        <v>138.81800000000001</v>
      </c>
      <c r="M1300" s="8">
        <f t="shared" si="44"/>
        <v>0.1810000000000116</v>
      </c>
    </row>
    <row r="1301" spans="1:13" ht="18" customHeight="1" x14ac:dyDescent="0.2">
      <c r="A1301" s="1">
        <v>1300</v>
      </c>
      <c r="B1301" s="1">
        <v>7</v>
      </c>
      <c r="C1301" s="20"/>
      <c r="D1301" s="1" t="s">
        <v>77</v>
      </c>
      <c r="E1301" s="1" t="s">
        <v>78</v>
      </c>
      <c r="F1301" s="1" t="s">
        <v>26</v>
      </c>
      <c r="G1301" s="1" t="s">
        <v>1658</v>
      </c>
      <c r="H1301" s="4" t="str">
        <f>INDEX(字典!B:B,MATCH(D1301,字典!A:A,0))</f>
        <v>正常</v>
      </c>
      <c r="I1301" s="4" t="str">
        <f>IF(RIGHT(F1301,2)="90",INDEX(字典!F:F,MATCH("0x"&amp;MID(F1301,5,2),字典!C:C,0)),INDEX(字典!D:D,MATCH("0x"&amp;MID(F1301,5,2),字典!C:C,0)))</f>
        <v>松开按键</v>
      </c>
      <c r="J1301" s="4" t="str">
        <f>IF(RIGHT(F1301,2) ="90",INDEX(字典!J:J,MATCH("0x"&amp;MID(F1301,7,2),字典!C:C,0)),INDEX(字典!H:H,MATCH("0x"&amp;MID(F1301,7,2),字典!C:C,0)))</f>
        <v>E2键</v>
      </c>
      <c r="K1301" s="4" t="str">
        <f>INDEX(字典!M:M,MATCH("0x"&amp;RIGHT(F1301,2),字典!L:L,0))</f>
        <v>音符</v>
      </c>
      <c r="L1301" s="8">
        <f t="shared" si="45"/>
        <v>138.958</v>
      </c>
      <c r="M1301" s="8">
        <f t="shared" si="44"/>
        <v>0.13999999999998636</v>
      </c>
    </row>
    <row r="1302" spans="1:13" ht="18" customHeight="1" x14ac:dyDescent="0.2">
      <c r="A1302" s="1">
        <v>1301</v>
      </c>
      <c r="B1302" s="1">
        <v>7</v>
      </c>
      <c r="C1302" s="20"/>
      <c r="D1302" s="1" t="s">
        <v>77</v>
      </c>
      <c r="E1302" s="1" t="s">
        <v>78</v>
      </c>
      <c r="F1302" s="1" t="s">
        <v>1659</v>
      </c>
      <c r="G1302" s="1" t="s">
        <v>1660</v>
      </c>
      <c r="H1302" s="4" t="str">
        <f>INDEX(字典!B:B,MATCH(D1302,字典!A:A,0))</f>
        <v>正常</v>
      </c>
      <c r="I1302" s="4" t="str">
        <f>IF(RIGHT(F1302,2)="90",INDEX(字典!F:F,MATCH("0x"&amp;MID(F1302,5,2),字典!C:C,0)),INDEX(字典!D:D,MATCH("0x"&amp;MID(F1302,5,2),字典!C:C,0)))</f>
        <v>按下(力度86)</v>
      </c>
      <c r="J1302" s="4" t="str">
        <f>IF(RIGHT(F1302,2) ="90",INDEX(字典!J:J,MATCH("0x"&amp;MID(F1302,7,2),字典!C:C,0)),INDEX(字典!H:H,MATCH("0x"&amp;MID(F1302,7,2),字典!C:C,0)))</f>
        <v>F2键</v>
      </c>
      <c r="K1302" s="4" t="str">
        <f>INDEX(字典!M:M,MATCH("0x"&amp;RIGHT(F1302,2),字典!L:L,0))</f>
        <v>音符</v>
      </c>
      <c r="L1302" s="8">
        <f t="shared" si="45"/>
        <v>139.15799999999999</v>
      </c>
      <c r="M1302" s="8">
        <f t="shared" si="44"/>
        <v>0.19999999999998863</v>
      </c>
    </row>
    <row r="1303" spans="1:13" ht="18" customHeight="1" x14ac:dyDescent="0.2">
      <c r="A1303" s="1">
        <v>1302</v>
      </c>
      <c r="B1303" s="1">
        <v>7</v>
      </c>
      <c r="C1303" s="20"/>
      <c r="D1303" s="1" t="s">
        <v>77</v>
      </c>
      <c r="E1303" s="1" t="s">
        <v>78</v>
      </c>
      <c r="F1303" s="1" t="s">
        <v>32</v>
      </c>
      <c r="G1303" s="1" t="s">
        <v>1661</v>
      </c>
      <c r="H1303" s="4" t="str">
        <f>INDEX(字典!B:B,MATCH(D1303,字典!A:A,0))</f>
        <v>正常</v>
      </c>
      <c r="I1303" s="4" t="str">
        <f>IF(RIGHT(F1303,2)="90",INDEX(字典!F:F,MATCH("0x"&amp;MID(F1303,5,2),字典!C:C,0)),INDEX(字典!D:D,MATCH("0x"&amp;MID(F1303,5,2),字典!C:C,0)))</f>
        <v>松开按键</v>
      </c>
      <c r="J1303" s="4" t="str">
        <f>IF(RIGHT(F1303,2) ="90",INDEX(字典!J:J,MATCH("0x"&amp;MID(F1303,7,2),字典!C:C,0)),INDEX(字典!H:H,MATCH("0x"&amp;MID(F1303,7,2),字典!C:C,0)))</f>
        <v>F2键</v>
      </c>
      <c r="K1303" s="4" t="str">
        <f>INDEX(字典!M:M,MATCH("0x"&amp;RIGHT(F1303,2),字典!L:L,0))</f>
        <v>音符</v>
      </c>
      <c r="L1303" s="8">
        <f t="shared" si="45"/>
        <v>139.285</v>
      </c>
      <c r="M1303" s="8">
        <f t="shared" si="44"/>
        <v>0.12700000000000955</v>
      </c>
    </row>
    <row r="1304" spans="1:13" ht="18" customHeight="1" x14ac:dyDescent="0.2">
      <c r="A1304" s="1">
        <v>1303</v>
      </c>
      <c r="B1304" s="1">
        <v>7</v>
      </c>
      <c r="C1304" s="20"/>
      <c r="D1304" s="1" t="s">
        <v>77</v>
      </c>
      <c r="E1304" s="1" t="s">
        <v>78</v>
      </c>
      <c r="F1304" s="1" t="s">
        <v>1662</v>
      </c>
      <c r="G1304" s="1" t="s">
        <v>1663</v>
      </c>
      <c r="H1304" s="4" t="str">
        <f>INDEX(字典!B:B,MATCH(D1304,字典!A:A,0))</f>
        <v>正常</v>
      </c>
      <c r="I1304" s="4" t="str">
        <f>IF(RIGHT(F1304,2)="90",INDEX(字典!F:F,MATCH("0x"&amp;MID(F1304,5,2),字典!C:C,0)),INDEX(字典!D:D,MATCH("0x"&amp;MID(F1304,5,2),字典!C:C,0)))</f>
        <v>按下(力度88)</v>
      </c>
      <c r="J1304" s="4" t="str">
        <f>IF(RIGHT(F1304,2) ="90",INDEX(字典!J:J,MATCH("0x"&amp;MID(F1304,7,2),字典!C:C,0)),INDEX(字典!H:H,MATCH("0x"&amp;MID(F1304,7,2),字典!C:C,0)))</f>
        <v>#F2键</v>
      </c>
      <c r="K1304" s="4" t="str">
        <f>INDEX(字典!M:M,MATCH("0x"&amp;RIGHT(F1304,2),字典!L:L,0))</f>
        <v>音符</v>
      </c>
      <c r="L1304" s="8">
        <f t="shared" si="45"/>
        <v>139.465</v>
      </c>
      <c r="M1304" s="8">
        <f t="shared" si="44"/>
        <v>0.18000000000000682</v>
      </c>
    </row>
    <row r="1305" spans="1:13" ht="18" customHeight="1" x14ac:dyDescent="0.2">
      <c r="A1305" s="1">
        <v>1304</v>
      </c>
      <c r="B1305" s="1">
        <v>7</v>
      </c>
      <c r="C1305" s="20"/>
      <c r="D1305" s="1" t="s">
        <v>77</v>
      </c>
      <c r="E1305" s="1" t="s">
        <v>78</v>
      </c>
      <c r="F1305" s="1" t="s">
        <v>1664</v>
      </c>
      <c r="G1305" s="1" t="s">
        <v>1665</v>
      </c>
      <c r="H1305" s="4" t="str">
        <f>INDEX(字典!B:B,MATCH(D1305,字典!A:A,0))</f>
        <v>正常</v>
      </c>
      <c r="I1305" s="4" t="str">
        <f>IF(RIGHT(F1305,2)="90",INDEX(字典!F:F,MATCH("0x"&amp;MID(F1305,5,2),字典!C:C,0)),INDEX(字典!D:D,MATCH("0x"&amp;MID(F1305,5,2),字典!C:C,0)))</f>
        <v>松开按键</v>
      </c>
      <c r="J1305" s="4" t="str">
        <f>IF(RIGHT(F1305,2) ="90",INDEX(字典!J:J,MATCH("0x"&amp;MID(F1305,7,2),字典!C:C,0)),INDEX(字典!H:H,MATCH("0x"&amp;MID(F1305,7,2),字典!C:C,0)))</f>
        <v>#F2键</v>
      </c>
      <c r="K1305" s="4" t="str">
        <f>INDEX(字典!M:M,MATCH("0x"&amp;RIGHT(F1305,2),字典!L:L,0))</f>
        <v>音符</v>
      </c>
      <c r="L1305" s="8">
        <f t="shared" si="45"/>
        <v>139.60499999999999</v>
      </c>
      <c r="M1305" s="8">
        <f t="shared" si="44"/>
        <v>0.13999999999998636</v>
      </c>
    </row>
    <row r="1306" spans="1:13" ht="18" customHeight="1" x14ac:dyDescent="0.2">
      <c r="A1306" s="1">
        <v>1305</v>
      </c>
      <c r="B1306" s="1">
        <v>7</v>
      </c>
      <c r="C1306" s="20"/>
      <c r="D1306" s="1" t="s">
        <v>77</v>
      </c>
      <c r="E1306" s="1" t="s">
        <v>78</v>
      </c>
      <c r="F1306" s="1" t="s">
        <v>1666</v>
      </c>
      <c r="G1306" s="1" t="s">
        <v>1667</v>
      </c>
      <c r="H1306" s="4" t="str">
        <f>INDEX(字典!B:B,MATCH(D1306,字典!A:A,0))</f>
        <v>正常</v>
      </c>
      <c r="I1306" s="4" t="str">
        <f>IF(RIGHT(F1306,2)="90",INDEX(字典!F:F,MATCH("0x"&amp;MID(F1306,5,2),字典!C:C,0)),INDEX(字典!D:D,MATCH("0x"&amp;MID(F1306,5,2),字典!C:C,0)))</f>
        <v>按下(力度81)</v>
      </c>
      <c r="J1306" s="4" t="str">
        <f>IF(RIGHT(F1306,2) ="90",INDEX(字典!J:J,MATCH("0x"&amp;MID(F1306,7,2),字典!C:C,0)),INDEX(字典!H:H,MATCH("0x"&amp;MID(F1306,7,2),字典!C:C,0)))</f>
        <v>G2键</v>
      </c>
      <c r="K1306" s="4" t="str">
        <f>INDEX(字典!M:M,MATCH("0x"&amp;RIGHT(F1306,2),字典!L:L,0))</f>
        <v>音符</v>
      </c>
      <c r="L1306" s="8">
        <f t="shared" si="45"/>
        <v>139.76599999999999</v>
      </c>
      <c r="M1306" s="8">
        <f t="shared" si="44"/>
        <v>0.16100000000000136</v>
      </c>
    </row>
    <row r="1307" spans="1:13" ht="18" customHeight="1" x14ac:dyDescent="0.2">
      <c r="A1307" s="1">
        <v>1306</v>
      </c>
      <c r="B1307" s="1">
        <v>7</v>
      </c>
      <c r="C1307" s="20"/>
      <c r="D1307" s="1" t="s">
        <v>77</v>
      </c>
      <c r="E1307" s="1" t="s">
        <v>78</v>
      </c>
      <c r="F1307" s="1" t="s">
        <v>38</v>
      </c>
      <c r="G1307" s="1" t="s">
        <v>1668</v>
      </c>
      <c r="H1307" s="4" t="str">
        <f>INDEX(字典!B:B,MATCH(D1307,字典!A:A,0))</f>
        <v>正常</v>
      </c>
      <c r="I1307" s="4" t="str">
        <f>IF(RIGHT(F1307,2)="90",INDEX(字典!F:F,MATCH("0x"&amp;MID(F1307,5,2),字典!C:C,0)),INDEX(字典!D:D,MATCH("0x"&amp;MID(F1307,5,2),字典!C:C,0)))</f>
        <v>松开按键</v>
      </c>
      <c r="J1307" s="4" t="str">
        <f>IF(RIGHT(F1307,2) ="90",INDEX(字典!J:J,MATCH("0x"&amp;MID(F1307,7,2),字典!C:C,0)),INDEX(字典!H:H,MATCH("0x"&amp;MID(F1307,7,2),字典!C:C,0)))</f>
        <v>G2键</v>
      </c>
      <c r="K1307" s="4" t="str">
        <f>INDEX(字典!M:M,MATCH("0x"&amp;RIGHT(F1307,2),字典!L:L,0))</f>
        <v>音符</v>
      </c>
      <c r="L1307" s="8">
        <f t="shared" si="45"/>
        <v>139.916</v>
      </c>
      <c r="M1307" s="8">
        <f t="shared" si="44"/>
        <v>0.15000000000000568</v>
      </c>
    </row>
    <row r="1308" spans="1:13" ht="18" customHeight="1" x14ac:dyDescent="0.2">
      <c r="A1308" s="1">
        <v>1307</v>
      </c>
      <c r="B1308" s="1">
        <v>7</v>
      </c>
      <c r="C1308" s="20"/>
      <c r="D1308" s="1" t="s">
        <v>77</v>
      </c>
      <c r="E1308" s="1" t="s">
        <v>78</v>
      </c>
      <c r="F1308" s="1" t="s">
        <v>1669</v>
      </c>
      <c r="G1308" s="1" t="s">
        <v>1670</v>
      </c>
      <c r="H1308" s="4" t="str">
        <f>INDEX(字典!B:B,MATCH(D1308,字典!A:A,0))</f>
        <v>正常</v>
      </c>
      <c r="I1308" s="4" t="str">
        <f>IF(RIGHT(F1308,2)="90",INDEX(字典!F:F,MATCH("0x"&amp;MID(F1308,5,2),字典!C:C,0)),INDEX(字典!D:D,MATCH("0x"&amp;MID(F1308,5,2),字典!C:C,0)))</f>
        <v>按下(力度81)</v>
      </c>
      <c r="J1308" s="4" t="str">
        <f>IF(RIGHT(F1308,2) ="90",INDEX(字典!J:J,MATCH("0x"&amp;MID(F1308,7,2),字典!C:C,0)),INDEX(字典!H:H,MATCH("0x"&amp;MID(F1308,7,2),字典!C:C,0)))</f>
        <v>#G2键</v>
      </c>
      <c r="K1308" s="4" t="str">
        <f>INDEX(字典!M:M,MATCH("0x"&amp;RIGHT(F1308,2),字典!L:L,0))</f>
        <v>音符</v>
      </c>
      <c r="L1308" s="8">
        <f t="shared" si="45"/>
        <v>140.07599999999999</v>
      </c>
      <c r="M1308" s="8">
        <f t="shared" si="44"/>
        <v>0.15999999999999659</v>
      </c>
    </row>
    <row r="1309" spans="1:13" ht="18" customHeight="1" x14ac:dyDescent="0.2">
      <c r="A1309" s="1">
        <v>1308</v>
      </c>
      <c r="B1309" s="1">
        <v>7</v>
      </c>
      <c r="C1309" s="20"/>
      <c r="D1309" s="1" t="s">
        <v>77</v>
      </c>
      <c r="E1309" s="1" t="s">
        <v>78</v>
      </c>
      <c r="F1309" s="1" t="s">
        <v>152</v>
      </c>
      <c r="G1309" s="1" t="s">
        <v>1671</v>
      </c>
      <c r="H1309" s="4" t="str">
        <f>INDEX(字典!B:B,MATCH(D1309,字典!A:A,0))</f>
        <v>正常</v>
      </c>
      <c r="I1309" s="4" t="str">
        <f>IF(RIGHT(F1309,2)="90",INDEX(字典!F:F,MATCH("0x"&amp;MID(F1309,5,2),字典!C:C,0)),INDEX(字典!D:D,MATCH("0x"&amp;MID(F1309,5,2),字典!C:C,0)))</f>
        <v>松开按键</v>
      </c>
      <c r="J1309" s="4" t="str">
        <f>IF(RIGHT(F1309,2) ="90",INDEX(字典!J:J,MATCH("0x"&amp;MID(F1309,7,2),字典!C:C,0)),INDEX(字典!H:H,MATCH("0x"&amp;MID(F1309,7,2),字典!C:C,0)))</f>
        <v>#G2键</v>
      </c>
      <c r="K1309" s="4" t="str">
        <f>INDEX(字典!M:M,MATCH("0x"&amp;RIGHT(F1309,2),字典!L:L,0))</f>
        <v>音符</v>
      </c>
      <c r="L1309" s="8">
        <f t="shared" si="45"/>
        <v>140.21600000000001</v>
      </c>
      <c r="M1309" s="8">
        <f t="shared" si="44"/>
        <v>0.14000000000001478</v>
      </c>
    </row>
    <row r="1310" spans="1:13" ht="18" customHeight="1" x14ac:dyDescent="0.2">
      <c r="A1310" s="1">
        <v>1309</v>
      </c>
      <c r="B1310" s="1">
        <v>7</v>
      </c>
      <c r="C1310" s="20"/>
      <c r="D1310" s="1" t="s">
        <v>77</v>
      </c>
      <c r="E1310" s="1" t="s">
        <v>78</v>
      </c>
      <c r="F1310" s="1" t="s">
        <v>1672</v>
      </c>
      <c r="G1310" s="1" t="s">
        <v>1673</v>
      </c>
      <c r="H1310" s="4" t="str">
        <f>INDEX(字典!B:B,MATCH(D1310,字典!A:A,0))</f>
        <v>正常</v>
      </c>
      <c r="I1310" s="4" t="str">
        <f>IF(RIGHT(F1310,2)="90",INDEX(字典!F:F,MATCH("0x"&amp;MID(F1310,5,2),字典!C:C,0)),INDEX(字典!D:D,MATCH("0x"&amp;MID(F1310,5,2),字典!C:C,0)))</f>
        <v>按下(力度84)</v>
      </c>
      <c r="J1310" s="4" t="str">
        <f>IF(RIGHT(F1310,2) ="90",INDEX(字典!J:J,MATCH("0x"&amp;MID(F1310,7,2),字典!C:C,0)),INDEX(字典!H:H,MATCH("0x"&amp;MID(F1310,7,2),字典!C:C,0)))</f>
        <v>A2键</v>
      </c>
      <c r="K1310" s="4" t="str">
        <f>INDEX(字典!M:M,MATCH("0x"&amp;RIGHT(F1310,2),字典!L:L,0))</f>
        <v>音符</v>
      </c>
      <c r="L1310" s="8">
        <f t="shared" si="45"/>
        <v>140.393</v>
      </c>
      <c r="M1310" s="8">
        <f t="shared" si="44"/>
        <v>0.1769999999999925</v>
      </c>
    </row>
    <row r="1311" spans="1:13" ht="18" customHeight="1" x14ac:dyDescent="0.2">
      <c r="A1311" s="1">
        <v>1310</v>
      </c>
      <c r="B1311" s="1">
        <v>7</v>
      </c>
      <c r="C1311" s="20"/>
      <c r="D1311" s="1" t="s">
        <v>77</v>
      </c>
      <c r="E1311" s="1" t="s">
        <v>78</v>
      </c>
      <c r="F1311" s="1" t="s">
        <v>44</v>
      </c>
      <c r="G1311" s="1" t="s">
        <v>1674</v>
      </c>
      <c r="H1311" s="4" t="str">
        <f>INDEX(字典!B:B,MATCH(D1311,字典!A:A,0))</f>
        <v>正常</v>
      </c>
      <c r="I1311" s="4" t="str">
        <f>IF(RIGHT(F1311,2)="90",INDEX(字典!F:F,MATCH("0x"&amp;MID(F1311,5,2),字典!C:C,0)),INDEX(字典!D:D,MATCH("0x"&amp;MID(F1311,5,2),字典!C:C,0)))</f>
        <v>松开按键</v>
      </c>
      <c r="J1311" s="4" t="str">
        <f>IF(RIGHT(F1311,2) ="90",INDEX(字典!J:J,MATCH("0x"&amp;MID(F1311,7,2),字典!C:C,0)),INDEX(字典!H:H,MATCH("0x"&amp;MID(F1311,7,2),字典!C:C,0)))</f>
        <v>A2键</v>
      </c>
      <c r="K1311" s="4" t="str">
        <f>INDEX(字典!M:M,MATCH("0x"&amp;RIGHT(F1311,2),字典!L:L,0))</f>
        <v>音符</v>
      </c>
      <c r="L1311" s="8">
        <f t="shared" si="45"/>
        <v>140.54300000000001</v>
      </c>
      <c r="M1311" s="8">
        <f t="shared" si="44"/>
        <v>0.15000000000000568</v>
      </c>
    </row>
    <row r="1312" spans="1:13" ht="18" customHeight="1" x14ac:dyDescent="0.2">
      <c r="A1312" s="1">
        <v>1311</v>
      </c>
      <c r="B1312" s="1">
        <v>7</v>
      </c>
      <c r="C1312" s="20"/>
      <c r="D1312" s="1" t="s">
        <v>77</v>
      </c>
      <c r="E1312" s="1" t="s">
        <v>78</v>
      </c>
      <c r="F1312" s="1" t="s">
        <v>1675</v>
      </c>
      <c r="G1312" s="1" t="s">
        <v>1676</v>
      </c>
      <c r="H1312" s="4" t="str">
        <f>INDEX(字典!B:B,MATCH(D1312,字典!A:A,0))</f>
        <v>正常</v>
      </c>
      <c r="I1312" s="4" t="str">
        <f>IF(RIGHT(F1312,2)="90",INDEX(字典!F:F,MATCH("0x"&amp;MID(F1312,5,2),字典!C:C,0)),INDEX(字典!D:D,MATCH("0x"&amp;MID(F1312,5,2),字典!C:C,0)))</f>
        <v>按下(力度83)</v>
      </c>
      <c r="J1312" s="4" t="str">
        <f>IF(RIGHT(F1312,2) ="90",INDEX(字典!J:J,MATCH("0x"&amp;MID(F1312,7,2),字典!C:C,0)),INDEX(字典!H:H,MATCH("0x"&amp;MID(F1312,7,2),字典!C:C,0)))</f>
        <v>#A2键</v>
      </c>
      <c r="K1312" s="4" t="str">
        <f>INDEX(字典!M:M,MATCH("0x"&amp;RIGHT(F1312,2),字典!L:L,0))</f>
        <v>音符</v>
      </c>
      <c r="L1312" s="8">
        <f t="shared" si="45"/>
        <v>140.70500000000001</v>
      </c>
      <c r="M1312" s="8">
        <f t="shared" si="44"/>
        <v>0.16200000000000614</v>
      </c>
    </row>
    <row r="1313" spans="1:13" ht="18" customHeight="1" x14ac:dyDescent="0.2">
      <c r="A1313" s="1">
        <v>1312</v>
      </c>
      <c r="B1313" s="1">
        <v>7</v>
      </c>
      <c r="C1313" s="20"/>
      <c r="D1313" s="1" t="s">
        <v>77</v>
      </c>
      <c r="E1313" s="1" t="s">
        <v>78</v>
      </c>
      <c r="F1313" s="1" t="s">
        <v>1677</v>
      </c>
      <c r="G1313" s="1" t="s">
        <v>1678</v>
      </c>
      <c r="H1313" s="4" t="str">
        <f>INDEX(字典!B:B,MATCH(D1313,字典!A:A,0))</f>
        <v>正常</v>
      </c>
      <c r="I1313" s="4" t="str">
        <f>IF(RIGHT(F1313,2)="90",INDEX(字典!F:F,MATCH("0x"&amp;MID(F1313,5,2),字典!C:C,0)),INDEX(字典!D:D,MATCH("0x"&amp;MID(F1313,5,2),字典!C:C,0)))</f>
        <v>松开按键</v>
      </c>
      <c r="J1313" s="4" t="str">
        <f>IF(RIGHT(F1313,2) ="90",INDEX(字典!J:J,MATCH("0x"&amp;MID(F1313,7,2),字典!C:C,0)),INDEX(字典!H:H,MATCH("0x"&amp;MID(F1313,7,2),字典!C:C,0)))</f>
        <v>#A2键</v>
      </c>
      <c r="K1313" s="4" t="str">
        <f>INDEX(字典!M:M,MATCH("0x"&amp;RIGHT(F1313,2),字典!L:L,0))</f>
        <v>音符</v>
      </c>
      <c r="L1313" s="8">
        <f t="shared" si="45"/>
        <v>140.85300000000001</v>
      </c>
      <c r="M1313" s="8">
        <f t="shared" si="44"/>
        <v>0.14799999999999613</v>
      </c>
    </row>
    <row r="1314" spans="1:13" ht="18" customHeight="1" x14ac:dyDescent="0.2">
      <c r="A1314" s="1">
        <v>1313</v>
      </c>
      <c r="B1314" s="1">
        <v>7</v>
      </c>
      <c r="C1314" s="20"/>
      <c r="D1314" s="1" t="s">
        <v>77</v>
      </c>
      <c r="E1314" s="1" t="s">
        <v>78</v>
      </c>
      <c r="F1314" s="1" t="s">
        <v>48</v>
      </c>
      <c r="G1314" s="1" t="s">
        <v>1679</v>
      </c>
      <c r="H1314" s="4" t="str">
        <f>INDEX(字典!B:B,MATCH(D1314,字典!A:A,0))</f>
        <v>正常</v>
      </c>
      <c r="I1314" s="4" t="str">
        <f>IF(RIGHT(F1314,2)="90",INDEX(字典!F:F,MATCH("0x"&amp;MID(F1314,5,2),字典!C:C,0)),INDEX(字典!D:D,MATCH("0x"&amp;MID(F1314,5,2),字典!C:C,0)))</f>
        <v>按下(力度83)</v>
      </c>
      <c r="J1314" s="4" t="str">
        <f>IF(RIGHT(F1314,2) ="90",INDEX(字典!J:J,MATCH("0x"&amp;MID(F1314,7,2),字典!C:C,0)),INDEX(字典!H:H,MATCH("0x"&amp;MID(F1314,7,2),字典!C:C,0)))</f>
        <v>B2键</v>
      </c>
      <c r="K1314" s="4" t="str">
        <f>INDEX(字典!M:M,MATCH("0x"&amp;RIGHT(F1314,2),字典!L:L,0))</f>
        <v>音符</v>
      </c>
      <c r="L1314" s="8">
        <f t="shared" si="45"/>
        <v>141.03299999999999</v>
      </c>
      <c r="M1314" s="8">
        <f t="shared" si="44"/>
        <v>0.1799999999999784</v>
      </c>
    </row>
    <row r="1315" spans="1:13" ht="18" customHeight="1" x14ac:dyDescent="0.2">
      <c r="A1315" s="1">
        <v>1314</v>
      </c>
      <c r="B1315" s="1">
        <v>7</v>
      </c>
      <c r="C1315" s="20"/>
      <c r="D1315" s="1" t="s">
        <v>77</v>
      </c>
      <c r="E1315" s="1" t="s">
        <v>78</v>
      </c>
      <c r="F1315" s="1" t="s">
        <v>50</v>
      </c>
      <c r="G1315" s="1" t="s">
        <v>1680</v>
      </c>
      <c r="H1315" s="4" t="str">
        <f>INDEX(字典!B:B,MATCH(D1315,字典!A:A,0))</f>
        <v>正常</v>
      </c>
      <c r="I1315" s="4" t="str">
        <f>IF(RIGHT(F1315,2)="90",INDEX(字典!F:F,MATCH("0x"&amp;MID(F1315,5,2),字典!C:C,0)),INDEX(字典!D:D,MATCH("0x"&amp;MID(F1315,5,2),字典!C:C,0)))</f>
        <v>松开按键</v>
      </c>
      <c r="J1315" s="4" t="str">
        <f>IF(RIGHT(F1315,2) ="90",INDEX(字典!J:J,MATCH("0x"&amp;MID(F1315,7,2),字典!C:C,0)),INDEX(字典!H:H,MATCH("0x"&amp;MID(F1315,7,2),字典!C:C,0)))</f>
        <v>B2键</v>
      </c>
      <c r="K1315" s="4" t="str">
        <f>INDEX(字典!M:M,MATCH("0x"&amp;RIGHT(F1315,2),字典!L:L,0))</f>
        <v>音符</v>
      </c>
      <c r="L1315" s="8">
        <f t="shared" si="45"/>
        <v>141.19300000000001</v>
      </c>
      <c r="M1315" s="8">
        <f t="shared" si="44"/>
        <v>0.16000000000002501</v>
      </c>
    </row>
    <row r="1316" spans="1:13" ht="18" customHeight="1" x14ac:dyDescent="0.2">
      <c r="A1316" s="1">
        <v>1315</v>
      </c>
      <c r="B1316" s="1">
        <v>7</v>
      </c>
      <c r="C1316" s="20"/>
      <c r="D1316" s="1" t="s">
        <v>77</v>
      </c>
      <c r="E1316" s="1" t="s">
        <v>78</v>
      </c>
      <c r="F1316" s="1" t="s">
        <v>1681</v>
      </c>
      <c r="G1316" s="1" t="s">
        <v>1682</v>
      </c>
      <c r="H1316" s="4" t="str">
        <f>INDEX(字典!B:B,MATCH(D1316,字典!A:A,0))</f>
        <v>正常</v>
      </c>
      <c r="I1316" s="4" t="str">
        <f>IF(RIGHT(F1316,2)="90",INDEX(字典!F:F,MATCH("0x"&amp;MID(F1316,5,2),字典!C:C,0)),INDEX(字典!D:D,MATCH("0x"&amp;MID(F1316,5,2),字典!C:C,0)))</f>
        <v>按下(力度84)</v>
      </c>
      <c r="J1316" s="4" t="str">
        <f>IF(RIGHT(F1316,2) ="90",INDEX(字典!J:J,MATCH("0x"&amp;MID(F1316,7,2),字典!C:C,0)),INDEX(字典!H:H,MATCH("0x"&amp;MID(F1316,7,2),字典!C:C,0)))</f>
        <v>C3键</v>
      </c>
      <c r="K1316" s="4" t="str">
        <f>INDEX(字典!M:M,MATCH("0x"&amp;RIGHT(F1316,2),字典!L:L,0))</f>
        <v>音符</v>
      </c>
      <c r="L1316" s="8">
        <f t="shared" si="45"/>
        <v>141.36000000000001</v>
      </c>
      <c r="M1316" s="8">
        <f t="shared" si="44"/>
        <v>0.16700000000000159</v>
      </c>
    </row>
    <row r="1317" spans="1:13" ht="18" customHeight="1" x14ac:dyDescent="0.2">
      <c r="A1317" s="1">
        <v>1316</v>
      </c>
      <c r="B1317" s="1">
        <v>7</v>
      </c>
      <c r="C1317" s="20"/>
      <c r="D1317" s="1" t="s">
        <v>77</v>
      </c>
      <c r="E1317" s="1" t="s">
        <v>78</v>
      </c>
      <c r="F1317" s="1" t="s">
        <v>194</v>
      </c>
      <c r="G1317" s="1" t="s">
        <v>1683</v>
      </c>
      <c r="H1317" s="4" t="str">
        <f>INDEX(字典!B:B,MATCH(D1317,字典!A:A,0))</f>
        <v>正常</v>
      </c>
      <c r="I1317" s="4" t="str">
        <f>IF(RIGHT(F1317,2)="90",INDEX(字典!F:F,MATCH("0x"&amp;MID(F1317,5,2),字典!C:C,0)),INDEX(字典!D:D,MATCH("0x"&amp;MID(F1317,5,2),字典!C:C,0)))</f>
        <v>松开按键</v>
      </c>
      <c r="J1317" s="4" t="str">
        <f>IF(RIGHT(F1317,2) ="90",INDEX(字典!J:J,MATCH("0x"&amp;MID(F1317,7,2),字典!C:C,0)),INDEX(字典!H:H,MATCH("0x"&amp;MID(F1317,7,2),字典!C:C,0)))</f>
        <v>C3键</v>
      </c>
      <c r="K1317" s="4" t="str">
        <f>INDEX(字典!M:M,MATCH("0x"&amp;RIGHT(F1317,2),字典!L:L,0))</f>
        <v>音符</v>
      </c>
      <c r="L1317" s="8">
        <f t="shared" si="45"/>
        <v>141.51</v>
      </c>
      <c r="M1317" s="8">
        <f t="shared" si="44"/>
        <v>0.14999999999997726</v>
      </c>
    </row>
    <row r="1318" spans="1:13" ht="18" customHeight="1" x14ac:dyDescent="0.2">
      <c r="A1318" s="1">
        <v>1317</v>
      </c>
      <c r="B1318" s="1">
        <v>7</v>
      </c>
      <c r="C1318" s="20"/>
      <c r="D1318" s="1" t="s">
        <v>77</v>
      </c>
      <c r="E1318" s="1" t="s">
        <v>78</v>
      </c>
      <c r="F1318" s="1" t="s">
        <v>1684</v>
      </c>
      <c r="G1318" s="1" t="s">
        <v>1685</v>
      </c>
      <c r="H1318" s="4" t="str">
        <f>INDEX(字典!B:B,MATCH(D1318,字典!A:A,0))</f>
        <v>正常</v>
      </c>
      <c r="I1318" s="4" t="str">
        <f>IF(RIGHT(F1318,2)="90",INDEX(字典!F:F,MATCH("0x"&amp;MID(F1318,5,2),字典!C:C,0)),INDEX(字典!D:D,MATCH("0x"&amp;MID(F1318,5,2),字典!C:C,0)))</f>
        <v>按下(力度84)</v>
      </c>
      <c r="J1318" s="4" t="str">
        <f>IF(RIGHT(F1318,2) ="90",INDEX(字典!J:J,MATCH("0x"&amp;MID(F1318,7,2),字典!C:C,0)),INDEX(字典!H:H,MATCH("0x"&amp;MID(F1318,7,2),字典!C:C,0)))</f>
        <v>#C3键</v>
      </c>
      <c r="K1318" s="4" t="str">
        <f>INDEX(字典!M:M,MATCH("0x"&amp;RIGHT(F1318,2),字典!L:L,0))</f>
        <v>音符</v>
      </c>
      <c r="L1318" s="8">
        <f t="shared" si="45"/>
        <v>141.684</v>
      </c>
      <c r="M1318" s="8">
        <f t="shared" si="44"/>
        <v>0.17400000000000659</v>
      </c>
    </row>
    <row r="1319" spans="1:13" ht="18" customHeight="1" x14ac:dyDescent="0.2">
      <c r="A1319" s="1">
        <v>1318</v>
      </c>
      <c r="B1319" s="1">
        <v>7</v>
      </c>
      <c r="C1319" s="20"/>
      <c r="D1319" s="1" t="s">
        <v>77</v>
      </c>
      <c r="E1319" s="1" t="s">
        <v>78</v>
      </c>
      <c r="F1319" s="1" t="s">
        <v>186</v>
      </c>
      <c r="G1319" s="1" t="s">
        <v>1686</v>
      </c>
      <c r="H1319" s="4" t="str">
        <f>INDEX(字典!B:B,MATCH(D1319,字典!A:A,0))</f>
        <v>正常</v>
      </c>
      <c r="I1319" s="4" t="str">
        <f>IF(RIGHT(F1319,2)="90",INDEX(字典!F:F,MATCH("0x"&amp;MID(F1319,5,2),字典!C:C,0)),INDEX(字典!D:D,MATCH("0x"&amp;MID(F1319,5,2),字典!C:C,0)))</f>
        <v>松开按键</v>
      </c>
      <c r="J1319" s="4" t="str">
        <f>IF(RIGHT(F1319,2) ="90",INDEX(字典!J:J,MATCH("0x"&amp;MID(F1319,7,2),字典!C:C,0)),INDEX(字典!H:H,MATCH("0x"&amp;MID(F1319,7,2),字典!C:C,0)))</f>
        <v>#C3键</v>
      </c>
      <c r="K1319" s="4" t="str">
        <f>INDEX(字典!M:M,MATCH("0x"&amp;RIGHT(F1319,2),字典!L:L,0))</f>
        <v>音符</v>
      </c>
      <c r="L1319" s="8">
        <f t="shared" si="45"/>
        <v>141.83099999999999</v>
      </c>
      <c r="M1319" s="8">
        <f t="shared" si="44"/>
        <v>0.14699999999999136</v>
      </c>
    </row>
    <row r="1320" spans="1:13" ht="18" customHeight="1" x14ac:dyDescent="0.2">
      <c r="A1320" s="1">
        <v>1319</v>
      </c>
      <c r="B1320" s="1">
        <v>7</v>
      </c>
      <c r="C1320" s="20"/>
      <c r="D1320" s="1" t="s">
        <v>77</v>
      </c>
      <c r="E1320" s="1" t="s">
        <v>78</v>
      </c>
      <c r="F1320" s="1" t="s">
        <v>793</v>
      </c>
      <c r="G1320" s="1" t="s">
        <v>1687</v>
      </c>
      <c r="H1320" s="4" t="str">
        <f>INDEX(字典!B:B,MATCH(D1320,字典!A:A,0))</f>
        <v>正常</v>
      </c>
      <c r="I1320" s="4" t="str">
        <f>IF(RIGHT(F1320,2)="90",INDEX(字典!F:F,MATCH("0x"&amp;MID(F1320,5,2),字典!C:C,0)),INDEX(字典!D:D,MATCH("0x"&amp;MID(F1320,5,2),字典!C:C,0)))</f>
        <v>按下(力度78)</v>
      </c>
      <c r="J1320" s="4" t="str">
        <f>IF(RIGHT(F1320,2) ="90",INDEX(字典!J:J,MATCH("0x"&amp;MID(F1320,7,2),字典!C:C,0)),INDEX(字典!H:H,MATCH("0x"&amp;MID(F1320,7,2),字典!C:C,0)))</f>
        <v>D3键</v>
      </c>
      <c r="K1320" s="4" t="str">
        <f>INDEX(字典!M:M,MATCH("0x"&amp;RIGHT(F1320,2),字典!L:L,0))</f>
        <v>音符</v>
      </c>
      <c r="L1320" s="8">
        <f t="shared" si="45"/>
        <v>142.001</v>
      </c>
      <c r="M1320" s="8">
        <f t="shared" si="44"/>
        <v>0.17000000000001592</v>
      </c>
    </row>
    <row r="1321" spans="1:13" ht="18" customHeight="1" x14ac:dyDescent="0.2">
      <c r="A1321" s="1">
        <v>1320</v>
      </c>
      <c r="B1321" s="1">
        <v>7</v>
      </c>
      <c r="C1321" s="20"/>
      <c r="D1321" s="1" t="s">
        <v>77</v>
      </c>
      <c r="E1321" s="1" t="s">
        <v>78</v>
      </c>
      <c r="F1321" s="1" t="s">
        <v>202</v>
      </c>
      <c r="G1321" s="1" t="s">
        <v>1688</v>
      </c>
      <c r="H1321" s="4" t="str">
        <f>INDEX(字典!B:B,MATCH(D1321,字典!A:A,0))</f>
        <v>正常</v>
      </c>
      <c r="I1321" s="4" t="str">
        <f>IF(RIGHT(F1321,2)="90",INDEX(字典!F:F,MATCH("0x"&amp;MID(F1321,5,2),字典!C:C,0)),INDEX(字典!D:D,MATCH("0x"&amp;MID(F1321,5,2),字典!C:C,0)))</f>
        <v>松开按键</v>
      </c>
      <c r="J1321" s="4" t="str">
        <f>IF(RIGHT(F1321,2) ="90",INDEX(字典!J:J,MATCH("0x"&amp;MID(F1321,7,2),字典!C:C,0)),INDEX(字典!H:H,MATCH("0x"&amp;MID(F1321,7,2),字典!C:C,0)))</f>
        <v>D3键</v>
      </c>
      <c r="K1321" s="4" t="str">
        <f>INDEX(字典!M:M,MATCH("0x"&amp;RIGHT(F1321,2),字典!L:L,0))</f>
        <v>音符</v>
      </c>
      <c r="L1321" s="8">
        <f t="shared" si="45"/>
        <v>142.161</v>
      </c>
      <c r="M1321" s="8">
        <f t="shared" si="44"/>
        <v>0.15999999999999659</v>
      </c>
    </row>
    <row r="1322" spans="1:13" ht="18" customHeight="1" x14ac:dyDescent="0.2">
      <c r="A1322" s="1">
        <v>1321</v>
      </c>
      <c r="B1322" s="1">
        <v>7</v>
      </c>
      <c r="C1322" s="20"/>
      <c r="D1322" s="1" t="s">
        <v>77</v>
      </c>
      <c r="E1322" s="1" t="s">
        <v>78</v>
      </c>
      <c r="F1322" s="1" t="s">
        <v>1689</v>
      </c>
      <c r="G1322" s="1" t="s">
        <v>1690</v>
      </c>
      <c r="H1322" s="4" t="str">
        <f>INDEX(字典!B:B,MATCH(D1322,字典!A:A,0))</f>
        <v>正常</v>
      </c>
      <c r="I1322" s="4" t="str">
        <f>IF(RIGHT(F1322,2)="90",INDEX(字典!F:F,MATCH("0x"&amp;MID(F1322,5,2),字典!C:C,0)),INDEX(字典!D:D,MATCH("0x"&amp;MID(F1322,5,2),字典!C:C,0)))</f>
        <v>按下(力度86)</v>
      </c>
      <c r="J1322" s="4" t="str">
        <f>IF(RIGHT(F1322,2) ="90",INDEX(字典!J:J,MATCH("0x"&amp;MID(F1322,7,2),字典!C:C,0)),INDEX(字典!H:H,MATCH("0x"&amp;MID(F1322,7,2),字典!C:C,0)))</f>
        <v>#D3键</v>
      </c>
      <c r="K1322" s="4" t="str">
        <f>INDEX(字典!M:M,MATCH("0x"&amp;RIGHT(F1322,2),字典!L:L,0))</f>
        <v>音符</v>
      </c>
      <c r="L1322" s="8">
        <f t="shared" si="45"/>
        <v>142.339</v>
      </c>
      <c r="M1322" s="8">
        <f t="shared" si="44"/>
        <v>0.17799999999999727</v>
      </c>
    </row>
    <row r="1323" spans="1:13" ht="18" customHeight="1" x14ac:dyDescent="0.2">
      <c r="A1323" s="1">
        <v>1322</v>
      </c>
      <c r="B1323" s="1">
        <v>7</v>
      </c>
      <c r="C1323" s="20"/>
      <c r="D1323" s="1" t="s">
        <v>77</v>
      </c>
      <c r="E1323" s="1" t="s">
        <v>78</v>
      </c>
      <c r="F1323" s="1" t="s">
        <v>1691</v>
      </c>
      <c r="G1323" s="1" t="s">
        <v>1692</v>
      </c>
      <c r="H1323" s="4" t="str">
        <f>INDEX(字典!B:B,MATCH(D1323,字典!A:A,0))</f>
        <v>正常</v>
      </c>
      <c r="I1323" s="4" t="str">
        <f>IF(RIGHT(F1323,2)="90",INDEX(字典!F:F,MATCH("0x"&amp;MID(F1323,5,2),字典!C:C,0)),INDEX(字典!D:D,MATCH("0x"&amp;MID(F1323,5,2),字典!C:C,0)))</f>
        <v>松开按键</v>
      </c>
      <c r="J1323" s="4" t="str">
        <f>IF(RIGHT(F1323,2) ="90",INDEX(字典!J:J,MATCH("0x"&amp;MID(F1323,7,2),字典!C:C,0)),INDEX(字典!H:H,MATCH("0x"&amp;MID(F1323,7,2),字典!C:C,0)))</f>
        <v>#D3键</v>
      </c>
      <c r="K1323" s="4" t="str">
        <f>INDEX(字典!M:M,MATCH("0x"&amp;RIGHT(F1323,2),字典!L:L,0))</f>
        <v>音符</v>
      </c>
      <c r="L1323" s="8">
        <f t="shared" si="45"/>
        <v>142.489</v>
      </c>
      <c r="M1323" s="8">
        <f t="shared" si="44"/>
        <v>0.15000000000000568</v>
      </c>
    </row>
    <row r="1324" spans="1:13" ht="18" customHeight="1" x14ac:dyDescent="0.2">
      <c r="A1324" s="1">
        <v>1323</v>
      </c>
      <c r="B1324" s="1">
        <v>7</v>
      </c>
      <c r="C1324" s="20"/>
      <c r="D1324" s="1" t="s">
        <v>77</v>
      </c>
      <c r="E1324" s="1" t="s">
        <v>78</v>
      </c>
      <c r="F1324" s="1" t="s">
        <v>814</v>
      </c>
      <c r="G1324" s="1" t="s">
        <v>1693</v>
      </c>
      <c r="H1324" s="4" t="str">
        <f>INDEX(字典!B:B,MATCH(D1324,字典!A:A,0))</f>
        <v>正常</v>
      </c>
      <c r="I1324" s="4" t="str">
        <f>IF(RIGHT(F1324,2)="90",INDEX(字典!F:F,MATCH("0x"&amp;MID(F1324,5,2),字典!C:C,0)),INDEX(字典!D:D,MATCH("0x"&amp;MID(F1324,5,2),字典!C:C,0)))</f>
        <v>按下(力度79)</v>
      </c>
      <c r="J1324" s="4" t="str">
        <f>IF(RIGHT(F1324,2) ="90",INDEX(字典!J:J,MATCH("0x"&amp;MID(F1324,7,2),字典!C:C,0)),INDEX(字典!H:H,MATCH("0x"&amp;MID(F1324,7,2),字典!C:C,0)))</f>
        <v>E3键</v>
      </c>
      <c r="K1324" s="4" t="str">
        <f>INDEX(字典!M:M,MATCH("0x"&amp;RIGHT(F1324,2),字典!L:L,0))</f>
        <v>音符</v>
      </c>
      <c r="L1324" s="8">
        <f t="shared" si="45"/>
        <v>142.65899999999999</v>
      </c>
      <c r="M1324" s="8">
        <f t="shared" si="44"/>
        <v>0.16999999999998749</v>
      </c>
    </row>
    <row r="1325" spans="1:13" ht="18" customHeight="1" x14ac:dyDescent="0.2">
      <c r="A1325" s="1">
        <v>1324</v>
      </c>
      <c r="B1325" s="1">
        <v>7</v>
      </c>
      <c r="C1325" s="20"/>
      <c r="D1325" s="1" t="s">
        <v>77</v>
      </c>
      <c r="E1325" s="1" t="s">
        <v>78</v>
      </c>
      <c r="F1325" s="1" t="s">
        <v>209</v>
      </c>
      <c r="G1325" s="1" t="s">
        <v>1694</v>
      </c>
      <c r="H1325" s="4" t="str">
        <f>INDEX(字典!B:B,MATCH(D1325,字典!A:A,0))</f>
        <v>正常</v>
      </c>
      <c r="I1325" s="4" t="str">
        <f>IF(RIGHT(F1325,2)="90",INDEX(字典!F:F,MATCH("0x"&amp;MID(F1325,5,2),字典!C:C,0)),INDEX(字典!D:D,MATCH("0x"&amp;MID(F1325,5,2),字典!C:C,0)))</f>
        <v>松开按键</v>
      </c>
      <c r="J1325" s="4" t="str">
        <f>IF(RIGHT(F1325,2) ="90",INDEX(字典!J:J,MATCH("0x"&amp;MID(F1325,7,2),字典!C:C,0)),INDEX(字典!H:H,MATCH("0x"&amp;MID(F1325,7,2),字典!C:C,0)))</f>
        <v>E3键</v>
      </c>
      <c r="K1325" s="4" t="str">
        <f>INDEX(字典!M:M,MATCH("0x"&amp;RIGHT(F1325,2),字典!L:L,0))</f>
        <v>音符</v>
      </c>
      <c r="L1325" s="8">
        <f t="shared" si="45"/>
        <v>142.81899999999999</v>
      </c>
      <c r="M1325" s="8">
        <f t="shared" si="44"/>
        <v>0.15999999999999659</v>
      </c>
    </row>
    <row r="1326" spans="1:13" ht="18" customHeight="1" x14ac:dyDescent="0.2">
      <c r="A1326" s="1">
        <v>1325</v>
      </c>
      <c r="B1326" s="1">
        <v>7</v>
      </c>
      <c r="C1326" s="20"/>
      <c r="D1326" s="1" t="s">
        <v>77</v>
      </c>
      <c r="E1326" s="1" t="s">
        <v>78</v>
      </c>
      <c r="F1326" s="1" t="s">
        <v>1695</v>
      </c>
      <c r="G1326" s="1" t="s">
        <v>1696</v>
      </c>
      <c r="H1326" s="4" t="str">
        <f>INDEX(字典!B:B,MATCH(D1326,字典!A:A,0))</f>
        <v>正常</v>
      </c>
      <c r="I1326" s="4" t="str">
        <f>IF(RIGHT(F1326,2)="90",INDEX(字典!F:F,MATCH("0x"&amp;MID(F1326,5,2),字典!C:C,0)),INDEX(字典!D:D,MATCH("0x"&amp;MID(F1326,5,2),字典!C:C,0)))</f>
        <v>按下(力度83)</v>
      </c>
      <c r="J1326" s="4" t="str">
        <f>IF(RIGHT(F1326,2) ="90",INDEX(字典!J:J,MATCH("0x"&amp;MID(F1326,7,2),字典!C:C,0)),INDEX(字典!H:H,MATCH("0x"&amp;MID(F1326,7,2),字典!C:C,0)))</f>
        <v>F3键</v>
      </c>
      <c r="K1326" s="4" t="str">
        <f>INDEX(字典!M:M,MATCH("0x"&amp;RIGHT(F1326,2),字典!L:L,0))</f>
        <v>音符</v>
      </c>
      <c r="L1326" s="8">
        <f t="shared" si="45"/>
        <v>142.98500000000001</v>
      </c>
      <c r="M1326" s="8">
        <f t="shared" si="44"/>
        <v>0.16600000000002524</v>
      </c>
    </row>
    <row r="1327" spans="1:13" ht="18" customHeight="1" x14ac:dyDescent="0.2">
      <c r="A1327" s="1">
        <v>1326</v>
      </c>
      <c r="B1327" s="1">
        <v>7</v>
      </c>
      <c r="C1327" s="20"/>
      <c r="D1327" s="1" t="s">
        <v>77</v>
      </c>
      <c r="E1327" s="1" t="s">
        <v>78</v>
      </c>
      <c r="F1327" s="1" t="s">
        <v>235</v>
      </c>
      <c r="G1327" s="1" t="s">
        <v>1697</v>
      </c>
      <c r="H1327" s="4" t="str">
        <f>INDEX(字典!B:B,MATCH(D1327,字典!A:A,0))</f>
        <v>正常</v>
      </c>
      <c r="I1327" s="4" t="str">
        <f>IF(RIGHT(F1327,2)="90",INDEX(字典!F:F,MATCH("0x"&amp;MID(F1327,5,2),字典!C:C,0)),INDEX(字典!D:D,MATCH("0x"&amp;MID(F1327,5,2),字典!C:C,0)))</f>
        <v>松开按键</v>
      </c>
      <c r="J1327" s="4" t="str">
        <f>IF(RIGHT(F1327,2) ="90",INDEX(字典!J:J,MATCH("0x"&amp;MID(F1327,7,2),字典!C:C,0)),INDEX(字典!H:H,MATCH("0x"&amp;MID(F1327,7,2),字典!C:C,0)))</f>
        <v>F3键</v>
      </c>
      <c r="K1327" s="4" t="str">
        <f>INDEX(字典!M:M,MATCH("0x"&amp;RIGHT(F1327,2),字典!L:L,0))</f>
        <v>音符</v>
      </c>
      <c r="L1327" s="8">
        <f t="shared" si="45"/>
        <v>143.131</v>
      </c>
      <c r="M1327" s="8">
        <f t="shared" si="44"/>
        <v>0.14599999999998658</v>
      </c>
    </row>
    <row r="1328" spans="1:13" ht="18" customHeight="1" x14ac:dyDescent="0.2">
      <c r="A1328" s="1">
        <v>1327</v>
      </c>
      <c r="B1328" s="1">
        <v>7</v>
      </c>
      <c r="C1328" s="20"/>
      <c r="D1328" s="1" t="s">
        <v>77</v>
      </c>
      <c r="E1328" s="1" t="s">
        <v>78</v>
      </c>
      <c r="F1328" s="1" t="s">
        <v>1698</v>
      </c>
      <c r="G1328" s="1" t="s">
        <v>1699</v>
      </c>
      <c r="H1328" s="4" t="str">
        <f>INDEX(字典!B:B,MATCH(D1328,字典!A:A,0))</f>
        <v>正常</v>
      </c>
      <c r="I1328" s="4" t="str">
        <f>IF(RIGHT(F1328,2)="90",INDEX(字典!F:F,MATCH("0x"&amp;MID(F1328,5,2),字典!C:C,0)),INDEX(字典!D:D,MATCH("0x"&amp;MID(F1328,5,2),字典!C:C,0)))</f>
        <v>按下(力度79)</v>
      </c>
      <c r="J1328" s="4" t="str">
        <f>IF(RIGHT(F1328,2) ="90",INDEX(字典!J:J,MATCH("0x"&amp;MID(F1328,7,2),字典!C:C,0)),INDEX(字典!H:H,MATCH("0x"&amp;MID(F1328,7,2),字典!C:C,0)))</f>
        <v>#F3键</v>
      </c>
      <c r="K1328" s="4" t="str">
        <f>INDEX(字典!M:M,MATCH("0x"&amp;RIGHT(F1328,2),字典!L:L,0))</f>
        <v>音符</v>
      </c>
      <c r="L1328" s="8">
        <f t="shared" si="45"/>
        <v>143.30799999999999</v>
      </c>
      <c r="M1328" s="8">
        <f t="shared" si="44"/>
        <v>0.1769999999999925</v>
      </c>
    </row>
    <row r="1329" spans="1:13" ht="18" customHeight="1" x14ac:dyDescent="0.2">
      <c r="A1329" s="1">
        <v>1328</v>
      </c>
      <c r="B1329" s="1">
        <v>7</v>
      </c>
      <c r="C1329" s="20"/>
      <c r="D1329" s="1" t="s">
        <v>77</v>
      </c>
      <c r="E1329" s="1" t="s">
        <v>78</v>
      </c>
      <c r="F1329" s="1" t="s">
        <v>1700</v>
      </c>
      <c r="G1329" s="1" t="s">
        <v>1701</v>
      </c>
      <c r="H1329" s="4" t="str">
        <f>INDEX(字典!B:B,MATCH(D1329,字典!A:A,0))</f>
        <v>正常</v>
      </c>
      <c r="I1329" s="4" t="str">
        <f>IF(RIGHT(F1329,2)="90",INDEX(字典!F:F,MATCH("0x"&amp;MID(F1329,5,2),字典!C:C,0)),INDEX(字典!D:D,MATCH("0x"&amp;MID(F1329,5,2),字典!C:C,0)))</f>
        <v>松开按键</v>
      </c>
      <c r="J1329" s="4" t="str">
        <f>IF(RIGHT(F1329,2) ="90",INDEX(字典!J:J,MATCH("0x"&amp;MID(F1329,7,2),字典!C:C,0)),INDEX(字典!H:H,MATCH("0x"&amp;MID(F1329,7,2),字典!C:C,0)))</f>
        <v>#F3键</v>
      </c>
      <c r="K1329" s="4" t="str">
        <f>INDEX(字典!M:M,MATCH("0x"&amp;RIGHT(F1329,2),字典!L:L,0))</f>
        <v>音符</v>
      </c>
      <c r="L1329" s="8">
        <f t="shared" si="45"/>
        <v>143.43700000000001</v>
      </c>
      <c r="M1329" s="8">
        <f t="shared" si="44"/>
        <v>0.1290000000000191</v>
      </c>
    </row>
    <row r="1330" spans="1:13" ht="18" customHeight="1" x14ac:dyDescent="0.2">
      <c r="A1330" s="1">
        <v>1329</v>
      </c>
      <c r="B1330" s="1">
        <v>7</v>
      </c>
      <c r="C1330" s="20"/>
      <c r="D1330" s="1" t="s">
        <v>77</v>
      </c>
      <c r="E1330" s="1" t="s">
        <v>78</v>
      </c>
      <c r="F1330" s="1" t="s">
        <v>1702</v>
      </c>
      <c r="G1330" s="1" t="s">
        <v>1703</v>
      </c>
      <c r="H1330" s="4" t="str">
        <f>INDEX(字典!B:B,MATCH(D1330,字典!A:A,0))</f>
        <v>正常</v>
      </c>
      <c r="I1330" s="4" t="str">
        <f>IF(RIGHT(F1330,2)="90",INDEX(字典!F:F,MATCH("0x"&amp;MID(F1330,5,2),字典!C:C,0)),INDEX(字典!D:D,MATCH("0x"&amp;MID(F1330,5,2),字典!C:C,0)))</f>
        <v>按下(力度79)</v>
      </c>
      <c r="J1330" s="4" t="str">
        <f>IF(RIGHT(F1330,2) ="90",INDEX(字典!J:J,MATCH("0x"&amp;MID(F1330,7,2),字典!C:C,0)),INDEX(字典!H:H,MATCH("0x"&amp;MID(F1330,7,2),字典!C:C,0)))</f>
        <v>G3键</v>
      </c>
      <c r="K1330" s="4" t="str">
        <f>INDEX(字典!M:M,MATCH("0x"&amp;RIGHT(F1330,2),字典!L:L,0))</f>
        <v>音符</v>
      </c>
      <c r="L1330" s="8">
        <f t="shared" si="45"/>
        <v>143.637</v>
      </c>
      <c r="M1330" s="8">
        <f t="shared" si="44"/>
        <v>0.19999999999998863</v>
      </c>
    </row>
    <row r="1331" spans="1:13" ht="18" customHeight="1" x14ac:dyDescent="0.2">
      <c r="A1331" s="1">
        <v>1330</v>
      </c>
      <c r="B1331" s="1">
        <v>7</v>
      </c>
      <c r="C1331" s="20"/>
      <c r="D1331" s="1" t="s">
        <v>77</v>
      </c>
      <c r="E1331" s="1" t="s">
        <v>78</v>
      </c>
      <c r="F1331" s="1" t="s">
        <v>237</v>
      </c>
      <c r="G1331" s="1" t="s">
        <v>1704</v>
      </c>
      <c r="H1331" s="4" t="str">
        <f>INDEX(字典!B:B,MATCH(D1331,字典!A:A,0))</f>
        <v>正常</v>
      </c>
      <c r="I1331" s="4" t="str">
        <f>IF(RIGHT(F1331,2)="90",INDEX(字典!F:F,MATCH("0x"&amp;MID(F1331,5,2),字典!C:C,0)),INDEX(字典!D:D,MATCH("0x"&amp;MID(F1331,5,2),字典!C:C,0)))</f>
        <v>松开按键</v>
      </c>
      <c r="J1331" s="4" t="str">
        <f>IF(RIGHT(F1331,2) ="90",INDEX(字典!J:J,MATCH("0x"&amp;MID(F1331,7,2),字典!C:C,0)),INDEX(字典!H:H,MATCH("0x"&amp;MID(F1331,7,2),字典!C:C,0)))</f>
        <v>G3键</v>
      </c>
      <c r="K1331" s="4" t="str">
        <f>INDEX(字典!M:M,MATCH("0x"&amp;RIGHT(F1331,2),字典!L:L,0))</f>
        <v>音符</v>
      </c>
      <c r="L1331" s="8">
        <f t="shared" si="45"/>
        <v>143.822</v>
      </c>
      <c r="M1331" s="8">
        <f t="shared" si="44"/>
        <v>0.18500000000000227</v>
      </c>
    </row>
    <row r="1332" spans="1:13" ht="18" customHeight="1" x14ac:dyDescent="0.2">
      <c r="A1332" s="1">
        <v>1331</v>
      </c>
      <c r="B1332" s="1">
        <v>7</v>
      </c>
      <c r="C1332" s="20"/>
      <c r="D1332" s="1" t="s">
        <v>77</v>
      </c>
      <c r="E1332" s="1" t="s">
        <v>78</v>
      </c>
      <c r="F1332" s="1" t="s">
        <v>1705</v>
      </c>
      <c r="G1332" s="1" t="s">
        <v>1706</v>
      </c>
      <c r="H1332" s="4" t="str">
        <f>INDEX(字典!B:B,MATCH(D1332,字典!A:A,0))</f>
        <v>正常</v>
      </c>
      <c r="I1332" s="4" t="str">
        <f>IF(RIGHT(F1332,2)="90",INDEX(字典!F:F,MATCH("0x"&amp;MID(F1332,5,2),字典!C:C,0)),INDEX(字典!D:D,MATCH("0x"&amp;MID(F1332,5,2),字典!C:C,0)))</f>
        <v>按下(力度88)</v>
      </c>
      <c r="J1332" s="4" t="str">
        <f>IF(RIGHT(F1332,2) ="90",INDEX(字典!J:J,MATCH("0x"&amp;MID(F1332,7,2),字典!C:C,0)),INDEX(字典!H:H,MATCH("0x"&amp;MID(F1332,7,2),字典!C:C,0)))</f>
        <v>#G3键</v>
      </c>
      <c r="K1332" s="4" t="str">
        <f>INDEX(字典!M:M,MATCH("0x"&amp;RIGHT(F1332,2),字典!L:L,0))</f>
        <v>音符</v>
      </c>
      <c r="L1332" s="8">
        <f t="shared" si="45"/>
        <v>143.99799999999999</v>
      </c>
      <c r="M1332" s="8">
        <f t="shared" si="44"/>
        <v>0.17599999999998772</v>
      </c>
    </row>
    <row r="1333" spans="1:13" ht="18" customHeight="1" x14ac:dyDescent="0.2">
      <c r="A1333" s="1">
        <v>1332</v>
      </c>
      <c r="B1333" s="1">
        <v>7</v>
      </c>
      <c r="C1333" s="20"/>
      <c r="D1333" s="1" t="s">
        <v>77</v>
      </c>
      <c r="E1333" s="1" t="s">
        <v>78</v>
      </c>
      <c r="F1333" s="1" t="s">
        <v>1707</v>
      </c>
      <c r="G1333" s="1" t="s">
        <v>1708</v>
      </c>
      <c r="H1333" s="4" t="str">
        <f>INDEX(字典!B:B,MATCH(D1333,字典!A:A,0))</f>
        <v>正常</v>
      </c>
      <c r="I1333" s="4" t="str">
        <f>IF(RIGHT(F1333,2)="90",INDEX(字典!F:F,MATCH("0x"&amp;MID(F1333,5,2),字典!C:C,0)),INDEX(字典!D:D,MATCH("0x"&amp;MID(F1333,5,2),字典!C:C,0)))</f>
        <v>松开按键</v>
      </c>
      <c r="J1333" s="4" t="str">
        <f>IF(RIGHT(F1333,2) ="90",INDEX(字典!J:J,MATCH("0x"&amp;MID(F1333,7,2),字典!C:C,0)),INDEX(字典!H:H,MATCH("0x"&amp;MID(F1333,7,2),字典!C:C,0)))</f>
        <v>#G3键</v>
      </c>
      <c r="K1333" s="4" t="str">
        <f>INDEX(字典!M:M,MATCH("0x"&amp;RIGHT(F1333,2),字典!L:L,0))</f>
        <v>音符</v>
      </c>
      <c r="L1333" s="8">
        <f t="shared" si="45"/>
        <v>144.13800000000001</v>
      </c>
      <c r="M1333" s="8">
        <f t="shared" si="44"/>
        <v>0.14000000000001478</v>
      </c>
    </row>
    <row r="1334" spans="1:13" ht="18" customHeight="1" x14ac:dyDescent="0.2">
      <c r="A1334" s="1">
        <v>1333</v>
      </c>
      <c r="B1334" s="1">
        <v>7</v>
      </c>
      <c r="C1334" s="20"/>
      <c r="D1334" s="1" t="s">
        <v>77</v>
      </c>
      <c r="E1334" s="1" t="s">
        <v>78</v>
      </c>
      <c r="F1334" s="1" t="s">
        <v>1709</v>
      </c>
      <c r="G1334" s="1" t="s">
        <v>1710</v>
      </c>
      <c r="H1334" s="4" t="str">
        <f>INDEX(字典!B:B,MATCH(D1334,字典!A:A,0))</f>
        <v>正常</v>
      </c>
      <c r="I1334" s="4" t="str">
        <f>IF(RIGHT(F1334,2)="90",INDEX(字典!F:F,MATCH("0x"&amp;MID(F1334,5,2),字典!C:C,0)),INDEX(字典!D:D,MATCH("0x"&amp;MID(F1334,5,2),字典!C:C,0)))</f>
        <v>按下(力度86)</v>
      </c>
      <c r="J1334" s="4" t="str">
        <f>IF(RIGHT(F1334,2) ="90",INDEX(字典!J:J,MATCH("0x"&amp;MID(F1334,7,2),字典!C:C,0)),INDEX(字典!H:H,MATCH("0x"&amp;MID(F1334,7,2),字典!C:C,0)))</f>
        <v>A3键</v>
      </c>
      <c r="K1334" s="4" t="str">
        <f>INDEX(字典!M:M,MATCH("0x"&amp;RIGHT(F1334,2),字典!L:L,0))</f>
        <v>音符</v>
      </c>
      <c r="L1334" s="8">
        <f t="shared" si="45"/>
        <v>144.30799999999999</v>
      </c>
      <c r="M1334" s="8">
        <f t="shared" si="44"/>
        <v>0.16999999999998749</v>
      </c>
    </row>
    <row r="1335" spans="1:13" ht="18" customHeight="1" x14ac:dyDescent="0.2">
      <c r="A1335" s="1">
        <v>1334</v>
      </c>
      <c r="B1335" s="1">
        <v>7</v>
      </c>
      <c r="C1335" s="20"/>
      <c r="D1335" s="1" t="s">
        <v>77</v>
      </c>
      <c r="E1335" s="1" t="s">
        <v>78</v>
      </c>
      <c r="F1335" s="1" t="s">
        <v>1711</v>
      </c>
      <c r="G1335" s="1" t="s">
        <v>1712</v>
      </c>
      <c r="H1335" s="4" t="str">
        <f>INDEX(字典!B:B,MATCH(D1335,字典!A:A,0))</f>
        <v>正常</v>
      </c>
      <c r="I1335" s="4" t="str">
        <f>IF(RIGHT(F1335,2)="90",INDEX(字典!F:F,MATCH("0x"&amp;MID(F1335,5,2),字典!C:C,0)),INDEX(字典!D:D,MATCH("0x"&amp;MID(F1335,5,2),字典!C:C,0)))</f>
        <v>松开按键</v>
      </c>
      <c r="J1335" s="4" t="str">
        <f>IF(RIGHT(F1335,2) ="90",INDEX(字典!J:J,MATCH("0x"&amp;MID(F1335,7,2),字典!C:C,0)),INDEX(字典!H:H,MATCH("0x"&amp;MID(F1335,7,2),字典!C:C,0)))</f>
        <v>A3键</v>
      </c>
      <c r="K1335" s="4" t="str">
        <f>INDEX(字典!M:M,MATCH("0x"&amp;RIGHT(F1335,2),字典!L:L,0))</f>
        <v>音符</v>
      </c>
      <c r="L1335" s="8">
        <f t="shared" si="45"/>
        <v>144.471</v>
      </c>
      <c r="M1335" s="8">
        <f t="shared" si="44"/>
        <v>0.16300000000001091</v>
      </c>
    </row>
    <row r="1336" spans="1:13" ht="18" customHeight="1" x14ac:dyDescent="0.2">
      <c r="A1336" s="1">
        <v>1335</v>
      </c>
      <c r="B1336" s="1">
        <v>7</v>
      </c>
      <c r="C1336" s="20"/>
      <c r="D1336" s="1" t="s">
        <v>77</v>
      </c>
      <c r="E1336" s="1" t="s">
        <v>78</v>
      </c>
      <c r="F1336" s="1" t="s">
        <v>1713</v>
      </c>
      <c r="G1336" s="1" t="s">
        <v>1714</v>
      </c>
      <c r="H1336" s="4" t="str">
        <f>INDEX(字典!B:B,MATCH(D1336,字典!A:A,0))</f>
        <v>正常</v>
      </c>
      <c r="I1336" s="4" t="str">
        <f>IF(RIGHT(F1336,2)="90",INDEX(字典!F:F,MATCH("0x"&amp;MID(F1336,5,2),字典!C:C,0)),INDEX(字典!D:D,MATCH("0x"&amp;MID(F1336,5,2),字典!C:C,0)))</f>
        <v>按下(力度88)</v>
      </c>
      <c r="J1336" s="4" t="str">
        <f>IF(RIGHT(F1336,2) ="90",INDEX(字典!J:J,MATCH("0x"&amp;MID(F1336,7,2),字典!C:C,0)),INDEX(字典!H:H,MATCH("0x"&amp;MID(F1336,7,2),字典!C:C,0)))</f>
        <v>#A3键</v>
      </c>
      <c r="K1336" s="4" t="str">
        <f>INDEX(字典!M:M,MATCH("0x"&amp;RIGHT(F1336,2),字典!L:L,0))</f>
        <v>音符</v>
      </c>
      <c r="L1336" s="8">
        <f t="shared" si="45"/>
        <v>144.631</v>
      </c>
      <c r="M1336" s="8">
        <f t="shared" si="44"/>
        <v>0.15999999999999659</v>
      </c>
    </row>
    <row r="1337" spans="1:13" ht="18" customHeight="1" x14ac:dyDescent="0.2">
      <c r="A1337" s="1">
        <v>1336</v>
      </c>
      <c r="B1337" s="1">
        <v>7</v>
      </c>
      <c r="C1337" s="20"/>
      <c r="D1337" s="1" t="s">
        <v>77</v>
      </c>
      <c r="E1337" s="1" t="s">
        <v>78</v>
      </c>
      <c r="F1337" s="1" t="s">
        <v>321</v>
      </c>
      <c r="G1337" s="1" t="s">
        <v>1715</v>
      </c>
      <c r="H1337" s="4" t="str">
        <f>INDEX(字典!B:B,MATCH(D1337,字典!A:A,0))</f>
        <v>正常</v>
      </c>
      <c r="I1337" s="4" t="str">
        <f>IF(RIGHT(F1337,2)="90",INDEX(字典!F:F,MATCH("0x"&amp;MID(F1337,5,2),字典!C:C,0)),INDEX(字典!D:D,MATCH("0x"&amp;MID(F1337,5,2),字典!C:C,0)))</f>
        <v>松开按键</v>
      </c>
      <c r="J1337" s="4" t="str">
        <f>IF(RIGHT(F1337,2) ="90",INDEX(字典!J:J,MATCH("0x"&amp;MID(F1337,7,2),字典!C:C,0)),INDEX(字典!H:H,MATCH("0x"&amp;MID(F1337,7,2),字典!C:C,0)))</f>
        <v>#A3键</v>
      </c>
      <c r="K1337" s="4" t="str">
        <f>INDEX(字典!M:M,MATCH("0x"&amp;RIGHT(F1337,2),字典!L:L,0))</f>
        <v>音符</v>
      </c>
      <c r="L1337" s="8">
        <f t="shared" si="45"/>
        <v>144.77500000000001</v>
      </c>
      <c r="M1337" s="8">
        <f t="shared" si="44"/>
        <v>0.14400000000000546</v>
      </c>
    </row>
    <row r="1338" spans="1:13" ht="18" customHeight="1" x14ac:dyDescent="0.2">
      <c r="A1338" s="1">
        <v>1337</v>
      </c>
      <c r="B1338" s="1">
        <v>7</v>
      </c>
      <c r="C1338" s="20"/>
      <c r="D1338" s="1" t="s">
        <v>77</v>
      </c>
      <c r="E1338" s="1" t="s">
        <v>78</v>
      </c>
      <c r="F1338" s="1" t="s">
        <v>1716</v>
      </c>
      <c r="G1338" s="1" t="s">
        <v>1717</v>
      </c>
      <c r="H1338" s="4" t="str">
        <f>INDEX(字典!B:B,MATCH(D1338,字典!A:A,0))</f>
        <v>正常</v>
      </c>
      <c r="I1338" s="4" t="str">
        <f>IF(RIGHT(F1338,2)="90",INDEX(字典!F:F,MATCH("0x"&amp;MID(F1338,5,2),字典!C:C,0)),INDEX(字典!D:D,MATCH("0x"&amp;MID(F1338,5,2),字典!C:C,0)))</f>
        <v>按下(力度84)</v>
      </c>
      <c r="J1338" s="4" t="str">
        <f>IF(RIGHT(F1338,2) ="90",INDEX(字典!J:J,MATCH("0x"&amp;MID(F1338,7,2),字典!C:C,0)),INDEX(字典!H:H,MATCH("0x"&amp;MID(F1338,7,2),字典!C:C,0)))</f>
        <v>B3键</v>
      </c>
      <c r="K1338" s="4" t="str">
        <f>INDEX(字典!M:M,MATCH("0x"&amp;RIGHT(F1338,2),字典!L:L,0))</f>
        <v>音符</v>
      </c>
      <c r="L1338" s="8">
        <f t="shared" si="45"/>
        <v>144.953</v>
      </c>
      <c r="M1338" s="8">
        <f t="shared" si="44"/>
        <v>0.17799999999999727</v>
      </c>
    </row>
    <row r="1339" spans="1:13" ht="18" customHeight="1" x14ac:dyDescent="0.2">
      <c r="A1339" s="1">
        <v>1338</v>
      </c>
      <c r="B1339" s="1">
        <v>7</v>
      </c>
      <c r="C1339" s="20"/>
      <c r="D1339" s="1" t="s">
        <v>77</v>
      </c>
      <c r="E1339" s="1" t="s">
        <v>78</v>
      </c>
      <c r="F1339" s="1" t="s">
        <v>1718</v>
      </c>
      <c r="G1339" s="1" t="s">
        <v>1719</v>
      </c>
      <c r="H1339" s="4" t="str">
        <f>INDEX(字典!B:B,MATCH(D1339,字典!A:A,0))</f>
        <v>正常</v>
      </c>
      <c r="I1339" s="4" t="str">
        <f>IF(RIGHT(F1339,2)="90",INDEX(字典!F:F,MATCH("0x"&amp;MID(F1339,5,2),字典!C:C,0)),INDEX(字典!D:D,MATCH("0x"&amp;MID(F1339,5,2),字典!C:C,0)))</f>
        <v>松开按键</v>
      </c>
      <c r="J1339" s="4" t="str">
        <f>IF(RIGHT(F1339,2) ="90",INDEX(字典!J:J,MATCH("0x"&amp;MID(F1339,7,2),字典!C:C,0)),INDEX(字典!H:H,MATCH("0x"&amp;MID(F1339,7,2),字典!C:C,0)))</f>
        <v>B3键</v>
      </c>
      <c r="K1339" s="4" t="str">
        <f>INDEX(字典!M:M,MATCH("0x"&amp;RIGHT(F1339,2),字典!L:L,0))</f>
        <v>音符</v>
      </c>
      <c r="L1339" s="8">
        <f t="shared" si="45"/>
        <v>145.10300000000001</v>
      </c>
      <c r="M1339" s="8">
        <f t="shared" si="44"/>
        <v>0.15000000000000568</v>
      </c>
    </row>
    <row r="1340" spans="1:13" ht="18" customHeight="1" x14ac:dyDescent="0.2">
      <c r="A1340" s="1">
        <v>1339</v>
      </c>
      <c r="B1340" s="1">
        <v>7</v>
      </c>
      <c r="C1340" s="20"/>
      <c r="D1340" s="1" t="s">
        <v>77</v>
      </c>
      <c r="E1340" s="1" t="s">
        <v>78</v>
      </c>
      <c r="F1340" s="1" t="s">
        <v>1720</v>
      </c>
      <c r="G1340" s="1" t="s">
        <v>1721</v>
      </c>
      <c r="H1340" s="4" t="str">
        <f>INDEX(字典!B:B,MATCH(D1340,字典!A:A,0))</f>
        <v>正常</v>
      </c>
      <c r="I1340" s="4" t="str">
        <f>IF(RIGHT(F1340,2)="90",INDEX(字典!F:F,MATCH("0x"&amp;MID(F1340,5,2),字典!C:C,0)),INDEX(字典!D:D,MATCH("0x"&amp;MID(F1340,5,2),字典!C:C,0)))</f>
        <v>按下(力度84)</v>
      </c>
      <c r="J1340" s="4" t="str">
        <f>IF(RIGHT(F1340,2) ="90",INDEX(字典!J:J,MATCH("0x"&amp;MID(F1340,7,2),字典!C:C,0)),INDEX(字典!H:H,MATCH("0x"&amp;MID(F1340,7,2),字典!C:C,0)))</f>
        <v>C4键</v>
      </c>
      <c r="K1340" s="4" t="str">
        <f>INDEX(字典!M:M,MATCH("0x"&amp;RIGHT(F1340,2),字典!L:L,0))</f>
        <v>音符</v>
      </c>
      <c r="L1340" s="8">
        <f t="shared" si="45"/>
        <v>145.273</v>
      </c>
      <c r="M1340" s="8">
        <f t="shared" si="44"/>
        <v>0.16999999999998749</v>
      </c>
    </row>
    <row r="1341" spans="1:13" ht="18" customHeight="1" x14ac:dyDescent="0.2">
      <c r="A1341" s="1">
        <v>1340</v>
      </c>
      <c r="B1341" s="1">
        <v>7</v>
      </c>
      <c r="C1341" s="20"/>
      <c r="D1341" s="1" t="s">
        <v>77</v>
      </c>
      <c r="E1341" s="1" t="s">
        <v>78</v>
      </c>
      <c r="F1341" s="1" t="s">
        <v>1722</v>
      </c>
      <c r="G1341" s="1" t="s">
        <v>1723</v>
      </c>
      <c r="H1341" s="4" t="str">
        <f>INDEX(字典!B:B,MATCH(D1341,字典!A:A,0))</f>
        <v>正常</v>
      </c>
      <c r="I1341" s="4" t="str">
        <f>IF(RIGHT(F1341,2)="90",INDEX(字典!F:F,MATCH("0x"&amp;MID(F1341,5,2),字典!C:C,0)),INDEX(字典!D:D,MATCH("0x"&amp;MID(F1341,5,2),字典!C:C,0)))</f>
        <v>松开按键</v>
      </c>
      <c r="J1341" s="4" t="str">
        <f>IF(RIGHT(F1341,2) ="90",INDEX(字典!J:J,MATCH("0x"&amp;MID(F1341,7,2),字典!C:C,0)),INDEX(字典!H:H,MATCH("0x"&amp;MID(F1341,7,2),字典!C:C,0)))</f>
        <v>C4键</v>
      </c>
      <c r="K1341" s="4" t="str">
        <f>INDEX(字典!M:M,MATCH("0x"&amp;RIGHT(F1341,2),字典!L:L,0))</f>
        <v>音符</v>
      </c>
      <c r="L1341" s="8">
        <f t="shared" si="45"/>
        <v>145.43</v>
      </c>
      <c r="M1341" s="8">
        <f t="shared" si="44"/>
        <v>0.15700000000001069</v>
      </c>
    </row>
    <row r="1342" spans="1:13" ht="18" customHeight="1" x14ac:dyDescent="0.2">
      <c r="A1342" s="1">
        <v>1341</v>
      </c>
      <c r="B1342" s="1">
        <v>7</v>
      </c>
      <c r="C1342" s="20"/>
      <c r="D1342" s="1" t="s">
        <v>77</v>
      </c>
      <c r="E1342" s="1" t="s">
        <v>78</v>
      </c>
      <c r="F1342" s="1" t="s">
        <v>1724</v>
      </c>
      <c r="G1342" s="1" t="s">
        <v>1725</v>
      </c>
      <c r="H1342" s="4" t="str">
        <f>INDEX(字典!B:B,MATCH(D1342,字典!A:A,0))</f>
        <v>正常</v>
      </c>
      <c r="I1342" s="4" t="str">
        <f>IF(RIGHT(F1342,2)="90",INDEX(字典!F:F,MATCH("0x"&amp;MID(F1342,5,2),字典!C:C,0)),INDEX(字典!D:D,MATCH("0x"&amp;MID(F1342,5,2),字典!C:C,0)))</f>
        <v>按下(力度84)</v>
      </c>
      <c r="J1342" s="4" t="str">
        <f>IF(RIGHT(F1342,2) ="90",INDEX(字典!J:J,MATCH("0x"&amp;MID(F1342,7,2),字典!C:C,0)),INDEX(字典!H:H,MATCH("0x"&amp;MID(F1342,7,2),字典!C:C,0)))</f>
        <v>#C4键</v>
      </c>
      <c r="K1342" s="4" t="str">
        <f>INDEX(字典!M:M,MATCH("0x"&amp;RIGHT(F1342,2),字典!L:L,0))</f>
        <v>音符</v>
      </c>
      <c r="L1342" s="8">
        <f t="shared" si="45"/>
        <v>145.59</v>
      </c>
      <c r="M1342" s="8">
        <f t="shared" si="44"/>
        <v>0.15999999999999659</v>
      </c>
    </row>
    <row r="1343" spans="1:13" ht="18" customHeight="1" x14ac:dyDescent="0.2">
      <c r="A1343" s="1">
        <v>1342</v>
      </c>
      <c r="B1343" s="1">
        <v>7</v>
      </c>
      <c r="C1343" s="20"/>
      <c r="D1343" s="1" t="s">
        <v>77</v>
      </c>
      <c r="E1343" s="1" t="s">
        <v>78</v>
      </c>
      <c r="F1343" s="1" t="s">
        <v>1726</v>
      </c>
      <c r="G1343" s="1" t="s">
        <v>1727</v>
      </c>
      <c r="H1343" s="4" t="str">
        <f>INDEX(字典!B:B,MATCH(D1343,字典!A:A,0))</f>
        <v>正常</v>
      </c>
      <c r="I1343" s="4" t="str">
        <f>IF(RIGHT(F1343,2)="90",INDEX(字典!F:F,MATCH("0x"&amp;MID(F1343,5,2),字典!C:C,0)),INDEX(字典!D:D,MATCH("0x"&amp;MID(F1343,5,2),字典!C:C,0)))</f>
        <v>松开按键</v>
      </c>
      <c r="J1343" s="4" t="str">
        <f>IF(RIGHT(F1343,2) ="90",INDEX(字典!J:J,MATCH("0x"&amp;MID(F1343,7,2),字典!C:C,0)),INDEX(字典!H:H,MATCH("0x"&amp;MID(F1343,7,2),字典!C:C,0)))</f>
        <v>#C4键</v>
      </c>
      <c r="K1343" s="4" t="str">
        <f>INDEX(字典!M:M,MATCH("0x"&amp;RIGHT(F1343,2),字典!L:L,0))</f>
        <v>音符</v>
      </c>
      <c r="L1343" s="8">
        <f t="shared" si="45"/>
        <v>145.72999999999999</v>
      </c>
      <c r="M1343" s="8">
        <f t="shared" si="44"/>
        <v>0.13999999999998636</v>
      </c>
    </row>
    <row r="1344" spans="1:13" ht="18" customHeight="1" x14ac:dyDescent="0.2">
      <c r="A1344" s="1">
        <v>1343</v>
      </c>
      <c r="B1344" s="1">
        <v>7</v>
      </c>
      <c r="C1344" s="20"/>
      <c r="D1344" s="1" t="s">
        <v>77</v>
      </c>
      <c r="E1344" s="1" t="s">
        <v>78</v>
      </c>
      <c r="F1344" s="1" t="s">
        <v>1728</v>
      </c>
      <c r="G1344" s="1" t="s">
        <v>1729</v>
      </c>
      <c r="H1344" s="4" t="str">
        <f>INDEX(字典!B:B,MATCH(D1344,字典!A:A,0))</f>
        <v>正常</v>
      </c>
      <c r="I1344" s="4" t="str">
        <f>IF(RIGHT(F1344,2)="90",INDEX(字典!F:F,MATCH("0x"&amp;MID(F1344,5,2),字典!C:C,0)),INDEX(字典!D:D,MATCH("0x"&amp;MID(F1344,5,2),字典!C:C,0)))</f>
        <v>按下(力度79)</v>
      </c>
      <c r="J1344" s="4" t="str">
        <f>IF(RIGHT(F1344,2) ="90",INDEX(字典!J:J,MATCH("0x"&amp;MID(F1344,7,2),字典!C:C,0)),INDEX(字典!H:H,MATCH("0x"&amp;MID(F1344,7,2),字典!C:C,0)))</f>
        <v>D4键</v>
      </c>
      <c r="K1344" s="4" t="str">
        <f>INDEX(字典!M:M,MATCH("0x"&amp;RIGHT(F1344,2),字典!L:L,0))</f>
        <v>音符</v>
      </c>
      <c r="L1344" s="8">
        <f t="shared" si="45"/>
        <v>145.88800000000001</v>
      </c>
      <c r="M1344" s="8">
        <f t="shared" si="44"/>
        <v>0.15800000000001546</v>
      </c>
    </row>
    <row r="1345" spans="1:13" ht="18" customHeight="1" x14ac:dyDescent="0.2">
      <c r="A1345" s="1">
        <v>1344</v>
      </c>
      <c r="B1345" s="1">
        <v>7</v>
      </c>
      <c r="C1345" s="20"/>
      <c r="D1345" s="1" t="s">
        <v>77</v>
      </c>
      <c r="E1345" s="1" t="s">
        <v>78</v>
      </c>
      <c r="F1345" s="1" t="s">
        <v>1730</v>
      </c>
      <c r="G1345" s="1" t="s">
        <v>1731</v>
      </c>
      <c r="H1345" s="4" t="str">
        <f>INDEX(字典!B:B,MATCH(D1345,字典!A:A,0))</f>
        <v>正常</v>
      </c>
      <c r="I1345" s="4" t="str">
        <f>IF(RIGHT(F1345,2)="90",INDEX(字典!F:F,MATCH("0x"&amp;MID(F1345,5,2),字典!C:C,0)),INDEX(字典!D:D,MATCH("0x"&amp;MID(F1345,5,2),字典!C:C,0)))</f>
        <v>松开按键</v>
      </c>
      <c r="J1345" s="4" t="str">
        <f>IF(RIGHT(F1345,2) ="90",INDEX(字典!J:J,MATCH("0x"&amp;MID(F1345,7,2),字典!C:C,0)),INDEX(字典!H:H,MATCH("0x"&amp;MID(F1345,7,2),字典!C:C,0)))</f>
        <v>D4键</v>
      </c>
      <c r="K1345" s="4" t="str">
        <f>INDEX(字典!M:M,MATCH("0x"&amp;RIGHT(F1345,2),字典!L:L,0))</f>
        <v>音符</v>
      </c>
      <c r="L1345" s="8">
        <f t="shared" si="45"/>
        <v>146.03899999999999</v>
      </c>
      <c r="M1345" s="8">
        <f t="shared" si="44"/>
        <v>0.15099999999998204</v>
      </c>
    </row>
    <row r="1346" spans="1:13" ht="18" customHeight="1" x14ac:dyDescent="0.2">
      <c r="A1346" s="1">
        <v>1345</v>
      </c>
      <c r="B1346" s="1">
        <v>7</v>
      </c>
      <c r="C1346" s="20"/>
      <c r="D1346" s="1" t="s">
        <v>77</v>
      </c>
      <c r="E1346" s="1" t="s">
        <v>78</v>
      </c>
      <c r="F1346" s="1" t="s">
        <v>1732</v>
      </c>
      <c r="G1346" s="1" t="s">
        <v>1733</v>
      </c>
      <c r="H1346" s="4" t="str">
        <f>INDEX(字典!B:B,MATCH(D1346,字典!A:A,0))</f>
        <v>正常</v>
      </c>
      <c r="I1346" s="4" t="str">
        <f>IF(RIGHT(F1346,2)="90",INDEX(字典!F:F,MATCH("0x"&amp;MID(F1346,5,2),字典!C:C,0)),INDEX(字典!D:D,MATCH("0x"&amp;MID(F1346,5,2),字典!C:C,0)))</f>
        <v>按下(力度81)</v>
      </c>
      <c r="J1346" s="4" t="str">
        <f>IF(RIGHT(F1346,2) ="90",INDEX(字典!J:J,MATCH("0x"&amp;MID(F1346,7,2),字典!C:C,0)),INDEX(字典!H:H,MATCH("0x"&amp;MID(F1346,7,2),字典!C:C,0)))</f>
        <v>#D4键</v>
      </c>
      <c r="K1346" s="4" t="str">
        <f>INDEX(字典!M:M,MATCH("0x"&amp;RIGHT(F1346,2),字典!L:L,0))</f>
        <v>音符</v>
      </c>
      <c r="L1346" s="8">
        <f t="shared" si="45"/>
        <v>146.19900000000001</v>
      </c>
      <c r="M1346" s="8">
        <f t="shared" ref="M1346:M1389" si="46">IFERROR(IF(B1346=B1345,L1346-L1345,0),"")</f>
        <v>0.16000000000002501</v>
      </c>
    </row>
    <row r="1347" spans="1:13" ht="18" customHeight="1" x14ac:dyDescent="0.2">
      <c r="A1347" s="1">
        <v>1346</v>
      </c>
      <c r="B1347" s="1">
        <v>7</v>
      </c>
      <c r="C1347" s="20"/>
      <c r="D1347" s="1" t="s">
        <v>77</v>
      </c>
      <c r="E1347" s="1" t="s">
        <v>78</v>
      </c>
      <c r="F1347" s="1" t="s">
        <v>1734</v>
      </c>
      <c r="G1347" s="1" t="s">
        <v>1735</v>
      </c>
      <c r="H1347" s="4" t="str">
        <f>INDEX(字典!B:B,MATCH(D1347,字典!A:A,0))</f>
        <v>正常</v>
      </c>
      <c r="I1347" s="4" t="str">
        <f>IF(RIGHT(F1347,2)="90",INDEX(字典!F:F,MATCH("0x"&amp;MID(F1347,5,2),字典!C:C,0)),INDEX(字典!D:D,MATCH("0x"&amp;MID(F1347,5,2),字典!C:C,0)))</f>
        <v>松开按键</v>
      </c>
      <c r="J1347" s="4" t="str">
        <f>IF(RIGHT(F1347,2) ="90",INDEX(字典!J:J,MATCH("0x"&amp;MID(F1347,7,2),字典!C:C,0)),INDEX(字典!H:H,MATCH("0x"&amp;MID(F1347,7,2),字典!C:C,0)))</f>
        <v>#D4键</v>
      </c>
      <c r="K1347" s="4" t="str">
        <f>INDEX(字典!M:M,MATCH("0x"&amp;RIGHT(F1347,2),字典!L:L,0))</f>
        <v>音符</v>
      </c>
      <c r="L1347" s="8">
        <f t="shared" si="45"/>
        <v>146.36500000000001</v>
      </c>
      <c r="M1347" s="8">
        <f t="shared" si="46"/>
        <v>0.16599999999999682</v>
      </c>
    </row>
    <row r="1348" spans="1:13" ht="18" customHeight="1" x14ac:dyDescent="0.2">
      <c r="A1348" s="1">
        <v>1347</v>
      </c>
      <c r="B1348" s="1">
        <v>7</v>
      </c>
      <c r="C1348" s="20"/>
      <c r="D1348" s="1" t="s">
        <v>77</v>
      </c>
      <c r="E1348" s="1" t="s">
        <v>78</v>
      </c>
      <c r="F1348" s="1" t="s">
        <v>1736</v>
      </c>
      <c r="G1348" s="1" t="s">
        <v>1737</v>
      </c>
      <c r="H1348" s="4" t="str">
        <f>INDEX(字典!B:B,MATCH(D1348,字典!A:A,0))</f>
        <v>正常</v>
      </c>
      <c r="I1348" s="4" t="str">
        <f>IF(RIGHT(F1348,2)="90",INDEX(字典!F:F,MATCH("0x"&amp;MID(F1348,5,2),字典!C:C,0)),INDEX(字典!D:D,MATCH("0x"&amp;MID(F1348,5,2),字典!C:C,0)))</f>
        <v>按下(力度90)</v>
      </c>
      <c r="J1348" s="4" t="str">
        <f>IF(RIGHT(F1348,2) ="90",INDEX(字典!J:J,MATCH("0x"&amp;MID(F1348,7,2),字典!C:C,0)),INDEX(字典!H:H,MATCH("0x"&amp;MID(F1348,7,2),字典!C:C,0)))</f>
        <v>E4键</v>
      </c>
      <c r="K1348" s="4" t="str">
        <f>INDEX(字典!M:M,MATCH("0x"&amp;RIGHT(F1348,2),字典!L:L,0))</f>
        <v>音符</v>
      </c>
      <c r="L1348" s="8">
        <f t="shared" si="45"/>
        <v>146.535</v>
      </c>
      <c r="M1348" s="8">
        <f t="shared" si="46"/>
        <v>0.16999999999998749</v>
      </c>
    </row>
    <row r="1349" spans="1:13" ht="18" customHeight="1" x14ac:dyDescent="0.2">
      <c r="A1349" s="1">
        <v>1348</v>
      </c>
      <c r="B1349" s="1">
        <v>7</v>
      </c>
      <c r="C1349" s="20"/>
      <c r="D1349" s="1" t="s">
        <v>77</v>
      </c>
      <c r="E1349" s="1" t="s">
        <v>78</v>
      </c>
      <c r="F1349" s="1" t="s">
        <v>1738</v>
      </c>
      <c r="G1349" s="1" t="s">
        <v>1739</v>
      </c>
      <c r="H1349" s="4" t="str">
        <f>INDEX(字典!B:B,MATCH(D1349,字典!A:A,0))</f>
        <v>正常</v>
      </c>
      <c r="I1349" s="4" t="str">
        <f>IF(RIGHT(F1349,2)="90",INDEX(字典!F:F,MATCH("0x"&amp;MID(F1349,5,2),字典!C:C,0)),INDEX(字典!D:D,MATCH("0x"&amp;MID(F1349,5,2),字典!C:C,0)))</f>
        <v>松开按键</v>
      </c>
      <c r="J1349" s="4" t="str">
        <f>IF(RIGHT(F1349,2) ="90",INDEX(字典!J:J,MATCH("0x"&amp;MID(F1349,7,2),字典!C:C,0)),INDEX(字典!H:H,MATCH("0x"&amp;MID(F1349,7,2),字典!C:C,0)))</f>
        <v>E4键</v>
      </c>
      <c r="K1349" s="4" t="str">
        <f>INDEX(字典!M:M,MATCH("0x"&amp;RIGHT(F1349,2),字典!L:L,0))</f>
        <v>音符</v>
      </c>
      <c r="L1349" s="8">
        <f t="shared" si="45"/>
        <v>146.71700000000001</v>
      </c>
      <c r="M1349" s="8">
        <f t="shared" si="46"/>
        <v>0.18200000000001637</v>
      </c>
    </row>
    <row r="1350" spans="1:13" ht="18" customHeight="1" x14ac:dyDescent="0.2">
      <c r="A1350" s="1">
        <v>1349</v>
      </c>
      <c r="B1350" s="1">
        <v>7</v>
      </c>
      <c r="C1350" s="20"/>
      <c r="D1350" s="1" t="s">
        <v>77</v>
      </c>
      <c r="E1350" s="1" t="s">
        <v>78</v>
      </c>
      <c r="F1350" s="1" t="s">
        <v>1740</v>
      </c>
      <c r="G1350" s="1" t="s">
        <v>1741</v>
      </c>
      <c r="H1350" s="4" t="str">
        <f>INDEX(字典!B:B,MATCH(D1350,字典!A:A,0))</f>
        <v>正常</v>
      </c>
      <c r="I1350" s="4" t="str">
        <f>IF(RIGHT(F1350,2)="90",INDEX(字典!F:F,MATCH("0x"&amp;MID(F1350,5,2),字典!C:C,0)),INDEX(字典!D:D,MATCH("0x"&amp;MID(F1350,5,2),字典!C:C,0)))</f>
        <v>按下(力度86)</v>
      </c>
      <c r="J1350" s="4" t="str">
        <f>IF(RIGHT(F1350,2) ="90",INDEX(字典!J:J,MATCH("0x"&amp;MID(F1350,7,2),字典!C:C,0)),INDEX(字典!H:H,MATCH("0x"&amp;MID(F1350,7,2),字典!C:C,0)))</f>
        <v>F4键</v>
      </c>
      <c r="K1350" s="4" t="str">
        <f>INDEX(字典!M:M,MATCH("0x"&amp;RIGHT(F1350,2),字典!L:L,0))</f>
        <v>音符</v>
      </c>
      <c r="L1350" s="8">
        <f t="shared" ref="L1350:L1389" si="47">HEX2DEC(RIGHT(G1350,6))/1000</f>
        <v>146.88499999999999</v>
      </c>
      <c r="M1350" s="8">
        <f t="shared" si="46"/>
        <v>0.16799999999997794</v>
      </c>
    </row>
    <row r="1351" spans="1:13" ht="18" customHeight="1" x14ac:dyDescent="0.2">
      <c r="A1351" s="1">
        <v>1350</v>
      </c>
      <c r="B1351" s="1">
        <v>7</v>
      </c>
      <c r="C1351" s="20"/>
      <c r="D1351" s="1" t="s">
        <v>77</v>
      </c>
      <c r="E1351" s="1" t="s">
        <v>78</v>
      </c>
      <c r="F1351" s="1" t="s">
        <v>1742</v>
      </c>
      <c r="G1351" s="1" t="s">
        <v>1743</v>
      </c>
      <c r="H1351" s="4" t="str">
        <f>INDEX(字典!B:B,MATCH(D1351,字典!A:A,0))</f>
        <v>正常</v>
      </c>
      <c r="I1351" s="4" t="str">
        <f>IF(RIGHT(F1351,2)="90",INDEX(字典!F:F,MATCH("0x"&amp;MID(F1351,5,2),字典!C:C,0)),INDEX(字典!D:D,MATCH("0x"&amp;MID(F1351,5,2),字典!C:C,0)))</f>
        <v>松开按键</v>
      </c>
      <c r="J1351" s="4" t="str">
        <f>IF(RIGHT(F1351,2) ="90",INDEX(字典!J:J,MATCH("0x"&amp;MID(F1351,7,2),字典!C:C,0)),INDEX(字典!H:H,MATCH("0x"&amp;MID(F1351,7,2),字典!C:C,0)))</f>
        <v>F4键</v>
      </c>
      <c r="K1351" s="4" t="str">
        <f>INDEX(字典!M:M,MATCH("0x"&amp;RIGHT(F1351,2),字典!L:L,0))</f>
        <v>音符</v>
      </c>
      <c r="L1351" s="8">
        <f t="shared" si="47"/>
        <v>147.04499999999999</v>
      </c>
      <c r="M1351" s="8">
        <f t="shared" si="46"/>
        <v>0.15999999999999659</v>
      </c>
    </row>
    <row r="1352" spans="1:13" ht="18" customHeight="1" x14ac:dyDescent="0.2">
      <c r="A1352" s="1">
        <v>1351</v>
      </c>
      <c r="B1352" s="1">
        <v>7</v>
      </c>
      <c r="C1352" s="20"/>
      <c r="D1352" s="1" t="s">
        <v>77</v>
      </c>
      <c r="E1352" s="1" t="s">
        <v>78</v>
      </c>
      <c r="F1352" s="1" t="s">
        <v>1744</v>
      </c>
      <c r="G1352" s="1" t="s">
        <v>1745</v>
      </c>
      <c r="H1352" s="4" t="str">
        <f>INDEX(字典!B:B,MATCH(D1352,字典!A:A,0))</f>
        <v>正常</v>
      </c>
      <c r="I1352" s="4" t="str">
        <f>IF(RIGHT(F1352,2)="90",INDEX(字典!F:F,MATCH("0x"&amp;MID(F1352,5,2),字典!C:C,0)),INDEX(字典!D:D,MATCH("0x"&amp;MID(F1352,5,2),字典!C:C,0)))</f>
        <v>按下(力度83)</v>
      </c>
      <c r="J1352" s="4" t="str">
        <f>IF(RIGHT(F1352,2) ="90",INDEX(字典!J:J,MATCH("0x"&amp;MID(F1352,7,2),字典!C:C,0)),INDEX(字典!H:H,MATCH("0x"&amp;MID(F1352,7,2),字典!C:C,0)))</f>
        <v>#F4键</v>
      </c>
      <c r="K1352" s="4" t="str">
        <f>INDEX(字典!M:M,MATCH("0x"&amp;RIGHT(F1352,2),字典!L:L,0))</f>
        <v>音符</v>
      </c>
      <c r="L1352" s="8">
        <f t="shared" si="47"/>
        <v>147.23500000000001</v>
      </c>
      <c r="M1352" s="8">
        <f t="shared" si="46"/>
        <v>0.19000000000002615</v>
      </c>
    </row>
    <row r="1353" spans="1:13" ht="18" customHeight="1" x14ac:dyDescent="0.2">
      <c r="A1353" s="1">
        <v>1352</v>
      </c>
      <c r="B1353" s="1">
        <v>7</v>
      </c>
      <c r="C1353" s="20"/>
      <c r="D1353" s="1" t="s">
        <v>77</v>
      </c>
      <c r="E1353" s="1" t="s">
        <v>78</v>
      </c>
      <c r="F1353" s="1" t="s">
        <v>1746</v>
      </c>
      <c r="G1353" s="1" t="s">
        <v>1747</v>
      </c>
      <c r="H1353" s="4" t="str">
        <f>INDEX(字典!B:B,MATCH(D1353,字典!A:A,0))</f>
        <v>正常</v>
      </c>
      <c r="I1353" s="4" t="str">
        <f>IF(RIGHT(F1353,2)="90",INDEX(字典!F:F,MATCH("0x"&amp;MID(F1353,5,2),字典!C:C,0)),INDEX(字典!D:D,MATCH("0x"&amp;MID(F1353,5,2),字典!C:C,0)))</f>
        <v>松开按键</v>
      </c>
      <c r="J1353" s="4" t="str">
        <f>IF(RIGHT(F1353,2) ="90",INDEX(字典!J:J,MATCH("0x"&amp;MID(F1353,7,2),字典!C:C,0)),INDEX(字典!H:H,MATCH("0x"&amp;MID(F1353,7,2),字典!C:C,0)))</f>
        <v>#F4键</v>
      </c>
      <c r="K1353" s="4" t="str">
        <f>INDEX(字典!M:M,MATCH("0x"&amp;RIGHT(F1353,2),字典!L:L,0))</f>
        <v>音符</v>
      </c>
      <c r="L1353" s="8">
        <f t="shared" si="47"/>
        <v>147.386</v>
      </c>
      <c r="M1353" s="8">
        <f t="shared" si="46"/>
        <v>0.15099999999998204</v>
      </c>
    </row>
    <row r="1354" spans="1:13" ht="18" customHeight="1" x14ac:dyDescent="0.2">
      <c r="A1354" s="1">
        <v>1353</v>
      </c>
      <c r="B1354" s="1">
        <v>7</v>
      </c>
      <c r="C1354" s="20"/>
      <c r="D1354" s="1" t="s">
        <v>77</v>
      </c>
      <c r="E1354" s="1" t="s">
        <v>78</v>
      </c>
      <c r="F1354" s="1" t="s">
        <v>1748</v>
      </c>
      <c r="G1354" s="1" t="s">
        <v>1749</v>
      </c>
      <c r="H1354" s="4" t="str">
        <f>INDEX(字典!B:B,MATCH(D1354,字典!A:A,0))</f>
        <v>正常</v>
      </c>
      <c r="I1354" s="4" t="str">
        <f>IF(RIGHT(F1354,2)="90",INDEX(字典!F:F,MATCH("0x"&amp;MID(F1354,5,2),字典!C:C,0)),INDEX(字典!D:D,MATCH("0x"&amp;MID(F1354,5,2),字典!C:C,0)))</f>
        <v>按下(力度83)</v>
      </c>
      <c r="J1354" s="4" t="str">
        <f>IF(RIGHT(F1354,2) ="90",INDEX(字典!J:J,MATCH("0x"&amp;MID(F1354,7,2),字典!C:C,0)),INDEX(字典!H:H,MATCH("0x"&amp;MID(F1354,7,2),字典!C:C,0)))</f>
        <v>G4键</v>
      </c>
      <c r="K1354" s="4" t="str">
        <f>INDEX(字典!M:M,MATCH("0x"&amp;RIGHT(F1354,2),字典!L:L,0))</f>
        <v>音符</v>
      </c>
      <c r="L1354" s="8">
        <f t="shared" si="47"/>
        <v>147.572</v>
      </c>
      <c r="M1354" s="8">
        <f t="shared" si="46"/>
        <v>0.18600000000000705</v>
      </c>
    </row>
    <row r="1355" spans="1:13" ht="18" customHeight="1" x14ac:dyDescent="0.2">
      <c r="A1355" s="1">
        <v>1354</v>
      </c>
      <c r="B1355" s="1">
        <v>7</v>
      </c>
      <c r="C1355" s="20"/>
      <c r="D1355" s="1" t="s">
        <v>77</v>
      </c>
      <c r="E1355" s="1" t="s">
        <v>78</v>
      </c>
      <c r="F1355" s="1" t="s">
        <v>1750</v>
      </c>
      <c r="G1355" s="1" t="s">
        <v>1751</v>
      </c>
      <c r="H1355" s="4" t="str">
        <f>INDEX(字典!B:B,MATCH(D1355,字典!A:A,0))</f>
        <v>正常</v>
      </c>
      <c r="I1355" s="4" t="str">
        <f>IF(RIGHT(F1355,2)="90",INDEX(字典!F:F,MATCH("0x"&amp;MID(F1355,5,2),字典!C:C,0)),INDEX(字典!D:D,MATCH("0x"&amp;MID(F1355,5,2),字典!C:C,0)))</f>
        <v>松开按键</v>
      </c>
      <c r="J1355" s="4" t="str">
        <f>IF(RIGHT(F1355,2) ="90",INDEX(字典!J:J,MATCH("0x"&amp;MID(F1355,7,2),字典!C:C,0)),INDEX(字典!H:H,MATCH("0x"&amp;MID(F1355,7,2),字典!C:C,0)))</f>
        <v>G4键</v>
      </c>
      <c r="K1355" s="4" t="str">
        <f>INDEX(字典!M:M,MATCH("0x"&amp;RIGHT(F1355,2),字典!L:L,0))</f>
        <v>音符</v>
      </c>
      <c r="L1355" s="8">
        <f t="shared" si="47"/>
        <v>147.72499999999999</v>
      </c>
      <c r="M1355" s="8">
        <f t="shared" si="46"/>
        <v>0.15299999999999159</v>
      </c>
    </row>
    <row r="1356" spans="1:13" ht="18" customHeight="1" x14ac:dyDescent="0.2">
      <c r="A1356" s="1">
        <v>1355</v>
      </c>
      <c r="B1356" s="1">
        <v>7</v>
      </c>
      <c r="C1356" s="20"/>
      <c r="D1356" s="1" t="s">
        <v>77</v>
      </c>
      <c r="E1356" s="1" t="s">
        <v>78</v>
      </c>
      <c r="F1356" s="1" t="s">
        <v>1752</v>
      </c>
      <c r="G1356" s="1" t="s">
        <v>1753</v>
      </c>
      <c r="H1356" s="4" t="str">
        <f>INDEX(字典!B:B,MATCH(D1356,字典!A:A,0))</f>
        <v>正常</v>
      </c>
      <c r="I1356" s="4" t="str">
        <f>IF(RIGHT(F1356,2)="90",INDEX(字典!F:F,MATCH("0x"&amp;MID(F1356,5,2),字典!C:C,0)),INDEX(字典!D:D,MATCH("0x"&amp;MID(F1356,5,2),字典!C:C,0)))</f>
        <v>按下(力度81)</v>
      </c>
      <c r="J1356" s="4" t="str">
        <f>IF(RIGHT(F1356,2) ="90",INDEX(字典!J:J,MATCH("0x"&amp;MID(F1356,7,2),字典!C:C,0)),INDEX(字典!H:H,MATCH("0x"&amp;MID(F1356,7,2),字典!C:C,0)))</f>
        <v>#G4键</v>
      </c>
      <c r="K1356" s="4" t="str">
        <f>INDEX(字典!M:M,MATCH("0x"&amp;RIGHT(F1356,2),字典!L:L,0))</f>
        <v>音符</v>
      </c>
      <c r="L1356" s="8">
        <f t="shared" si="47"/>
        <v>147.89099999999999</v>
      </c>
      <c r="M1356" s="8">
        <f t="shared" si="46"/>
        <v>0.16599999999999682</v>
      </c>
    </row>
    <row r="1357" spans="1:13" ht="18" customHeight="1" x14ac:dyDescent="0.2">
      <c r="A1357" s="1">
        <v>1356</v>
      </c>
      <c r="B1357" s="1">
        <v>7</v>
      </c>
      <c r="C1357" s="20"/>
      <c r="D1357" s="1" t="s">
        <v>77</v>
      </c>
      <c r="E1357" s="1" t="s">
        <v>78</v>
      </c>
      <c r="F1357" s="1" t="s">
        <v>1754</v>
      </c>
      <c r="G1357" s="1" t="s">
        <v>1755</v>
      </c>
      <c r="H1357" s="4" t="str">
        <f>INDEX(字典!B:B,MATCH(D1357,字典!A:A,0))</f>
        <v>正常</v>
      </c>
      <c r="I1357" s="4" t="str">
        <f>IF(RIGHT(F1357,2)="90",INDEX(字典!F:F,MATCH("0x"&amp;MID(F1357,5,2),字典!C:C,0)),INDEX(字典!D:D,MATCH("0x"&amp;MID(F1357,5,2),字典!C:C,0)))</f>
        <v>松开按键</v>
      </c>
      <c r="J1357" s="4" t="str">
        <f>IF(RIGHT(F1357,2) ="90",INDEX(字典!J:J,MATCH("0x"&amp;MID(F1357,7,2),字典!C:C,0)),INDEX(字典!H:H,MATCH("0x"&amp;MID(F1357,7,2),字典!C:C,0)))</f>
        <v>#G4键</v>
      </c>
      <c r="K1357" s="4" t="str">
        <f>INDEX(字典!M:M,MATCH("0x"&amp;RIGHT(F1357,2),字典!L:L,0))</f>
        <v>音符</v>
      </c>
      <c r="L1357" s="8">
        <f t="shared" si="47"/>
        <v>148.054</v>
      </c>
      <c r="M1357" s="8">
        <f t="shared" si="46"/>
        <v>0.16300000000001091</v>
      </c>
    </row>
    <row r="1358" spans="1:13" ht="18" customHeight="1" x14ac:dyDescent="0.2">
      <c r="A1358" s="1">
        <v>1357</v>
      </c>
      <c r="B1358" s="1">
        <v>7</v>
      </c>
      <c r="C1358" s="20"/>
      <c r="D1358" s="1" t="s">
        <v>77</v>
      </c>
      <c r="E1358" s="1" t="s">
        <v>78</v>
      </c>
      <c r="F1358" s="1" t="s">
        <v>1756</v>
      </c>
      <c r="G1358" s="1" t="s">
        <v>1757</v>
      </c>
      <c r="H1358" s="4" t="str">
        <f>INDEX(字典!B:B,MATCH(D1358,字典!A:A,0))</f>
        <v>正常</v>
      </c>
      <c r="I1358" s="4" t="str">
        <f>IF(RIGHT(F1358,2)="90",INDEX(字典!F:F,MATCH("0x"&amp;MID(F1358,5,2),字典!C:C,0)),INDEX(字典!D:D,MATCH("0x"&amp;MID(F1358,5,2),字典!C:C,0)))</f>
        <v>按下(力度81)</v>
      </c>
      <c r="J1358" s="4" t="str">
        <f>IF(RIGHT(F1358,2) ="90",INDEX(字典!J:J,MATCH("0x"&amp;MID(F1358,7,2),字典!C:C,0)),INDEX(字典!H:H,MATCH("0x"&amp;MID(F1358,7,2),字典!C:C,0)))</f>
        <v>A4键</v>
      </c>
      <c r="K1358" s="4" t="str">
        <f>INDEX(字典!M:M,MATCH("0x"&amp;RIGHT(F1358,2),字典!L:L,0))</f>
        <v>音符</v>
      </c>
      <c r="L1358" s="8">
        <f t="shared" si="47"/>
        <v>148.214</v>
      </c>
      <c r="M1358" s="8">
        <f t="shared" si="46"/>
        <v>0.15999999999999659</v>
      </c>
    </row>
    <row r="1359" spans="1:13" ht="18" customHeight="1" x14ac:dyDescent="0.2">
      <c r="A1359" s="1">
        <v>1358</v>
      </c>
      <c r="B1359" s="1">
        <v>7</v>
      </c>
      <c r="C1359" s="20"/>
      <c r="D1359" s="1" t="s">
        <v>77</v>
      </c>
      <c r="E1359" s="1" t="s">
        <v>78</v>
      </c>
      <c r="F1359" s="1" t="s">
        <v>1758</v>
      </c>
      <c r="G1359" s="1" t="s">
        <v>1759</v>
      </c>
      <c r="H1359" s="4" t="str">
        <f>INDEX(字典!B:B,MATCH(D1359,字典!A:A,0))</f>
        <v>正常</v>
      </c>
      <c r="I1359" s="4" t="str">
        <f>IF(RIGHT(F1359,2)="90",INDEX(字典!F:F,MATCH("0x"&amp;MID(F1359,5,2),字典!C:C,0)),INDEX(字典!D:D,MATCH("0x"&amp;MID(F1359,5,2),字典!C:C,0)))</f>
        <v>松开按键</v>
      </c>
      <c r="J1359" s="4" t="str">
        <f>IF(RIGHT(F1359,2) ="90",INDEX(字典!J:J,MATCH("0x"&amp;MID(F1359,7,2),字典!C:C,0)),INDEX(字典!H:H,MATCH("0x"&amp;MID(F1359,7,2),字典!C:C,0)))</f>
        <v>A4键</v>
      </c>
      <c r="K1359" s="4" t="str">
        <f>INDEX(字典!M:M,MATCH("0x"&amp;RIGHT(F1359,2),字典!L:L,0))</f>
        <v>音符</v>
      </c>
      <c r="L1359" s="8">
        <f t="shared" si="47"/>
        <v>148.38399999999999</v>
      </c>
      <c r="M1359" s="8">
        <f t="shared" si="46"/>
        <v>0.16999999999998749</v>
      </c>
    </row>
    <row r="1360" spans="1:13" ht="18" customHeight="1" x14ac:dyDescent="0.2">
      <c r="A1360" s="1">
        <v>1359</v>
      </c>
      <c r="B1360" s="1">
        <v>7</v>
      </c>
      <c r="C1360" s="20"/>
      <c r="D1360" s="1" t="s">
        <v>77</v>
      </c>
      <c r="E1360" s="1" t="s">
        <v>78</v>
      </c>
      <c r="F1360" s="1" t="s">
        <v>1760</v>
      </c>
      <c r="G1360" s="1" t="s">
        <v>1761</v>
      </c>
      <c r="H1360" s="4" t="str">
        <f>INDEX(字典!B:B,MATCH(D1360,字典!A:A,0))</f>
        <v>正常</v>
      </c>
      <c r="I1360" s="4" t="str">
        <f>IF(RIGHT(F1360,2)="90",INDEX(字典!F:F,MATCH("0x"&amp;MID(F1360,5,2),字典!C:C,0)),INDEX(字典!D:D,MATCH("0x"&amp;MID(F1360,5,2),字典!C:C,0)))</f>
        <v>按下(力度84)</v>
      </c>
      <c r="J1360" s="4" t="str">
        <f>IF(RIGHT(F1360,2) ="90",INDEX(字典!J:J,MATCH("0x"&amp;MID(F1360,7,2),字典!C:C,0)),INDEX(字典!H:H,MATCH("0x"&amp;MID(F1360,7,2),字典!C:C,0)))</f>
        <v>#A4键</v>
      </c>
      <c r="K1360" s="4" t="str">
        <f>INDEX(字典!M:M,MATCH("0x"&amp;RIGHT(F1360,2),字典!L:L,0))</f>
        <v>音符</v>
      </c>
      <c r="L1360" s="8">
        <f t="shared" si="47"/>
        <v>148.54</v>
      </c>
      <c r="M1360" s="8">
        <f t="shared" si="46"/>
        <v>0.15600000000000591</v>
      </c>
    </row>
    <row r="1361" spans="1:13" ht="18" customHeight="1" x14ac:dyDescent="0.2">
      <c r="A1361" s="1">
        <v>1360</v>
      </c>
      <c r="B1361" s="1">
        <v>7</v>
      </c>
      <c r="C1361" s="20"/>
      <c r="D1361" s="1" t="s">
        <v>77</v>
      </c>
      <c r="E1361" s="1" t="s">
        <v>78</v>
      </c>
      <c r="F1361" s="1" t="s">
        <v>1762</v>
      </c>
      <c r="G1361" s="1" t="s">
        <v>1763</v>
      </c>
      <c r="H1361" s="4" t="str">
        <f>INDEX(字典!B:B,MATCH(D1361,字典!A:A,0))</f>
        <v>正常</v>
      </c>
      <c r="I1361" s="4" t="str">
        <f>IF(RIGHT(F1361,2)="90",INDEX(字典!F:F,MATCH("0x"&amp;MID(F1361,5,2),字典!C:C,0)),INDEX(字典!D:D,MATCH("0x"&amp;MID(F1361,5,2),字典!C:C,0)))</f>
        <v>松开按键</v>
      </c>
      <c r="J1361" s="4" t="str">
        <f>IF(RIGHT(F1361,2) ="90",INDEX(字典!J:J,MATCH("0x"&amp;MID(F1361,7,2),字典!C:C,0)),INDEX(字典!H:H,MATCH("0x"&amp;MID(F1361,7,2),字典!C:C,0)))</f>
        <v>#A4键</v>
      </c>
      <c r="K1361" s="4" t="str">
        <f>INDEX(字典!M:M,MATCH("0x"&amp;RIGHT(F1361,2),字典!L:L,0))</f>
        <v>音符</v>
      </c>
      <c r="L1361" s="8">
        <f t="shared" si="47"/>
        <v>148.703</v>
      </c>
      <c r="M1361" s="8">
        <f t="shared" si="46"/>
        <v>0.16300000000001091</v>
      </c>
    </row>
    <row r="1362" spans="1:13" ht="18" customHeight="1" x14ac:dyDescent="0.2">
      <c r="A1362" s="1">
        <v>1361</v>
      </c>
      <c r="B1362" s="1">
        <v>7</v>
      </c>
      <c r="C1362" s="20"/>
      <c r="D1362" s="1" t="s">
        <v>77</v>
      </c>
      <c r="E1362" s="1" t="s">
        <v>78</v>
      </c>
      <c r="F1362" s="1" t="s">
        <v>1764</v>
      </c>
      <c r="G1362" s="1" t="s">
        <v>1765</v>
      </c>
      <c r="H1362" s="4" t="str">
        <f>INDEX(字典!B:B,MATCH(D1362,字典!A:A,0))</f>
        <v>正常</v>
      </c>
      <c r="I1362" s="4" t="str">
        <f>IF(RIGHT(F1362,2)="90",INDEX(字典!F:F,MATCH("0x"&amp;MID(F1362,5,2),字典!C:C,0)),INDEX(字典!D:D,MATCH("0x"&amp;MID(F1362,5,2),字典!C:C,0)))</f>
        <v>按下(力度86)</v>
      </c>
      <c r="J1362" s="4" t="str">
        <f>IF(RIGHT(F1362,2) ="90",INDEX(字典!J:J,MATCH("0x"&amp;MID(F1362,7,2),字典!C:C,0)),INDEX(字典!H:H,MATCH("0x"&amp;MID(F1362,7,2),字典!C:C,0)))</f>
        <v>B4键</v>
      </c>
      <c r="K1362" s="4" t="str">
        <f>INDEX(字典!M:M,MATCH("0x"&amp;RIGHT(F1362,2),字典!L:L,0))</f>
        <v>音符</v>
      </c>
      <c r="L1362" s="8">
        <f t="shared" si="47"/>
        <v>148.87299999999999</v>
      </c>
      <c r="M1362" s="8">
        <f t="shared" si="46"/>
        <v>0.16999999999998749</v>
      </c>
    </row>
    <row r="1363" spans="1:13" ht="18" customHeight="1" x14ac:dyDescent="0.2">
      <c r="A1363" s="1">
        <v>1362</v>
      </c>
      <c r="B1363" s="1">
        <v>7</v>
      </c>
      <c r="C1363" s="20"/>
      <c r="D1363" s="1" t="s">
        <v>77</v>
      </c>
      <c r="E1363" s="1" t="s">
        <v>78</v>
      </c>
      <c r="F1363" s="1" t="s">
        <v>1766</v>
      </c>
      <c r="G1363" s="1" t="s">
        <v>1767</v>
      </c>
      <c r="H1363" s="4" t="str">
        <f>INDEX(字典!B:B,MATCH(D1363,字典!A:A,0))</f>
        <v>正常</v>
      </c>
      <c r="I1363" s="4" t="str">
        <f>IF(RIGHT(F1363,2)="90",INDEX(字典!F:F,MATCH("0x"&amp;MID(F1363,5,2),字典!C:C,0)),INDEX(字典!D:D,MATCH("0x"&amp;MID(F1363,5,2),字典!C:C,0)))</f>
        <v>松开按键</v>
      </c>
      <c r="J1363" s="4" t="str">
        <f>IF(RIGHT(F1363,2) ="90",INDEX(字典!J:J,MATCH("0x"&amp;MID(F1363,7,2),字典!C:C,0)),INDEX(字典!H:H,MATCH("0x"&amp;MID(F1363,7,2),字典!C:C,0)))</f>
        <v>B4键</v>
      </c>
      <c r="K1363" s="4" t="str">
        <f>INDEX(字典!M:M,MATCH("0x"&amp;RIGHT(F1363,2),字典!L:L,0))</f>
        <v>音符</v>
      </c>
      <c r="L1363" s="8">
        <f t="shared" si="47"/>
        <v>149.048</v>
      </c>
      <c r="M1363" s="8">
        <f t="shared" si="46"/>
        <v>0.17500000000001137</v>
      </c>
    </row>
    <row r="1364" spans="1:13" ht="18" customHeight="1" x14ac:dyDescent="0.2">
      <c r="A1364" s="1">
        <v>1363</v>
      </c>
      <c r="B1364" s="1">
        <v>7</v>
      </c>
      <c r="C1364" s="20"/>
      <c r="D1364" s="1" t="s">
        <v>77</v>
      </c>
      <c r="E1364" s="1" t="s">
        <v>78</v>
      </c>
      <c r="F1364" s="1" t="s">
        <v>1768</v>
      </c>
      <c r="G1364" s="1" t="s">
        <v>1769</v>
      </c>
      <c r="H1364" s="4" t="str">
        <f>INDEX(字典!B:B,MATCH(D1364,字典!A:A,0))</f>
        <v>正常</v>
      </c>
      <c r="I1364" s="4" t="str">
        <f>IF(RIGHT(F1364,2)="90",INDEX(字典!F:F,MATCH("0x"&amp;MID(F1364,5,2),字典!C:C,0)),INDEX(字典!D:D,MATCH("0x"&amp;MID(F1364,5,2),字典!C:C,0)))</f>
        <v>按下(力度90)</v>
      </c>
      <c r="J1364" s="4" t="str">
        <f>IF(RIGHT(F1364,2) ="90",INDEX(字典!J:J,MATCH("0x"&amp;MID(F1364,7,2),字典!C:C,0)),INDEX(字典!H:H,MATCH("0x"&amp;MID(F1364,7,2),字典!C:C,0)))</f>
        <v>C5键</v>
      </c>
      <c r="K1364" s="4" t="str">
        <f>INDEX(字典!M:M,MATCH("0x"&amp;RIGHT(F1364,2),字典!L:L,0))</f>
        <v>音符</v>
      </c>
      <c r="L1364" s="8">
        <f t="shared" si="47"/>
        <v>149.208</v>
      </c>
      <c r="M1364" s="8">
        <f t="shared" si="46"/>
        <v>0.15999999999999659</v>
      </c>
    </row>
    <row r="1365" spans="1:13" ht="18" customHeight="1" x14ac:dyDescent="0.2">
      <c r="A1365" s="1">
        <v>1364</v>
      </c>
      <c r="B1365" s="1">
        <v>7</v>
      </c>
      <c r="C1365" s="20"/>
      <c r="D1365" s="1" t="s">
        <v>77</v>
      </c>
      <c r="E1365" s="1" t="s">
        <v>78</v>
      </c>
      <c r="F1365" s="1" t="s">
        <v>1770</v>
      </c>
      <c r="G1365" s="1" t="s">
        <v>1771</v>
      </c>
      <c r="H1365" s="4" t="str">
        <f>INDEX(字典!B:B,MATCH(D1365,字典!A:A,0))</f>
        <v>正常</v>
      </c>
      <c r="I1365" s="4" t="str">
        <f>IF(RIGHT(F1365,2)="90",INDEX(字典!F:F,MATCH("0x"&amp;MID(F1365,5,2),字典!C:C,0)),INDEX(字典!D:D,MATCH("0x"&amp;MID(F1365,5,2),字典!C:C,0)))</f>
        <v>松开按键</v>
      </c>
      <c r="J1365" s="4" t="str">
        <f>IF(RIGHT(F1365,2) ="90",INDEX(字典!J:J,MATCH("0x"&amp;MID(F1365,7,2),字典!C:C,0)),INDEX(字典!H:H,MATCH("0x"&amp;MID(F1365,7,2),字典!C:C,0)))</f>
        <v>C5键</v>
      </c>
      <c r="K1365" s="4" t="str">
        <f>INDEX(字典!M:M,MATCH("0x"&amp;RIGHT(F1365,2),字典!L:L,0))</f>
        <v>音符</v>
      </c>
      <c r="L1365" s="8">
        <f t="shared" si="47"/>
        <v>149.37799999999999</v>
      </c>
      <c r="M1365" s="8">
        <f t="shared" si="46"/>
        <v>0.16999999999998749</v>
      </c>
    </row>
    <row r="1366" spans="1:13" ht="18" customHeight="1" x14ac:dyDescent="0.2">
      <c r="A1366" s="1">
        <v>1365</v>
      </c>
      <c r="B1366" s="1">
        <v>7</v>
      </c>
      <c r="C1366" s="20"/>
      <c r="D1366" s="1" t="s">
        <v>77</v>
      </c>
      <c r="E1366" s="1" t="s">
        <v>78</v>
      </c>
      <c r="F1366" s="1" t="s">
        <v>1772</v>
      </c>
      <c r="G1366" s="1" t="s">
        <v>1773</v>
      </c>
      <c r="H1366" s="4" t="str">
        <f>INDEX(字典!B:B,MATCH(D1366,字典!A:A,0))</f>
        <v>正常</v>
      </c>
      <c r="I1366" s="4" t="str">
        <f>IF(RIGHT(F1366,2)="90",INDEX(字典!F:F,MATCH("0x"&amp;MID(F1366,5,2),字典!C:C,0)),INDEX(字典!D:D,MATCH("0x"&amp;MID(F1366,5,2),字典!C:C,0)))</f>
        <v>按下(力度86)</v>
      </c>
      <c r="J1366" s="4" t="str">
        <f>IF(RIGHT(F1366,2) ="90",INDEX(字典!J:J,MATCH("0x"&amp;MID(F1366,7,2),字典!C:C,0)),INDEX(字典!H:H,MATCH("0x"&amp;MID(F1366,7,2),字典!C:C,0)))</f>
        <v>#C5键</v>
      </c>
      <c r="K1366" s="4" t="str">
        <f>INDEX(字典!M:M,MATCH("0x"&amp;RIGHT(F1366,2),字典!L:L,0))</f>
        <v>音符</v>
      </c>
      <c r="L1366" s="8">
        <f t="shared" si="47"/>
        <v>149.55799999999999</v>
      </c>
      <c r="M1366" s="8">
        <f t="shared" si="46"/>
        <v>0.18000000000000682</v>
      </c>
    </row>
    <row r="1367" spans="1:13" ht="18" customHeight="1" x14ac:dyDescent="0.2">
      <c r="A1367" s="1">
        <v>1366</v>
      </c>
      <c r="B1367" s="1">
        <v>7</v>
      </c>
      <c r="C1367" s="20"/>
      <c r="D1367" s="1" t="s">
        <v>77</v>
      </c>
      <c r="E1367" s="1" t="s">
        <v>78</v>
      </c>
      <c r="F1367" s="1" t="s">
        <v>1774</v>
      </c>
      <c r="G1367" s="1" t="s">
        <v>1775</v>
      </c>
      <c r="H1367" s="4" t="str">
        <f>INDEX(字典!B:B,MATCH(D1367,字典!A:A,0))</f>
        <v>正常</v>
      </c>
      <c r="I1367" s="4" t="str">
        <f>IF(RIGHT(F1367,2)="90",INDEX(字典!F:F,MATCH("0x"&amp;MID(F1367,5,2),字典!C:C,0)),INDEX(字典!D:D,MATCH("0x"&amp;MID(F1367,5,2),字典!C:C,0)))</f>
        <v>松开按键</v>
      </c>
      <c r="J1367" s="4" t="str">
        <f>IF(RIGHT(F1367,2) ="90",INDEX(字典!J:J,MATCH("0x"&amp;MID(F1367,7,2),字典!C:C,0)),INDEX(字典!H:H,MATCH("0x"&amp;MID(F1367,7,2),字典!C:C,0)))</f>
        <v>#C5键</v>
      </c>
      <c r="K1367" s="4" t="str">
        <f>INDEX(字典!M:M,MATCH("0x"&amp;RIGHT(F1367,2),字典!L:L,0))</f>
        <v>音符</v>
      </c>
      <c r="L1367" s="8">
        <f t="shared" si="47"/>
        <v>149.70500000000001</v>
      </c>
      <c r="M1367" s="8">
        <f t="shared" si="46"/>
        <v>0.14700000000001978</v>
      </c>
    </row>
    <row r="1368" spans="1:13" ht="18" customHeight="1" x14ac:dyDescent="0.2">
      <c r="A1368" s="1">
        <v>1367</v>
      </c>
      <c r="B1368" s="1">
        <v>7</v>
      </c>
      <c r="C1368" s="20"/>
      <c r="D1368" s="1" t="s">
        <v>77</v>
      </c>
      <c r="E1368" s="1" t="s">
        <v>78</v>
      </c>
      <c r="F1368" s="1" t="s">
        <v>1776</v>
      </c>
      <c r="G1368" s="1" t="s">
        <v>1777</v>
      </c>
      <c r="H1368" s="4" t="str">
        <f>INDEX(字典!B:B,MATCH(D1368,字典!A:A,0))</f>
        <v>正常</v>
      </c>
      <c r="I1368" s="4" t="str">
        <f>IF(RIGHT(F1368,2)="90",INDEX(字典!F:F,MATCH("0x"&amp;MID(F1368,5,2),字典!C:C,0)),INDEX(字典!D:D,MATCH("0x"&amp;MID(F1368,5,2),字典!C:C,0)))</f>
        <v>按下(力度81)</v>
      </c>
      <c r="J1368" s="4" t="str">
        <f>IF(RIGHT(F1368,2) ="90",INDEX(字典!J:J,MATCH("0x"&amp;MID(F1368,7,2),字典!C:C,0)),INDEX(字典!H:H,MATCH("0x"&amp;MID(F1368,7,2),字典!C:C,0)))</f>
        <v>D5键</v>
      </c>
      <c r="K1368" s="4" t="str">
        <f>INDEX(字典!M:M,MATCH("0x"&amp;RIGHT(F1368,2),字典!L:L,0))</f>
        <v>音符</v>
      </c>
      <c r="L1368" s="8">
        <f t="shared" si="47"/>
        <v>149.86500000000001</v>
      </c>
      <c r="M1368" s="8">
        <f t="shared" si="46"/>
        <v>0.15999999999999659</v>
      </c>
    </row>
    <row r="1369" spans="1:13" ht="18" customHeight="1" x14ac:dyDescent="0.2">
      <c r="A1369" s="1">
        <v>1368</v>
      </c>
      <c r="B1369" s="1">
        <v>7</v>
      </c>
      <c r="C1369" s="20"/>
      <c r="D1369" s="1" t="s">
        <v>77</v>
      </c>
      <c r="E1369" s="1" t="s">
        <v>78</v>
      </c>
      <c r="F1369" s="1" t="s">
        <v>1778</v>
      </c>
      <c r="G1369" s="1" t="s">
        <v>1779</v>
      </c>
      <c r="H1369" s="4" t="str">
        <f>INDEX(字典!B:B,MATCH(D1369,字典!A:A,0))</f>
        <v>正常</v>
      </c>
      <c r="I1369" s="4" t="str">
        <f>IF(RIGHT(F1369,2)="90",INDEX(字典!F:F,MATCH("0x"&amp;MID(F1369,5,2),字典!C:C,0)),INDEX(字典!D:D,MATCH("0x"&amp;MID(F1369,5,2),字典!C:C,0)))</f>
        <v>松开按键</v>
      </c>
      <c r="J1369" s="4" t="str">
        <f>IF(RIGHT(F1369,2) ="90",INDEX(字典!J:J,MATCH("0x"&amp;MID(F1369,7,2),字典!C:C,0)),INDEX(字典!H:H,MATCH("0x"&amp;MID(F1369,7,2),字典!C:C,0)))</f>
        <v>D5键</v>
      </c>
      <c r="K1369" s="4" t="str">
        <f>INDEX(字典!M:M,MATCH("0x"&amp;RIGHT(F1369,2),字典!L:L,0))</f>
        <v>音符</v>
      </c>
      <c r="L1369" s="8">
        <f t="shared" si="47"/>
        <v>150.02699999999999</v>
      </c>
      <c r="M1369" s="8">
        <f t="shared" si="46"/>
        <v>0.16199999999997772</v>
      </c>
    </row>
    <row r="1370" spans="1:13" ht="18" customHeight="1" x14ac:dyDescent="0.2">
      <c r="A1370" s="1">
        <v>1369</v>
      </c>
      <c r="B1370" s="1">
        <v>7</v>
      </c>
      <c r="C1370" s="20"/>
      <c r="D1370" s="1" t="s">
        <v>77</v>
      </c>
      <c r="E1370" s="1" t="s">
        <v>78</v>
      </c>
      <c r="F1370" s="1" t="s">
        <v>1780</v>
      </c>
      <c r="G1370" s="1" t="s">
        <v>1781</v>
      </c>
      <c r="H1370" s="4" t="str">
        <f>INDEX(字典!B:B,MATCH(D1370,字典!A:A,0))</f>
        <v>正常</v>
      </c>
      <c r="I1370" s="4" t="str">
        <f>IF(RIGHT(F1370,2)="90",INDEX(字典!F:F,MATCH("0x"&amp;MID(F1370,5,2),字典!C:C,0)),INDEX(字典!D:D,MATCH("0x"&amp;MID(F1370,5,2),字典!C:C,0)))</f>
        <v>按下(力度83)</v>
      </c>
      <c r="J1370" s="4" t="str">
        <f>IF(RIGHT(F1370,2) ="90",INDEX(字典!J:J,MATCH("0x"&amp;MID(F1370,7,2),字典!C:C,0)),INDEX(字典!H:H,MATCH("0x"&amp;MID(F1370,7,2),字典!C:C,0)))</f>
        <v>#D5键</v>
      </c>
      <c r="K1370" s="4" t="str">
        <f>INDEX(字典!M:M,MATCH("0x"&amp;RIGHT(F1370,2),字典!L:L,0))</f>
        <v>音符</v>
      </c>
      <c r="L1370" s="8">
        <f t="shared" si="47"/>
        <v>150.18700000000001</v>
      </c>
      <c r="M1370" s="8">
        <f t="shared" si="46"/>
        <v>0.16000000000002501</v>
      </c>
    </row>
    <row r="1371" spans="1:13" ht="18" customHeight="1" x14ac:dyDescent="0.2">
      <c r="A1371" s="1">
        <v>1370</v>
      </c>
      <c r="B1371" s="1">
        <v>7</v>
      </c>
      <c r="C1371" s="20"/>
      <c r="D1371" s="1" t="s">
        <v>77</v>
      </c>
      <c r="E1371" s="1" t="s">
        <v>78</v>
      </c>
      <c r="F1371" s="1" t="s">
        <v>1782</v>
      </c>
      <c r="G1371" s="1" t="s">
        <v>1783</v>
      </c>
      <c r="H1371" s="4" t="str">
        <f>INDEX(字典!B:B,MATCH(D1371,字典!A:A,0))</f>
        <v>正常</v>
      </c>
      <c r="I1371" s="4" t="str">
        <f>IF(RIGHT(F1371,2)="90",INDEX(字典!F:F,MATCH("0x"&amp;MID(F1371,5,2),字典!C:C,0)),INDEX(字典!D:D,MATCH("0x"&amp;MID(F1371,5,2),字典!C:C,0)))</f>
        <v>松开按键</v>
      </c>
      <c r="J1371" s="4" t="str">
        <f>IF(RIGHT(F1371,2) ="90",INDEX(字典!J:J,MATCH("0x"&amp;MID(F1371,7,2),字典!C:C,0)),INDEX(字典!H:H,MATCH("0x"&amp;MID(F1371,7,2),字典!C:C,0)))</f>
        <v>#D5键</v>
      </c>
      <c r="K1371" s="4" t="str">
        <f>INDEX(字典!M:M,MATCH("0x"&amp;RIGHT(F1371,2),字典!L:L,0))</f>
        <v>音符</v>
      </c>
      <c r="L1371" s="8">
        <f t="shared" si="47"/>
        <v>150.33699999999999</v>
      </c>
      <c r="M1371" s="8">
        <f t="shared" si="46"/>
        <v>0.14999999999997726</v>
      </c>
    </row>
    <row r="1372" spans="1:13" ht="18" customHeight="1" x14ac:dyDescent="0.2">
      <c r="A1372" s="1">
        <v>1371</v>
      </c>
      <c r="B1372" s="1">
        <v>7</v>
      </c>
      <c r="C1372" s="20"/>
      <c r="D1372" s="1" t="s">
        <v>77</v>
      </c>
      <c r="E1372" s="1" t="s">
        <v>78</v>
      </c>
      <c r="F1372" s="1" t="s">
        <v>1784</v>
      </c>
      <c r="G1372" s="1" t="s">
        <v>1785</v>
      </c>
      <c r="H1372" s="4" t="str">
        <f>INDEX(字典!B:B,MATCH(D1372,字典!A:A,0))</f>
        <v>正常</v>
      </c>
      <c r="I1372" s="4" t="str">
        <f>IF(RIGHT(F1372,2)="90",INDEX(字典!F:F,MATCH("0x"&amp;MID(F1372,5,2),字典!C:C,0)),INDEX(字典!D:D,MATCH("0x"&amp;MID(F1372,5,2),字典!C:C,0)))</f>
        <v>按下(力度84)</v>
      </c>
      <c r="J1372" s="4" t="str">
        <f>IF(RIGHT(F1372,2) ="90",INDEX(字典!J:J,MATCH("0x"&amp;MID(F1372,7,2),字典!C:C,0)),INDEX(字典!H:H,MATCH("0x"&amp;MID(F1372,7,2),字典!C:C,0)))</f>
        <v>E5键</v>
      </c>
      <c r="K1372" s="4" t="str">
        <f>INDEX(字典!M:M,MATCH("0x"&amp;RIGHT(F1372,2),字典!L:L,0))</f>
        <v>音符</v>
      </c>
      <c r="L1372" s="8">
        <f t="shared" si="47"/>
        <v>150.506</v>
      </c>
      <c r="M1372" s="8">
        <f t="shared" si="46"/>
        <v>0.16900000000001114</v>
      </c>
    </row>
    <row r="1373" spans="1:13" ht="18" customHeight="1" x14ac:dyDescent="0.2">
      <c r="A1373" s="1">
        <v>1372</v>
      </c>
      <c r="B1373" s="1">
        <v>7</v>
      </c>
      <c r="C1373" s="20"/>
      <c r="D1373" s="1" t="s">
        <v>77</v>
      </c>
      <c r="E1373" s="1" t="s">
        <v>78</v>
      </c>
      <c r="F1373" s="1" t="s">
        <v>1786</v>
      </c>
      <c r="G1373" s="1" t="s">
        <v>1787</v>
      </c>
      <c r="H1373" s="4" t="str">
        <f>INDEX(字典!B:B,MATCH(D1373,字典!A:A,0))</f>
        <v>正常</v>
      </c>
      <c r="I1373" s="4" t="str">
        <f>IF(RIGHT(F1373,2)="90",INDEX(字典!F:F,MATCH("0x"&amp;MID(F1373,5,2),字典!C:C,0)),INDEX(字典!D:D,MATCH("0x"&amp;MID(F1373,5,2),字典!C:C,0)))</f>
        <v>松开按键</v>
      </c>
      <c r="J1373" s="4" t="str">
        <f>IF(RIGHT(F1373,2) ="90",INDEX(字典!J:J,MATCH("0x"&amp;MID(F1373,7,2),字典!C:C,0)),INDEX(字典!H:H,MATCH("0x"&amp;MID(F1373,7,2),字典!C:C,0)))</f>
        <v>E5键</v>
      </c>
      <c r="K1373" s="4" t="str">
        <f>INDEX(字典!M:M,MATCH("0x"&amp;RIGHT(F1373,2),字典!L:L,0))</f>
        <v>音符</v>
      </c>
      <c r="L1373" s="8">
        <f t="shared" si="47"/>
        <v>150.68299999999999</v>
      </c>
      <c r="M1373" s="8">
        <f t="shared" si="46"/>
        <v>0.1769999999999925</v>
      </c>
    </row>
    <row r="1374" spans="1:13" ht="18" customHeight="1" x14ac:dyDescent="0.2">
      <c r="A1374" s="1">
        <v>1373</v>
      </c>
      <c r="B1374" s="1">
        <v>7</v>
      </c>
      <c r="C1374" s="20"/>
      <c r="D1374" s="1" t="s">
        <v>77</v>
      </c>
      <c r="E1374" s="1" t="s">
        <v>78</v>
      </c>
      <c r="F1374" s="1" t="s">
        <v>1788</v>
      </c>
      <c r="G1374" s="1" t="s">
        <v>1789</v>
      </c>
      <c r="H1374" s="4" t="str">
        <f>INDEX(字典!B:B,MATCH(D1374,字典!A:A,0))</f>
        <v>正常</v>
      </c>
      <c r="I1374" s="4" t="str">
        <f>IF(RIGHT(F1374,2)="90",INDEX(字典!F:F,MATCH("0x"&amp;MID(F1374,5,2),字典!C:C,0)),INDEX(字典!D:D,MATCH("0x"&amp;MID(F1374,5,2),字典!C:C,0)))</f>
        <v>按下(力度81)</v>
      </c>
      <c r="J1374" s="4" t="str">
        <f>IF(RIGHT(F1374,2) ="90",INDEX(字典!J:J,MATCH("0x"&amp;MID(F1374,7,2),字典!C:C,0)),INDEX(字典!H:H,MATCH("0x"&amp;MID(F1374,7,2),字典!C:C,0)))</f>
        <v>F5键</v>
      </c>
      <c r="K1374" s="4" t="str">
        <f>INDEX(字典!M:M,MATCH("0x"&amp;RIGHT(F1374,2),字典!L:L,0))</f>
        <v>音符</v>
      </c>
      <c r="L1374" s="8">
        <f t="shared" si="47"/>
        <v>150.85300000000001</v>
      </c>
      <c r="M1374" s="8">
        <f t="shared" si="46"/>
        <v>0.17000000000001592</v>
      </c>
    </row>
    <row r="1375" spans="1:13" ht="18" customHeight="1" x14ac:dyDescent="0.2">
      <c r="A1375" s="1">
        <v>1374</v>
      </c>
      <c r="B1375" s="1">
        <v>7</v>
      </c>
      <c r="C1375" s="20"/>
      <c r="D1375" s="1" t="s">
        <v>77</v>
      </c>
      <c r="E1375" s="1" t="s">
        <v>78</v>
      </c>
      <c r="F1375" s="1" t="s">
        <v>1790</v>
      </c>
      <c r="G1375" s="1" t="s">
        <v>1791</v>
      </c>
      <c r="H1375" s="4" t="str">
        <f>INDEX(字典!B:B,MATCH(D1375,字典!A:A,0))</f>
        <v>正常</v>
      </c>
      <c r="I1375" s="4" t="str">
        <f>IF(RIGHT(F1375,2)="90",INDEX(字典!F:F,MATCH("0x"&amp;MID(F1375,5,2),字典!C:C,0)),INDEX(字典!D:D,MATCH("0x"&amp;MID(F1375,5,2),字典!C:C,0)))</f>
        <v>松开按键</v>
      </c>
      <c r="J1375" s="4" t="str">
        <f>IF(RIGHT(F1375,2) ="90",INDEX(字典!J:J,MATCH("0x"&amp;MID(F1375,7,2),字典!C:C,0)),INDEX(字典!H:H,MATCH("0x"&amp;MID(F1375,7,2),字典!C:C,0)))</f>
        <v>F5键</v>
      </c>
      <c r="K1375" s="4" t="str">
        <f>INDEX(字典!M:M,MATCH("0x"&amp;RIGHT(F1375,2),字典!L:L,0))</f>
        <v>音符</v>
      </c>
      <c r="L1375" s="8">
        <f t="shared" si="47"/>
        <v>151.01400000000001</v>
      </c>
      <c r="M1375" s="8">
        <f t="shared" si="46"/>
        <v>0.16100000000000136</v>
      </c>
    </row>
    <row r="1376" spans="1:13" ht="18" customHeight="1" x14ac:dyDescent="0.2">
      <c r="A1376" s="1">
        <v>1375</v>
      </c>
      <c r="B1376" s="1">
        <v>7</v>
      </c>
      <c r="C1376" s="20"/>
      <c r="D1376" s="1" t="s">
        <v>77</v>
      </c>
      <c r="E1376" s="1" t="s">
        <v>78</v>
      </c>
      <c r="F1376" s="1" t="s">
        <v>1792</v>
      </c>
      <c r="G1376" s="1" t="s">
        <v>1793</v>
      </c>
      <c r="H1376" s="4" t="str">
        <f>INDEX(字典!B:B,MATCH(D1376,字典!A:A,0))</f>
        <v>正常</v>
      </c>
      <c r="I1376" s="4" t="str">
        <f>IF(RIGHT(F1376,2)="90",INDEX(字典!F:F,MATCH("0x"&amp;MID(F1376,5,2),字典!C:C,0)),INDEX(字典!D:D,MATCH("0x"&amp;MID(F1376,5,2),字典!C:C,0)))</f>
        <v>按下(力度83)</v>
      </c>
      <c r="J1376" s="4" t="str">
        <f>IF(RIGHT(F1376,2) ="90",INDEX(字典!J:J,MATCH("0x"&amp;MID(F1376,7,2),字典!C:C,0)),INDEX(字典!H:H,MATCH("0x"&amp;MID(F1376,7,2),字典!C:C,0)))</f>
        <v>#F5键</v>
      </c>
      <c r="K1376" s="4" t="str">
        <f>INDEX(字典!M:M,MATCH("0x"&amp;RIGHT(F1376,2),字典!L:L,0))</f>
        <v>音符</v>
      </c>
      <c r="L1376" s="8">
        <f t="shared" si="47"/>
        <v>151.19399999999999</v>
      </c>
      <c r="M1376" s="8">
        <f t="shared" si="46"/>
        <v>0.1799999999999784</v>
      </c>
    </row>
    <row r="1377" spans="1:13" ht="18" customHeight="1" x14ac:dyDescent="0.2">
      <c r="A1377" s="1">
        <v>1376</v>
      </c>
      <c r="B1377" s="1">
        <v>7</v>
      </c>
      <c r="C1377" s="20"/>
      <c r="D1377" s="1" t="s">
        <v>77</v>
      </c>
      <c r="E1377" s="1" t="s">
        <v>78</v>
      </c>
      <c r="F1377" s="1" t="s">
        <v>1794</v>
      </c>
      <c r="G1377" s="1" t="s">
        <v>1795</v>
      </c>
      <c r="H1377" s="4" t="str">
        <f>INDEX(字典!B:B,MATCH(D1377,字典!A:A,0))</f>
        <v>正常</v>
      </c>
      <c r="I1377" s="4" t="str">
        <f>IF(RIGHT(F1377,2)="90",INDEX(字典!F:F,MATCH("0x"&amp;MID(F1377,5,2),字典!C:C,0)),INDEX(字典!D:D,MATCH("0x"&amp;MID(F1377,5,2),字典!C:C,0)))</f>
        <v>松开按键</v>
      </c>
      <c r="J1377" s="4" t="str">
        <f>IF(RIGHT(F1377,2) ="90",INDEX(字典!J:J,MATCH("0x"&amp;MID(F1377,7,2),字典!C:C,0)),INDEX(字典!H:H,MATCH("0x"&amp;MID(F1377,7,2),字典!C:C,0)))</f>
        <v>#F5键</v>
      </c>
      <c r="K1377" s="4" t="str">
        <f>INDEX(字典!M:M,MATCH("0x"&amp;RIGHT(F1377,2),字典!L:L,0))</f>
        <v>音符</v>
      </c>
      <c r="L1377" s="8">
        <f t="shared" si="47"/>
        <v>151.35400000000001</v>
      </c>
      <c r="M1377" s="8">
        <f t="shared" si="46"/>
        <v>0.16000000000002501</v>
      </c>
    </row>
    <row r="1378" spans="1:13" ht="18" customHeight="1" x14ac:dyDescent="0.2">
      <c r="A1378" s="1">
        <v>1377</v>
      </c>
      <c r="B1378" s="1">
        <v>7</v>
      </c>
      <c r="C1378" s="20"/>
      <c r="D1378" s="1" t="s">
        <v>77</v>
      </c>
      <c r="E1378" s="1" t="s">
        <v>78</v>
      </c>
      <c r="F1378" s="1" t="s">
        <v>1796</v>
      </c>
      <c r="G1378" s="1" t="s">
        <v>1797</v>
      </c>
      <c r="H1378" s="4" t="str">
        <f>INDEX(字典!B:B,MATCH(D1378,字典!A:A,0))</f>
        <v>正常</v>
      </c>
      <c r="I1378" s="4" t="str">
        <f>IF(RIGHT(F1378,2)="90",INDEX(字典!F:F,MATCH("0x"&amp;MID(F1378,5,2),字典!C:C,0)),INDEX(字典!D:D,MATCH("0x"&amp;MID(F1378,5,2),字典!C:C,0)))</f>
        <v>按下(力度81)</v>
      </c>
      <c r="J1378" s="4" t="str">
        <f>IF(RIGHT(F1378,2) ="90",INDEX(字典!J:J,MATCH("0x"&amp;MID(F1378,7,2),字典!C:C,0)),INDEX(字典!H:H,MATCH("0x"&amp;MID(F1378,7,2),字典!C:C,0)))</f>
        <v>G5键</v>
      </c>
      <c r="K1378" s="4" t="str">
        <f>INDEX(字典!M:M,MATCH("0x"&amp;RIGHT(F1378,2),字典!L:L,0))</f>
        <v>音符</v>
      </c>
      <c r="L1378" s="8">
        <f t="shared" si="47"/>
        <v>151.51400000000001</v>
      </c>
      <c r="M1378" s="8">
        <f t="shared" si="46"/>
        <v>0.15999999999999659</v>
      </c>
    </row>
    <row r="1379" spans="1:13" ht="18" customHeight="1" x14ac:dyDescent="0.2">
      <c r="A1379" s="1">
        <v>1378</v>
      </c>
      <c r="B1379" s="1">
        <v>7</v>
      </c>
      <c r="C1379" s="20"/>
      <c r="D1379" s="1" t="s">
        <v>77</v>
      </c>
      <c r="E1379" s="1" t="s">
        <v>78</v>
      </c>
      <c r="F1379" s="1" t="s">
        <v>1798</v>
      </c>
      <c r="G1379" s="1" t="s">
        <v>1799</v>
      </c>
      <c r="H1379" s="4" t="str">
        <f>INDEX(字典!B:B,MATCH(D1379,字典!A:A,0))</f>
        <v>正常</v>
      </c>
      <c r="I1379" s="4" t="str">
        <f>IF(RIGHT(F1379,2)="90",INDEX(字典!F:F,MATCH("0x"&amp;MID(F1379,5,2),字典!C:C,0)),INDEX(字典!D:D,MATCH("0x"&amp;MID(F1379,5,2),字典!C:C,0)))</f>
        <v>松开按键</v>
      </c>
      <c r="J1379" s="4" t="str">
        <f>IF(RIGHT(F1379,2) ="90",INDEX(字典!J:J,MATCH("0x"&amp;MID(F1379,7,2),字典!C:C,0)),INDEX(字典!H:H,MATCH("0x"&amp;MID(F1379,7,2),字典!C:C,0)))</f>
        <v>G5键</v>
      </c>
      <c r="K1379" s="4" t="str">
        <f>INDEX(字典!M:M,MATCH("0x"&amp;RIGHT(F1379,2),字典!L:L,0))</f>
        <v>音符</v>
      </c>
      <c r="L1379" s="8">
        <f t="shared" si="47"/>
        <v>151.68899999999999</v>
      </c>
      <c r="M1379" s="8">
        <f t="shared" si="46"/>
        <v>0.17499999999998295</v>
      </c>
    </row>
    <row r="1380" spans="1:13" ht="18" customHeight="1" x14ac:dyDescent="0.2">
      <c r="A1380" s="1">
        <v>1379</v>
      </c>
      <c r="B1380" s="1">
        <v>7</v>
      </c>
      <c r="C1380" s="20"/>
      <c r="D1380" s="1" t="s">
        <v>77</v>
      </c>
      <c r="E1380" s="1" t="s">
        <v>78</v>
      </c>
      <c r="F1380" s="1" t="s">
        <v>1800</v>
      </c>
      <c r="G1380" s="1" t="s">
        <v>1801</v>
      </c>
      <c r="H1380" s="4" t="str">
        <f>INDEX(字典!B:B,MATCH(D1380,字典!A:A,0))</f>
        <v>正常</v>
      </c>
      <c r="I1380" s="4" t="str">
        <f>IF(RIGHT(F1380,2)="90",INDEX(字典!F:F,MATCH("0x"&amp;MID(F1380,5,2),字典!C:C,0)),INDEX(字典!D:D,MATCH("0x"&amp;MID(F1380,5,2),字典!C:C,0)))</f>
        <v>按下(力度84)</v>
      </c>
      <c r="J1380" s="4" t="str">
        <f>IF(RIGHT(F1380,2) ="90",INDEX(字典!J:J,MATCH("0x"&amp;MID(F1380,7,2),字典!C:C,0)),INDEX(字典!H:H,MATCH("0x"&amp;MID(F1380,7,2),字典!C:C,0)))</f>
        <v>#G5键</v>
      </c>
      <c r="K1380" s="4" t="str">
        <f>INDEX(字典!M:M,MATCH("0x"&amp;RIGHT(F1380,2),字典!L:L,0))</f>
        <v>音符</v>
      </c>
      <c r="L1380" s="8">
        <f t="shared" si="47"/>
        <v>151.869</v>
      </c>
      <c r="M1380" s="8">
        <f t="shared" si="46"/>
        <v>0.18000000000000682</v>
      </c>
    </row>
    <row r="1381" spans="1:13" ht="18" customHeight="1" x14ac:dyDescent="0.2">
      <c r="A1381" s="1">
        <v>1380</v>
      </c>
      <c r="B1381" s="1">
        <v>7</v>
      </c>
      <c r="C1381" s="20"/>
      <c r="D1381" s="1" t="s">
        <v>77</v>
      </c>
      <c r="E1381" s="1" t="s">
        <v>78</v>
      </c>
      <c r="F1381" s="1" t="s">
        <v>1802</v>
      </c>
      <c r="G1381" s="1" t="s">
        <v>1803</v>
      </c>
      <c r="H1381" s="4" t="str">
        <f>INDEX(字典!B:B,MATCH(D1381,字典!A:A,0))</f>
        <v>正常</v>
      </c>
      <c r="I1381" s="4" t="str">
        <f>IF(RIGHT(F1381,2)="90",INDEX(字典!F:F,MATCH("0x"&amp;MID(F1381,5,2),字典!C:C,0)),INDEX(字典!D:D,MATCH("0x"&amp;MID(F1381,5,2),字典!C:C,0)))</f>
        <v>松开按键</v>
      </c>
      <c r="J1381" s="4" t="str">
        <f>IF(RIGHT(F1381,2) ="90",INDEX(字典!J:J,MATCH("0x"&amp;MID(F1381,7,2),字典!C:C,0)),INDEX(字典!H:H,MATCH("0x"&amp;MID(F1381,7,2),字典!C:C,0)))</f>
        <v>#G5键</v>
      </c>
      <c r="K1381" s="4" t="str">
        <f>INDEX(字典!M:M,MATCH("0x"&amp;RIGHT(F1381,2),字典!L:L,0))</f>
        <v>音符</v>
      </c>
      <c r="L1381" s="8">
        <f t="shared" si="47"/>
        <v>152.012</v>
      </c>
      <c r="M1381" s="8">
        <f t="shared" si="46"/>
        <v>0.14300000000000068</v>
      </c>
    </row>
    <row r="1382" spans="1:13" ht="18" customHeight="1" x14ac:dyDescent="0.2">
      <c r="A1382" s="1">
        <v>1381</v>
      </c>
      <c r="B1382" s="1">
        <v>7</v>
      </c>
      <c r="C1382" s="20"/>
      <c r="D1382" s="1" t="s">
        <v>77</v>
      </c>
      <c r="E1382" s="1" t="s">
        <v>78</v>
      </c>
      <c r="F1382" s="1" t="s">
        <v>1804</v>
      </c>
      <c r="G1382" s="1" t="s">
        <v>1805</v>
      </c>
      <c r="H1382" s="4" t="str">
        <f>INDEX(字典!B:B,MATCH(D1382,字典!A:A,0))</f>
        <v>正常</v>
      </c>
      <c r="I1382" s="4" t="str">
        <f>IF(RIGHT(F1382,2)="90",INDEX(字典!F:F,MATCH("0x"&amp;MID(F1382,5,2),字典!C:C,0)),INDEX(字典!D:D,MATCH("0x"&amp;MID(F1382,5,2),字典!C:C,0)))</f>
        <v>按下(力度88)</v>
      </c>
      <c r="J1382" s="4" t="str">
        <f>IF(RIGHT(F1382,2) ="90",INDEX(字典!J:J,MATCH("0x"&amp;MID(F1382,7,2),字典!C:C,0)),INDEX(字典!H:H,MATCH("0x"&amp;MID(F1382,7,2),字典!C:C,0)))</f>
        <v>A5键</v>
      </c>
      <c r="K1382" s="4" t="str">
        <f>INDEX(字典!M:M,MATCH("0x"&amp;RIGHT(F1382,2),字典!L:L,0))</f>
        <v>音符</v>
      </c>
      <c r="L1382" s="8">
        <f t="shared" si="47"/>
        <v>152.18199999999999</v>
      </c>
      <c r="M1382" s="8">
        <f t="shared" si="46"/>
        <v>0.16999999999998749</v>
      </c>
    </row>
    <row r="1383" spans="1:13" ht="18" customHeight="1" x14ac:dyDescent="0.2">
      <c r="A1383" s="1">
        <v>1382</v>
      </c>
      <c r="B1383" s="1">
        <v>7</v>
      </c>
      <c r="C1383" s="20"/>
      <c r="D1383" s="1" t="s">
        <v>77</v>
      </c>
      <c r="E1383" s="1" t="s">
        <v>78</v>
      </c>
      <c r="F1383" s="1" t="s">
        <v>1806</v>
      </c>
      <c r="G1383" s="1" t="s">
        <v>1807</v>
      </c>
      <c r="H1383" s="4" t="str">
        <f>INDEX(字典!B:B,MATCH(D1383,字典!A:A,0))</f>
        <v>正常</v>
      </c>
      <c r="I1383" s="4" t="str">
        <f>IF(RIGHT(F1383,2)="90",INDEX(字典!F:F,MATCH("0x"&amp;MID(F1383,5,2),字典!C:C,0)),INDEX(字典!D:D,MATCH("0x"&amp;MID(F1383,5,2),字典!C:C,0)))</f>
        <v>松开按键</v>
      </c>
      <c r="J1383" s="4" t="str">
        <f>IF(RIGHT(F1383,2) ="90",INDEX(字典!J:J,MATCH("0x"&amp;MID(F1383,7,2),字典!C:C,0)),INDEX(字典!H:H,MATCH("0x"&amp;MID(F1383,7,2),字典!C:C,0)))</f>
        <v>A5键</v>
      </c>
      <c r="K1383" s="4" t="str">
        <f>INDEX(字典!M:M,MATCH("0x"&amp;RIGHT(F1383,2),字典!L:L,0))</f>
        <v>音符</v>
      </c>
      <c r="L1383" s="8">
        <f t="shared" si="47"/>
        <v>152.352</v>
      </c>
      <c r="M1383" s="8">
        <f t="shared" si="46"/>
        <v>0.17000000000001592</v>
      </c>
    </row>
    <row r="1384" spans="1:13" ht="18" customHeight="1" x14ac:dyDescent="0.2">
      <c r="A1384" s="1">
        <v>1383</v>
      </c>
      <c r="B1384" s="1">
        <v>7</v>
      </c>
      <c r="C1384" s="20"/>
      <c r="D1384" s="1" t="s">
        <v>77</v>
      </c>
      <c r="E1384" s="1" t="s">
        <v>78</v>
      </c>
      <c r="F1384" s="1" t="s">
        <v>1808</v>
      </c>
      <c r="G1384" s="1" t="s">
        <v>1809</v>
      </c>
      <c r="H1384" s="4" t="str">
        <f>INDEX(字典!B:B,MATCH(D1384,字典!A:A,0))</f>
        <v>正常</v>
      </c>
      <c r="I1384" s="4" t="str">
        <f>IF(RIGHT(F1384,2)="90",INDEX(字典!F:F,MATCH("0x"&amp;MID(F1384,5,2),字典!C:C,0)),INDEX(字典!D:D,MATCH("0x"&amp;MID(F1384,5,2),字典!C:C,0)))</f>
        <v>按下(力度86)</v>
      </c>
      <c r="J1384" s="4" t="str">
        <f>IF(RIGHT(F1384,2) ="90",INDEX(字典!J:J,MATCH("0x"&amp;MID(F1384,7,2),字典!C:C,0)),INDEX(字典!H:H,MATCH("0x"&amp;MID(F1384,7,2),字典!C:C,0)))</f>
        <v>B5键</v>
      </c>
      <c r="K1384" s="4" t="str">
        <f>INDEX(字典!M:M,MATCH("0x"&amp;RIGHT(F1384,2),字典!L:L,0))</f>
        <v>音符</v>
      </c>
      <c r="L1384" s="8">
        <f t="shared" si="47"/>
        <v>152.535</v>
      </c>
      <c r="M1384" s="8">
        <f t="shared" si="46"/>
        <v>0.18299999999999272</v>
      </c>
    </row>
    <row r="1385" spans="1:13" ht="18" customHeight="1" x14ac:dyDescent="0.2">
      <c r="A1385" s="1">
        <v>1384</v>
      </c>
      <c r="B1385" s="1">
        <v>7</v>
      </c>
      <c r="C1385" s="20"/>
      <c r="D1385" s="1" t="s">
        <v>77</v>
      </c>
      <c r="E1385" s="1" t="s">
        <v>78</v>
      </c>
      <c r="F1385" s="1" t="s">
        <v>1810</v>
      </c>
      <c r="G1385" s="1" t="s">
        <v>1811</v>
      </c>
      <c r="H1385" s="4" t="str">
        <f>INDEX(字典!B:B,MATCH(D1385,字典!A:A,0))</f>
        <v>正常</v>
      </c>
      <c r="I1385" s="4" t="str">
        <f>IF(RIGHT(F1385,2)="90",INDEX(字典!F:F,MATCH("0x"&amp;MID(F1385,5,2),字典!C:C,0)),INDEX(字典!D:D,MATCH("0x"&amp;MID(F1385,5,2),字典!C:C,0)))</f>
        <v>松开按键</v>
      </c>
      <c r="J1385" s="4" t="str">
        <f>IF(RIGHT(F1385,2) ="90",INDEX(字典!J:J,MATCH("0x"&amp;MID(F1385,7,2),字典!C:C,0)),INDEX(字典!H:H,MATCH("0x"&amp;MID(F1385,7,2),字典!C:C,0)))</f>
        <v>B5键</v>
      </c>
      <c r="K1385" s="4" t="str">
        <f>INDEX(字典!M:M,MATCH("0x"&amp;RIGHT(F1385,2),字典!L:L,0))</f>
        <v>音符</v>
      </c>
      <c r="L1385" s="8">
        <f t="shared" si="47"/>
        <v>152.75</v>
      </c>
      <c r="M1385" s="8">
        <f t="shared" si="46"/>
        <v>0.21500000000000341</v>
      </c>
    </row>
    <row r="1386" spans="1:13" ht="18" customHeight="1" x14ac:dyDescent="0.2">
      <c r="A1386" s="1">
        <v>1385</v>
      </c>
      <c r="B1386" s="1">
        <v>7</v>
      </c>
      <c r="C1386" s="20"/>
      <c r="D1386" s="1" t="s">
        <v>77</v>
      </c>
      <c r="E1386" s="1" t="s">
        <v>78</v>
      </c>
      <c r="F1386" s="1" t="s">
        <v>1812</v>
      </c>
      <c r="G1386" s="1" t="s">
        <v>1813</v>
      </c>
      <c r="H1386" s="4" t="str">
        <f>INDEX(字典!B:B,MATCH(D1386,字典!A:A,0))</f>
        <v>正常</v>
      </c>
      <c r="I1386" s="4" t="str">
        <f>IF(RIGHT(F1386,2)="90",INDEX(字典!F:F,MATCH("0x"&amp;MID(F1386,5,2),字典!C:C,0)),INDEX(字典!D:D,MATCH("0x"&amp;MID(F1386,5,2),字典!C:C,0)))</f>
        <v>按下(力度97)</v>
      </c>
      <c r="J1386" s="4" t="str">
        <f>IF(RIGHT(F1386,2) ="90",INDEX(字典!J:J,MATCH("0x"&amp;MID(F1386,7,2),字典!C:C,0)),INDEX(字典!H:H,MATCH("0x"&amp;MID(F1386,7,2),字典!C:C,0)))</f>
        <v>#A5键</v>
      </c>
      <c r="K1386" s="4" t="str">
        <f>INDEX(字典!M:M,MATCH("0x"&amp;RIGHT(F1386,2),字典!L:L,0))</f>
        <v>音符</v>
      </c>
      <c r="L1386" s="8">
        <f t="shared" si="47"/>
        <v>153.471</v>
      </c>
      <c r="M1386" s="8">
        <f t="shared" si="46"/>
        <v>0.72100000000000364</v>
      </c>
    </row>
    <row r="1387" spans="1:13" ht="18" customHeight="1" x14ac:dyDescent="0.2">
      <c r="A1387" s="1">
        <v>1386</v>
      </c>
      <c r="B1387" s="1">
        <v>7</v>
      </c>
      <c r="C1387" s="20"/>
      <c r="D1387" s="1" t="s">
        <v>77</v>
      </c>
      <c r="E1387" s="1" t="s">
        <v>78</v>
      </c>
      <c r="F1387" s="1" t="s">
        <v>1814</v>
      </c>
      <c r="G1387" s="1" t="s">
        <v>1815</v>
      </c>
      <c r="H1387" s="4" t="str">
        <f>INDEX(字典!B:B,MATCH(D1387,字典!A:A,0))</f>
        <v>正常</v>
      </c>
      <c r="I1387" s="4" t="str">
        <f>IF(RIGHT(F1387,2)="90",INDEX(字典!F:F,MATCH("0x"&amp;MID(F1387,5,2),字典!C:C,0)),INDEX(字典!D:D,MATCH("0x"&amp;MID(F1387,5,2),字典!C:C,0)))</f>
        <v>松开按键</v>
      </c>
      <c r="J1387" s="4" t="str">
        <f>IF(RIGHT(F1387,2) ="90",INDEX(字典!J:J,MATCH("0x"&amp;MID(F1387,7,2),字典!C:C,0)),INDEX(字典!H:H,MATCH("0x"&amp;MID(F1387,7,2),字典!C:C,0)))</f>
        <v>#A5键</v>
      </c>
      <c r="K1387" s="4" t="str">
        <f>INDEX(字典!M:M,MATCH("0x"&amp;RIGHT(F1387,2),字典!L:L,0))</f>
        <v>音符</v>
      </c>
      <c r="L1387" s="8">
        <f t="shared" si="47"/>
        <v>153.61099999999999</v>
      </c>
      <c r="M1387" s="8">
        <f t="shared" si="46"/>
        <v>0.13999999999998636</v>
      </c>
    </row>
    <row r="1388" spans="1:13" ht="18" customHeight="1" x14ac:dyDescent="0.2">
      <c r="A1388" s="1">
        <v>1387</v>
      </c>
      <c r="B1388" s="1">
        <v>7</v>
      </c>
      <c r="C1388" s="20"/>
      <c r="D1388" s="1" t="s">
        <v>77</v>
      </c>
      <c r="E1388" s="1" t="s">
        <v>78</v>
      </c>
      <c r="F1388" s="1" t="s">
        <v>1816</v>
      </c>
      <c r="G1388" s="1" t="s">
        <v>1817</v>
      </c>
      <c r="H1388" s="4" t="str">
        <f>INDEX(字典!B:B,MATCH(D1388,字典!A:A,0))</f>
        <v>正常</v>
      </c>
      <c r="I1388" s="4" t="str">
        <f>IF(RIGHT(F1388,2)="90",INDEX(字典!F:F,MATCH("0x"&amp;MID(F1388,5,2),字典!C:C,0)),INDEX(字典!D:D,MATCH("0x"&amp;MID(F1388,5,2),字典!C:C,0)))</f>
        <v>按下(力度112)</v>
      </c>
      <c r="J1388" s="4" t="str">
        <f>IF(RIGHT(F1388,2) ="90",INDEX(字典!J:J,MATCH("0x"&amp;MID(F1388,7,2),字典!C:C,0)),INDEX(字典!H:H,MATCH("0x"&amp;MID(F1388,7,2),字典!C:C,0)))</f>
        <v>C6键</v>
      </c>
      <c r="K1388" s="4" t="str">
        <f>INDEX(字典!M:M,MATCH("0x"&amp;RIGHT(F1388,2),字典!L:L,0))</f>
        <v>音符</v>
      </c>
      <c r="L1388" s="8">
        <f t="shared" si="47"/>
        <v>153.815</v>
      </c>
      <c r="M1388" s="8">
        <f t="shared" si="46"/>
        <v>0.20400000000000773</v>
      </c>
    </row>
    <row r="1389" spans="1:13" ht="18" customHeight="1" x14ac:dyDescent="0.2">
      <c r="A1389" s="1">
        <v>1388</v>
      </c>
      <c r="B1389" s="1">
        <v>7</v>
      </c>
      <c r="C1389" s="20"/>
      <c r="D1389" s="1" t="s">
        <v>77</v>
      </c>
      <c r="E1389" s="1" t="s">
        <v>78</v>
      </c>
      <c r="F1389" s="1" t="s">
        <v>1818</v>
      </c>
      <c r="G1389" s="1" t="s">
        <v>1819</v>
      </c>
      <c r="H1389" s="4" t="str">
        <f>INDEX(字典!B:B,MATCH(D1389,字典!A:A,0))</f>
        <v>正常</v>
      </c>
      <c r="I1389" s="4" t="str">
        <f>IF(RIGHT(F1389,2)="90",INDEX(字典!F:F,MATCH("0x"&amp;MID(F1389,5,2),字典!C:C,0)),INDEX(字典!D:D,MATCH("0x"&amp;MID(F1389,5,2),字典!C:C,0)))</f>
        <v>松开按键</v>
      </c>
      <c r="J1389" s="4" t="str">
        <f>IF(RIGHT(F1389,2) ="90",INDEX(字典!J:J,MATCH("0x"&amp;MID(F1389,7,2),字典!C:C,0)),INDEX(字典!H:H,MATCH("0x"&amp;MID(F1389,7,2),字典!C:C,0)))</f>
        <v>C6键</v>
      </c>
      <c r="K1389" s="4" t="str">
        <f>INDEX(字典!M:M,MATCH("0x"&amp;RIGHT(F1389,2),字典!L:L,0))</f>
        <v>音符</v>
      </c>
      <c r="L1389" s="8">
        <f t="shared" si="47"/>
        <v>154.351</v>
      </c>
      <c r="M1389" s="8">
        <f t="shared" si="46"/>
        <v>0.53600000000000136</v>
      </c>
    </row>
    <row r="1390" spans="1:13" ht="18" customHeight="1" x14ac:dyDescent="0.2">
      <c r="A1390" s="1">
        <v>1389</v>
      </c>
      <c r="B1390" s="1">
        <v>8</v>
      </c>
      <c r="C1390" s="24">
        <v>43089.903354201386</v>
      </c>
      <c r="D1390" s="1" t="s">
        <v>711</v>
      </c>
      <c r="E1390" s="1" t="s">
        <v>78</v>
      </c>
      <c r="F1390" s="1" t="s">
        <v>78</v>
      </c>
      <c r="G1390" s="1" t="s">
        <v>78</v>
      </c>
      <c r="H1390" s="4" t="str">
        <f>INDEX(字典!B:B,MATCH(D1390,字典!A:A,0))</f>
        <v>初始化成功</v>
      </c>
      <c r="I1390" s="4" t="str">
        <f>IF(RIGHT(F1390,2)="90",INDEX(字典!F:F,MATCH("0x"&amp;MID(F1390,5,2),字典!C:C,0)),INDEX(字典!D:D,MATCH("0x"&amp;MID(F1390,5,2),字典!C:C,0)))</f>
        <v>-</v>
      </c>
      <c r="J1390" s="4" t="str">
        <f>IF(RIGHT(F1390,2) ="90",INDEX(字典!J:J,MATCH("0x"&amp;MID(F1390,7,2),字典!C:C,0)),INDEX(字典!H:H,MATCH("0x"&amp;MID(F1390,7,2),字典!C:C,0)))</f>
        <v>-</v>
      </c>
      <c r="K1390" s="4" t="str">
        <f>INDEX(字典!M:M,MATCH("0x"&amp;RIGHT(F1390,2),字典!L:L,0))</f>
        <v>-</v>
      </c>
      <c r="L1390" s="8">
        <f t="shared" ref="L1390:L1403" si="48">HEX2DEC(RIGHT(G1390,6))/1000</f>
        <v>0</v>
      </c>
      <c r="M1390" s="8">
        <f t="shared" ref="M1390:M1403" si="49">IFERROR(IF(B1390=B1389,L1390-L1389,0),"")</f>
        <v>0</v>
      </c>
    </row>
    <row r="1391" spans="1:13" ht="18" customHeight="1" x14ac:dyDescent="0.2">
      <c r="A1391" s="1">
        <v>1390</v>
      </c>
      <c r="B1391" s="1">
        <v>8</v>
      </c>
      <c r="C1391" s="24">
        <v>43089.903427581019</v>
      </c>
      <c r="D1391" s="1" t="s">
        <v>77</v>
      </c>
      <c r="E1391" s="1" t="s">
        <v>78</v>
      </c>
      <c r="F1391" s="1" t="s">
        <v>1681</v>
      </c>
      <c r="G1391" s="1" t="s">
        <v>1830</v>
      </c>
      <c r="H1391" s="4" t="str">
        <f>INDEX(字典!B:B,MATCH(D1391,字典!A:A,0))</f>
        <v>正常</v>
      </c>
      <c r="I1391" s="4" t="str">
        <f>IF(RIGHT(F1391,2)="90",INDEX(字典!F:F,MATCH("0x"&amp;MID(F1391,5,2),字典!C:C,0)),INDEX(字典!D:D,MATCH("0x"&amp;MID(F1391,5,2),字典!C:C,0)))</f>
        <v>按下(力度84)</v>
      </c>
      <c r="J1391" s="4" t="str">
        <f>IF(RIGHT(F1391,2) ="90",INDEX(字典!J:J,MATCH("0x"&amp;MID(F1391,7,2),字典!C:C,0)),INDEX(字典!H:H,MATCH("0x"&amp;MID(F1391,7,2),字典!C:C,0)))</f>
        <v>C3键</v>
      </c>
      <c r="K1391" s="4" t="str">
        <f>INDEX(字典!M:M,MATCH("0x"&amp;RIGHT(F1391,2),字典!L:L,0))</f>
        <v>音符</v>
      </c>
      <c r="L1391" s="8">
        <f t="shared" si="48"/>
        <v>6.327</v>
      </c>
      <c r="M1391" s="8">
        <f t="shared" si="49"/>
        <v>6.327</v>
      </c>
    </row>
    <row r="1392" spans="1:13" ht="18" customHeight="1" x14ac:dyDescent="0.2">
      <c r="A1392" s="1">
        <v>1391</v>
      </c>
      <c r="B1392" s="1">
        <v>8</v>
      </c>
      <c r="C1392" s="24">
        <v>43089.903431666666</v>
      </c>
      <c r="D1392" s="1" t="s">
        <v>77</v>
      </c>
      <c r="E1392" s="1" t="s">
        <v>78</v>
      </c>
      <c r="F1392" s="1" t="s">
        <v>194</v>
      </c>
      <c r="G1392" s="1" t="s">
        <v>1831</v>
      </c>
      <c r="H1392" s="4" t="str">
        <f>INDEX(字典!B:B,MATCH(D1392,字典!A:A,0))</f>
        <v>正常</v>
      </c>
      <c r="I1392" s="4" t="str">
        <f>IF(RIGHT(F1392,2)="90",INDEX(字典!F:F,MATCH("0x"&amp;MID(F1392,5,2),字典!C:C,0)),INDEX(字典!D:D,MATCH("0x"&amp;MID(F1392,5,2),字典!C:C,0)))</f>
        <v>松开按键</v>
      </c>
      <c r="J1392" s="4" t="str">
        <f>IF(RIGHT(F1392,2) ="90",INDEX(字典!J:J,MATCH("0x"&amp;MID(F1392,7,2),字典!C:C,0)),INDEX(字典!H:H,MATCH("0x"&amp;MID(F1392,7,2),字典!C:C,0)))</f>
        <v>C3键</v>
      </c>
      <c r="K1392" s="4" t="str">
        <f>INDEX(字典!M:M,MATCH("0x"&amp;RIGHT(F1392,2),字典!L:L,0))</f>
        <v>音符</v>
      </c>
      <c r="L1392" s="8">
        <f t="shared" si="48"/>
        <v>6.68</v>
      </c>
      <c r="M1392" s="8">
        <f t="shared" si="49"/>
        <v>0.35299999999999976</v>
      </c>
    </row>
    <row r="1393" spans="1:13" ht="18" customHeight="1" x14ac:dyDescent="0.2">
      <c r="A1393" s="1">
        <v>1392</v>
      </c>
      <c r="B1393" s="1">
        <v>8</v>
      </c>
      <c r="C1393" s="24">
        <v>43089.903433807871</v>
      </c>
      <c r="D1393" s="1" t="s">
        <v>77</v>
      </c>
      <c r="E1393" s="1" t="s">
        <v>78</v>
      </c>
      <c r="F1393" s="1" t="s">
        <v>1115</v>
      </c>
      <c r="G1393" s="1" t="s">
        <v>926</v>
      </c>
      <c r="H1393" s="4" t="str">
        <f>INDEX(字典!B:B,MATCH(D1393,字典!A:A,0))</f>
        <v>正常</v>
      </c>
      <c r="I1393" s="4" t="str">
        <f>IF(RIGHT(F1393,2)="90",INDEX(字典!F:F,MATCH("0x"&amp;MID(F1393,5,2),字典!C:C,0)),INDEX(字典!D:D,MATCH("0x"&amp;MID(F1393,5,2),字典!C:C,0)))</f>
        <v>按下(力度90)</v>
      </c>
      <c r="J1393" s="4" t="str">
        <f>IF(RIGHT(F1393,2) ="90",INDEX(字典!J:J,MATCH("0x"&amp;MID(F1393,7,2),字典!C:C,0)),INDEX(字典!H:H,MATCH("0x"&amp;MID(F1393,7,2),字典!C:C,0)))</f>
        <v>D3键</v>
      </c>
      <c r="K1393" s="4" t="str">
        <f>INDEX(字典!M:M,MATCH("0x"&amp;RIGHT(F1393,2),字典!L:L,0))</f>
        <v>音符</v>
      </c>
      <c r="L1393" s="8">
        <f t="shared" si="48"/>
        <v>6.8650000000000002</v>
      </c>
      <c r="M1393" s="8">
        <f t="shared" si="49"/>
        <v>0.1850000000000005</v>
      </c>
    </row>
    <row r="1394" spans="1:13" ht="18" customHeight="1" x14ac:dyDescent="0.2">
      <c r="A1394" s="1">
        <v>1393</v>
      </c>
      <c r="B1394" s="1">
        <v>8</v>
      </c>
      <c r="C1394" s="24">
        <v>43089.903437361114</v>
      </c>
      <c r="D1394" s="1" t="s">
        <v>77</v>
      </c>
      <c r="E1394" s="1" t="s">
        <v>78</v>
      </c>
      <c r="F1394" s="1" t="s">
        <v>202</v>
      </c>
      <c r="G1394" s="1" t="s">
        <v>1832</v>
      </c>
      <c r="H1394" s="4" t="str">
        <f>INDEX(字典!B:B,MATCH(D1394,字典!A:A,0))</f>
        <v>正常</v>
      </c>
      <c r="I1394" s="4" t="str">
        <f>IF(RIGHT(F1394,2)="90",INDEX(字典!F:F,MATCH("0x"&amp;MID(F1394,5,2),字典!C:C,0)),INDEX(字典!D:D,MATCH("0x"&amp;MID(F1394,5,2),字典!C:C,0)))</f>
        <v>松开按键</v>
      </c>
      <c r="J1394" s="4" t="str">
        <f>IF(RIGHT(F1394,2) ="90",INDEX(字典!J:J,MATCH("0x"&amp;MID(F1394,7,2),字典!C:C,0)),INDEX(字典!H:H,MATCH("0x"&amp;MID(F1394,7,2),字典!C:C,0)))</f>
        <v>D3键</v>
      </c>
      <c r="K1394" s="4" t="str">
        <f>INDEX(字典!M:M,MATCH("0x"&amp;RIGHT(F1394,2),字典!L:L,0))</f>
        <v>音符</v>
      </c>
      <c r="L1394" s="8">
        <f t="shared" si="48"/>
        <v>7.1719999999999997</v>
      </c>
      <c r="M1394" s="8">
        <f t="shared" si="49"/>
        <v>0.3069999999999995</v>
      </c>
    </row>
    <row r="1395" spans="1:13" ht="18" customHeight="1" x14ac:dyDescent="0.2">
      <c r="A1395" s="1">
        <v>1394</v>
      </c>
      <c r="B1395" s="1">
        <v>8</v>
      </c>
      <c r="C1395" s="24">
        <v>43089.903439120368</v>
      </c>
      <c r="D1395" s="1" t="s">
        <v>77</v>
      </c>
      <c r="E1395" s="1" t="s">
        <v>78</v>
      </c>
      <c r="F1395" s="1" t="s">
        <v>1833</v>
      </c>
      <c r="G1395" s="1" t="s">
        <v>1834</v>
      </c>
      <c r="H1395" s="4" t="str">
        <f>INDEX(字典!B:B,MATCH(D1395,字典!A:A,0))</f>
        <v>正常</v>
      </c>
      <c r="I1395" s="4" t="str">
        <f>IF(RIGHT(F1395,2)="90",INDEX(字典!F:F,MATCH("0x"&amp;MID(F1395,5,2),字典!C:C,0)),INDEX(字典!D:D,MATCH("0x"&amp;MID(F1395,5,2),字典!C:C,0)))</f>
        <v>按下(力度94)</v>
      </c>
      <c r="J1395" s="4" t="str">
        <f>IF(RIGHT(F1395,2) ="90",INDEX(字典!J:J,MATCH("0x"&amp;MID(F1395,7,2),字典!C:C,0)),INDEX(字典!H:H,MATCH("0x"&amp;MID(F1395,7,2),字典!C:C,0)))</f>
        <v>E3键</v>
      </c>
      <c r="K1395" s="4" t="str">
        <f>INDEX(字典!M:M,MATCH("0x"&amp;RIGHT(F1395,2),字典!L:L,0))</f>
        <v>音符</v>
      </c>
      <c r="L1395" s="8">
        <f t="shared" si="48"/>
        <v>7.3239999999999998</v>
      </c>
      <c r="M1395" s="8">
        <f t="shared" si="49"/>
        <v>0.15200000000000014</v>
      </c>
    </row>
    <row r="1396" spans="1:13" ht="18" customHeight="1" x14ac:dyDescent="0.2">
      <c r="A1396" s="1">
        <v>1395</v>
      </c>
      <c r="B1396" s="1">
        <v>8</v>
      </c>
      <c r="C1396" s="24">
        <v>43089.903442893519</v>
      </c>
      <c r="D1396" s="1" t="s">
        <v>77</v>
      </c>
      <c r="E1396" s="1" t="s">
        <v>78</v>
      </c>
      <c r="F1396" s="1" t="s">
        <v>209</v>
      </c>
      <c r="G1396" s="1" t="s">
        <v>1835</v>
      </c>
      <c r="H1396" s="4" t="str">
        <f>INDEX(字典!B:B,MATCH(D1396,字典!A:A,0))</f>
        <v>正常</v>
      </c>
      <c r="I1396" s="4" t="str">
        <f>IF(RIGHT(F1396,2)="90",INDEX(字典!F:F,MATCH("0x"&amp;MID(F1396,5,2),字典!C:C,0)),INDEX(字典!D:D,MATCH("0x"&amp;MID(F1396,5,2),字典!C:C,0)))</f>
        <v>松开按键</v>
      </c>
      <c r="J1396" s="4" t="str">
        <f>IF(RIGHT(F1396,2) ="90",INDEX(字典!J:J,MATCH("0x"&amp;MID(F1396,7,2),字典!C:C,0)),INDEX(字典!H:H,MATCH("0x"&amp;MID(F1396,7,2),字典!C:C,0)))</f>
        <v>E3键</v>
      </c>
      <c r="K1396" s="4" t="str">
        <f>INDEX(字典!M:M,MATCH("0x"&amp;RIGHT(F1396,2),字典!L:L,0))</f>
        <v>音符</v>
      </c>
      <c r="L1396" s="8">
        <f t="shared" si="48"/>
        <v>7.649</v>
      </c>
      <c r="M1396" s="8">
        <f t="shared" si="49"/>
        <v>0.32500000000000018</v>
      </c>
    </row>
    <row r="1397" spans="1:13" ht="18" customHeight="1" x14ac:dyDescent="0.2">
      <c r="A1397" s="1">
        <v>1396</v>
      </c>
      <c r="B1397" s="1">
        <v>8</v>
      </c>
      <c r="C1397" s="24">
        <v>43089.903444618052</v>
      </c>
      <c r="D1397" s="1" t="s">
        <v>77</v>
      </c>
      <c r="E1397" s="1" t="s">
        <v>78</v>
      </c>
      <c r="F1397" s="1" t="s">
        <v>1836</v>
      </c>
      <c r="G1397" s="1" t="s">
        <v>1837</v>
      </c>
      <c r="H1397" s="4" t="str">
        <f>INDEX(字典!B:B,MATCH(D1397,字典!A:A,0))</f>
        <v>正常</v>
      </c>
      <c r="I1397" s="4" t="str">
        <f>IF(RIGHT(F1397,2)="90",INDEX(字典!F:F,MATCH("0x"&amp;MID(F1397,5,2),字典!C:C,0)),INDEX(字典!D:D,MATCH("0x"&amp;MID(F1397,5,2),字典!C:C,0)))</f>
        <v>按下(力度88)</v>
      </c>
      <c r="J1397" s="4" t="str">
        <f>IF(RIGHT(F1397,2) ="90",INDEX(字典!J:J,MATCH("0x"&amp;MID(F1397,7,2),字典!C:C,0)),INDEX(字典!H:H,MATCH("0x"&amp;MID(F1397,7,2),字典!C:C,0)))</f>
        <v>F3键</v>
      </c>
      <c r="K1397" s="4" t="str">
        <f>INDEX(字典!M:M,MATCH("0x"&amp;RIGHT(F1397,2),字典!L:L,0))</f>
        <v>音符</v>
      </c>
      <c r="L1397" s="8">
        <f t="shared" si="48"/>
        <v>7.7990000000000004</v>
      </c>
      <c r="M1397" s="8">
        <f t="shared" si="49"/>
        <v>0.15000000000000036</v>
      </c>
    </row>
    <row r="1398" spans="1:13" ht="18" customHeight="1" x14ac:dyDescent="0.2">
      <c r="A1398" s="1">
        <v>1397</v>
      </c>
      <c r="B1398" s="1">
        <v>8</v>
      </c>
      <c r="C1398" s="24">
        <v>43089.903447870369</v>
      </c>
      <c r="D1398" s="1" t="s">
        <v>77</v>
      </c>
      <c r="E1398" s="1" t="s">
        <v>78</v>
      </c>
      <c r="F1398" s="1" t="s">
        <v>235</v>
      </c>
      <c r="G1398" s="1" t="s">
        <v>1838</v>
      </c>
      <c r="H1398" s="4" t="str">
        <f>INDEX(字典!B:B,MATCH(D1398,字典!A:A,0))</f>
        <v>正常</v>
      </c>
      <c r="I1398" s="4" t="str">
        <f>IF(RIGHT(F1398,2)="90",INDEX(字典!F:F,MATCH("0x"&amp;MID(F1398,5,2),字典!C:C,0)),INDEX(字典!D:D,MATCH("0x"&amp;MID(F1398,5,2),字典!C:C,0)))</f>
        <v>松开按键</v>
      </c>
      <c r="J1398" s="4" t="str">
        <f>IF(RIGHT(F1398,2) ="90",INDEX(字典!J:J,MATCH("0x"&amp;MID(F1398,7,2),字典!C:C,0)),INDEX(字典!H:H,MATCH("0x"&amp;MID(F1398,7,2),字典!C:C,0)))</f>
        <v>F3键</v>
      </c>
      <c r="K1398" s="4" t="str">
        <f>INDEX(字典!M:M,MATCH("0x"&amp;RIGHT(F1398,2),字典!L:L,0))</f>
        <v>音符</v>
      </c>
      <c r="L1398" s="8">
        <f t="shared" si="48"/>
        <v>8.08</v>
      </c>
      <c r="M1398" s="8">
        <f t="shared" si="49"/>
        <v>0.28099999999999969</v>
      </c>
    </row>
    <row r="1399" spans="1:13" ht="18" customHeight="1" x14ac:dyDescent="0.2">
      <c r="A1399" s="1">
        <v>1398</v>
      </c>
      <c r="B1399" s="1">
        <v>8</v>
      </c>
      <c r="C1399" s="24">
        <v>43089.903449791665</v>
      </c>
      <c r="D1399" s="1" t="s">
        <v>77</v>
      </c>
      <c r="E1399" s="1" t="s">
        <v>78</v>
      </c>
      <c r="F1399" s="1" t="s">
        <v>1839</v>
      </c>
      <c r="G1399" s="1" t="s">
        <v>1840</v>
      </c>
      <c r="H1399" s="4" t="str">
        <f>INDEX(字典!B:B,MATCH(D1399,字典!A:A,0))</f>
        <v>正常</v>
      </c>
      <c r="I1399" s="4" t="str">
        <f>IF(RIGHT(F1399,2)="90",INDEX(字典!F:F,MATCH("0x"&amp;MID(F1399,5,2),字典!C:C,0)),INDEX(字典!D:D,MATCH("0x"&amp;MID(F1399,5,2),字典!C:C,0)))</f>
        <v>按下(力度86)</v>
      </c>
      <c r="J1399" s="4" t="str">
        <f>IF(RIGHT(F1399,2) ="90",INDEX(字典!J:J,MATCH("0x"&amp;MID(F1399,7,2),字典!C:C,0)),INDEX(字典!H:H,MATCH("0x"&amp;MID(F1399,7,2),字典!C:C,0)))</f>
        <v>G3键</v>
      </c>
      <c r="K1399" s="4" t="str">
        <f>INDEX(字典!M:M,MATCH("0x"&amp;RIGHT(F1399,2),字典!L:L,0))</f>
        <v>音符</v>
      </c>
      <c r="L1399" s="8">
        <f t="shared" si="48"/>
        <v>8.2449999999999992</v>
      </c>
      <c r="M1399" s="8">
        <f t="shared" si="49"/>
        <v>0.16499999999999915</v>
      </c>
    </row>
    <row r="1400" spans="1:13" ht="18" customHeight="1" x14ac:dyDescent="0.2">
      <c r="A1400" s="1">
        <v>1399</v>
      </c>
      <c r="B1400" s="1">
        <v>8</v>
      </c>
      <c r="C1400" s="24">
        <v>43089.903453136576</v>
      </c>
      <c r="D1400" s="1" t="s">
        <v>77</v>
      </c>
      <c r="E1400" s="1" t="s">
        <v>78</v>
      </c>
      <c r="F1400" s="1" t="s">
        <v>237</v>
      </c>
      <c r="G1400" s="1" t="s">
        <v>1841</v>
      </c>
      <c r="H1400" s="4" t="str">
        <f>INDEX(字典!B:B,MATCH(D1400,字典!A:A,0))</f>
        <v>正常</v>
      </c>
      <c r="I1400" s="4" t="str">
        <f>IF(RIGHT(F1400,2)="90",INDEX(字典!F:F,MATCH("0x"&amp;MID(F1400,5,2),字典!C:C,0)),INDEX(字典!D:D,MATCH("0x"&amp;MID(F1400,5,2),字典!C:C,0)))</f>
        <v>松开按键</v>
      </c>
      <c r="J1400" s="4" t="str">
        <f>IF(RIGHT(F1400,2) ="90",INDEX(字典!J:J,MATCH("0x"&amp;MID(F1400,7,2),字典!C:C,0)),INDEX(字典!H:H,MATCH("0x"&amp;MID(F1400,7,2),字典!C:C,0)))</f>
        <v>G3键</v>
      </c>
      <c r="K1400" s="4" t="str">
        <f>INDEX(字典!M:M,MATCH("0x"&amp;RIGHT(F1400,2),字典!L:L,0))</f>
        <v>音符</v>
      </c>
      <c r="L1400" s="8">
        <f t="shared" si="48"/>
        <v>8.5350000000000001</v>
      </c>
      <c r="M1400" s="8">
        <f t="shared" si="49"/>
        <v>0.29000000000000092</v>
      </c>
    </row>
    <row r="1401" spans="1:13" ht="18" customHeight="1" x14ac:dyDescent="0.2">
      <c r="A1401" s="1">
        <v>1400</v>
      </c>
      <c r="B1401" s="1">
        <v>8</v>
      </c>
      <c r="C1401" s="24">
        <v>43089.903454942127</v>
      </c>
      <c r="D1401" s="1" t="s">
        <v>77</v>
      </c>
      <c r="E1401" s="1" t="s">
        <v>78</v>
      </c>
      <c r="F1401" s="1" t="s">
        <v>1842</v>
      </c>
      <c r="G1401" s="1" t="s">
        <v>1843</v>
      </c>
      <c r="H1401" s="4" t="str">
        <f>INDEX(字典!B:B,MATCH(D1401,字典!A:A,0))</f>
        <v>正常</v>
      </c>
      <c r="I1401" s="4" t="str">
        <f>IF(RIGHT(F1401,2)="90",INDEX(字典!F:F,MATCH("0x"&amp;MID(F1401,5,2),字典!C:C,0)),INDEX(字典!D:D,MATCH("0x"&amp;MID(F1401,5,2),字典!C:C,0)))</f>
        <v>按下(力度94)</v>
      </c>
      <c r="J1401" s="4" t="str">
        <f>IF(RIGHT(F1401,2) ="90",INDEX(字典!J:J,MATCH("0x"&amp;MID(F1401,7,2),字典!C:C,0)),INDEX(字典!H:H,MATCH("0x"&amp;MID(F1401,7,2),字典!C:C,0)))</f>
        <v>A3键</v>
      </c>
      <c r="K1401" s="4" t="str">
        <f>INDEX(字典!M:M,MATCH("0x"&amp;RIGHT(F1401,2),字典!L:L,0))</f>
        <v>音符</v>
      </c>
      <c r="L1401" s="8">
        <f t="shared" si="48"/>
        <v>8.69</v>
      </c>
      <c r="M1401" s="8">
        <f t="shared" si="49"/>
        <v>0.15499999999999936</v>
      </c>
    </row>
    <row r="1402" spans="1:13" ht="18" customHeight="1" x14ac:dyDescent="0.2">
      <c r="A1402" s="1">
        <v>1401</v>
      </c>
      <c r="B1402" s="1">
        <v>8</v>
      </c>
      <c r="C1402" s="24">
        <v>43089.903458182867</v>
      </c>
      <c r="D1402" s="1" t="s">
        <v>77</v>
      </c>
      <c r="E1402" s="1" t="s">
        <v>78</v>
      </c>
      <c r="F1402" s="1" t="s">
        <v>1711</v>
      </c>
      <c r="G1402" s="1" t="s">
        <v>1844</v>
      </c>
      <c r="H1402" s="4" t="str">
        <f>INDEX(字典!B:B,MATCH(D1402,字典!A:A,0))</f>
        <v>正常</v>
      </c>
      <c r="I1402" s="4" t="str">
        <f>IF(RIGHT(F1402,2)="90",INDEX(字典!F:F,MATCH("0x"&amp;MID(F1402,5,2),字典!C:C,0)),INDEX(字典!D:D,MATCH("0x"&amp;MID(F1402,5,2),字典!C:C,0)))</f>
        <v>松开按键</v>
      </c>
      <c r="J1402" s="4" t="str">
        <f>IF(RIGHT(F1402,2) ="90",INDEX(字典!J:J,MATCH("0x"&amp;MID(F1402,7,2),字典!C:C,0)),INDEX(字典!H:H,MATCH("0x"&amp;MID(F1402,7,2),字典!C:C,0)))</f>
        <v>A3键</v>
      </c>
      <c r="K1402" s="4" t="str">
        <f>INDEX(字典!M:M,MATCH("0x"&amp;RIGHT(F1402,2),字典!L:L,0))</f>
        <v>音符</v>
      </c>
      <c r="L1402" s="8">
        <f t="shared" si="48"/>
        <v>8.9700000000000006</v>
      </c>
      <c r="M1402" s="8">
        <f t="shared" si="49"/>
        <v>0.28000000000000114</v>
      </c>
    </row>
    <row r="1403" spans="1:13" ht="18" customHeight="1" x14ac:dyDescent="0.2">
      <c r="A1403" s="1">
        <v>1402</v>
      </c>
      <c r="B1403" s="1">
        <v>8</v>
      </c>
      <c r="C1403" s="24">
        <v>43089.90345996528</v>
      </c>
      <c r="D1403" s="1" t="s">
        <v>77</v>
      </c>
      <c r="E1403" s="1" t="s">
        <v>78</v>
      </c>
      <c r="F1403" s="1" t="s">
        <v>1845</v>
      </c>
      <c r="G1403" s="1" t="s">
        <v>1846</v>
      </c>
      <c r="H1403" s="4" t="str">
        <f>INDEX(字典!B:B,MATCH(D1403,字典!A:A,0))</f>
        <v>正常</v>
      </c>
      <c r="I1403" s="4" t="str">
        <f>IF(RIGHT(F1403,2)="90",INDEX(字典!F:F,MATCH("0x"&amp;MID(F1403,5,2),字典!C:C,0)),INDEX(字典!D:D,MATCH("0x"&amp;MID(F1403,5,2),字典!C:C,0)))</f>
        <v>按下(力度99)</v>
      </c>
      <c r="J1403" s="4" t="str">
        <f>IF(RIGHT(F1403,2) ="90",INDEX(字典!J:J,MATCH("0x"&amp;MID(F1403,7,2),字典!C:C,0)),INDEX(字典!H:H,MATCH("0x"&amp;MID(F1403,7,2),字典!C:C,0)))</f>
        <v>B3键</v>
      </c>
      <c r="K1403" s="4" t="str">
        <f>INDEX(字典!M:M,MATCH("0x"&amp;RIGHT(F1403,2),字典!L:L,0))</f>
        <v>音符</v>
      </c>
      <c r="L1403" s="8">
        <f t="shared" si="48"/>
        <v>9.125</v>
      </c>
      <c r="M1403" s="8">
        <f t="shared" si="49"/>
        <v>0.15499999999999936</v>
      </c>
    </row>
    <row r="1404" spans="1:13" ht="18" customHeight="1" x14ac:dyDescent="0.2">
      <c r="A1404" s="1">
        <v>1403</v>
      </c>
      <c r="B1404" s="1">
        <v>8</v>
      </c>
      <c r="C1404" s="24">
        <v>43089.903469895835</v>
      </c>
      <c r="D1404" s="1" t="s">
        <v>77</v>
      </c>
      <c r="E1404" s="1" t="s">
        <v>78</v>
      </c>
      <c r="F1404" s="1" t="s">
        <v>1718</v>
      </c>
      <c r="G1404" s="1" t="s">
        <v>1847</v>
      </c>
      <c r="H1404" s="4" t="str">
        <f>INDEX(字典!B:B,MATCH(D1404,字典!A:A,0))</f>
        <v>正常</v>
      </c>
      <c r="I1404" s="4" t="str">
        <f>IF(RIGHT(F1404,2)="90",INDEX(字典!F:F,MATCH("0x"&amp;MID(F1404,5,2),字典!C:C,0)),INDEX(字典!D:D,MATCH("0x"&amp;MID(F1404,5,2),字典!C:C,0)))</f>
        <v>松开按键</v>
      </c>
      <c r="J1404" s="4" t="str">
        <f>IF(RIGHT(F1404,2) ="90",INDEX(字典!J:J,MATCH("0x"&amp;MID(F1404,7,2),字典!C:C,0)),INDEX(字典!H:H,MATCH("0x"&amp;MID(F1404,7,2),字典!C:C,0)))</f>
        <v>B3键</v>
      </c>
      <c r="K1404" s="4" t="str">
        <f>INDEX(字典!M:M,MATCH("0x"&amp;RIGHT(F1404,2),字典!L:L,0))</f>
        <v>音符</v>
      </c>
      <c r="L1404" s="8">
        <f t="shared" ref="L1404:L1467" si="50">HEX2DEC(RIGHT(G1404,6))/1000</f>
        <v>9.9830000000000005</v>
      </c>
      <c r="M1404" s="8">
        <f t="shared" ref="M1404:M1467" si="51">IFERROR(IF(B1404=B1403,L1404-L1403,0),"")</f>
        <v>0.85800000000000054</v>
      </c>
    </row>
    <row r="1405" spans="1:13" ht="18" customHeight="1" x14ac:dyDescent="0.2">
      <c r="A1405" s="1">
        <v>1404</v>
      </c>
      <c r="B1405" s="1">
        <v>8</v>
      </c>
      <c r="C1405" s="24">
        <v>43089.903478182867</v>
      </c>
      <c r="D1405" s="1" t="s">
        <v>77</v>
      </c>
      <c r="E1405" s="1" t="s">
        <v>78</v>
      </c>
      <c r="F1405" s="1" t="s">
        <v>1848</v>
      </c>
      <c r="G1405" s="1" t="s">
        <v>1849</v>
      </c>
      <c r="H1405" s="4" t="str">
        <f>INDEX(字典!B:B,MATCH(D1405,字典!A:A,0))</f>
        <v>正常</v>
      </c>
      <c r="I1405" s="4" t="str">
        <f>IF(RIGHT(F1405,2)="90",INDEX(字典!F:F,MATCH("0x"&amp;MID(F1405,5,2),字典!C:C,0)),INDEX(字典!D:D,MATCH("0x"&amp;MID(F1405,5,2),字典!C:C,0)))</f>
        <v>按下(力度97)</v>
      </c>
      <c r="J1405" s="4" t="str">
        <f>IF(RIGHT(F1405,2) ="90",INDEX(字典!J:J,MATCH("0x"&amp;MID(F1405,7,2),字典!C:C,0)),INDEX(字典!H:H,MATCH("0x"&amp;MID(F1405,7,2),字典!C:C,0)))</f>
        <v>B3键</v>
      </c>
      <c r="K1405" s="4" t="str">
        <f>INDEX(字典!M:M,MATCH("0x"&amp;RIGHT(F1405,2),字典!L:L,0))</f>
        <v>音符</v>
      </c>
      <c r="L1405" s="8">
        <f t="shared" si="50"/>
        <v>10.699</v>
      </c>
      <c r="M1405" s="8">
        <f t="shared" si="51"/>
        <v>0.7159999999999993</v>
      </c>
    </row>
    <row r="1406" spans="1:13" ht="18" customHeight="1" x14ac:dyDescent="0.2">
      <c r="A1406" s="1">
        <v>1405</v>
      </c>
      <c r="B1406" s="1">
        <v>8</v>
      </c>
      <c r="C1406" s="24">
        <v>43089.903481226851</v>
      </c>
      <c r="D1406" s="1" t="s">
        <v>77</v>
      </c>
      <c r="E1406" s="1" t="s">
        <v>78</v>
      </c>
      <c r="F1406" s="1" t="s">
        <v>1718</v>
      </c>
      <c r="G1406" s="1" t="s">
        <v>1850</v>
      </c>
      <c r="H1406" s="4" t="str">
        <f>INDEX(字典!B:B,MATCH(D1406,字典!A:A,0))</f>
        <v>正常</v>
      </c>
      <c r="I1406" s="4" t="str">
        <f>IF(RIGHT(F1406,2)="90",INDEX(字典!F:F,MATCH("0x"&amp;MID(F1406,5,2),字典!C:C,0)),INDEX(字典!D:D,MATCH("0x"&amp;MID(F1406,5,2),字典!C:C,0)))</f>
        <v>松开按键</v>
      </c>
      <c r="J1406" s="4" t="str">
        <f>IF(RIGHT(F1406,2) ="90",INDEX(字典!J:J,MATCH("0x"&amp;MID(F1406,7,2),字典!C:C,0)),INDEX(字典!H:H,MATCH("0x"&amp;MID(F1406,7,2),字典!C:C,0)))</f>
        <v>B3键</v>
      </c>
      <c r="K1406" s="4" t="str">
        <f>INDEX(字典!M:M,MATCH("0x"&amp;RIGHT(F1406,2),字典!L:L,0))</f>
        <v>音符</v>
      </c>
      <c r="L1406" s="8">
        <f t="shared" si="50"/>
        <v>10.962</v>
      </c>
      <c r="M1406" s="8">
        <f t="shared" si="51"/>
        <v>0.2629999999999999</v>
      </c>
    </row>
    <row r="1407" spans="1:13" ht="18" customHeight="1" x14ac:dyDescent="0.2">
      <c r="A1407" s="1">
        <v>1406</v>
      </c>
      <c r="B1407" s="1">
        <v>8</v>
      </c>
      <c r="C1407" s="24">
        <v>43089.903482986112</v>
      </c>
      <c r="D1407" s="1" t="s">
        <v>77</v>
      </c>
      <c r="E1407" s="1" t="s">
        <v>78</v>
      </c>
      <c r="F1407" s="1" t="s">
        <v>1709</v>
      </c>
      <c r="G1407" s="1" t="s">
        <v>1851</v>
      </c>
      <c r="H1407" s="4" t="str">
        <f>INDEX(字典!B:B,MATCH(D1407,字典!A:A,0))</f>
        <v>正常</v>
      </c>
      <c r="I1407" s="4" t="str">
        <f>IF(RIGHT(F1407,2)="90",INDEX(字典!F:F,MATCH("0x"&amp;MID(F1407,5,2),字典!C:C,0)),INDEX(字典!D:D,MATCH("0x"&amp;MID(F1407,5,2),字典!C:C,0)))</f>
        <v>按下(力度86)</v>
      </c>
      <c r="J1407" s="4" t="str">
        <f>IF(RIGHT(F1407,2) ="90",INDEX(字典!J:J,MATCH("0x"&amp;MID(F1407,7,2),字典!C:C,0)),INDEX(字典!H:H,MATCH("0x"&amp;MID(F1407,7,2),字典!C:C,0)))</f>
        <v>A3键</v>
      </c>
      <c r="K1407" s="4" t="str">
        <f>INDEX(字典!M:M,MATCH("0x"&amp;RIGHT(F1407,2),字典!L:L,0))</f>
        <v>音符</v>
      </c>
      <c r="L1407" s="8">
        <f t="shared" si="50"/>
        <v>11.113</v>
      </c>
      <c r="M1407" s="8">
        <f t="shared" si="51"/>
        <v>0.1509999999999998</v>
      </c>
    </row>
    <row r="1408" spans="1:13" ht="18" customHeight="1" x14ac:dyDescent="0.2">
      <c r="A1408" s="1">
        <v>1407</v>
      </c>
      <c r="B1408" s="1">
        <v>8</v>
      </c>
      <c r="C1408" s="24">
        <v>43089.903485509261</v>
      </c>
      <c r="D1408" s="1" t="s">
        <v>77</v>
      </c>
      <c r="E1408" s="1" t="s">
        <v>78</v>
      </c>
      <c r="F1408" s="1" t="s">
        <v>1711</v>
      </c>
      <c r="G1408" s="1" t="s">
        <v>1852</v>
      </c>
      <c r="H1408" s="4" t="str">
        <f>INDEX(字典!B:B,MATCH(D1408,字典!A:A,0))</f>
        <v>正常</v>
      </c>
      <c r="I1408" s="4" t="str">
        <f>IF(RIGHT(F1408,2)="90",INDEX(字典!F:F,MATCH("0x"&amp;MID(F1408,5,2),字典!C:C,0)),INDEX(字典!D:D,MATCH("0x"&amp;MID(F1408,5,2),字典!C:C,0)))</f>
        <v>松开按键</v>
      </c>
      <c r="J1408" s="4" t="str">
        <f>IF(RIGHT(F1408,2) ="90",INDEX(字典!J:J,MATCH("0x"&amp;MID(F1408,7,2),字典!C:C,0)),INDEX(字典!H:H,MATCH("0x"&amp;MID(F1408,7,2),字典!C:C,0)))</f>
        <v>A3键</v>
      </c>
      <c r="K1408" s="4" t="str">
        <f>INDEX(字典!M:M,MATCH("0x"&amp;RIGHT(F1408,2),字典!L:L,0))</f>
        <v>音符</v>
      </c>
      <c r="L1408" s="8">
        <f t="shared" si="50"/>
        <v>11.332000000000001</v>
      </c>
      <c r="M1408" s="8">
        <f t="shared" si="51"/>
        <v>0.21900000000000119</v>
      </c>
    </row>
    <row r="1409" spans="1:13" ht="18" customHeight="1" x14ac:dyDescent="0.2">
      <c r="A1409" s="1">
        <v>1408</v>
      </c>
      <c r="B1409" s="1">
        <v>8</v>
      </c>
      <c r="C1409" s="24">
        <v>43089.903487615738</v>
      </c>
      <c r="D1409" s="1" t="s">
        <v>77</v>
      </c>
      <c r="E1409" s="1" t="s">
        <v>78</v>
      </c>
      <c r="F1409" s="1" t="s">
        <v>1853</v>
      </c>
      <c r="G1409" s="1" t="s">
        <v>91</v>
      </c>
      <c r="H1409" s="4" t="str">
        <f>INDEX(字典!B:B,MATCH(D1409,字典!A:A,0))</f>
        <v>正常</v>
      </c>
      <c r="I1409" s="4" t="str">
        <f>IF(RIGHT(F1409,2)="90",INDEX(字典!F:F,MATCH("0x"&amp;MID(F1409,5,2),字典!C:C,0)),INDEX(字典!D:D,MATCH("0x"&amp;MID(F1409,5,2),字典!C:C,0)))</f>
        <v>按下(力度94)</v>
      </c>
      <c r="J1409" s="4" t="str">
        <f>IF(RIGHT(F1409,2) ="90",INDEX(字典!J:J,MATCH("0x"&amp;MID(F1409,7,2),字典!C:C,0)),INDEX(字典!H:H,MATCH("0x"&amp;MID(F1409,7,2),字典!C:C,0)))</f>
        <v>G3键</v>
      </c>
      <c r="K1409" s="4" t="str">
        <f>INDEX(字典!M:M,MATCH("0x"&amp;RIGHT(F1409,2),字典!L:L,0))</f>
        <v>音符</v>
      </c>
      <c r="L1409" s="8">
        <f t="shared" si="50"/>
        <v>11.513999999999999</v>
      </c>
      <c r="M1409" s="8">
        <f t="shared" si="51"/>
        <v>0.18199999999999861</v>
      </c>
    </row>
    <row r="1410" spans="1:13" ht="18" customHeight="1" x14ac:dyDescent="0.2">
      <c r="A1410" s="1">
        <v>1409</v>
      </c>
      <c r="B1410" s="1">
        <v>8</v>
      </c>
      <c r="C1410" s="24">
        <v>43089.903490104167</v>
      </c>
      <c r="D1410" s="1" t="s">
        <v>77</v>
      </c>
      <c r="E1410" s="1" t="s">
        <v>78</v>
      </c>
      <c r="F1410" s="1" t="s">
        <v>237</v>
      </c>
      <c r="G1410" s="1" t="s">
        <v>1854</v>
      </c>
      <c r="H1410" s="4" t="str">
        <f>INDEX(字典!B:B,MATCH(D1410,字典!A:A,0))</f>
        <v>正常</v>
      </c>
      <c r="I1410" s="4" t="str">
        <f>IF(RIGHT(F1410,2)="90",INDEX(字典!F:F,MATCH("0x"&amp;MID(F1410,5,2),字典!C:C,0)),INDEX(字典!D:D,MATCH("0x"&amp;MID(F1410,5,2),字典!C:C,0)))</f>
        <v>松开按键</v>
      </c>
      <c r="J1410" s="4" t="str">
        <f>IF(RIGHT(F1410,2) ="90",INDEX(字典!J:J,MATCH("0x"&amp;MID(F1410,7,2),字典!C:C,0)),INDEX(字典!H:H,MATCH("0x"&amp;MID(F1410,7,2),字典!C:C,0)))</f>
        <v>G3键</v>
      </c>
      <c r="K1410" s="4" t="str">
        <f>INDEX(字典!M:M,MATCH("0x"&amp;RIGHT(F1410,2),字典!L:L,0))</f>
        <v>音符</v>
      </c>
      <c r="L1410" s="8">
        <f t="shared" si="50"/>
        <v>11.728</v>
      </c>
      <c r="M1410" s="8">
        <f t="shared" si="51"/>
        <v>0.21400000000000041</v>
      </c>
    </row>
    <row r="1411" spans="1:13" ht="18" customHeight="1" x14ac:dyDescent="0.2">
      <c r="A1411" s="1">
        <v>1410</v>
      </c>
      <c r="B1411" s="1">
        <v>8</v>
      </c>
      <c r="C1411" s="24">
        <v>43089.903492094905</v>
      </c>
      <c r="D1411" s="1" t="s">
        <v>77</v>
      </c>
      <c r="E1411" s="1" t="s">
        <v>78</v>
      </c>
      <c r="F1411" s="1" t="s">
        <v>1836</v>
      </c>
      <c r="G1411" s="1" t="s">
        <v>1855</v>
      </c>
      <c r="H1411" s="4" t="str">
        <f>INDEX(字典!B:B,MATCH(D1411,字典!A:A,0))</f>
        <v>正常</v>
      </c>
      <c r="I1411" s="4" t="str">
        <f>IF(RIGHT(F1411,2)="90",INDEX(字典!F:F,MATCH("0x"&amp;MID(F1411,5,2),字典!C:C,0)),INDEX(字典!D:D,MATCH("0x"&amp;MID(F1411,5,2),字典!C:C,0)))</f>
        <v>按下(力度88)</v>
      </c>
      <c r="J1411" s="4" t="str">
        <f>IF(RIGHT(F1411,2) ="90",INDEX(字典!J:J,MATCH("0x"&amp;MID(F1411,7,2),字典!C:C,0)),INDEX(字典!H:H,MATCH("0x"&amp;MID(F1411,7,2),字典!C:C,0)))</f>
        <v>F3键</v>
      </c>
      <c r="K1411" s="4" t="str">
        <f>INDEX(字典!M:M,MATCH("0x"&amp;RIGHT(F1411,2),字典!L:L,0))</f>
        <v>音符</v>
      </c>
      <c r="L1411" s="8">
        <f t="shared" si="50"/>
        <v>11.901</v>
      </c>
      <c r="M1411" s="8">
        <f t="shared" si="51"/>
        <v>0.17300000000000004</v>
      </c>
    </row>
    <row r="1412" spans="1:13" ht="18" customHeight="1" x14ac:dyDescent="0.2">
      <c r="A1412" s="1">
        <v>1411</v>
      </c>
      <c r="B1412" s="1">
        <v>8</v>
      </c>
      <c r="C1412" s="24">
        <v>43089.903494525461</v>
      </c>
      <c r="D1412" s="1" t="s">
        <v>77</v>
      </c>
      <c r="E1412" s="1" t="s">
        <v>78</v>
      </c>
      <c r="F1412" s="1" t="s">
        <v>235</v>
      </c>
      <c r="G1412" s="1" t="s">
        <v>1856</v>
      </c>
      <c r="H1412" s="4" t="str">
        <f>INDEX(字典!B:B,MATCH(D1412,字典!A:A,0))</f>
        <v>正常</v>
      </c>
      <c r="I1412" s="4" t="str">
        <f>IF(RIGHT(F1412,2)="90",INDEX(字典!F:F,MATCH("0x"&amp;MID(F1412,5,2),字典!C:C,0)),INDEX(字典!D:D,MATCH("0x"&amp;MID(F1412,5,2),字典!C:C,0)))</f>
        <v>松开按键</v>
      </c>
      <c r="J1412" s="4" t="str">
        <f>IF(RIGHT(F1412,2) ="90",INDEX(字典!J:J,MATCH("0x"&amp;MID(F1412,7,2),字典!C:C,0)),INDEX(字典!H:H,MATCH("0x"&amp;MID(F1412,7,2),字典!C:C,0)))</f>
        <v>F3键</v>
      </c>
      <c r="K1412" s="4" t="str">
        <f>INDEX(字典!M:M,MATCH("0x"&amp;RIGHT(F1412,2),字典!L:L,0))</f>
        <v>音符</v>
      </c>
      <c r="L1412" s="8">
        <f t="shared" si="50"/>
        <v>12.111000000000001</v>
      </c>
      <c r="M1412" s="8">
        <f t="shared" si="51"/>
        <v>0.21000000000000085</v>
      </c>
    </row>
    <row r="1413" spans="1:13" ht="18" customHeight="1" x14ac:dyDescent="0.2">
      <c r="A1413" s="1">
        <v>1412</v>
      </c>
      <c r="B1413" s="1">
        <v>8</v>
      </c>
      <c r="C1413" s="24">
        <v>43089.903496539351</v>
      </c>
      <c r="D1413" s="1" t="s">
        <v>77</v>
      </c>
      <c r="E1413" s="1" t="s">
        <v>78</v>
      </c>
      <c r="F1413" s="1" t="s">
        <v>1072</v>
      </c>
      <c r="G1413" s="1" t="s">
        <v>1857</v>
      </c>
      <c r="H1413" s="4" t="str">
        <f>INDEX(字典!B:B,MATCH(D1413,字典!A:A,0))</f>
        <v>正常</v>
      </c>
      <c r="I1413" s="4" t="str">
        <f>IF(RIGHT(F1413,2)="90",INDEX(字典!F:F,MATCH("0x"&amp;MID(F1413,5,2),字典!C:C,0)),INDEX(字典!D:D,MATCH("0x"&amp;MID(F1413,5,2),字典!C:C,0)))</f>
        <v>按下(力度88)</v>
      </c>
      <c r="J1413" s="4" t="str">
        <f>IF(RIGHT(F1413,2) ="90",INDEX(字典!J:J,MATCH("0x"&amp;MID(F1413,7,2),字典!C:C,0)),INDEX(字典!H:H,MATCH("0x"&amp;MID(F1413,7,2),字典!C:C,0)))</f>
        <v>E3键</v>
      </c>
      <c r="K1413" s="4" t="str">
        <f>INDEX(字典!M:M,MATCH("0x"&amp;RIGHT(F1413,2),字典!L:L,0))</f>
        <v>音符</v>
      </c>
      <c r="L1413" s="8">
        <f t="shared" si="50"/>
        <v>12.285</v>
      </c>
      <c r="M1413" s="8">
        <f t="shared" si="51"/>
        <v>0.17399999999999949</v>
      </c>
    </row>
    <row r="1414" spans="1:13" ht="18" customHeight="1" x14ac:dyDescent="0.2">
      <c r="A1414" s="1">
        <v>1413</v>
      </c>
      <c r="B1414" s="1">
        <v>8</v>
      </c>
      <c r="C1414" s="24">
        <v>43089.903498946762</v>
      </c>
      <c r="D1414" s="1" t="s">
        <v>77</v>
      </c>
      <c r="E1414" s="1" t="s">
        <v>78</v>
      </c>
      <c r="F1414" s="1" t="s">
        <v>209</v>
      </c>
      <c r="G1414" s="1" t="s">
        <v>1858</v>
      </c>
      <c r="H1414" s="4" t="str">
        <f>INDEX(字典!B:B,MATCH(D1414,字典!A:A,0))</f>
        <v>正常</v>
      </c>
      <c r="I1414" s="4" t="str">
        <f>IF(RIGHT(F1414,2)="90",INDEX(字典!F:F,MATCH("0x"&amp;MID(F1414,5,2),字典!C:C,0)),INDEX(字典!D:D,MATCH("0x"&amp;MID(F1414,5,2),字典!C:C,0)))</f>
        <v>松开按键</v>
      </c>
      <c r="J1414" s="4" t="str">
        <f>IF(RIGHT(F1414,2) ="90",INDEX(字典!J:J,MATCH("0x"&amp;MID(F1414,7,2),字典!C:C,0)),INDEX(字典!H:H,MATCH("0x"&amp;MID(F1414,7,2),字典!C:C,0)))</f>
        <v>E3键</v>
      </c>
      <c r="K1414" s="4" t="str">
        <f>INDEX(字典!M:M,MATCH("0x"&amp;RIGHT(F1414,2),字典!L:L,0))</f>
        <v>音符</v>
      </c>
      <c r="L1414" s="8">
        <f t="shared" si="50"/>
        <v>12.492000000000001</v>
      </c>
      <c r="M1414" s="8">
        <f t="shared" si="51"/>
        <v>0.20700000000000074</v>
      </c>
    </row>
    <row r="1415" spans="1:13" ht="18" customHeight="1" x14ac:dyDescent="0.2">
      <c r="A1415" s="1">
        <v>1414</v>
      </c>
      <c r="B1415" s="1">
        <v>8</v>
      </c>
      <c r="C1415" s="24">
        <v>43089.903501377317</v>
      </c>
      <c r="D1415" s="1" t="s">
        <v>77</v>
      </c>
      <c r="E1415" s="1" t="s">
        <v>78</v>
      </c>
      <c r="F1415" s="1" t="s">
        <v>1859</v>
      </c>
      <c r="G1415" s="1" t="s">
        <v>163</v>
      </c>
      <c r="H1415" s="4" t="str">
        <f>INDEX(字典!B:B,MATCH(D1415,字典!A:A,0))</f>
        <v>正常</v>
      </c>
      <c r="I1415" s="4" t="str">
        <f>IF(RIGHT(F1415,2)="90",INDEX(字典!F:F,MATCH("0x"&amp;MID(F1415,5,2),字典!C:C,0)),INDEX(字典!D:D,MATCH("0x"&amp;MID(F1415,5,2),字典!C:C,0)))</f>
        <v>按下(力度97)</v>
      </c>
      <c r="J1415" s="4" t="str">
        <f>IF(RIGHT(F1415,2) ="90",INDEX(字典!J:J,MATCH("0x"&amp;MID(F1415,7,2),字典!C:C,0)),INDEX(字典!H:H,MATCH("0x"&amp;MID(F1415,7,2),字典!C:C,0)))</f>
        <v>D3键</v>
      </c>
      <c r="K1415" s="4" t="str">
        <f>INDEX(字典!M:M,MATCH("0x"&amp;RIGHT(F1415,2),字典!L:L,0))</f>
        <v>音符</v>
      </c>
      <c r="L1415" s="8">
        <f t="shared" si="50"/>
        <v>12.702</v>
      </c>
      <c r="M1415" s="8">
        <f t="shared" si="51"/>
        <v>0.20999999999999908</v>
      </c>
    </row>
    <row r="1416" spans="1:13" ht="18" customHeight="1" x14ac:dyDescent="0.2">
      <c r="A1416" s="1">
        <v>1415</v>
      </c>
      <c r="B1416" s="1">
        <v>8</v>
      </c>
      <c r="C1416" s="24">
        <v>43089.903503668982</v>
      </c>
      <c r="D1416" s="1" t="s">
        <v>77</v>
      </c>
      <c r="E1416" s="1" t="s">
        <v>78</v>
      </c>
      <c r="F1416" s="1" t="s">
        <v>202</v>
      </c>
      <c r="G1416" s="1" t="s">
        <v>1860</v>
      </c>
      <c r="H1416" s="4" t="str">
        <f>INDEX(字典!B:B,MATCH(D1416,字典!A:A,0))</f>
        <v>正常</v>
      </c>
      <c r="I1416" s="4" t="str">
        <f>IF(RIGHT(F1416,2)="90",INDEX(字典!F:F,MATCH("0x"&amp;MID(F1416,5,2),字典!C:C,0)),INDEX(字典!D:D,MATCH("0x"&amp;MID(F1416,5,2),字典!C:C,0)))</f>
        <v>松开按键</v>
      </c>
      <c r="J1416" s="4" t="str">
        <f>IF(RIGHT(F1416,2) ="90",INDEX(字典!J:J,MATCH("0x"&amp;MID(F1416,7,2),字典!C:C,0)),INDEX(字典!H:H,MATCH("0x"&amp;MID(F1416,7,2),字典!C:C,0)))</f>
        <v>D3键</v>
      </c>
      <c r="K1416" s="4" t="str">
        <f>INDEX(字典!M:M,MATCH("0x"&amp;RIGHT(F1416,2),字典!L:L,0))</f>
        <v>音符</v>
      </c>
      <c r="L1416" s="8">
        <f t="shared" si="50"/>
        <v>12.901</v>
      </c>
      <c r="M1416" s="8">
        <f t="shared" si="51"/>
        <v>0.19899999999999984</v>
      </c>
    </row>
    <row r="1417" spans="1:13" ht="18" customHeight="1" x14ac:dyDescent="0.2">
      <c r="A1417" s="1">
        <v>1416</v>
      </c>
      <c r="B1417" s="1">
        <v>8</v>
      </c>
      <c r="C1417" s="24">
        <v>43089.903506180555</v>
      </c>
      <c r="D1417" s="1" t="s">
        <v>77</v>
      </c>
      <c r="E1417" s="1" t="s">
        <v>78</v>
      </c>
      <c r="F1417" s="1" t="s">
        <v>1580</v>
      </c>
      <c r="G1417" s="1" t="s">
        <v>180</v>
      </c>
      <c r="H1417" s="4" t="str">
        <f>INDEX(字典!B:B,MATCH(D1417,字典!A:A,0))</f>
        <v>正常</v>
      </c>
      <c r="I1417" s="4" t="str">
        <f>IF(RIGHT(F1417,2)="90",INDEX(字典!F:F,MATCH("0x"&amp;MID(F1417,5,2),字典!C:C,0)),INDEX(字典!D:D,MATCH("0x"&amp;MID(F1417,5,2),字典!C:C,0)))</f>
        <v>按下(力度99)</v>
      </c>
      <c r="J1417" s="4" t="str">
        <f>IF(RIGHT(F1417,2) ="90",INDEX(字典!J:J,MATCH("0x"&amp;MID(F1417,7,2),字典!C:C,0)),INDEX(字典!H:H,MATCH("0x"&amp;MID(F1417,7,2),字典!C:C,0)))</f>
        <v>C3键</v>
      </c>
      <c r="K1417" s="4" t="str">
        <f>INDEX(字典!M:M,MATCH("0x"&amp;RIGHT(F1417,2),字典!L:L,0))</f>
        <v>音符</v>
      </c>
      <c r="L1417" s="8">
        <f t="shared" si="50"/>
        <v>13.118</v>
      </c>
      <c r="M1417" s="8">
        <f t="shared" si="51"/>
        <v>0.21700000000000053</v>
      </c>
    </row>
    <row r="1418" spans="1:13" ht="18" customHeight="1" x14ac:dyDescent="0.2">
      <c r="A1418" s="1">
        <v>1417</v>
      </c>
      <c r="B1418" s="1">
        <v>8</v>
      </c>
      <c r="C1418" s="24">
        <v>43089.903518125</v>
      </c>
      <c r="D1418" s="1" t="s">
        <v>77</v>
      </c>
      <c r="E1418" s="1" t="s">
        <v>78</v>
      </c>
      <c r="F1418" s="1" t="s">
        <v>194</v>
      </c>
      <c r="G1418" s="1" t="s">
        <v>1861</v>
      </c>
      <c r="H1418" s="4" t="str">
        <f>INDEX(字典!B:B,MATCH(D1418,字典!A:A,0))</f>
        <v>正常</v>
      </c>
      <c r="I1418" s="4" t="str">
        <f>IF(RIGHT(F1418,2)="90",INDEX(字典!F:F,MATCH("0x"&amp;MID(F1418,5,2),字典!C:C,0)),INDEX(字典!D:D,MATCH("0x"&amp;MID(F1418,5,2),字典!C:C,0)))</f>
        <v>松开按键</v>
      </c>
      <c r="J1418" s="4" t="str">
        <f>IF(RIGHT(F1418,2) ="90",INDEX(字典!J:J,MATCH("0x"&amp;MID(F1418,7,2),字典!C:C,0)),INDEX(字典!H:H,MATCH("0x"&amp;MID(F1418,7,2),字典!C:C,0)))</f>
        <v>C3键</v>
      </c>
      <c r="K1418" s="4" t="str">
        <f>INDEX(字典!M:M,MATCH("0x"&amp;RIGHT(F1418,2),字典!L:L,0))</f>
        <v>音符</v>
      </c>
      <c r="L1418" s="8">
        <f t="shared" si="50"/>
        <v>14.148999999999999</v>
      </c>
      <c r="M1418" s="8">
        <f t="shared" si="51"/>
        <v>1.0309999999999988</v>
      </c>
    </row>
    <row r="1419" spans="1:13" ht="18" customHeight="1" x14ac:dyDescent="0.2">
      <c r="A1419" s="1">
        <v>1418</v>
      </c>
      <c r="B1419" s="1">
        <v>8</v>
      </c>
      <c r="C1419" s="24">
        <v>43089.903567511574</v>
      </c>
      <c r="D1419" s="1" t="s">
        <v>77</v>
      </c>
      <c r="E1419" s="1" t="s">
        <v>78</v>
      </c>
      <c r="F1419" s="1" t="s">
        <v>1049</v>
      </c>
      <c r="G1419" s="1" t="s">
        <v>1862</v>
      </c>
      <c r="H1419" s="4" t="str">
        <f>INDEX(字典!B:B,MATCH(D1419,字典!A:A,0))</f>
        <v>正常</v>
      </c>
      <c r="I1419" s="4" t="str">
        <f>IF(RIGHT(F1419,2)="90",INDEX(字典!F:F,MATCH("0x"&amp;MID(F1419,5,2),字典!C:C,0)),INDEX(字典!D:D,MATCH("0x"&amp;MID(F1419,5,2),字典!C:C,0)))</f>
        <v>-</v>
      </c>
      <c r="J1419" s="4" t="str">
        <f>IF(RIGHT(F1419,2) ="90",INDEX(字典!J:J,MATCH("0x"&amp;MID(F1419,7,2),字典!C:C,0)),INDEX(字典!H:H,MATCH("0x"&amp;MID(F1419,7,2),字典!C:C,0)))</f>
        <v>-</v>
      </c>
      <c r="K1419" s="4" t="str">
        <f>INDEX(字典!M:M,MATCH("0x"&amp;RIGHT(F1419,2),字典!L:L,0))</f>
        <v>0xB0(176/048)</v>
      </c>
      <c r="L1419" s="8">
        <f t="shared" si="50"/>
        <v>18.417000000000002</v>
      </c>
      <c r="M1419" s="8">
        <f t="shared" si="51"/>
        <v>4.2680000000000025</v>
      </c>
    </row>
    <row r="1420" spans="1:13" ht="18" customHeight="1" x14ac:dyDescent="0.2">
      <c r="A1420" s="1">
        <v>1419</v>
      </c>
      <c r="B1420" s="1">
        <v>8</v>
      </c>
      <c r="C1420" s="24">
        <v>43089.903567592592</v>
      </c>
      <c r="D1420" s="1" t="s">
        <v>77</v>
      </c>
      <c r="E1420" s="1" t="s">
        <v>78</v>
      </c>
      <c r="F1420" s="1" t="s">
        <v>1051</v>
      </c>
      <c r="G1420" s="1" t="s">
        <v>1863</v>
      </c>
      <c r="H1420" s="4" t="str">
        <f>INDEX(字典!B:B,MATCH(D1420,字典!A:A,0))</f>
        <v>正常</v>
      </c>
      <c r="I1420" s="4" t="str">
        <f>IF(RIGHT(F1420,2)="90",INDEX(字典!F:F,MATCH("0x"&amp;MID(F1420,5,2),字典!C:C,0)),INDEX(字典!D:D,MATCH("0x"&amp;MID(F1420,5,2),字典!C:C,0)))</f>
        <v>0x70(112)</v>
      </c>
      <c r="J1420" s="4" t="str">
        <f>IF(RIGHT(F1420,2) ="90",INDEX(字典!J:J,MATCH("0x"&amp;MID(F1420,7,2),字典!C:C,0)),INDEX(字典!H:H,MATCH("0x"&amp;MID(F1420,7,2),字典!C:C,0)))</f>
        <v>0x20(032)</v>
      </c>
      <c r="K1420" s="4" t="str">
        <f>INDEX(字典!M:M,MATCH("0x"&amp;RIGHT(F1420,2),字典!L:L,0))</f>
        <v>0xB0(176/048)</v>
      </c>
      <c r="L1420" s="8">
        <f t="shared" si="50"/>
        <v>18.423999999999999</v>
      </c>
      <c r="M1420" s="8">
        <f t="shared" si="51"/>
        <v>6.9999999999978968E-3</v>
      </c>
    </row>
    <row r="1421" spans="1:13" ht="18" customHeight="1" x14ac:dyDescent="0.2">
      <c r="A1421" s="1">
        <v>1420</v>
      </c>
      <c r="B1421" s="1">
        <v>8</v>
      </c>
      <c r="C1421" s="24">
        <v>43089.903567777779</v>
      </c>
      <c r="D1421" s="1" t="s">
        <v>77</v>
      </c>
      <c r="E1421" s="1" t="s">
        <v>78</v>
      </c>
      <c r="F1421" s="1" t="s">
        <v>1098</v>
      </c>
      <c r="G1421" s="1" t="s">
        <v>1864</v>
      </c>
      <c r="H1421" s="4" t="str">
        <f>INDEX(字典!B:B,MATCH(D1421,字典!A:A,0))</f>
        <v>正常</v>
      </c>
      <c r="I1421" s="4" t="str">
        <f>IF(RIGHT(F1421,2)="90",INDEX(字典!F:F,MATCH("0x"&amp;MID(F1421,5,2),字典!C:C,0)),INDEX(字典!D:D,MATCH("0x"&amp;MID(F1421,5,2),字典!C:C,0)))</f>
        <v>-</v>
      </c>
      <c r="J1421" s="4" t="str">
        <f>IF(RIGHT(F1421,2) ="90",INDEX(字典!J:J,MATCH("0x"&amp;MID(F1421,7,2),字典!C:C,0)),INDEX(字典!H:H,MATCH("0x"&amp;MID(F1421,7,2),字典!C:C,0)))</f>
        <v>0x06(006)</v>
      </c>
      <c r="K1421" s="4" t="str">
        <f>INDEX(字典!M:M,MATCH("0x"&amp;RIGHT(F1421,2),字典!L:L,0))</f>
        <v>0xC0(192/064)</v>
      </c>
      <c r="L1421" s="8">
        <f t="shared" si="50"/>
        <v>18.440000000000001</v>
      </c>
      <c r="M1421" s="8">
        <f t="shared" si="51"/>
        <v>1.6000000000001791E-2</v>
      </c>
    </row>
    <row r="1422" spans="1:13" ht="18" customHeight="1" x14ac:dyDescent="0.2">
      <c r="A1422" s="1">
        <v>1421</v>
      </c>
      <c r="B1422" s="1">
        <v>8</v>
      </c>
      <c r="C1422" s="24">
        <v>43089.903567974536</v>
      </c>
      <c r="D1422" s="1" t="s">
        <v>77</v>
      </c>
      <c r="E1422" s="1" t="s">
        <v>78</v>
      </c>
      <c r="F1422" s="1" t="s">
        <v>1054</v>
      </c>
      <c r="G1422" s="1" t="s">
        <v>1865</v>
      </c>
      <c r="H1422" s="4" t="str">
        <f>INDEX(字典!B:B,MATCH(D1422,字典!A:A,0))</f>
        <v>正常</v>
      </c>
      <c r="I1422" s="4" t="str">
        <f>IF(RIGHT(F1422,2)="90",INDEX(字典!F:F,MATCH("0x"&amp;MID(F1422,5,2),字典!C:C,0)),INDEX(字典!D:D,MATCH("0x"&amp;MID(F1422,5,2),字典!C:C,0)))</f>
        <v>-</v>
      </c>
      <c r="J1422" s="4" t="str">
        <f>IF(RIGHT(F1422,2) ="90",INDEX(字典!J:J,MATCH("0x"&amp;MID(F1422,7,2),字典!C:C,0)),INDEX(字典!H:H,MATCH("0x"&amp;MID(F1422,7,2),字典!C:C,0)))</f>
        <v>-</v>
      </c>
      <c r="K1422" s="4" t="str">
        <f>INDEX(字典!M:M,MATCH("0x"&amp;RIGHT(F1422,2),字典!L:L,0))</f>
        <v>0xB1(177/049)</v>
      </c>
      <c r="L1422" s="8">
        <f t="shared" si="50"/>
        <v>18.457000000000001</v>
      </c>
      <c r="M1422" s="8">
        <f t="shared" si="51"/>
        <v>1.699999999999946E-2</v>
      </c>
    </row>
    <row r="1423" spans="1:13" ht="18" customHeight="1" x14ac:dyDescent="0.2">
      <c r="A1423" s="1">
        <v>1422</v>
      </c>
      <c r="B1423" s="1">
        <v>8</v>
      </c>
      <c r="C1423" s="24">
        <v>43089.903568194444</v>
      </c>
      <c r="D1423" s="1" t="s">
        <v>77</v>
      </c>
      <c r="E1423" s="1" t="s">
        <v>78</v>
      </c>
      <c r="F1423" s="1" t="s">
        <v>1055</v>
      </c>
      <c r="G1423" s="1" t="s">
        <v>1866</v>
      </c>
      <c r="H1423" s="4" t="str">
        <f>INDEX(字典!B:B,MATCH(D1423,字典!A:A,0))</f>
        <v>正常</v>
      </c>
      <c r="I1423" s="4" t="str">
        <f>IF(RIGHT(F1423,2)="90",INDEX(字典!F:F,MATCH("0x"&amp;MID(F1423,5,2),字典!C:C,0)),INDEX(字典!D:D,MATCH("0x"&amp;MID(F1423,5,2),字典!C:C,0)))</f>
        <v>0x70(112)</v>
      </c>
      <c r="J1423" s="4" t="str">
        <f>IF(RIGHT(F1423,2) ="90",INDEX(字典!J:J,MATCH("0x"&amp;MID(F1423,7,2),字典!C:C,0)),INDEX(字典!H:H,MATCH("0x"&amp;MID(F1423,7,2),字典!C:C,0)))</f>
        <v>0x20(032)</v>
      </c>
      <c r="K1423" s="4" t="str">
        <f>INDEX(字典!M:M,MATCH("0x"&amp;RIGHT(F1423,2),字典!L:L,0))</f>
        <v>0xB1(177/049)</v>
      </c>
      <c r="L1423" s="8">
        <f t="shared" si="50"/>
        <v>18.475999999999999</v>
      </c>
      <c r="M1423" s="8">
        <f t="shared" si="51"/>
        <v>1.8999999999998352E-2</v>
      </c>
    </row>
    <row r="1424" spans="1:13" ht="18" customHeight="1" x14ac:dyDescent="0.2">
      <c r="A1424" s="1">
        <v>1423</v>
      </c>
      <c r="B1424" s="1">
        <v>8</v>
      </c>
      <c r="C1424" s="24">
        <v>43089.903568379632</v>
      </c>
      <c r="D1424" s="1" t="s">
        <v>77</v>
      </c>
      <c r="E1424" s="1" t="s">
        <v>78</v>
      </c>
      <c r="F1424" s="1" t="s">
        <v>1102</v>
      </c>
      <c r="G1424" s="1" t="s">
        <v>1867</v>
      </c>
      <c r="H1424" s="4" t="str">
        <f>INDEX(字典!B:B,MATCH(D1424,字典!A:A,0))</f>
        <v>正常</v>
      </c>
      <c r="I1424" s="4" t="str">
        <f>IF(RIGHT(F1424,2)="90",INDEX(字典!F:F,MATCH("0x"&amp;MID(F1424,5,2),字典!C:C,0)),INDEX(字典!D:D,MATCH("0x"&amp;MID(F1424,5,2),字典!C:C,0)))</f>
        <v>-</v>
      </c>
      <c r="J1424" s="4" t="str">
        <f>IF(RIGHT(F1424,2) ="90",INDEX(字典!J:J,MATCH("0x"&amp;MID(F1424,7,2),字典!C:C,0)),INDEX(字典!H:H,MATCH("0x"&amp;MID(F1424,7,2),字典!C:C,0)))</f>
        <v>0x30(048)</v>
      </c>
      <c r="K1424" s="4" t="str">
        <f>INDEX(字典!M:M,MATCH("0x"&amp;RIGHT(F1424,2),字典!L:L,0))</f>
        <v>0xC1(193/065)</v>
      </c>
      <c r="L1424" s="8">
        <f t="shared" si="50"/>
        <v>18.492000000000001</v>
      </c>
      <c r="M1424" s="8">
        <f t="shared" si="51"/>
        <v>1.6000000000001791E-2</v>
      </c>
    </row>
    <row r="1425" spans="1:13" ht="18" customHeight="1" x14ac:dyDescent="0.2">
      <c r="A1425" s="1">
        <v>1424</v>
      </c>
      <c r="B1425" s="1">
        <v>8</v>
      </c>
      <c r="C1425" s="24">
        <v>43089.90356864583</v>
      </c>
      <c r="D1425" s="1" t="s">
        <v>77</v>
      </c>
      <c r="E1425" s="1" t="s">
        <v>78</v>
      </c>
      <c r="F1425" s="1" t="s">
        <v>1104</v>
      </c>
      <c r="G1425" s="1" t="s">
        <v>1868</v>
      </c>
      <c r="H1425" s="4" t="str">
        <f>INDEX(字典!B:B,MATCH(D1425,字典!A:A,0))</f>
        <v>正常</v>
      </c>
      <c r="I1425" s="4" t="str">
        <f>IF(RIGHT(F1425,2)="90",INDEX(字典!F:F,MATCH("0x"&amp;MID(F1425,5,2),字典!C:C,0)),INDEX(字典!D:D,MATCH("0x"&amp;MID(F1425,5,2),字典!C:C,0)))</f>
        <v>0x50(080)</v>
      </c>
      <c r="J1425" s="4" t="str">
        <f>IF(RIGHT(F1425,2) ="90",INDEX(字典!J:J,MATCH("0x"&amp;MID(F1425,7,2),字典!C:C,0)),INDEX(字典!H:H,MATCH("0x"&amp;MID(F1425,7,2),字典!C:C,0)))</f>
        <v>0x07(007)</v>
      </c>
      <c r="K1425" s="4" t="str">
        <f>INDEX(字典!M:M,MATCH("0x"&amp;RIGHT(F1425,2),字典!L:L,0))</f>
        <v>0xB0(176/048)</v>
      </c>
      <c r="L1425" s="8">
        <f t="shared" si="50"/>
        <v>18.515000000000001</v>
      </c>
      <c r="M1425" s="8">
        <f t="shared" si="51"/>
        <v>2.2999999999999687E-2</v>
      </c>
    </row>
    <row r="1426" spans="1:13" ht="18" customHeight="1" x14ac:dyDescent="0.2">
      <c r="A1426" s="1">
        <v>1425</v>
      </c>
      <c r="B1426" s="1">
        <v>8</v>
      </c>
      <c r="C1426" s="24">
        <v>43089.903568796297</v>
      </c>
      <c r="D1426" s="1" t="s">
        <v>77</v>
      </c>
      <c r="E1426" s="1" t="s">
        <v>78</v>
      </c>
      <c r="F1426" s="1" t="s">
        <v>1106</v>
      </c>
      <c r="G1426" s="1" t="s">
        <v>1869</v>
      </c>
      <c r="H1426" s="4" t="str">
        <f>INDEX(字典!B:B,MATCH(D1426,字典!A:A,0))</f>
        <v>正常</v>
      </c>
      <c r="I1426" s="4" t="str">
        <f>IF(RIGHT(F1426,2)="90",INDEX(字典!F:F,MATCH("0x"&amp;MID(F1426,5,2),字典!C:C,0)),INDEX(字典!D:D,MATCH("0x"&amp;MID(F1426,5,2),字典!C:C,0)))</f>
        <v>0x1A(026)</v>
      </c>
      <c r="J1426" s="4" t="str">
        <f>IF(RIGHT(F1426,2) ="90",INDEX(字典!J:J,MATCH("0x"&amp;MID(F1426,7,2),字典!C:C,0)),INDEX(字典!H:H,MATCH("0x"&amp;MID(F1426,7,2),字典!C:C,0)))</f>
        <v>0x5B(091)</v>
      </c>
      <c r="K1426" s="4" t="str">
        <f>INDEX(字典!M:M,MATCH("0x"&amp;RIGHT(F1426,2),字典!L:L,0))</f>
        <v>0xB0(176/048)</v>
      </c>
      <c r="L1426" s="8">
        <f t="shared" si="50"/>
        <v>18.527999999999999</v>
      </c>
      <c r="M1426" s="8">
        <f t="shared" si="51"/>
        <v>1.2999999999998124E-2</v>
      </c>
    </row>
    <row r="1427" spans="1:13" ht="18" customHeight="1" x14ac:dyDescent="0.2">
      <c r="A1427" s="1">
        <v>1426</v>
      </c>
      <c r="B1427" s="1">
        <v>8</v>
      </c>
      <c r="C1427" s="24">
        <v>43089.903569004629</v>
      </c>
      <c r="D1427" s="1" t="s">
        <v>77</v>
      </c>
      <c r="E1427" s="1" t="s">
        <v>78</v>
      </c>
      <c r="F1427" s="1" t="s">
        <v>1108</v>
      </c>
      <c r="G1427" s="1" t="s">
        <v>1870</v>
      </c>
      <c r="H1427" s="4" t="str">
        <f>INDEX(字典!B:B,MATCH(D1427,字典!A:A,0))</f>
        <v>正常</v>
      </c>
      <c r="I1427" s="4" t="str">
        <f>IF(RIGHT(F1427,2)="90",INDEX(字典!F:F,MATCH("0x"&amp;MID(F1427,5,2),字典!C:C,0)),INDEX(字典!D:D,MATCH("0x"&amp;MID(F1427,5,2),字典!C:C,0)))</f>
        <v>0x02(002)</v>
      </c>
      <c r="J1427" s="4" t="str">
        <f>IF(RIGHT(F1427,2) ="90",INDEX(字典!J:J,MATCH("0x"&amp;MID(F1427,7,2),字典!C:C,0)),INDEX(字典!H:H,MATCH("0x"&amp;MID(F1427,7,2),字典!C:C,0)))</f>
        <v>0x5D(093)</v>
      </c>
      <c r="K1427" s="4" t="str">
        <f>INDEX(字典!M:M,MATCH("0x"&amp;RIGHT(F1427,2),字典!L:L,0))</f>
        <v>0xB0(176/048)</v>
      </c>
      <c r="L1427" s="8">
        <f t="shared" si="50"/>
        <v>18.545999999999999</v>
      </c>
      <c r="M1427" s="8">
        <f t="shared" si="51"/>
        <v>1.8000000000000682E-2</v>
      </c>
    </row>
    <row r="1428" spans="1:13" ht="18" customHeight="1" x14ac:dyDescent="0.2">
      <c r="A1428" s="1">
        <v>1427</v>
      </c>
      <c r="B1428" s="1">
        <v>8</v>
      </c>
      <c r="C1428" s="24">
        <v>43089.903569201386</v>
      </c>
      <c r="D1428" s="1" t="s">
        <v>77</v>
      </c>
      <c r="E1428" s="1" t="s">
        <v>78</v>
      </c>
      <c r="F1428" s="1" t="s">
        <v>1110</v>
      </c>
      <c r="G1428" s="1" t="s">
        <v>1871</v>
      </c>
      <c r="H1428" s="4" t="str">
        <f>INDEX(字典!B:B,MATCH(D1428,字典!A:A,0))</f>
        <v>正常</v>
      </c>
      <c r="I1428" s="4" t="str">
        <f>IF(RIGHT(F1428,2)="90",INDEX(字典!F:F,MATCH("0x"&amp;MID(F1428,5,2),字典!C:C,0)),INDEX(字典!D:D,MATCH("0x"&amp;MID(F1428,5,2),字典!C:C,0)))</f>
        <v>0x3E(062)</v>
      </c>
      <c r="J1428" s="4" t="str">
        <f>IF(RIGHT(F1428,2) ="90",INDEX(字典!J:J,MATCH("0x"&amp;MID(F1428,7,2),字典!C:C,0)),INDEX(字典!H:H,MATCH("0x"&amp;MID(F1428,7,2),字典!C:C,0)))</f>
        <v>0x07(007)</v>
      </c>
      <c r="K1428" s="4" t="str">
        <f>INDEX(字典!M:M,MATCH("0x"&amp;RIGHT(F1428,2),字典!L:L,0))</f>
        <v>0xB1(177/049)</v>
      </c>
      <c r="L1428" s="8">
        <f t="shared" si="50"/>
        <v>18.562999999999999</v>
      </c>
      <c r="M1428" s="8">
        <f t="shared" si="51"/>
        <v>1.699999999999946E-2</v>
      </c>
    </row>
    <row r="1429" spans="1:13" ht="18" customHeight="1" x14ac:dyDescent="0.2">
      <c r="A1429" s="1">
        <v>1428</v>
      </c>
      <c r="B1429" s="1">
        <v>8</v>
      </c>
      <c r="C1429" s="24">
        <v>43089.903587858797</v>
      </c>
      <c r="D1429" s="1" t="s">
        <v>77</v>
      </c>
      <c r="E1429" s="1" t="s">
        <v>78</v>
      </c>
      <c r="F1429" s="1" t="s">
        <v>1049</v>
      </c>
      <c r="G1429" s="1" t="s">
        <v>1872</v>
      </c>
      <c r="H1429" s="4" t="str">
        <f>INDEX(字典!B:B,MATCH(D1429,字典!A:A,0))</f>
        <v>正常</v>
      </c>
      <c r="I1429" s="4" t="str">
        <f>IF(RIGHT(F1429,2)="90",INDEX(字典!F:F,MATCH("0x"&amp;MID(F1429,5,2),字典!C:C,0)),INDEX(字典!D:D,MATCH("0x"&amp;MID(F1429,5,2),字典!C:C,0)))</f>
        <v>-</v>
      </c>
      <c r="J1429" s="4" t="str">
        <f>IF(RIGHT(F1429,2) ="90",INDEX(字典!J:J,MATCH("0x"&amp;MID(F1429,7,2),字典!C:C,0)),INDEX(字典!H:H,MATCH("0x"&amp;MID(F1429,7,2),字典!C:C,0)))</f>
        <v>-</v>
      </c>
      <c r="K1429" s="4" t="str">
        <f>INDEX(字典!M:M,MATCH("0x"&amp;RIGHT(F1429,2),字典!L:L,0))</f>
        <v>0xB0(176/048)</v>
      </c>
      <c r="L1429" s="8">
        <f t="shared" si="50"/>
        <v>20.175000000000001</v>
      </c>
      <c r="M1429" s="8">
        <f t="shared" si="51"/>
        <v>1.6120000000000019</v>
      </c>
    </row>
    <row r="1430" spans="1:13" ht="18" customHeight="1" x14ac:dyDescent="0.2">
      <c r="A1430" s="1">
        <v>1429</v>
      </c>
      <c r="B1430" s="1">
        <v>8</v>
      </c>
      <c r="C1430" s="24">
        <v>43089.903587962966</v>
      </c>
      <c r="D1430" s="1" t="s">
        <v>77</v>
      </c>
      <c r="E1430" s="1" t="s">
        <v>78</v>
      </c>
      <c r="F1430" s="1" t="s">
        <v>1051</v>
      </c>
      <c r="G1430" s="1" t="s">
        <v>1873</v>
      </c>
      <c r="H1430" s="4" t="str">
        <f>INDEX(字典!B:B,MATCH(D1430,字典!A:A,0))</f>
        <v>正常</v>
      </c>
      <c r="I1430" s="4" t="str">
        <f>IF(RIGHT(F1430,2)="90",INDEX(字典!F:F,MATCH("0x"&amp;MID(F1430,5,2),字典!C:C,0)),INDEX(字典!D:D,MATCH("0x"&amp;MID(F1430,5,2),字典!C:C,0)))</f>
        <v>0x70(112)</v>
      </c>
      <c r="J1430" s="4" t="str">
        <f>IF(RIGHT(F1430,2) ="90",INDEX(字典!J:J,MATCH("0x"&amp;MID(F1430,7,2),字典!C:C,0)),INDEX(字典!H:H,MATCH("0x"&amp;MID(F1430,7,2),字典!C:C,0)))</f>
        <v>0x20(032)</v>
      </c>
      <c r="K1430" s="4" t="str">
        <f>INDEX(字典!M:M,MATCH("0x"&amp;RIGHT(F1430,2),字典!L:L,0))</f>
        <v>0xB0(176/048)</v>
      </c>
      <c r="L1430" s="8">
        <f t="shared" si="50"/>
        <v>20.184000000000001</v>
      </c>
      <c r="M1430" s="8">
        <f t="shared" si="51"/>
        <v>9.0000000000003411E-3</v>
      </c>
    </row>
    <row r="1431" spans="1:13" ht="18" customHeight="1" x14ac:dyDescent="0.2">
      <c r="A1431" s="1">
        <v>1430</v>
      </c>
      <c r="B1431" s="1">
        <v>8</v>
      </c>
      <c r="C1431" s="24">
        <v>43089.903588182868</v>
      </c>
      <c r="D1431" s="1" t="s">
        <v>77</v>
      </c>
      <c r="E1431" s="1" t="s">
        <v>78</v>
      </c>
      <c r="F1431" s="1" t="s">
        <v>1052</v>
      </c>
      <c r="G1431" s="1" t="s">
        <v>1874</v>
      </c>
      <c r="H1431" s="4" t="str">
        <f>INDEX(字典!B:B,MATCH(D1431,字典!A:A,0))</f>
        <v>正常</v>
      </c>
      <c r="I1431" s="4" t="str">
        <f>IF(RIGHT(F1431,2)="90",INDEX(字典!F:F,MATCH("0x"&amp;MID(F1431,5,2),字典!C:C,0)),INDEX(字典!D:D,MATCH("0x"&amp;MID(F1431,5,2),字典!C:C,0)))</f>
        <v>-</v>
      </c>
      <c r="J1431" s="4" t="str">
        <f>IF(RIGHT(F1431,2) ="90",INDEX(字典!J:J,MATCH("0x"&amp;MID(F1431,7,2),字典!C:C,0)),INDEX(字典!H:H,MATCH("0x"&amp;MID(F1431,7,2),字典!C:C,0)))</f>
        <v>-</v>
      </c>
      <c r="K1431" s="4" t="str">
        <f>INDEX(字典!M:M,MATCH("0x"&amp;RIGHT(F1431,2),字典!L:L,0))</f>
        <v>0xC0(192/064)</v>
      </c>
      <c r="L1431" s="8">
        <f t="shared" si="50"/>
        <v>20.202999999999999</v>
      </c>
      <c r="M1431" s="8">
        <f t="shared" si="51"/>
        <v>1.8999999999998352E-2</v>
      </c>
    </row>
    <row r="1432" spans="1:13" ht="18" customHeight="1" x14ac:dyDescent="0.2">
      <c r="A1432" s="1">
        <v>1431</v>
      </c>
      <c r="B1432" s="1">
        <v>8</v>
      </c>
      <c r="C1432" s="24">
        <v>43089.903588414352</v>
      </c>
      <c r="D1432" s="1" t="s">
        <v>77</v>
      </c>
      <c r="E1432" s="1" t="s">
        <v>78</v>
      </c>
      <c r="F1432" s="1" t="s">
        <v>1054</v>
      </c>
      <c r="G1432" s="1" t="s">
        <v>1875</v>
      </c>
      <c r="H1432" s="4" t="str">
        <f>INDEX(字典!B:B,MATCH(D1432,字典!A:A,0))</f>
        <v>正常</v>
      </c>
      <c r="I1432" s="4" t="str">
        <f>IF(RIGHT(F1432,2)="90",INDEX(字典!F:F,MATCH("0x"&amp;MID(F1432,5,2),字典!C:C,0)),INDEX(字典!D:D,MATCH("0x"&amp;MID(F1432,5,2),字典!C:C,0)))</f>
        <v>-</v>
      </c>
      <c r="J1432" s="4" t="str">
        <f>IF(RIGHT(F1432,2) ="90",INDEX(字典!J:J,MATCH("0x"&amp;MID(F1432,7,2),字典!C:C,0)),INDEX(字典!H:H,MATCH("0x"&amp;MID(F1432,7,2),字典!C:C,0)))</f>
        <v>-</v>
      </c>
      <c r="K1432" s="4" t="str">
        <f>INDEX(字典!M:M,MATCH("0x"&amp;RIGHT(F1432,2),字典!L:L,0))</f>
        <v>0xB1(177/049)</v>
      </c>
      <c r="L1432" s="8">
        <f t="shared" si="50"/>
        <v>20.222999999999999</v>
      </c>
      <c r="M1432" s="8">
        <f t="shared" si="51"/>
        <v>1.9999999999999574E-2</v>
      </c>
    </row>
    <row r="1433" spans="1:13" ht="18" customHeight="1" x14ac:dyDescent="0.2">
      <c r="A1433" s="1">
        <v>1432</v>
      </c>
      <c r="B1433" s="1">
        <v>8</v>
      </c>
      <c r="C1433" s="24">
        <v>43089.903588634261</v>
      </c>
      <c r="D1433" s="1" t="s">
        <v>77</v>
      </c>
      <c r="E1433" s="1" t="s">
        <v>78</v>
      </c>
      <c r="F1433" s="1" t="s">
        <v>1055</v>
      </c>
      <c r="G1433" s="1" t="s">
        <v>1876</v>
      </c>
      <c r="H1433" s="4" t="str">
        <f>INDEX(字典!B:B,MATCH(D1433,字典!A:A,0))</f>
        <v>正常</v>
      </c>
      <c r="I1433" s="4" t="str">
        <f>IF(RIGHT(F1433,2)="90",INDEX(字典!F:F,MATCH("0x"&amp;MID(F1433,5,2),字典!C:C,0)),INDEX(字典!D:D,MATCH("0x"&amp;MID(F1433,5,2),字典!C:C,0)))</f>
        <v>0x70(112)</v>
      </c>
      <c r="J1433" s="4" t="str">
        <f>IF(RIGHT(F1433,2) ="90",INDEX(字典!J:J,MATCH("0x"&amp;MID(F1433,7,2),字典!C:C,0)),INDEX(字典!H:H,MATCH("0x"&amp;MID(F1433,7,2),字典!C:C,0)))</f>
        <v>0x20(032)</v>
      </c>
      <c r="K1433" s="4" t="str">
        <f>INDEX(字典!M:M,MATCH("0x"&amp;RIGHT(F1433,2),字典!L:L,0))</f>
        <v>0xB1(177/049)</v>
      </c>
      <c r="L1433" s="8">
        <f t="shared" si="50"/>
        <v>20.242000000000001</v>
      </c>
      <c r="M1433" s="8">
        <f t="shared" si="51"/>
        <v>1.9000000000001904E-2</v>
      </c>
    </row>
    <row r="1434" spans="1:13" ht="18" customHeight="1" x14ac:dyDescent="0.2">
      <c r="A1434" s="1">
        <v>1433</v>
      </c>
      <c r="B1434" s="1">
        <v>8</v>
      </c>
      <c r="C1434" s="24">
        <v>43089.903588854169</v>
      </c>
      <c r="D1434" s="1" t="s">
        <v>77</v>
      </c>
      <c r="E1434" s="1" t="s">
        <v>78</v>
      </c>
      <c r="F1434" s="1" t="s">
        <v>1056</v>
      </c>
      <c r="G1434" s="1" t="s">
        <v>1877</v>
      </c>
      <c r="H1434" s="4" t="str">
        <f>INDEX(字典!B:B,MATCH(D1434,字典!A:A,0))</f>
        <v>正常</v>
      </c>
      <c r="I1434" s="4" t="str">
        <f>IF(RIGHT(F1434,2)="90",INDEX(字典!F:F,MATCH("0x"&amp;MID(F1434,5,2),字典!C:C,0)),INDEX(字典!D:D,MATCH("0x"&amp;MID(F1434,5,2),字典!C:C,0)))</f>
        <v>-</v>
      </c>
      <c r="J1434" s="4" t="str">
        <f>IF(RIGHT(F1434,2) ="90",INDEX(字典!J:J,MATCH("0x"&amp;MID(F1434,7,2),字典!C:C,0)),INDEX(字典!H:H,MATCH("0x"&amp;MID(F1434,7,2),字典!C:C,0)))</f>
        <v>0x31(049)</v>
      </c>
      <c r="K1434" s="4" t="str">
        <f>INDEX(字典!M:M,MATCH("0x"&amp;RIGHT(F1434,2),字典!L:L,0))</f>
        <v>0xC1(193/065)</v>
      </c>
      <c r="L1434" s="8">
        <f t="shared" si="50"/>
        <v>20.260999999999999</v>
      </c>
      <c r="M1434" s="8">
        <f t="shared" si="51"/>
        <v>1.8999999999998352E-2</v>
      </c>
    </row>
    <row r="1435" spans="1:13" ht="18" customHeight="1" x14ac:dyDescent="0.2">
      <c r="A1435" s="1">
        <v>1434</v>
      </c>
      <c r="B1435" s="1">
        <v>8</v>
      </c>
      <c r="C1435" s="24">
        <v>43089.903589074071</v>
      </c>
      <c r="D1435" s="1" t="s">
        <v>77</v>
      </c>
      <c r="E1435" s="1" t="s">
        <v>78</v>
      </c>
      <c r="F1435" s="1" t="s">
        <v>1058</v>
      </c>
      <c r="G1435" s="1" t="s">
        <v>1878</v>
      </c>
      <c r="H1435" s="4" t="str">
        <f>INDEX(字典!B:B,MATCH(D1435,字典!A:A,0))</f>
        <v>正常</v>
      </c>
      <c r="I1435" s="4" t="str">
        <f>IF(RIGHT(F1435,2)="90",INDEX(字典!F:F,MATCH("0x"&amp;MID(F1435,5,2),字典!C:C,0)),INDEX(字典!D:D,MATCH("0x"&amp;MID(F1435,5,2),字典!C:C,0)))</f>
        <v>0x72(114)</v>
      </c>
      <c r="J1435" s="4" t="str">
        <f>IF(RIGHT(F1435,2) ="90",INDEX(字典!J:J,MATCH("0x"&amp;MID(F1435,7,2),字典!C:C,0)),INDEX(字典!H:H,MATCH("0x"&amp;MID(F1435,7,2),字典!C:C,0)))</f>
        <v>0x07(007)</v>
      </c>
      <c r="K1435" s="4" t="str">
        <f>INDEX(字典!M:M,MATCH("0x"&amp;RIGHT(F1435,2),字典!L:L,0))</f>
        <v>0xB0(176/048)</v>
      </c>
      <c r="L1435" s="8">
        <f t="shared" si="50"/>
        <v>20.28</v>
      </c>
      <c r="M1435" s="8">
        <f t="shared" si="51"/>
        <v>1.9000000000001904E-2</v>
      </c>
    </row>
    <row r="1436" spans="1:13" ht="18" customHeight="1" x14ac:dyDescent="0.2">
      <c r="A1436" s="1">
        <v>1435</v>
      </c>
      <c r="B1436" s="1">
        <v>8</v>
      </c>
      <c r="C1436" s="24">
        <v>43089.903589293979</v>
      </c>
      <c r="D1436" s="1" t="s">
        <v>77</v>
      </c>
      <c r="E1436" s="1" t="s">
        <v>78</v>
      </c>
      <c r="F1436" s="1" t="s">
        <v>1060</v>
      </c>
      <c r="G1436" s="1" t="s">
        <v>1879</v>
      </c>
      <c r="H1436" s="4" t="str">
        <f>INDEX(字典!B:B,MATCH(D1436,字典!A:A,0))</f>
        <v>正常</v>
      </c>
      <c r="I1436" s="4" t="str">
        <f>IF(RIGHT(F1436,2)="90",INDEX(字典!F:F,MATCH("0x"&amp;MID(F1436,5,2),字典!C:C,0)),INDEX(字典!D:D,MATCH("0x"&amp;MID(F1436,5,2),字典!C:C,0)))</f>
        <v>0x14(020)</v>
      </c>
      <c r="J1436" s="4" t="str">
        <f>IF(RIGHT(F1436,2) ="90",INDEX(字典!J:J,MATCH("0x"&amp;MID(F1436,7,2),字典!C:C,0)),INDEX(字典!H:H,MATCH("0x"&amp;MID(F1436,7,2),字典!C:C,0)))</f>
        <v>0x5B(091)</v>
      </c>
      <c r="K1436" s="4" t="str">
        <f>INDEX(字典!M:M,MATCH("0x"&amp;RIGHT(F1436,2),字典!L:L,0))</f>
        <v>0xB0(176/048)</v>
      </c>
      <c r="L1436" s="8">
        <f t="shared" si="50"/>
        <v>20.298999999999999</v>
      </c>
      <c r="M1436" s="8">
        <f t="shared" si="51"/>
        <v>1.8999999999998352E-2</v>
      </c>
    </row>
    <row r="1437" spans="1:13" ht="18" customHeight="1" x14ac:dyDescent="0.2">
      <c r="A1437" s="1">
        <v>1436</v>
      </c>
      <c r="B1437" s="1">
        <v>8</v>
      </c>
      <c r="C1437" s="24">
        <v>43089.90358953704</v>
      </c>
      <c r="D1437" s="1" t="s">
        <v>77</v>
      </c>
      <c r="E1437" s="1" t="s">
        <v>78</v>
      </c>
      <c r="F1437" s="1" t="s">
        <v>1061</v>
      </c>
      <c r="G1437" s="1" t="s">
        <v>1880</v>
      </c>
      <c r="H1437" s="4" t="str">
        <f>INDEX(字典!B:B,MATCH(D1437,字典!A:A,0))</f>
        <v>正常</v>
      </c>
      <c r="I1437" s="4" t="str">
        <f>IF(RIGHT(F1437,2)="90",INDEX(字典!F:F,MATCH("0x"&amp;MID(F1437,5,2),字典!C:C,0)),INDEX(字典!D:D,MATCH("0x"&amp;MID(F1437,5,2),字典!C:C,0)))</f>
        <v>-</v>
      </c>
      <c r="J1437" s="4" t="str">
        <f>IF(RIGHT(F1437,2) ="90",INDEX(字典!J:J,MATCH("0x"&amp;MID(F1437,7,2),字典!C:C,0)),INDEX(字典!H:H,MATCH("0x"&amp;MID(F1437,7,2),字典!C:C,0)))</f>
        <v>0x5D(093)</v>
      </c>
      <c r="K1437" s="4" t="str">
        <f>INDEX(字典!M:M,MATCH("0x"&amp;RIGHT(F1437,2),字典!L:L,0))</f>
        <v>0xB0(176/048)</v>
      </c>
      <c r="L1437" s="8">
        <f t="shared" si="50"/>
        <v>20.32</v>
      </c>
      <c r="M1437" s="8">
        <f t="shared" si="51"/>
        <v>2.1000000000000796E-2</v>
      </c>
    </row>
    <row r="1438" spans="1:13" ht="18" customHeight="1" x14ac:dyDescent="0.2">
      <c r="A1438" s="1">
        <v>1437</v>
      </c>
      <c r="B1438" s="1">
        <v>8</v>
      </c>
      <c r="C1438" s="24">
        <v>43089.903589768517</v>
      </c>
      <c r="D1438" s="1" t="s">
        <v>77</v>
      </c>
      <c r="E1438" s="1" t="s">
        <v>78</v>
      </c>
      <c r="F1438" s="1" t="s">
        <v>1063</v>
      </c>
      <c r="G1438" s="1" t="s">
        <v>1881</v>
      </c>
      <c r="H1438" s="4" t="str">
        <f>INDEX(字典!B:B,MATCH(D1438,字典!A:A,0))</f>
        <v>正常</v>
      </c>
      <c r="I1438" s="4" t="str">
        <f>IF(RIGHT(F1438,2)="90",INDEX(字典!F:F,MATCH("0x"&amp;MID(F1438,5,2),字典!C:C,0)),INDEX(字典!D:D,MATCH("0x"&amp;MID(F1438,5,2),字典!C:C,0)))</f>
        <v>0x32(050)</v>
      </c>
      <c r="J1438" s="4" t="str">
        <f>IF(RIGHT(F1438,2) ="90",INDEX(字典!J:J,MATCH("0x"&amp;MID(F1438,7,2),字典!C:C,0)),INDEX(字典!H:H,MATCH("0x"&amp;MID(F1438,7,2),字典!C:C,0)))</f>
        <v>0x07(007)</v>
      </c>
      <c r="K1438" s="4" t="str">
        <f>INDEX(字典!M:M,MATCH("0x"&amp;RIGHT(F1438,2),字典!L:L,0))</f>
        <v>0xB1(177/049)</v>
      </c>
      <c r="L1438" s="8">
        <f t="shared" si="50"/>
        <v>20.34</v>
      </c>
      <c r="M1438" s="8">
        <f t="shared" si="51"/>
        <v>1.9999999999999574E-2</v>
      </c>
    </row>
    <row r="1439" spans="1:13" ht="18" customHeight="1" x14ac:dyDescent="0.2">
      <c r="A1439" s="1">
        <v>1438</v>
      </c>
      <c r="B1439" s="1">
        <v>8</v>
      </c>
      <c r="C1439" s="24">
        <v>43089.90360302083</v>
      </c>
      <c r="D1439" s="1" t="s">
        <v>77</v>
      </c>
      <c r="E1439" s="1" t="s">
        <v>78</v>
      </c>
      <c r="F1439" s="1" t="s">
        <v>1049</v>
      </c>
      <c r="G1439" s="1" t="s">
        <v>1882</v>
      </c>
      <c r="H1439" s="4" t="str">
        <f>INDEX(字典!B:B,MATCH(D1439,字典!A:A,0))</f>
        <v>正常</v>
      </c>
      <c r="I1439" s="4" t="str">
        <f>IF(RIGHT(F1439,2)="90",INDEX(字典!F:F,MATCH("0x"&amp;MID(F1439,5,2),字典!C:C,0)),INDEX(字典!D:D,MATCH("0x"&amp;MID(F1439,5,2),字典!C:C,0)))</f>
        <v>-</v>
      </c>
      <c r="J1439" s="4" t="str">
        <f>IF(RIGHT(F1439,2) ="90",INDEX(字典!J:J,MATCH("0x"&amp;MID(F1439,7,2),字典!C:C,0)),INDEX(字典!H:H,MATCH("0x"&amp;MID(F1439,7,2),字典!C:C,0)))</f>
        <v>-</v>
      </c>
      <c r="K1439" s="4" t="str">
        <f>INDEX(字典!M:M,MATCH("0x"&amp;RIGHT(F1439,2),字典!L:L,0))</f>
        <v>0xB0(176/048)</v>
      </c>
      <c r="L1439" s="8">
        <f t="shared" si="50"/>
        <v>21.484999999999999</v>
      </c>
      <c r="M1439" s="8">
        <f t="shared" si="51"/>
        <v>1.1449999999999996</v>
      </c>
    </row>
    <row r="1440" spans="1:13" ht="18" customHeight="1" x14ac:dyDescent="0.2">
      <c r="A1440" s="1">
        <v>1439</v>
      </c>
      <c r="B1440" s="1">
        <v>8</v>
      </c>
      <c r="C1440" s="24">
        <v>43089.903603136576</v>
      </c>
      <c r="D1440" s="1" t="s">
        <v>77</v>
      </c>
      <c r="E1440" s="1" t="s">
        <v>78</v>
      </c>
      <c r="F1440" s="1" t="s">
        <v>1051</v>
      </c>
      <c r="G1440" s="1" t="s">
        <v>1883</v>
      </c>
      <c r="H1440" s="4" t="str">
        <f>INDEX(字典!B:B,MATCH(D1440,字典!A:A,0))</f>
        <v>正常</v>
      </c>
      <c r="I1440" s="4" t="str">
        <f>IF(RIGHT(F1440,2)="90",INDEX(字典!F:F,MATCH("0x"&amp;MID(F1440,5,2),字典!C:C,0)),INDEX(字典!D:D,MATCH("0x"&amp;MID(F1440,5,2),字典!C:C,0)))</f>
        <v>0x70(112)</v>
      </c>
      <c r="J1440" s="4" t="str">
        <f>IF(RIGHT(F1440,2) ="90",INDEX(字典!J:J,MATCH("0x"&amp;MID(F1440,7,2),字典!C:C,0)),INDEX(字典!H:H,MATCH("0x"&amp;MID(F1440,7,2),字典!C:C,0)))</f>
        <v>0x20(032)</v>
      </c>
      <c r="K1440" s="4" t="str">
        <f>INDEX(字典!M:M,MATCH("0x"&amp;RIGHT(F1440,2),字典!L:L,0))</f>
        <v>0xB0(176/048)</v>
      </c>
      <c r="L1440" s="8">
        <f t="shared" si="50"/>
        <v>21.495000000000001</v>
      </c>
      <c r="M1440" s="8">
        <f t="shared" si="51"/>
        <v>1.0000000000001563E-2</v>
      </c>
    </row>
    <row r="1441" spans="1:13" ht="18" customHeight="1" x14ac:dyDescent="0.2">
      <c r="A1441" s="1">
        <v>1440</v>
      </c>
      <c r="B1441" s="1">
        <v>8</v>
      </c>
      <c r="C1441" s="24">
        <v>43089.903603379629</v>
      </c>
      <c r="D1441" s="1" t="s">
        <v>77</v>
      </c>
      <c r="E1441" s="1" t="s">
        <v>78</v>
      </c>
      <c r="F1441" s="1" t="s">
        <v>1417</v>
      </c>
      <c r="G1441" s="1" t="s">
        <v>1884</v>
      </c>
      <c r="H1441" s="4" t="str">
        <f>INDEX(字典!B:B,MATCH(D1441,字典!A:A,0))</f>
        <v>正常</v>
      </c>
      <c r="I1441" s="4" t="str">
        <f>IF(RIGHT(F1441,2)="90",INDEX(字典!F:F,MATCH("0x"&amp;MID(F1441,5,2),字典!C:C,0)),INDEX(字典!D:D,MATCH("0x"&amp;MID(F1441,5,2),字典!C:C,0)))</f>
        <v>-</v>
      </c>
      <c r="J1441" s="4" t="str">
        <f>IF(RIGHT(F1441,2) ="90",INDEX(字典!J:J,MATCH("0x"&amp;MID(F1441,7,2),字典!C:C,0)),INDEX(字典!H:H,MATCH("0x"&amp;MID(F1441,7,2),字典!C:C,0)))</f>
        <v>0x01(001)</v>
      </c>
      <c r="K1441" s="4" t="str">
        <f>INDEX(字典!M:M,MATCH("0x"&amp;RIGHT(F1441,2),字典!L:L,0))</f>
        <v>0xC0(192/064)</v>
      </c>
      <c r="L1441" s="8">
        <f t="shared" si="50"/>
        <v>21.515999999999998</v>
      </c>
      <c r="M1441" s="8">
        <f t="shared" si="51"/>
        <v>2.0999999999997243E-2</v>
      </c>
    </row>
    <row r="1442" spans="1:13" ht="18" customHeight="1" x14ac:dyDescent="0.2">
      <c r="A1442" s="1">
        <v>1441</v>
      </c>
      <c r="B1442" s="1">
        <v>8</v>
      </c>
      <c r="C1442" s="24">
        <v>43089.903603622683</v>
      </c>
      <c r="D1442" s="1" t="s">
        <v>77</v>
      </c>
      <c r="E1442" s="1" t="s">
        <v>78</v>
      </c>
      <c r="F1442" s="1" t="s">
        <v>1054</v>
      </c>
      <c r="G1442" s="1" t="s">
        <v>1885</v>
      </c>
      <c r="H1442" s="4" t="str">
        <f>INDEX(字典!B:B,MATCH(D1442,字典!A:A,0))</f>
        <v>正常</v>
      </c>
      <c r="I1442" s="4" t="str">
        <f>IF(RIGHT(F1442,2)="90",INDEX(字典!F:F,MATCH("0x"&amp;MID(F1442,5,2),字典!C:C,0)),INDEX(字典!D:D,MATCH("0x"&amp;MID(F1442,5,2),字典!C:C,0)))</f>
        <v>-</v>
      </c>
      <c r="J1442" s="4" t="str">
        <f>IF(RIGHT(F1442,2) ="90",INDEX(字典!J:J,MATCH("0x"&amp;MID(F1442,7,2),字典!C:C,0)),INDEX(字典!H:H,MATCH("0x"&amp;MID(F1442,7,2),字典!C:C,0)))</f>
        <v>-</v>
      </c>
      <c r="K1442" s="4" t="str">
        <f>INDEX(字典!M:M,MATCH("0x"&amp;RIGHT(F1442,2),字典!L:L,0))</f>
        <v>0xB1(177/049)</v>
      </c>
      <c r="L1442" s="8">
        <f t="shared" si="50"/>
        <v>21.536999999999999</v>
      </c>
      <c r="M1442" s="8">
        <f t="shared" si="51"/>
        <v>2.1000000000000796E-2</v>
      </c>
    </row>
    <row r="1443" spans="1:13" ht="18" customHeight="1" x14ac:dyDescent="0.2">
      <c r="A1443" s="1">
        <v>1442</v>
      </c>
      <c r="B1443" s="1">
        <v>8</v>
      </c>
      <c r="C1443" s="24">
        <v>43089.903603854167</v>
      </c>
      <c r="D1443" s="1" t="s">
        <v>77</v>
      </c>
      <c r="E1443" s="1" t="s">
        <v>78</v>
      </c>
      <c r="F1443" s="1" t="s">
        <v>1055</v>
      </c>
      <c r="G1443" s="1" t="s">
        <v>1886</v>
      </c>
      <c r="H1443" s="4" t="str">
        <f>INDEX(字典!B:B,MATCH(D1443,字典!A:A,0))</f>
        <v>正常</v>
      </c>
      <c r="I1443" s="4" t="str">
        <f>IF(RIGHT(F1443,2)="90",INDEX(字典!F:F,MATCH("0x"&amp;MID(F1443,5,2),字典!C:C,0)),INDEX(字典!D:D,MATCH("0x"&amp;MID(F1443,5,2),字典!C:C,0)))</f>
        <v>0x70(112)</v>
      </c>
      <c r="J1443" s="4" t="str">
        <f>IF(RIGHT(F1443,2) ="90",INDEX(字典!J:J,MATCH("0x"&amp;MID(F1443,7,2),字典!C:C,0)),INDEX(字典!H:H,MATCH("0x"&amp;MID(F1443,7,2),字典!C:C,0)))</f>
        <v>0x20(032)</v>
      </c>
      <c r="K1443" s="4" t="str">
        <f>INDEX(字典!M:M,MATCH("0x"&amp;RIGHT(F1443,2),字典!L:L,0))</f>
        <v>0xB1(177/049)</v>
      </c>
      <c r="L1443" s="8">
        <f t="shared" si="50"/>
        <v>21.556999999999999</v>
      </c>
      <c r="M1443" s="8">
        <f t="shared" si="51"/>
        <v>1.9999999999999574E-2</v>
      </c>
    </row>
    <row r="1444" spans="1:13" ht="18" customHeight="1" x14ac:dyDescent="0.2">
      <c r="A1444" s="1">
        <v>1443</v>
      </c>
      <c r="B1444" s="1">
        <v>8</v>
      </c>
      <c r="C1444" s="24">
        <v>43089.903604108797</v>
      </c>
      <c r="D1444" s="1" t="s">
        <v>77</v>
      </c>
      <c r="E1444" s="1" t="s">
        <v>78</v>
      </c>
      <c r="F1444" s="1" t="s">
        <v>1102</v>
      </c>
      <c r="G1444" s="1" t="s">
        <v>1887</v>
      </c>
      <c r="H1444" s="4" t="str">
        <f>INDEX(字典!B:B,MATCH(D1444,字典!A:A,0))</f>
        <v>正常</v>
      </c>
      <c r="I1444" s="4" t="str">
        <f>IF(RIGHT(F1444,2)="90",INDEX(字典!F:F,MATCH("0x"&amp;MID(F1444,5,2),字典!C:C,0)),INDEX(字典!D:D,MATCH("0x"&amp;MID(F1444,5,2),字典!C:C,0)))</f>
        <v>-</v>
      </c>
      <c r="J1444" s="4" t="str">
        <f>IF(RIGHT(F1444,2) ="90",INDEX(字典!J:J,MATCH("0x"&amp;MID(F1444,7,2),字典!C:C,0)),INDEX(字典!H:H,MATCH("0x"&amp;MID(F1444,7,2),字典!C:C,0)))</f>
        <v>0x30(048)</v>
      </c>
      <c r="K1444" s="4" t="str">
        <f>INDEX(字典!M:M,MATCH("0x"&amp;RIGHT(F1444,2),字典!L:L,0))</f>
        <v>0xC1(193/065)</v>
      </c>
      <c r="L1444" s="8">
        <f t="shared" si="50"/>
        <v>21.579000000000001</v>
      </c>
      <c r="M1444" s="8">
        <f t="shared" si="51"/>
        <v>2.2000000000002018E-2</v>
      </c>
    </row>
    <row r="1445" spans="1:13" ht="18" customHeight="1" x14ac:dyDescent="0.2">
      <c r="A1445" s="1">
        <v>1444</v>
      </c>
      <c r="B1445" s="1">
        <v>8</v>
      </c>
      <c r="C1445" s="24">
        <v>43089.90360435185</v>
      </c>
      <c r="D1445" s="1" t="s">
        <v>77</v>
      </c>
      <c r="E1445" s="1" t="s">
        <v>78</v>
      </c>
      <c r="F1445" s="1" t="s">
        <v>1422</v>
      </c>
      <c r="G1445" s="1" t="s">
        <v>1888</v>
      </c>
      <c r="H1445" s="4" t="str">
        <f>INDEX(字典!B:B,MATCH(D1445,字典!A:A,0))</f>
        <v>正常</v>
      </c>
      <c r="I1445" s="4" t="str">
        <f>IF(RIGHT(F1445,2)="90",INDEX(字典!F:F,MATCH("0x"&amp;MID(F1445,5,2),字典!C:C,0)),INDEX(字典!D:D,MATCH("0x"&amp;MID(F1445,5,2),字典!C:C,0)))</f>
        <v>0x6E(110)</v>
      </c>
      <c r="J1445" s="4" t="str">
        <f>IF(RIGHT(F1445,2) ="90",INDEX(字典!J:J,MATCH("0x"&amp;MID(F1445,7,2),字典!C:C,0)),INDEX(字典!H:H,MATCH("0x"&amp;MID(F1445,7,2),字典!C:C,0)))</f>
        <v>0x07(007)</v>
      </c>
      <c r="K1445" s="4" t="str">
        <f>INDEX(字典!M:M,MATCH("0x"&amp;RIGHT(F1445,2),字典!L:L,0))</f>
        <v>0xB0(176/048)</v>
      </c>
      <c r="L1445" s="8">
        <f t="shared" si="50"/>
        <v>21.6</v>
      </c>
      <c r="M1445" s="8">
        <f t="shared" si="51"/>
        <v>2.1000000000000796E-2</v>
      </c>
    </row>
    <row r="1446" spans="1:13" ht="18" customHeight="1" x14ac:dyDescent="0.2">
      <c r="A1446" s="1">
        <v>1445</v>
      </c>
      <c r="B1446" s="1">
        <v>8</v>
      </c>
      <c r="C1446" s="24">
        <v>43089.903604594911</v>
      </c>
      <c r="D1446" s="1" t="s">
        <v>77</v>
      </c>
      <c r="E1446" s="1" t="s">
        <v>78</v>
      </c>
      <c r="F1446" s="1" t="s">
        <v>1424</v>
      </c>
      <c r="G1446" s="1" t="s">
        <v>1889</v>
      </c>
      <c r="H1446" s="4" t="str">
        <f>INDEX(字典!B:B,MATCH(D1446,字典!A:A,0))</f>
        <v>正常</v>
      </c>
      <c r="I1446" s="4" t="str">
        <f>IF(RIGHT(F1446,2)="90",INDEX(字典!F:F,MATCH("0x"&amp;MID(F1446,5,2),字典!C:C,0)),INDEX(字典!D:D,MATCH("0x"&amp;MID(F1446,5,2),字典!C:C,0)))</f>
        <v>0x12(018)</v>
      </c>
      <c r="J1446" s="4" t="str">
        <f>IF(RIGHT(F1446,2) ="90",INDEX(字典!J:J,MATCH("0x"&amp;MID(F1446,7,2),字典!C:C,0)),INDEX(字典!H:H,MATCH("0x"&amp;MID(F1446,7,2),字典!C:C,0)))</f>
        <v>0x5B(091)</v>
      </c>
      <c r="K1446" s="4" t="str">
        <f>INDEX(字典!M:M,MATCH("0x"&amp;RIGHT(F1446,2),字典!L:L,0))</f>
        <v>0xB0(176/048)</v>
      </c>
      <c r="L1446" s="8">
        <f t="shared" si="50"/>
        <v>21.620999999999999</v>
      </c>
      <c r="M1446" s="8">
        <f t="shared" si="51"/>
        <v>2.0999999999997243E-2</v>
      </c>
    </row>
    <row r="1447" spans="1:13" ht="18" customHeight="1" x14ac:dyDescent="0.2">
      <c r="A1447" s="1">
        <v>1446</v>
      </c>
      <c r="B1447" s="1">
        <v>8</v>
      </c>
      <c r="C1447" s="24">
        <v>43089.903604872685</v>
      </c>
      <c r="D1447" s="1" t="s">
        <v>77</v>
      </c>
      <c r="E1447" s="1" t="s">
        <v>78</v>
      </c>
      <c r="F1447" s="1" t="s">
        <v>1426</v>
      </c>
      <c r="G1447" s="1" t="s">
        <v>1890</v>
      </c>
      <c r="H1447" s="4" t="str">
        <f>INDEX(字典!B:B,MATCH(D1447,字典!A:A,0))</f>
        <v>正常</v>
      </c>
      <c r="I1447" s="4" t="str">
        <f>IF(RIGHT(F1447,2)="90",INDEX(字典!F:F,MATCH("0x"&amp;MID(F1447,5,2),字典!C:C,0)),INDEX(字典!D:D,MATCH("0x"&amp;MID(F1447,5,2),字典!C:C,0)))</f>
        <v>0x30(048)</v>
      </c>
      <c r="J1447" s="4" t="str">
        <f>IF(RIGHT(F1447,2) ="90",INDEX(字典!J:J,MATCH("0x"&amp;MID(F1447,7,2),字典!C:C,0)),INDEX(字典!H:H,MATCH("0x"&amp;MID(F1447,7,2),字典!C:C,0)))</f>
        <v>0x07(007)</v>
      </c>
      <c r="K1447" s="4" t="str">
        <f>INDEX(字典!M:M,MATCH("0x"&amp;RIGHT(F1447,2),字典!L:L,0))</f>
        <v>0xB1(177/049)</v>
      </c>
      <c r="L1447" s="8">
        <f t="shared" si="50"/>
        <v>21.645</v>
      </c>
      <c r="M1447" s="8">
        <f t="shared" si="51"/>
        <v>2.4000000000000909E-2</v>
      </c>
    </row>
    <row r="1448" spans="1:13" ht="18" customHeight="1" x14ac:dyDescent="0.2">
      <c r="A1448" s="1">
        <v>1447</v>
      </c>
      <c r="B1448" s="1">
        <v>8</v>
      </c>
      <c r="C1448" s="24">
        <v>43089.903605127314</v>
      </c>
      <c r="D1448" s="1" t="s">
        <v>77</v>
      </c>
      <c r="E1448" s="1" t="s">
        <v>78</v>
      </c>
      <c r="F1448" s="1" t="s">
        <v>1428</v>
      </c>
      <c r="G1448" s="1" t="s">
        <v>1891</v>
      </c>
      <c r="H1448" s="4" t="str">
        <f>INDEX(字典!B:B,MATCH(D1448,字典!A:A,0))</f>
        <v>正常</v>
      </c>
      <c r="I1448" s="4" t="str">
        <f>IF(RIGHT(F1448,2)="90",INDEX(字典!F:F,MATCH("0x"&amp;MID(F1448,5,2),字典!C:C,0)),INDEX(字典!D:D,MATCH("0x"&amp;MID(F1448,5,2),字典!C:C,0)))</f>
        <v>0x23(035)</v>
      </c>
      <c r="J1448" s="4" t="str">
        <f>IF(RIGHT(F1448,2) ="90",INDEX(字典!J:J,MATCH("0x"&amp;MID(F1448,7,2),字典!C:C,0)),INDEX(字典!H:H,MATCH("0x"&amp;MID(F1448,7,2),字典!C:C,0)))</f>
        <v>0x5B(091)</v>
      </c>
      <c r="K1448" s="4" t="str">
        <f>INDEX(字典!M:M,MATCH("0x"&amp;RIGHT(F1448,2),字典!L:L,0))</f>
        <v>0xB1(177/049)</v>
      </c>
      <c r="L1448" s="8">
        <f t="shared" si="50"/>
        <v>21.667000000000002</v>
      </c>
      <c r="M1448" s="8">
        <f t="shared" si="51"/>
        <v>2.2000000000002018E-2</v>
      </c>
    </row>
    <row r="1449" spans="1:13" ht="18" customHeight="1" x14ac:dyDescent="0.2">
      <c r="A1449" s="1">
        <v>1448</v>
      </c>
      <c r="B1449" s="1">
        <v>8</v>
      </c>
      <c r="C1449" s="24">
        <v>43089.903607337961</v>
      </c>
      <c r="D1449" s="1" t="s">
        <v>77</v>
      </c>
      <c r="E1449" s="1" t="s">
        <v>78</v>
      </c>
      <c r="F1449" s="1" t="s">
        <v>1049</v>
      </c>
      <c r="G1449" s="1" t="s">
        <v>1892</v>
      </c>
      <c r="H1449" s="4" t="str">
        <f>INDEX(字典!B:B,MATCH(D1449,字典!A:A,0))</f>
        <v>正常</v>
      </c>
      <c r="I1449" s="4" t="str">
        <f>IF(RIGHT(F1449,2)="90",INDEX(字典!F:F,MATCH("0x"&amp;MID(F1449,5,2),字典!C:C,0)),INDEX(字典!D:D,MATCH("0x"&amp;MID(F1449,5,2),字典!C:C,0)))</f>
        <v>-</v>
      </c>
      <c r="J1449" s="4" t="str">
        <f>IF(RIGHT(F1449,2) ="90",INDEX(字典!J:J,MATCH("0x"&amp;MID(F1449,7,2),字典!C:C,0)),INDEX(字典!H:H,MATCH("0x"&amp;MID(F1449,7,2),字典!C:C,0)))</f>
        <v>-</v>
      </c>
      <c r="K1449" s="4" t="str">
        <f>INDEX(字典!M:M,MATCH("0x"&amp;RIGHT(F1449,2),字典!L:L,0))</f>
        <v>0xB0(176/048)</v>
      </c>
      <c r="L1449" s="8">
        <f t="shared" si="50"/>
        <v>21.858000000000001</v>
      </c>
      <c r="M1449" s="8">
        <f t="shared" si="51"/>
        <v>0.19099999999999895</v>
      </c>
    </row>
    <row r="1450" spans="1:13" ht="18" customHeight="1" x14ac:dyDescent="0.2">
      <c r="A1450" s="1">
        <v>1449</v>
      </c>
      <c r="B1450" s="1">
        <v>8</v>
      </c>
      <c r="C1450" s="24">
        <v>43089.903607476852</v>
      </c>
      <c r="D1450" s="1" t="s">
        <v>77</v>
      </c>
      <c r="E1450" s="1" t="s">
        <v>78</v>
      </c>
      <c r="F1450" s="1" t="s">
        <v>1051</v>
      </c>
      <c r="G1450" s="1" t="s">
        <v>1893</v>
      </c>
      <c r="H1450" s="4" t="str">
        <f>INDEX(字典!B:B,MATCH(D1450,字典!A:A,0))</f>
        <v>正常</v>
      </c>
      <c r="I1450" s="4" t="str">
        <f>IF(RIGHT(F1450,2)="90",INDEX(字典!F:F,MATCH("0x"&amp;MID(F1450,5,2),字典!C:C,0)),INDEX(字典!D:D,MATCH("0x"&amp;MID(F1450,5,2),字典!C:C,0)))</f>
        <v>0x70(112)</v>
      </c>
      <c r="J1450" s="4" t="str">
        <f>IF(RIGHT(F1450,2) ="90",INDEX(字典!J:J,MATCH("0x"&amp;MID(F1450,7,2),字典!C:C,0)),INDEX(字典!H:H,MATCH("0x"&amp;MID(F1450,7,2),字典!C:C,0)))</f>
        <v>0x20(032)</v>
      </c>
      <c r="K1450" s="4" t="str">
        <f>INDEX(字典!M:M,MATCH("0x"&amp;RIGHT(F1450,2),字典!L:L,0))</f>
        <v>0xB0(176/048)</v>
      </c>
      <c r="L1450" s="8">
        <f t="shared" si="50"/>
        <v>21.87</v>
      </c>
      <c r="M1450" s="8">
        <f t="shared" si="51"/>
        <v>1.2000000000000455E-2</v>
      </c>
    </row>
    <row r="1451" spans="1:13" ht="18" customHeight="1" x14ac:dyDescent="0.2">
      <c r="A1451" s="1">
        <v>1450</v>
      </c>
      <c r="B1451" s="1">
        <v>8</v>
      </c>
      <c r="C1451" s="24">
        <v>43089.903607731481</v>
      </c>
      <c r="D1451" s="1" t="s">
        <v>77</v>
      </c>
      <c r="E1451" s="1" t="s">
        <v>78</v>
      </c>
      <c r="F1451" s="1" t="s">
        <v>1052</v>
      </c>
      <c r="G1451" s="1" t="s">
        <v>1894</v>
      </c>
      <c r="H1451" s="4" t="str">
        <f>INDEX(字典!B:B,MATCH(D1451,字典!A:A,0))</f>
        <v>正常</v>
      </c>
      <c r="I1451" s="4" t="str">
        <f>IF(RIGHT(F1451,2)="90",INDEX(字典!F:F,MATCH("0x"&amp;MID(F1451,5,2),字典!C:C,0)),INDEX(字典!D:D,MATCH("0x"&amp;MID(F1451,5,2),字典!C:C,0)))</f>
        <v>-</v>
      </c>
      <c r="J1451" s="4" t="str">
        <f>IF(RIGHT(F1451,2) ="90",INDEX(字典!J:J,MATCH("0x"&amp;MID(F1451,7,2),字典!C:C,0)),INDEX(字典!H:H,MATCH("0x"&amp;MID(F1451,7,2),字典!C:C,0)))</f>
        <v>-</v>
      </c>
      <c r="K1451" s="4" t="str">
        <f>INDEX(字典!M:M,MATCH("0x"&amp;RIGHT(F1451,2),字典!L:L,0))</f>
        <v>0xC0(192/064)</v>
      </c>
      <c r="L1451" s="8">
        <f t="shared" si="50"/>
        <v>21.891999999999999</v>
      </c>
      <c r="M1451" s="8">
        <f t="shared" si="51"/>
        <v>2.1999999999998465E-2</v>
      </c>
    </row>
    <row r="1452" spans="1:13" ht="18" customHeight="1" x14ac:dyDescent="0.2">
      <c r="A1452" s="1">
        <v>1451</v>
      </c>
      <c r="B1452" s="1">
        <v>8</v>
      </c>
      <c r="C1452" s="24">
        <v>43089.903607997687</v>
      </c>
      <c r="D1452" s="1" t="s">
        <v>77</v>
      </c>
      <c r="E1452" s="1" t="s">
        <v>78</v>
      </c>
      <c r="F1452" s="1" t="s">
        <v>1054</v>
      </c>
      <c r="G1452" s="1" t="s">
        <v>1895</v>
      </c>
      <c r="H1452" s="4" t="str">
        <f>INDEX(字典!B:B,MATCH(D1452,字典!A:A,0))</f>
        <v>正常</v>
      </c>
      <c r="I1452" s="4" t="str">
        <f>IF(RIGHT(F1452,2)="90",INDEX(字典!F:F,MATCH("0x"&amp;MID(F1452,5,2),字典!C:C,0)),INDEX(字典!D:D,MATCH("0x"&amp;MID(F1452,5,2),字典!C:C,0)))</f>
        <v>-</v>
      </c>
      <c r="J1452" s="4" t="str">
        <f>IF(RIGHT(F1452,2) ="90",INDEX(字典!J:J,MATCH("0x"&amp;MID(F1452,7,2),字典!C:C,0)),INDEX(字典!H:H,MATCH("0x"&amp;MID(F1452,7,2),字典!C:C,0)))</f>
        <v>-</v>
      </c>
      <c r="K1452" s="4" t="str">
        <f>INDEX(字典!M:M,MATCH("0x"&amp;RIGHT(F1452,2),字典!L:L,0))</f>
        <v>0xB1(177/049)</v>
      </c>
      <c r="L1452" s="8">
        <f t="shared" si="50"/>
        <v>21.914999999999999</v>
      </c>
      <c r="M1452" s="8">
        <f t="shared" si="51"/>
        <v>2.2999999999999687E-2</v>
      </c>
    </row>
    <row r="1453" spans="1:13" ht="18" customHeight="1" x14ac:dyDescent="0.2">
      <c r="A1453" s="1">
        <v>1452</v>
      </c>
      <c r="B1453" s="1">
        <v>8</v>
      </c>
      <c r="C1453" s="24">
        <v>43089.903608252316</v>
      </c>
      <c r="D1453" s="1" t="s">
        <v>77</v>
      </c>
      <c r="E1453" s="1" t="s">
        <v>78</v>
      </c>
      <c r="F1453" s="1" t="s">
        <v>1055</v>
      </c>
      <c r="G1453" s="1" t="s">
        <v>1896</v>
      </c>
      <c r="H1453" s="4" t="str">
        <f>INDEX(字典!B:B,MATCH(D1453,字典!A:A,0))</f>
        <v>正常</v>
      </c>
      <c r="I1453" s="4" t="str">
        <f>IF(RIGHT(F1453,2)="90",INDEX(字典!F:F,MATCH("0x"&amp;MID(F1453,5,2),字典!C:C,0)),INDEX(字典!D:D,MATCH("0x"&amp;MID(F1453,5,2),字典!C:C,0)))</f>
        <v>0x70(112)</v>
      </c>
      <c r="J1453" s="4" t="str">
        <f>IF(RIGHT(F1453,2) ="90",INDEX(字典!J:J,MATCH("0x"&amp;MID(F1453,7,2),字典!C:C,0)),INDEX(字典!H:H,MATCH("0x"&amp;MID(F1453,7,2),字典!C:C,0)))</f>
        <v>0x20(032)</v>
      </c>
      <c r="K1453" s="4" t="str">
        <f>INDEX(字典!M:M,MATCH("0x"&amp;RIGHT(F1453,2),字典!L:L,0))</f>
        <v>0xB1(177/049)</v>
      </c>
      <c r="L1453" s="8">
        <f t="shared" si="50"/>
        <v>21.937000000000001</v>
      </c>
      <c r="M1453" s="8">
        <f t="shared" si="51"/>
        <v>2.2000000000002018E-2</v>
      </c>
    </row>
    <row r="1454" spans="1:13" ht="18" customHeight="1" x14ac:dyDescent="0.2">
      <c r="A1454" s="1">
        <v>1453</v>
      </c>
      <c r="B1454" s="1">
        <v>8</v>
      </c>
      <c r="C1454" s="24">
        <v>43089.903608518522</v>
      </c>
      <c r="D1454" s="1" t="s">
        <v>77</v>
      </c>
      <c r="E1454" s="1" t="s">
        <v>78</v>
      </c>
      <c r="F1454" s="1" t="s">
        <v>929</v>
      </c>
      <c r="G1454" s="1" t="s">
        <v>1897</v>
      </c>
      <c r="H1454" s="4" t="str">
        <f>INDEX(字典!B:B,MATCH(D1454,字典!A:A,0))</f>
        <v>正常</v>
      </c>
      <c r="I1454" s="4" t="str">
        <f>IF(RIGHT(F1454,2)="90",INDEX(字典!F:F,MATCH("0x"&amp;MID(F1454,5,2),字典!C:C,0)),INDEX(字典!D:D,MATCH("0x"&amp;MID(F1454,5,2),字典!C:C,0)))</f>
        <v>-</v>
      </c>
      <c r="J1454" s="4" t="str">
        <f>IF(RIGHT(F1454,2) ="90",INDEX(字典!J:J,MATCH("0x"&amp;MID(F1454,7,2),字典!C:C,0)),INDEX(字典!H:H,MATCH("0x"&amp;MID(F1454,7,2),字典!C:C,0)))</f>
        <v>-</v>
      </c>
      <c r="K1454" s="4" t="str">
        <f>INDEX(字典!M:M,MATCH("0x"&amp;RIGHT(F1454,2),字典!L:L,0))</f>
        <v>0xC1(193/065)</v>
      </c>
      <c r="L1454" s="8">
        <f t="shared" si="50"/>
        <v>21.96</v>
      </c>
      <c r="M1454" s="8">
        <f t="shared" si="51"/>
        <v>2.2999999999999687E-2</v>
      </c>
    </row>
    <row r="1455" spans="1:13" ht="18" customHeight="1" x14ac:dyDescent="0.2">
      <c r="A1455" s="1">
        <v>1454</v>
      </c>
      <c r="B1455" s="1">
        <v>8</v>
      </c>
      <c r="C1455" s="24">
        <v>43089.90360878472</v>
      </c>
      <c r="D1455" s="1" t="s">
        <v>77</v>
      </c>
      <c r="E1455" s="1" t="s">
        <v>78</v>
      </c>
      <c r="F1455" s="1" t="s">
        <v>1058</v>
      </c>
      <c r="G1455" s="1" t="s">
        <v>1898</v>
      </c>
      <c r="H1455" s="4" t="str">
        <f>INDEX(字典!B:B,MATCH(D1455,字典!A:A,0))</f>
        <v>正常</v>
      </c>
      <c r="I1455" s="4" t="str">
        <f>IF(RIGHT(F1455,2)="90",INDEX(字典!F:F,MATCH("0x"&amp;MID(F1455,5,2),字典!C:C,0)),INDEX(字典!D:D,MATCH("0x"&amp;MID(F1455,5,2),字典!C:C,0)))</f>
        <v>0x72(114)</v>
      </c>
      <c r="J1455" s="4" t="str">
        <f>IF(RIGHT(F1455,2) ="90",INDEX(字典!J:J,MATCH("0x"&amp;MID(F1455,7,2),字典!C:C,0)),INDEX(字典!H:H,MATCH("0x"&amp;MID(F1455,7,2),字典!C:C,0)))</f>
        <v>0x07(007)</v>
      </c>
      <c r="K1455" s="4" t="str">
        <f>INDEX(字典!M:M,MATCH("0x"&amp;RIGHT(F1455,2),字典!L:L,0))</f>
        <v>0xB0(176/048)</v>
      </c>
      <c r="L1455" s="8">
        <f t="shared" si="50"/>
        <v>21.983000000000001</v>
      </c>
      <c r="M1455" s="8">
        <f t="shared" si="51"/>
        <v>2.2999999999999687E-2</v>
      </c>
    </row>
    <row r="1456" spans="1:13" ht="18" customHeight="1" x14ac:dyDescent="0.2">
      <c r="A1456" s="1">
        <v>1455</v>
      </c>
      <c r="B1456" s="1">
        <v>8</v>
      </c>
      <c r="C1456" s="24">
        <v>43089.903609050925</v>
      </c>
      <c r="D1456" s="1" t="s">
        <v>77</v>
      </c>
      <c r="E1456" s="1" t="s">
        <v>78</v>
      </c>
      <c r="F1456" s="1" t="s">
        <v>1437</v>
      </c>
      <c r="G1456" s="1" t="s">
        <v>1899</v>
      </c>
      <c r="H1456" s="4" t="str">
        <f>INDEX(字典!B:B,MATCH(D1456,字典!A:A,0))</f>
        <v>正常</v>
      </c>
      <c r="I1456" s="4" t="str">
        <f>IF(RIGHT(F1456,2)="90",INDEX(字典!F:F,MATCH("0x"&amp;MID(F1456,5,2),字典!C:C,0)),INDEX(字典!D:D,MATCH("0x"&amp;MID(F1456,5,2),字典!C:C,0)))</f>
        <v>0x18(024)</v>
      </c>
      <c r="J1456" s="4" t="str">
        <f>IF(RIGHT(F1456,2) ="90",INDEX(字典!J:J,MATCH("0x"&amp;MID(F1456,7,2),字典!C:C,0)),INDEX(字典!H:H,MATCH("0x"&amp;MID(F1456,7,2),字典!C:C,0)))</f>
        <v>0x5B(091)</v>
      </c>
      <c r="K1456" s="4" t="str">
        <f>INDEX(字典!M:M,MATCH("0x"&amp;RIGHT(F1456,2),字典!L:L,0))</f>
        <v>0xB0(176/048)</v>
      </c>
      <c r="L1456" s="8">
        <f t="shared" si="50"/>
        <v>22.006</v>
      </c>
      <c r="M1456" s="8">
        <f t="shared" si="51"/>
        <v>2.2999999999999687E-2</v>
      </c>
    </row>
    <row r="1457" spans="1:13" ht="18" customHeight="1" x14ac:dyDescent="0.2">
      <c r="A1457" s="1">
        <v>1456</v>
      </c>
      <c r="B1457" s="1">
        <v>8</v>
      </c>
      <c r="C1457" s="24">
        <v>43089.903609328707</v>
      </c>
      <c r="D1457" s="1" t="s">
        <v>77</v>
      </c>
      <c r="E1457" s="1" t="s">
        <v>78</v>
      </c>
      <c r="F1457" s="1" t="s">
        <v>1439</v>
      </c>
      <c r="G1457" s="1" t="s">
        <v>1900</v>
      </c>
      <c r="H1457" s="4" t="str">
        <f>INDEX(字典!B:B,MATCH(D1457,字典!A:A,0))</f>
        <v>正常</v>
      </c>
      <c r="I1457" s="4" t="str">
        <f>IF(RIGHT(F1457,2)="90",INDEX(字典!F:F,MATCH("0x"&amp;MID(F1457,5,2),字典!C:C,0)),INDEX(字典!D:D,MATCH("0x"&amp;MID(F1457,5,2),字典!C:C,0)))</f>
        <v>0x68(104)</v>
      </c>
      <c r="J1457" s="4" t="str">
        <f>IF(RIGHT(F1457,2) ="90",INDEX(字典!J:J,MATCH("0x"&amp;MID(F1457,7,2),字典!C:C,0)),INDEX(字典!H:H,MATCH("0x"&amp;MID(F1457,7,2),字典!C:C,0)))</f>
        <v>0x07(007)</v>
      </c>
      <c r="K1457" s="4" t="str">
        <f>INDEX(字典!M:M,MATCH("0x"&amp;RIGHT(F1457,2),字典!L:L,0))</f>
        <v>0xB1(177/049)</v>
      </c>
      <c r="L1457" s="8">
        <f t="shared" si="50"/>
        <v>22.03</v>
      </c>
      <c r="M1457" s="8">
        <f t="shared" si="51"/>
        <v>2.4000000000000909E-2</v>
      </c>
    </row>
    <row r="1458" spans="1:13" ht="18" customHeight="1" x14ac:dyDescent="0.2">
      <c r="A1458" s="1">
        <v>1457</v>
      </c>
      <c r="B1458" s="1">
        <v>8</v>
      </c>
      <c r="C1458" s="24">
        <v>43089.903609618057</v>
      </c>
      <c r="D1458" s="1" t="s">
        <v>77</v>
      </c>
      <c r="E1458" s="1" t="s">
        <v>78</v>
      </c>
      <c r="F1458" s="1" t="s">
        <v>1441</v>
      </c>
      <c r="G1458" s="1" t="s">
        <v>1901</v>
      </c>
      <c r="H1458" s="4" t="str">
        <f>INDEX(字典!B:B,MATCH(D1458,字典!A:A,0))</f>
        <v>正常</v>
      </c>
      <c r="I1458" s="4" t="str">
        <f>IF(RIGHT(F1458,2)="90",INDEX(字典!F:F,MATCH("0x"&amp;MID(F1458,5,2),字典!C:C,0)),INDEX(字典!D:D,MATCH("0x"&amp;MID(F1458,5,2),字典!C:C,0)))</f>
        <v>0x18(024)</v>
      </c>
      <c r="J1458" s="4" t="str">
        <f>IF(RIGHT(F1458,2) ="90",INDEX(字典!J:J,MATCH("0x"&amp;MID(F1458,7,2),字典!C:C,0)),INDEX(字典!H:H,MATCH("0x"&amp;MID(F1458,7,2),字典!C:C,0)))</f>
        <v>0x5B(091)</v>
      </c>
      <c r="K1458" s="4" t="str">
        <f>INDEX(字典!M:M,MATCH("0x"&amp;RIGHT(F1458,2),字典!L:L,0))</f>
        <v>0xB1(177/049)</v>
      </c>
      <c r="L1458" s="8">
        <f t="shared" si="50"/>
        <v>22.055</v>
      </c>
      <c r="M1458" s="8">
        <f t="shared" si="51"/>
        <v>2.4999999999998579E-2</v>
      </c>
    </row>
    <row r="1459" spans="1:13" ht="18" customHeight="1" x14ac:dyDescent="0.2">
      <c r="A1459" s="1">
        <v>1458</v>
      </c>
      <c r="B1459" s="1">
        <v>8</v>
      </c>
      <c r="C1459" s="24">
        <v>43089.903611666668</v>
      </c>
      <c r="D1459" s="1" t="s">
        <v>77</v>
      </c>
      <c r="E1459" s="1" t="s">
        <v>78</v>
      </c>
      <c r="F1459" s="1" t="s">
        <v>1049</v>
      </c>
      <c r="G1459" s="1" t="s">
        <v>1902</v>
      </c>
      <c r="H1459" s="4" t="str">
        <f>INDEX(字典!B:B,MATCH(D1459,字典!A:A,0))</f>
        <v>正常</v>
      </c>
      <c r="I1459" s="4" t="str">
        <f>IF(RIGHT(F1459,2)="90",INDEX(字典!F:F,MATCH("0x"&amp;MID(F1459,5,2),字典!C:C,0)),INDEX(字典!D:D,MATCH("0x"&amp;MID(F1459,5,2),字典!C:C,0)))</f>
        <v>-</v>
      </c>
      <c r="J1459" s="4" t="str">
        <f>IF(RIGHT(F1459,2) ="90",INDEX(字典!J:J,MATCH("0x"&amp;MID(F1459,7,2),字典!C:C,0)),INDEX(字典!H:H,MATCH("0x"&amp;MID(F1459,7,2),字典!C:C,0)))</f>
        <v>-</v>
      </c>
      <c r="K1459" s="4" t="str">
        <f>INDEX(字典!M:M,MATCH("0x"&amp;RIGHT(F1459,2),字典!L:L,0))</f>
        <v>0xB0(176/048)</v>
      </c>
      <c r="L1459" s="8">
        <f t="shared" si="50"/>
        <v>22.231999999999999</v>
      </c>
      <c r="M1459" s="8">
        <f t="shared" si="51"/>
        <v>0.1769999999999996</v>
      </c>
    </row>
    <row r="1460" spans="1:13" ht="18" customHeight="1" x14ac:dyDescent="0.2">
      <c r="A1460" s="1">
        <v>1459</v>
      </c>
      <c r="B1460" s="1">
        <v>8</v>
      </c>
      <c r="C1460" s="24">
        <v>43089.90361184028</v>
      </c>
      <c r="D1460" s="1" t="s">
        <v>77</v>
      </c>
      <c r="E1460" s="1" t="s">
        <v>78</v>
      </c>
      <c r="F1460" s="1" t="s">
        <v>1051</v>
      </c>
      <c r="G1460" s="1" t="s">
        <v>1903</v>
      </c>
      <c r="H1460" s="4" t="str">
        <f>INDEX(字典!B:B,MATCH(D1460,字典!A:A,0))</f>
        <v>正常</v>
      </c>
      <c r="I1460" s="4" t="str">
        <f>IF(RIGHT(F1460,2)="90",INDEX(字典!F:F,MATCH("0x"&amp;MID(F1460,5,2),字典!C:C,0)),INDEX(字典!D:D,MATCH("0x"&amp;MID(F1460,5,2),字典!C:C,0)))</f>
        <v>0x70(112)</v>
      </c>
      <c r="J1460" s="4" t="str">
        <f>IF(RIGHT(F1460,2) ="90",INDEX(字典!J:J,MATCH("0x"&amp;MID(F1460,7,2),字典!C:C,0)),INDEX(字典!H:H,MATCH("0x"&amp;MID(F1460,7,2),字典!C:C,0)))</f>
        <v>0x20(032)</v>
      </c>
      <c r="K1460" s="4" t="str">
        <f>INDEX(字典!M:M,MATCH("0x"&amp;RIGHT(F1460,2),字典!L:L,0))</f>
        <v>0xB0(176/048)</v>
      </c>
      <c r="L1460" s="8">
        <f t="shared" si="50"/>
        <v>22.247</v>
      </c>
      <c r="M1460" s="8">
        <f t="shared" si="51"/>
        <v>1.5000000000000568E-2</v>
      </c>
    </row>
    <row r="1461" spans="1:13" ht="18" customHeight="1" x14ac:dyDescent="0.2">
      <c r="A1461" s="1">
        <v>1460</v>
      </c>
      <c r="B1461" s="1">
        <v>8</v>
      </c>
      <c r="C1461" s="24">
        <v>43089.90361212963</v>
      </c>
      <c r="D1461" s="1" t="s">
        <v>77</v>
      </c>
      <c r="E1461" s="1" t="s">
        <v>78</v>
      </c>
      <c r="F1461" s="1" t="s">
        <v>1444</v>
      </c>
      <c r="G1461" s="1" t="s">
        <v>1904</v>
      </c>
      <c r="H1461" s="4" t="str">
        <f>INDEX(字典!B:B,MATCH(D1461,字典!A:A,0))</f>
        <v>正常</v>
      </c>
      <c r="I1461" s="4" t="str">
        <f>IF(RIGHT(F1461,2)="90",INDEX(字典!F:F,MATCH("0x"&amp;MID(F1461,5,2),字典!C:C,0)),INDEX(字典!D:D,MATCH("0x"&amp;MID(F1461,5,2),字典!C:C,0)))</f>
        <v>-</v>
      </c>
      <c r="J1461" s="4" t="str">
        <f>IF(RIGHT(F1461,2) ="90",INDEX(字典!J:J,MATCH("0x"&amp;MID(F1461,7,2),字典!C:C,0)),INDEX(字典!H:H,MATCH("0x"&amp;MID(F1461,7,2),字典!C:C,0)))</f>
        <v>0x02(002)</v>
      </c>
      <c r="K1461" s="4" t="str">
        <f>INDEX(字典!M:M,MATCH("0x"&amp;RIGHT(F1461,2),字典!L:L,0))</f>
        <v>0xC0(192/064)</v>
      </c>
      <c r="L1461" s="8">
        <f t="shared" si="50"/>
        <v>22.271999999999998</v>
      </c>
      <c r="M1461" s="8">
        <f t="shared" si="51"/>
        <v>2.4999999999998579E-2</v>
      </c>
    </row>
    <row r="1462" spans="1:13" ht="18" customHeight="1" x14ac:dyDescent="0.2">
      <c r="A1462" s="1">
        <v>1461</v>
      </c>
      <c r="B1462" s="1">
        <v>8</v>
      </c>
      <c r="C1462" s="24">
        <v>43089.903612453701</v>
      </c>
      <c r="D1462" s="1" t="s">
        <v>77</v>
      </c>
      <c r="E1462" s="1" t="s">
        <v>78</v>
      </c>
      <c r="F1462" s="1" t="s">
        <v>1054</v>
      </c>
      <c r="G1462" s="1" t="s">
        <v>1905</v>
      </c>
      <c r="H1462" s="4" t="str">
        <f>INDEX(字典!B:B,MATCH(D1462,字典!A:A,0))</f>
        <v>正常</v>
      </c>
      <c r="I1462" s="4" t="str">
        <f>IF(RIGHT(F1462,2)="90",INDEX(字典!F:F,MATCH("0x"&amp;MID(F1462,5,2),字典!C:C,0)),INDEX(字典!D:D,MATCH("0x"&amp;MID(F1462,5,2),字典!C:C,0)))</f>
        <v>-</v>
      </c>
      <c r="J1462" s="4" t="str">
        <f>IF(RIGHT(F1462,2) ="90",INDEX(字典!J:J,MATCH("0x"&amp;MID(F1462,7,2),字典!C:C,0)),INDEX(字典!H:H,MATCH("0x"&amp;MID(F1462,7,2),字典!C:C,0)))</f>
        <v>-</v>
      </c>
      <c r="K1462" s="4" t="str">
        <f>INDEX(字典!M:M,MATCH("0x"&amp;RIGHT(F1462,2),字典!L:L,0))</f>
        <v>0xB1(177/049)</v>
      </c>
      <c r="L1462" s="8">
        <f t="shared" si="50"/>
        <v>22.3</v>
      </c>
      <c r="M1462" s="8">
        <f t="shared" si="51"/>
        <v>2.8000000000002245E-2</v>
      </c>
    </row>
    <row r="1463" spans="1:13" ht="18" customHeight="1" x14ac:dyDescent="0.2">
      <c r="A1463" s="1">
        <v>1462</v>
      </c>
      <c r="B1463" s="1">
        <v>8</v>
      </c>
      <c r="C1463" s="24">
        <v>43089.903612754628</v>
      </c>
      <c r="D1463" s="1" t="s">
        <v>77</v>
      </c>
      <c r="E1463" s="1" t="s">
        <v>78</v>
      </c>
      <c r="F1463" s="1" t="s">
        <v>1447</v>
      </c>
      <c r="G1463" s="1" t="s">
        <v>1906</v>
      </c>
      <c r="H1463" s="4" t="str">
        <f>INDEX(字典!B:B,MATCH(D1463,字典!A:A,0))</f>
        <v>正常</v>
      </c>
      <c r="I1463" s="4" t="str">
        <f>IF(RIGHT(F1463,2)="90",INDEX(字典!F:F,MATCH("0x"&amp;MID(F1463,5,2),字典!C:C,0)),INDEX(字典!D:D,MATCH("0x"&amp;MID(F1463,5,2),字典!C:C,0)))</f>
        <v>0x72(114)</v>
      </c>
      <c r="J1463" s="4" t="str">
        <f>IF(RIGHT(F1463,2) ="90",INDEX(字典!J:J,MATCH("0x"&amp;MID(F1463,7,2),字典!C:C,0)),INDEX(字典!H:H,MATCH("0x"&amp;MID(F1463,7,2),字典!C:C,0)))</f>
        <v>0x20(032)</v>
      </c>
      <c r="K1463" s="4" t="str">
        <f>INDEX(字典!M:M,MATCH("0x"&amp;RIGHT(F1463,2),字典!L:L,0))</f>
        <v>0xB1(177/049)</v>
      </c>
      <c r="L1463" s="8">
        <f t="shared" si="50"/>
        <v>22.326000000000001</v>
      </c>
      <c r="M1463" s="8">
        <f t="shared" si="51"/>
        <v>2.5999999999999801E-2</v>
      </c>
    </row>
    <row r="1464" spans="1:13" ht="18" customHeight="1" x14ac:dyDescent="0.2">
      <c r="A1464" s="1">
        <v>1463</v>
      </c>
      <c r="B1464" s="1">
        <v>8</v>
      </c>
      <c r="C1464" s="24">
        <v>43089.903613032409</v>
      </c>
      <c r="D1464" s="1" t="s">
        <v>77</v>
      </c>
      <c r="E1464" s="1" t="s">
        <v>78</v>
      </c>
      <c r="F1464" s="1" t="s">
        <v>1449</v>
      </c>
      <c r="G1464" s="1" t="s">
        <v>1907</v>
      </c>
      <c r="H1464" s="4" t="str">
        <f>INDEX(字典!B:B,MATCH(D1464,字典!A:A,0))</f>
        <v>正常</v>
      </c>
      <c r="I1464" s="4" t="str">
        <f>IF(RIGHT(F1464,2)="90",INDEX(字典!F:F,MATCH("0x"&amp;MID(F1464,5,2),字典!C:C,0)),INDEX(字典!D:D,MATCH("0x"&amp;MID(F1464,5,2),字典!C:C,0)))</f>
        <v>-</v>
      </c>
      <c r="J1464" s="4" t="str">
        <f>IF(RIGHT(F1464,2) ="90",INDEX(字典!J:J,MATCH("0x"&amp;MID(F1464,7,2),字典!C:C,0)),INDEX(字典!H:H,MATCH("0x"&amp;MID(F1464,7,2),字典!C:C,0)))</f>
        <v>0x04(004)</v>
      </c>
      <c r="K1464" s="4" t="str">
        <f>INDEX(字典!M:M,MATCH("0x"&amp;RIGHT(F1464,2),字典!L:L,0))</f>
        <v>0xC1(193/065)</v>
      </c>
      <c r="L1464" s="8">
        <f t="shared" si="50"/>
        <v>22.35</v>
      </c>
      <c r="M1464" s="8">
        <f t="shared" si="51"/>
        <v>2.4000000000000909E-2</v>
      </c>
    </row>
    <row r="1465" spans="1:13" ht="18" customHeight="1" x14ac:dyDescent="0.2">
      <c r="A1465" s="1">
        <v>1464</v>
      </c>
      <c r="B1465" s="1">
        <v>8</v>
      </c>
      <c r="C1465" s="24">
        <v>43089.903613310184</v>
      </c>
      <c r="D1465" s="1" t="s">
        <v>77</v>
      </c>
      <c r="E1465" s="1" t="s">
        <v>78</v>
      </c>
      <c r="F1465" s="1" t="s">
        <v>1451</v>
      </c>
      <c r="G1465" s="1" t="s">
        <v>1908</v>
      </c>
      <c r="H1465" s="4" t="str">
        <f>INDEX(字典!B:B,MATCH(D1465,字典!A:A,0))</f>
        <v>正常</v>
      </c>
      <c r="I1465" s="4" t="str">
        <f>IF(RIGHT(F1465,2)="90",INDEX(字典!F:F,MATCH("0x"&amp;MID(F1465,5,2),字典!C:C,0)),INDEX(字典!D:D,MATCH("0x"&amp;MID(F1465,5,2),字典!C:C,0)))</f>
        <v>0x70(112)</v>
      </c>
      <c r="J1465" s="4" t="str">
        <f>IF(RIGHT(F1465,2) ="90",INDEX(字典!J:J,MATCH("0x"&amp;MID(F1465,7,2),字典!C:C,0)),INDEX(字典!H:H,MATCH("0x"&amp;MID(F1465,7,2),字典!C:C,0)))</f>
        <v>0x07(007)</v>
      </c>
      <c r="K1465" s="4" t="str">
        <f>INDEX(字典!M:M,MATCH("0x"&amp;RIGHT(F1465,2),字典!L:L,0))</f>
        <v>0xB0(176/048)</v>
      </c>
      <c r="L1465" s="8">
        <f t="shared" si="50"/>
        <v>22.373999999999999</v>
      </c>
      <c r="M1465" s="8">
        <f t="shared" si="51"/>
        <v>2.3999999999997357E-2</v>
      </c>
    </row>
    <row r="1466" spans="1:13" ht="18" customHeight="1" x14ac:dyDescent="0.2">
      <c r="A1466" s="1">
        <v>1465</v>
      </c>
      <c r="B1466" s="1">
        <v>8</v>
      </c>
      <c r="C1466" s="24">
        <v>43089.903613599534</v>
      </c>
      <c r="D1466" s="1" t="s">
        <v>77</v>
      </c>
      <c r="E1466" s="1" t="s">
        <v>78</v>
      </c>
      <c r="F1466" s="1" t="s">
        <v>1060</v>
      </c>
      <c r="G1466" s="1" t="s">
        <v>1909</v>
      </c>
      <c r="H1466" s="4" t="str">
        <f>INDEX(字典!B:B,MATCH(D1466,字典!A:A,0))</f>
        <v>正常</v>
      </c>
      <c r="I1466" s="4" t="str">
        <f>IF(RIGHT(F1466,2)="90",INDEX(字典!F:F,MATCH("0x"&amp;MID(F1466,5,2),字典!C:C,0)),INDEX(字典!D:D,MATCH("0x"&amp;MID(F1466,5,2),字典!C:C,0)))</f>
        <v>0x14(020)</v>
      </c>
      <c r="J1466" s="4" t="str">
        <f>IF(RIGHT(F1466,2) ="90",INDEX(字典!J:J,MATCH("0x"&amp;MID(F1466,7,2),字典!C:C,0)),INDEX(字典!H:H,MATCH("0x"&amp;MID(F1466,7,2),字典!C:C,0)))</f>
        <v>0x5B(091)</v>
      </c>
      <c r="K1466" s="4" t="str">
        <f>INDEX(字典!M:M,MATCH("0x"&amp;RIGHT(F1466,2),字典!L:L,0))</f>
        <v>0xB0(176/048)</v>
      </c>
      <c r="L1466" s="8">
        <f t="shared" si="50"/>
        <v>22.399000000000001</v>
      </c>
      <c r="M1466" s="8">
        <f t="shared" si="51"/>
        <v>2.5000000000002132E-2</v>
      </c>
    </row>
    <row r="1467" spans="1:13" ht="18" customHeight="1" x14ac:dyDescent="0.2">
      <c r="A1467" s="1">
        <v>1466</v>
      </c>
      <c r="B1467" s="1">
        <v>8</v>
      </c>
      <c r="C1467" s="24">
        <v>43089.90361390046</v>
      </c>
      <c r="D1467" s="1" t="s">
        <v>77</v>
      </c>
      <c r="E1467" s="1" t="s">
        <v>78</v>
      </c>
      <c r="F1467" s="1" t="s">
        <v>1454</v>
      </c>
      <c r="G1467" s="1" t="s">
        <v>1910</v>
      </c>
      <c r="H1467" s="4" t="str">
        <f>INDEX(字典!B:B,MATCH(D1467,字典!A:A,0))</f>
        <v>正常</v>
      </c>
      <c r="I1467" s="4" t="str">
        <f>IF(RIGHT(F1467,2)="90",INDEX(字典!F:F,MATCH("0x"&amp;MID(F1467,5,2),字典!C:C,0)),INDEX(字典!D:D,MATCH("0x"&amp;MID(F1467,5,2),字典!C:C,0)))</f>
        <v>0x1E(030)</v>
      </c>
      <c r="J1467" s="4" t="str">
        <f>IF(RIGHT(F1467,2) ="90",INDEX(字典!J:J,MATCH("0x"&amp;MID(F1467,7,2),字典!C:C,0)),INDEX(字典!H:H,MATCH("0x"&amp;MID(F1467,7,2),字典!C:C,0)))</f>
        <v>0x5D(093)</v>
      </c>
      <c r="K1467" s="4" t="str">
        <f>INDEX(字典!M:M,MATCH("0x"&amp;RIGHT(F1467,2),字典!L:L,0))</f>
        <v>0xB0(176/048)</v>
      </c>
      <c r="L1467" s="8">
        <f t="shared" si="50"/>
        <v>22.425000000000001</v>
      </c>
      <c r="M1467" s="8">
        <f t="shared" si="51"/>
        <v>2.5999999999999801E-2</v>
      </c>
    </row>
    <row r="1468" spans="1:13" ht="18" customHeight="1" x14ac:dyDescent="0.2">
      <c r="A1468" s="1">
        <v>1467</v>
      </c>
      <c r="B1468" s="1">
        <v>8</v>
      </c>
      <c r="C1468" s="24">
        <v>43089.903614201387</v>
      </c>
      <c r="D1468" s="1" t="s">
        <v>77</v>
      </c>
      <c r="E1468" s="1" t="s">
        <v>78</v>
      </c>
      <c r="F1468" s="1" t="s">
        <v>1456</v>
      </c>
      <c r="G1468" s="1" t="s">
        <v>1911</v>
      </c>
      <c r="H1468" s="4" t="str">
        <f>INDEX(字典!B:B,MATCH(D1468,字典!A:A,0))</f>
        <v>正常</v>
      </c>
      <c r="I1468" s="4" t="str">
        <f>IF(RIGHT(F1468,2)="90",INDEX(字典!F:F,MATCH("0x"&amp;MID(F1468,5,2),字典!C:C,0)),INDEX(字典!D:D,MATCH("0x"&amp;MID(F1468,5,2),字典!C:C,0)))</f>
        <v>0x5A(090)</v>
      </c>
      <c r="J1468" s="4" t="str">
        <f>IF(RIGHT(F1468,2) ="90",INDEX(字典!J:J,MATCH("0x"&amp;MID(F1468,7,2),字典!C:C,0)),INDEX(字典!H:H,MATCH("0x"&amp;MID(F1468,7,2),字典!C:C,0)))</f>
        <v>0x07(007)</v>
      </c>
      <c r="K1468" s="4" t="str">
        <f>INDEX(字典!M:M,MATCH("0x"&amp;RIGHT(F1468,2),字典!L:L,0))</f>
        <v>0xB1(177/049)</v>
      </c>
      <c r="L1468" s="8">
        <f t="shared" ref="L1468:L1531" si="52">HEX2DEC(RIGHT(G1468,6))/1000</f>
        <v>22.451000000000001</v>
      </c>
      <c r="M1468" s="8">
        <f t="shared" ref="M1468:M1531" si="53">IFERROR(IF(B1468=B1467,L1468-L1467,0),"")</f>
        <v>2.5999999999999801E-2</v>
      </c>
    </row>
    <row r="1469" spans="1:13" ht="18" customHeight="1" x14ac:dyDescent="0.2">
      <c r="A1469" s="1">
        <v>1468</v>
      </c>
      <c r="B1469" s="1">
        <v>8</v>
      </c>
      <c r="C1469" s="24">
        <v>43089.903614502313</v>
      </c>
      <c r="D1469" s="1" t="s">
        <v>77</v>
      </c>
      <c r="E1469" s="1" t="s">
        <v>78</v>
      </c>
      <c r="F1469" s="1" t="s">
        <v>1458</v>
      </c>
      <c r="G1469" s="1" t="s">
        <v>1912</v>
      </c>
      <c r="H1469" s="4" t="str">
        <f>INDEX(字典!B:B,MATCH(D1469,字典!A:A,0))</f>
        <v>正常</v>
      </c>
      <c r="I1469" s="4" t="str">
        <f>IF(RIGHT(F1469,2)="90",INDEX(字典!F:F,MATCH("0x"&amp;MID(F1469,5,2),字典!C:C,0)),INDEX(字典!D:D,MATCH("0x"&amp;MID(F1469,5,2),字典!C:C,0)))</f>
        <v>0x14(020)</v>
      </c>
      <c r="J1469" s="4" t="str">
        <f>IF(RIGHT(F1469,2) ="90",INDEX(字典!J:J,MATCH("0x"&amp;MID(F1469,7,2),字典!C:C,0)),INDEX(字典!H:H,MATCH("0x"&amp;MID(F1469,7,2),字典!C:C,0)))</f>
        <v>0x5B(091)</v>
      </c>
      <c r="K1469" s="4" t="str">
        <f>INDEX(字典!M:M,MATCH("0x"&amp;RIGHT(F1469,2),字典!L:L,0))</f>
        <v>0xB1(177/049)</v>
      </c>
      <c r="L1469" s="8">
        <f t="shared" si="52"/>
        <v>22.477</v>
      </c>
      <c r="M1469" s="8">
        <f t="shared" si="53"/>
        <v>2.5999999999999801E-2</v>
      </c>
    </row>
    <row r="1470" spans="1:13" ht="18" customHeight="1" x14ac:dyDescent="0.2">
      <c r="A1470" s="1">
        <v>1469</v>
      </c>
      <c r="B1470" s="1">
        <v>8</v>
      </c>
      <c r="C1470" s="24">
        <v>43089.903614826391</v>
      </c>
      <c r="D1470" s="1" t="s">
        <v>77</v>
      </c>
      <c r="E1470" s="1" t="s">
        <v>78</v>
      </c>
      <c r="F1470" s="1" t="s">
        <v>1460</v>
      </c>
      <c r="G1470" s="1" t="s">
        <v>1913</v>
      </c>
      <c r="H1470" s="4" t="str">
        <f>INDEX(字典!B:B,MATCH(D1470,字典!A:A,0))</f>
        <v>正常</v>
      </c>
      <c r="I1470" s="4" t="str">
        <f>IF(RIGHT(F1470,2)="90",INDEX(字典!F:F,MATCH("0x"&amp;MID(F1470,5,2),字典!C:C,0)),INDEX(字典!D:D,MATCH("0x"&amp;MID(F1470,5,2),字典!C:C,0)))</f>
        <v>0x32(050)</v>
      </c>
      <c r="J1470" s="4" t="str">
        <f>IF(RIGHT(F1470,2) ="90",INDEX(字典!J:J,MATCH("0x"&amp;MID(F1470,7,2),字典!C:C,0)),INDEX(字典!H:H,MATCH("0x"&amp;MID(F1470,7,2),字典!C:C,0)))</f>
        <v>0x5D(093)</v>
      </c>
      <c r="K1470" s="4" t="str">
        <f>INDEX(字典!M:M,MATCH("0x"&amp;RIGHT(F1470,2),字典!L:L,0))</f>
        <v>0xB1(177/049)</v>
      </c>
      <c r="L1470" s="8">
        <f t="shared" si="52"/>
        <v>22.504999999999999</v>
      </c>
      <c r="M1470" s="8">
        <f t="shared" si="53"/>
        <v>2.7999999999998693E-2</v>
      </c>
    </row>
    <row r="1471" spans="1:13" ht="18" customHeight="1" x14ac:dyDescent="0.2">
      <c r="A1471" s="1">
        <v>1470</v>
      </c>
      <c r="B1471" s="1">
        <v>8</v>
      </c>
      <c r="C1471" s="24">
        <v>43089.90361548611</v>
      </c>
      <c r="D1471" s="1" t="s">
        <v>77</v>
      </c>
      <c r="E1471" s="1" t="s">
        <v>78</v>
      </c>
      <c r="F1471" s="1" t="s">
        <v>1049</v>
      </c>
      <c r="G1471" s="1" t="s">
        <v>1914</v>
      </c>
      <c r="H1471" s="4" t="str">
        <f>INDEX(字典!B:B,MATCH(D1471,字典!A:A,0))</f>
        <v>正常</v>
      </c>
      <c r="I1471" s="4" t="str">
        <f>IF(RIGHT(F1471,2)="90",INDEX(字典!F:F,MATCH("0x"&amp;MID(F1471,5,2),字典!C:C,0)),INDEX(字典!D:D,MATCH("0x"&amp;MID(F1471,5,2),字典!C:C,0)))</f>
        <v>-</v>
      </c>
      <c r="J1471" s="4" t="str">
        <f>IF(RIGHT(F1471,2) ="90",INDEX(字典!J:J,MATCH("0x"&amp;MID(F1471,7,2),字典!C:C,0)),INDEX(字典!H:H,MATCH("0x"&amp;MID(F1471,7,2),字典!C:C,0)))</f>
        <v>-</v>
      </c>
      <c r="K1471" s="4" t="str">
        <f>INDEX(字典!M:M,MATCH("0x"&amp;RIGHT(F1471,2),字典!L:L,0))</f>
        <v>0xB0(176/048)</v>
      </c>
      <c r="L1471" s="8">
        <f t="shared" si="52"/>
        <v>22.562000000000001</v>
      </c>
      <c r="M1471" s="8">
        <f t="shared" si="53"/>
        <v>5.700000000000216E-2</v>
      </c>
    </row>
    <row r="1472" spans="1:13" ht="18" customHeight="1" x14ac:dyDescent="0.2">
      <c r="A1472" s="1">
        <v>1471</v>
      </c>
      <c r="B1472" s="1">
        <v>8</v>
      </c>
      <c r="C1472" s="24">
        <v>43089.903615682873</v>
      </c>
      <c r="D1472" s="1" t="s">
        <v>77</v>
      </c>
      <c r="E1472" s="1" t="s">
        <v>78</v>
      </c>
      <c r="F1472" s="1" t="s">
        <v>1463</v>
      </c>
      <c r="G1472" s="1" t="s">
        <v>1915</v>
      </c>
      <c r="H1472" s="4" t="str">
        <f>INDEX(字典!B:B,MATCH(D1472,字典!A:A,0))</f>
        <v>正常</v>
      </c>
      <c r="I1472" s="4" t="str">
        <f>IF(RIGHT(F1472,2)="90",INDEX(字典!F:F,MATCH("0x"&amp;MID(F1472,5,2),字典!C:C,0)),INDEX(字典!D:D,MATCH("0x"&amp;MID(F1472,5,2),字典!C:C,0)))</f>
        <v>0x71(113)</v>
      </c>
      <c r="J1472" s="4" t="str">
        <f>IF(RIGHT(F1472,2) ="90",INDEX(字典!J:J,MATCH("0x"&amp;MID(F1472,7,2),字典!C:C,0)),INDEX(字典!H:H,MATCH("0x"&amp;MID(F1472,7,2),字典!C:C,0)))</f>
        <v>0x20(032)</v>
      </c>
      <c r="K1472" s="4" t="str">
        <f>INDEX(字典!M:M,MATCH("0x"&amp;RIGHT(F1472,2),字典!L:L,0))</f>
        <v>0xB0(176/048)</v>
      </c>
      <c r="L1472" s="8">
        <f t="shared" si="52"/>
        <v>22.579000000000001</v>
      </c>
      <c r="M1472" s="8">
        <f t="shared" si="53"/>
        <v>1.699999999999946E-2</v>
      </c>
    </row>
    <row r="1473" spans="1:13" ht="18" customHeight="1" x14ac:dyDescent="0.2">
      <c r="A1473" s="1">
        <v>1472</v>
      </c>
      <c r="B1473" s="1">
        <v>8</v>
      </c>
      <c r="C1473" s="24">
        <v>43089.903615995368</v>
      </c>
      <c r="D1473" s="1" t="s">
        <v>77</v>
      </c>
      <c r="E1473" s="1" t="s">
        <v>78</v>
      </c>
      <c r="F1473" s="1" t="s">
        <v>1444</v>
      </c>
      <c r="G1473" s="1" t="s">
        <v>1916</v>
      </c>
      <c r="H1473" s="4" t="str">
        <f>INDEX(字典!B:B,MATCH(D1473,字典!A:A,0))</f>
        <v>正常</v>
      </c>
      <c r="I1473" s="4" t="str">
        <f>IF(RIGHT(F1473,2)="90",INDEX(字典!F:F,MATCH("0x"&amp;MID(F1473,5,2),字典!C:C,0)),INDEX(字典!D:D,MATCH("0x"&amp;MID(F1473,5,2),字典!C:C,0)))</f>
        <v>-</v>
      </c>
      <c r="J1473" s="4" t="str">
        <f>IF(RIGHT(F1473,2) ="90",INDEX(字典!J:J,MATCH("0x"&amp;MID(F1473,7,2),字典!C:C,0)),INDEX(字典!H:H,MATCH("0x"&amp;MID(F1473,7,2),字典!C:C,0)))</f>
        <v>0x02(002)</v>
      </c>
      <c r="K1473" s="4" t="str">
        <f>INDEX(字典!M:M,MATCH("0x"&amp;RIGHT(F1473,2),字典!L:L,0))</f>
        <v>0xC0(192/064)</v>
      </c>
      <c r="L1473" s="8">
        <f t="shared" si="52"/>
        <v>22.606000000000002</v>
      </c>
      <c r="M1473" s="8">
        <f t="shared" si="53"/>
        <v>2.7000000000001023E-2</v>
      </c>
    </row>
    <row r="1474" spans="1:13" ht="18" customHeight="1" x14ac:dyDescent="0.2">
      <c r="A1474" s="1">
        <v>1473</v>
      </c>
      <c r="B1474" s="1">
        <v>8</v>
      </c>
      <c r="C1474" s="24">
        <v>43089.903616307871</v>
      </c>
      <c r="D1474" s="1" t="s">
        <v>77</v>
      </c>
      <c r="E1474" s="1" t="s">
        <v>78</v>
      </c>
      <c r="F1474" s="1" t="s">
        <v>1054</v>
      </c>
      <c r="G1474" s="1" t="s">
        <v>1917</v>
      </c>
      <c r="H1474" s="4" t="str">
        <f>INDEX(字典!B:B,MATCH(D1474,字典!A:A,0))</f>
        <v>正常</v>
      </c>
      <c r="I1474" s="4" t="str">
        <f>IF(RIGHT(F1474,2)="90",INDEX(字典!F:F,MATCH("0x"&amp;MID(F1474,5,2),字典!C:C,0)),INDEX(字典!D:D,MATCH("0x"&amp;MID(F1474,5,2),字典!C:C,0)))</f>
        <v>-</v>
      </c>
      <c r="J1474" s="4" t="str">
        <f>IF(RIGHT(F1474,2) ="90",INDEX(字典!J:J,MATCH("0x"&amp;MID(F1474,7,2),字典!C:C,0)),INDEX(字典!H:H,MATCH("0x"&amp;MID(F1474,7,2),字典!C:C,0)))</f>
        <v>-</v>
      </c>
      <c r="K1474" s="4" t="str">
        <f>INDEX(字典!M:M,MATCH("0x"&amp;RIGHT(F1474,2),字典!L:L,0))</f>
        <v>0xB1(177/049)</v>
      </c>
      <c r="L1474" s="8">
        <f t="shared" si="52"/>
        <v>22.632999999999999</v>
      </c>
      <c r="M1474" s="8">
        <f t="shared" si="53"/>
        <v>2.699999999999747E-2</v>
      </c>
    </row>
    <row r="1475" spans="1:13" ht="18" customHeight="1" x14ac:dyDescent="0.2">
      <c r="A1475" s="1">
        <v>1474</v>
      </c>
      <c r="B1475" s="1">
        <v>8</v>
      </c>
      <c r="C1475" s="24">
        <v>43089.903616631942</v>
      </c>
      <c r="D1475" s="1" t="s">
        <v>77</v>
      </c>
      <c r="E1475" s="1" t="s">
        <v>78</v>
      </c>
      <c r="F1475" s="1" t="s">
        <v>1055</v>
      </c>
      <c r="G1475" s="1" t="s">
        <v>1918</v>
      </c>
      <c r="H1475" s="4" t="str">
        <f>INDEX(字典!B:B,MATCH(D1475,字典!A:A,0))</f>
        <v>正常</v>
      </c>
      <c r="I1475" s="4" t="str">
        <f>IF(RIGHT(F1475,2)="90",INDEX(字典!F:F,MATCH("0x"&amp;MID(F1475,5,2),字典!C:C,0)),INDEX(字典!D:D,MATCH("0x"&amp;MID(F1475,5,2),字典!C:C,0)))</f>
        <v>0x70(112)</v>
      </c>
      <c r="J1475" s="4" t="str">
        <f>IF(RIGHT(F1475,2) ="90",INDEX(字典!J:J,MATCH("0x"&amp;MID(F1475,7,2),字典!C:C,0)),INDEX(字典!H:H,MATCH("0x"&amp;MID(F1475,7,2),字典!C:C,0)))</f>
        <v>0x20(032)</v>
      </c>
      <c r="K1475" s="4" t="str">
        <f>INDEX(字典!M:M,MATCH("0x"&amp;RIGHT(F1475,2),字典!L:L,0))</f>
        <v>0xB1(177/049)</v>
      </c>
      <c r="L1475" s="8">
        <f t="shared" si="52"/>
        <v>22.661000000000001</v>
      </c>
      <c r="M1475" s="8">
        <f t="shared" si="53"/>
        <v>2.8000000000002245E-2</v>
      </c>
    </row>
    <row r="1476" spans="1:13" ht="18" customHeight="1" x14ac:dyDescent="0.2">
      <c r="A1476" s="1">
        <v>1475</v>
      </c>
      <c r="B1476" s="1">
        <v>8</v>
      </c>
      <c r="C1476" s="24">
        <v>43089.903616944444</v>
      </c>
      <c r="D1476" s="1" t="s">
        <v>77</v>
      </c>
      <c r="E1476" s="1" t="s">
        <v>78</v>
      </c>
      <c r="F1476" s="1" t="s">
        <v>1468</v>
      </c>
      <c r="G1476" s="1" t="s">
        <v>1919</v>
      </c>
      <c r="H1476" s="4" t="str">
        <f>INDEX(字典!B:B,MATCH(D1476,字典!A:A,0))</f>
        <v>正常</v>
      </c>
      <c r="I1476" s="4" t="str">
        <f>IF(RIGHT(F1476,2)="90",INDEX(字典!F:F,MATCH("0x"&amp;MID(F1476,5,2),字典!C:C,0)),INDEX(字典!D:D,MATCH("0x"&amp;MID(F1476,5,2),字典!C:C,0)))</f>
        <v>-</v>
      </c>
      <c r="J1476" s="4" t="str">
        <f>IF(RIGHT(F1476,2) ="90",INDEX(字典!J:J,MATCH("0x"&amp;MID(F1476,7,2),字典!C:C,0)),INDEX(字典!H:H,MATCH("0x"&amp;MID(F1476,7,2),字典!C:C,0)))</f>
        <v>0x02(002)</v>
      </c>
      <c r="K1476" s="4" t="str">
        <f>INDEX(字典!M:M,MATCH("0x"&amp;RIGHT(F1476,2),字典!L:L,0))</f>
        <v>0xC1(193/065)</v>
      </c>
      <c r="L1476" s="8">
        <f t="shared" si="52"/>
        <v>22.687999999999999</v>
      </c>
      <c r="M1476" s="8">
        <f t="shared" si="53"/>
        <v>2.699999999999747E-2</v>
      </c>
    </row>
    <row r="1477" spans="1:13" ht="18" customHeight="1" x14ac:dyDescent="0.2">
      <c r="A1477" s="1">
        <v>1476</v>
      </c>
      <c r="B1477" s="1">
        <v>8</v>
      </c>
      <c r="C1477" s="24">
        <v>43089.903617303244</v>
      </c>
      <c r="D1477" s="1" t="s">
        <v>77</v>
      </c>
      <c r="E1477" s="1" t="s">
        <v>78</v>
      </c>
      <c r="F1477" s="1" t="s">
        <v>1470</v>
      </c>
      <c r="G1477" s="1" t="s">
        <v>1920</v>
      </c>
      <c r="H1477" s="4" t="str">
        <f>INDEX(字典!B:B,MATCH(D1477,字典!A:A,0))</f>
        <v>正常</v>
      </c>
      <c r="I1477" s="4" t="str">
        <f>IF(RIGHT(F1477,2)="90",INDEX(字典!F:F,MATCH("0x"&amp;MID(F1477,5,2),字典!C:C,0)),INDEX(字典!D:D,MATCH("0x"&amp;MID(F1477,5,2),字典!C:C,0)))</f>
        <v>0x67(103)</v>
      </c>
      <c r="J1477" s="4" t="str">
        <f>IF(RIGHT(F1477,2) ="90",INDEX(字典!J:J,MATCH("0x"&amp;MID(F1477,7,2),字典!C:C,0)),INDEX(字典!H:H,MATCH("0x"&amp;MID(F1477,7,2),字典!C:C,0)))</f>
        <v>0x07(007)</v>
      </c>
      <c r="K1477" s="4" t="str">
        <f>INDEX(字典!M:M,MATCH("0x"&amp;RIGHT(F1477,2),字典!L:L,0))</f>
        <v>0xB0(176/048)</v>
      </c>
      <c r="L1477" s="8">
        <f t="shared" si="52"/>
        <v>22.719000000000001</v>
      </c>
      <c r="M1477" s="8">
        <f t="shared" si="53"/>
        <v>3.1000000000002359E-2</v>
      </c>
    </row>
    <row r="1478" spans="1:13" ht="18" customHeight="1" x14ac:dyDescent="0.2">
      <c r="A1478" s="1">
        <v>1477</v>
      </c>
      <c r="B1478" s="1">
        <v>8</v>
      </c>
      <c r="C1478" s="24">
        <v>43089.903617627315</v>
      </c>
      <c r="D1478" s="1" t="s">
        <v>77</v>
      </c>
      <c r="E1478" s="1" t="s">
        <v>78</v>
      </c>
      <c r="F1478" s="1" t="s">
        <v>1472</v>
      </c>
      <c r="G1478" s="1" t="s">
        <v>1921</v>
      </c>
      <c r="H1478" s="4" t="str">
        <f>INDEX(字典!B:B,MATCH(D1478,字典!A:A,0))</f>
        <v>正常</v>
      </c>
      <c r="I1478" s="4" t="str">
        <f>IF(RIGHT(F1478,2)="90",INDEX(字典!F:F,MATCH("0x"&amp;MID(F1478,5,2),字典!C:C,0)),INDEX(字典!D:D,MATCH("0x"&amp;MID(F1478,5,2),字典!C:C,0)))</f>
        <v>0x18(024)</v>
      </c>
      <c r="J1478" s="4" t="str">
        <f>IF(RIGHT(F1478,2) ="90",INDEX(字典!J:J,MATCH("0x"&amp;MID(F1478,7,2),字典!C:C,0)),INDEX(字典!H:H,MATCH("0x"&amp;MID(F1478,7,2),字典!C:C,0)))</f>
        <v>0x5D(093)</v>
      </c>
      <c r="K1478" s="4" t="str">
        <f>INDEX(字典!M:M,MATCH("0x"&amp;RIGHT(F1478,2),字典!L:L,0))</f>
        <v>0xB0(176/048)</v>
      </c>
      <c r="L1478" s="8">
        <f t="shared" si="52"/>
        <v>22.747</v>
      </c>
      <c r="M1478" s="8">
        <f t="shared" si="53"/>
        <v>2.7999999999998693E-2</v>
      </c>
    </row>
    <row r="1479" spans="1:13" ht="18" customHeight="1" x14ac:dyDescent="0.2">
      <c r="A1479" s="1">
        <v>1478</v>
      </c>
      <c r="B1479" s="1">
        <v>8</v>
      </c>
      <c r="C1479" s="24">
        <v>43089.903617939817</v>
      </c>
      <c r="D1479" s="1" t="s">
        <v>77</v>
      </c>
      <c r="E1479" s="1" t="s">
        <v>78</v>
      </c>
      <c r="F1479" s="1" t="s">
        <v>1474</v>
      </c>
      <c r="G1479" s="1" t="s">
        <v>1922</v>
      </c>
      <c r="H1479" s="4" t="str">
        <f>INDEX(字典!B:B,MATCH(D1479,字典!A:A,0))</f>
        <v>正常</v>
      </c>
      <c r="I1479" s="4" t="str">
        <f>IF(RIGHT(F1479,2)="90",INDEX(字典!F:F,MATCH("0x"&amp;MID(F1479,5,2),字典!C:C,0)),INDEX(字典!D:D,MATCH("0x"&amp;MID(F1479,5,2),字典!C:C,0)))</f>
        <v>0x4C(076)</v>
      </c>
      <c r="J1479" s="4" t="str">
        <f>IF(RIGHT(F1479,2) ="90",INDEX(字典!J:J,MATCH("0x"&amp;MID(F1479,7,2),字典!C:C,0)),INDEX(字典!H:H,MATCH("0x"&amp;MID(F1479,7,2),字典!C:C,0)))</f>
        <v>0x07(007)</v>
      </c>
      <c r="K1479" s="4" t="str">
        <f>INDEX(字典!M:M,MATCH("0x"&amp;RIGHT(F1479,2),字典!L:L,0))</f>
        <v>0xB1(177/049)</v>
      </c>
      <c r="L1479" s="8">
        <f t="shared" si="52"/>
        <v>22.774000000000001</v>
      </c>
      <c r="M1479" s="8">
        <f t="shared" si="53"/>
        <v>2.7000000000001023E-2</v>
      </c>
    </row>
    <row r="1480" spans="1:13" ht="18" customHeight="1" x14ac:dyDescent="0.2">
      <c r="A1480" s="1">
        <v>1479</v>
      </c>
      <c r="B1480" s="1">
        <v>8</v>
      </c>
      <c r="C1480" s="24">
        <v>43089.903618263888</v>
      </c>
      <c r="D1480" s="1" t="s">
        <v>77</v>
      </c>
      <c r="E1480" s="1" t="s">
        <v>78</v>
      </c>
      <c r="F1480" s="1" t="s">
        <v>1476</v>
      </c>
      <c r="G1480" s="1" t="s">
        <v>1923</v>
      </c>
      <c r="H1480" s="4" t="str">
        <f>INDEX(字典!B:B,MATCH(D1480,字典!A:A,0))</f>
        <v>正常</v>
      </c>
      <c r="I1480" s="4" t="str">
        <f>IF(RIGHT(F1480,2)="90",INDEX(字典!F:F,MATCH("0x"&amp;MID(F1480,5,2),字典!C:C,0)),INDEX(字典!D:D,MATCH("0x"&amp;MID(F1480,5,2),字典!C:C,0)))</f>
        <v>0x28(040)</v>
      </c>
      <c r="J1480" s="4" t="str">
        <f>IF(RIGHT(F1480,2) ="90",INDEX(字典!J:J,MATCH("0x"&amp;MID(F1480,7,2),字典!C:C,0)),INDEX(字典!H:H,MATCH("0x"&amp;MID(F1480,7,2),字典!C:C,0)))</f>
        <v>0x5D(093)</v>
      </c>
      <c r="K1480" s="4" t="str">
        <f>INDEX(字典!M:M,MATCH("0x"&amp;RIGHT(F1480,2),字典!L:L,0))</f>
        <v>0xB1(177/049)</v>
      </c>
      <c r="L1480" s="8">
        <f t="shared" si="52"/>
        <v>22.802</v>
      </c>
      <c r="M1480" s="8">
        <f t="shared" si="53"/>
        <v>2.7999999999998693E-2</v>
      </c>
    </row>
    <row r="1481" spans="1:13" ht="18" customHeight="1" x14ac:dyDescent="0.2">
      <c r="A1481" s="1">
        <v>1480</v>
      </c>
      <c r="B1481" s="1">
        <v>8</v>
      </c>
      <c r="C1481" s="24">
        <v>43089.903620810182</v>
      </c>
      <c r="D1481" s="1" t="s">
        <v>77</v>
      </c>
      <c r="E1481" s="1" t="s">
        <v>78</v>
      </c>
      <c r="F1481" s="1" t="s">
        <v>1049</v>
      </c>
      <c r="G1481" s="1" t="s">
        <v>1924</v>
      </c>
      <c r="H1481" s="4" t="str">
        <f>INDEX(字典!B:B,MATCH(D1481,字典!A:A,0))</f>
        <v>正常</v>
      </c>
      <c r="I1481" s="4" t="str">
        <f>IF(RIGHT(F1481,2)="90",INDEX(字典!F:F,MATCH("0x"&amp;MID(F1481,5,2),字典!C:C,0)),INDEX(字典!D:D,MATCH("0x"&amp;MID(F1481,5,2),字典!C:C,0)))</f>
        <v>-</v>
      </c>
      <c r="J1481" s="4" t="str">
        <f>IF(RIGHT(F1481,2) ="90",INDEX(字典!J:J,MATCH("0x"&amp;MID(F1481,7,2),字典!C:C,0)),INDEX(字典!H:H,MATCH("0x"&amp;MID(F1481,7,2),字典!C:C,0)))</f>
        <v>-</v>
      </c>
      <c r="K1481" s="4" t="str">
        <f>INDEX(字典!M:M,MATCH("0x"&amp;RIGHT(F1481,2),字典!L:L,0))</f>
        <v>0xB0(176/048)</v>
      </c>
      <c r="L1481" s="8">
        <f t="shared" si="52"/>
        <v>23.021999999999998</v>
      </c>
      <c r="M1481" s="8">
        <f t="shared" si="53"/>
        <v>0.21999999999999886</v>
      </c>
    </row>
    <row r="1482" spans="1:13" ht="18" customHeight="1" x14ac:dyDescent="0.2">
      <c r="A1482" s="1">
        <v>1481</v>
      </c>
      <c r="B1482" s="1">
        <v>8</v>
      </c>
      <c r="C1482" s="24">
        <v>43089.903621018515</v>
      </c>
      <c r="D1482" s="1" t="s">
        <v>77</v>
      </c>
      <c r="E1482" s="1" t="s">
        <v>78</v>
      </c>
      <c r="F1482" s="1" t="s">
        <v>1051</v>
      </c>
      <c r="G1482" s="1" t="s">
        <v>1925</v>
      </c>
      <c r="H1482" s="4" t="str">
        <f>INDEX(字典!B:B,MATCH(D1482,字典!A:A,0))</f>
        <v>正常</v>
      </c>
      <c r="I1482" s="4" t="str">
        <f>IF(RIGHT(F1482,2)="90",INDEX(字典!F:F,MATCH("0x"&amp;MID(F1482,5,2),字典!C:C,0)),INDEX(字典!D:D,MATCH("0x"&amp;MID(F1482,5,2),字典!C:C,0)))</f>
        <v>0x70(112)</v>
      </c>
      <c r="J1482" s="4" t="str">
        <f>IF(RIGHT(F1482,2) ="90",INDEX(字典!J:J,MATCH("0x"&amp;MID(F1482,7,2),字典!C:C,0)),INDEX(字典!H:H,MATCH("0x"&amp;MID(F1482,7,2),字典!C:C,0)))</f>
        <v>0x20(032)</v>
      </c>
      <c r="K1482" s="4" t="str">
        <f>INDEX(字典!M:M,MATCH("0x"&amp;RIGHT(F1482,2),字典!L:L,0))</f>
        <v>0xB0(176/048)</v>
      </c>
      <c r="L1482" s="8">
        <f t="shared" si="52"/>
        <v>23.04</v>
      </c>
      <c r="M1482" s="8">
        <f t="shared" si="53"/>
        <v>1.8000000000000682E-2</v>
      </c>
    </row>
    <row r="1483" spans="1:13" ht="18" customHeight="1" x14ac:dyDescent="0.2">
      <c r="A1483" s="1">
        <v>1482</v>
      </c>
      <c r="B1483" s="1">
        <v>8</v>
      </c>
      <c r="C1483" s="24">
        <v>43089.903621354169</v>
      </c>
      <c r="D1483" s="1" t="s">
        <v>77</v>
      </c>
      <c r="E1483" s="1" t="s">
        <v>78</v>
      </c>
      <c r="F1483" s="1" t="s">
        <v>1052</v>
      </c>
      <c r="G1483" s="1" t="s">
        <v>1926</v>
      </c>
      <c r="H1483" s="4" t="str">
        <f>INDEX(字典!B:B,MATCH(D1483,字典!A:A,0))</f>
        <v>正常</v>
      </c>
      <c r="I1483" s="4" t="str">
        <f>IF(RIGHT(F1483,2)="90",INDEX(字典!F:F,MATCH("0x"&amp;MID(F1483,5,2),字典!C:C,0)),INDEX(字典!D:D,MATCH("0x"&amp;MID(F1483,5,2),字典!C:C,0)))</f>
        <v>-</v>
      </c>
      <c r="J1483" s="4" t="str">
        <f>IF(RIGHT(F1483,2) ="90",INDEX(字典!J:J,MATCH("0x"&amp;MID(F1483,7,2),字典!C:C,0)),INDEX(字典!H:H,MATCH("0x"&amp;MID(F1483,7,2),字典!C:C,0)))</f>
        <v>-</v>
      </c>
      <c r="K1483" s="4" t="str">
        <f>INDEX(字典!M:M,MATCH("0x"&amp;RIGHT(F1483,2),字典!L:L,0))</f>
        <v>0xC0(192/064)</v>
      </c>
      <c r="L1483" s="8">
        <f t="shared" si="52"/>
        <v>23.068999999999999</v>
      </c>
      <c r="M1483" s="8">
        <f t="shared" si="53"/>
        <v>2.8999999999999915E-2</v>
      </c>
    </row>
    <row r="1484" spans="1:13" ht="18" customHeight="1" x14ac:dyDescent="0.2">
      <c r="A1484" s="1">
        <v>1483</v>
      </c>
      <c r="B1484" s="1">
        <v>8</v>
      </c>
      <c r="C1484" s="24">
        <v>43089.903621666665</v>
      </c>
      <c r="D1484" s="1" t="s">
        <v>77</v>
      </c>
      <c r="E1484" s="1" t="s">
        <v>78</v>
      </c>
      <c r="F1484" s="1" t="s">
        <v>1054</v>
      </c>
      <c r="G1484" s="1" t="s">
        <v>1927</v>
      </c>
      <c r="H1484" s="4" t="str">
        <f>INDEX(字典!B:B,MATCH(D1484,字典!A:A,0))</f>
        <v>正常</v>
      </c>
      <c r="I1484" s="4" t="str">
        <f>IF(RIGHT(F1484,2)="90",INDEX(字典!F:F,MATCH("0x"&amp;MID(F1484,5,2),字典!C:C,0)),INDEX(字典!D:D,MATCH("0x"&amp;MID(F1484,5,2),字典!C:C,0)))</f>
        <v>-</v>
      </c>
      <c r="J1484" s="4" t="str">
        <f>IF(RIGHT(F1484,2) ="90",INDEX(字典!J:J,MATCH("0x"&amp;MID(F1484,7,2),字典!C:C,0)),INDEX(字典!H:H,MATCH("0x"&amp;MID(F1484,7,2),字典!C:C,0)))</f>
        <v>-</v>
      </c>
      <c r="K1484" s="4" t="str">
        <f>INDEX(字典!M:M,MATCH("0x"&amp;RIGHT(F1484,2),字典!L:L,0))</f>
        <v>0xB1(177/049)</v>
      </c>
      <c r="L1484" s="8">
        <f t="shared" si="52"/>
        <v>23.096</v>
      </c>
      <c r="M1484" s="8">
        <f t="shared" si="53"/>
        <v>2.7000000000001023E-2</v>
      </c>
    </row>
    <row r="1485" spans="1:13" ht="18" customHeight="1" x14ac:dyDescent="0.2">
      <c r="A1485" s="1">
        <v>1484</v>
      </c>
      <c r="B1485" s="1">
        <v>8</v>
      </c>
      <c r="C1485" s="24">
        <v>43089.903622060185</v>
      </c>
      <c r="D1485" s="1" t="s">
        <v>77</v>
      </c>
      <c r="E1485" s="1" t="s">
        <v>78</v>
      </c>
      <c r="F1485" s="1" t="s">
        <v>1928</v>
      </c>
      <c r="G1485" s="1" t="s">
        <v>1929</v>
      </c>
      <c r="H1485" s="4" t="str">
        <f>INDEX(字典!B:B,MATCH(D1485,字典!A:A,0))</f>
        <v>正常</v>
      </c>
      <c r="I1485" s="4" t="str">
        <f>IF(RIGHT(F1485,2)="90",INDEX(字典!F:F,MATCH("0x"&amp;MID(F1485,5,2),字典!C:C,0)),INDEX(字典!D:D,MATCH("0x"&amp;MID(F1485,5,2),字典!C:C,0)))</f>
        <v>0x74(116)</v>
      </c>
      <c r="J1485" s="4" t="str">
        <f>IF(RIGHT(F1485,2) ="90",INDEX(字典!J:J,MATCH("0x"&amp;MID(F1485,7,2),字典!C:C,0)),INDEX(字典!H:H,MATCH("0x"&amp;MID(F1485,7,2),字典!C:C,0)))</f>
        <v>0x20(032)</v>
      </c>
      <c r="K1485" s="4" t="str">
        <f>INDEX(字典!M:M,MATCH("0x"&amp;RIGHT(F1485,2),字典!L:L,0))</f>
        <v>0xB1(177/049)</v>
      </c>
      <c r="L1485" s="8">
        <f t="shared" si="52"/>
        <v>23.13</v>
      </c>
      <c r="M1485" s="8">
        <f t="shared" si="53"/>
        <v>3.399999999999892E-2</v>
      </c>
    </row>
    <row r="1486" spans="1:13" ht="18" customHeight="1" x14ac:dyDescent="0.2">
      <c r="A1486" s="1">
        <v>1485</v>
      </c>
      <c r="B1486" s="1">
        <v>8</v>
      </c>
      <c r="C1486" s="24">
        <v>43089.903622384256</v>
      </c>
      <c r="D1486" s="1" t="s">
        <v>77</v>
      </c>
      <c r="E1486" s="1" t="s">
        <v>78</v>
      </c>
      <c r="F1486" s="1" t="s">
        <v>1102</v>
      </c>
      <c r="G1486" s="1" t="s">
        <v>1930</v>
      </c>
      <c r="H1486" s="4" t="str">
        <f>INDEX(字典!B:B,MATCH(D1486,字典!A:A,0))</f>
        <v>正常</v>
      </c>
      <c r="I1486" s="4" t="str">
        <f>IF(RIGHT(F1486,2)="90",INDEX(字典!F:F,MATCH("0x"&amp;MID(F1486,5,2),字典!C:C,0)),INDEX(字典!D:D,MATCH("0x"&amp;MID(F1486,5,2),字典!C:C,0)))</f>
        <v>-</v>
      </c>
      <c r="J1486" s="4" t="str">
        <f>IF(RIGHT(F1486,2) ="90",INDEX(字典!J:J,MATCH("0x"&amp;MID(F1486,7,2),字典!C:C,0)),INDEX(字典!H:H,MATCH("0x"&amp;MID(F1486,7,2),字典!C:C,0)))</f>
        <v>0x30(048)</v>
      </c>
      <c r="K1486" s="4" t="str">
        <f>INDEX(字典!M:M,MATCH("0x"&amp;RIGHT(F1486,2),字典!L:L,0))</f>
        <v>0xC1(193/065)</v>
      </c>
      <c r="L1486" s="8">
        <f t="shared" si="52"/>
        <v>23.158000000000001</v>
      </c>
      <c r="M1486" s="8">
        <f t="shared" si="53"/>
        <v>2.8000000000002245E-2</v>
      </c>
    </row>
    <row r="1487" spans="1:13" ht="18" customHeight="1" x14ac:dyDescent="0.2">
      <c r="A1487" s="1">
        <v>1486</v>
      </c>
      <c r="B1487" s="1">
        <v>8</v>
      </c>
      <c r="C1487" s="24">
        <v>43089.90362271991</v>
      </c>
      <c r="D1487" s="1" t="s">
        <v>77</v>
      </c>
      <c r="E1487" s="1" t="s">
        <v>78</v>
      </c>
      <c r="F1487" s="1" t="s">
        <v>1931</v>
      </c>
      <c r="G1487" s="1" t="s">
        <v>1932</v>
      </c>
      <c r="H1487" s="4" t="str">
        <f>INDEX(字典!B:B,MATCH(D1487,字典!A:A,0))</f>
        <v>正常</v>
      </c>
      <c r="I1487" s="4" t="str">
        <f>IF(RIGHT(F1487,2)="90",INDEX(字典!F:F,MATCH("0x"&amp;MID(F1487,5,2),字典!C:C,0)),INDEX(字典!D:D,MATCH("0x"&amp;MID(F1487,5,2),字典!C:C,0)))</f>
        <v>0x73(115)</v>
      </c>
      <c r="J1487" s="4" t="str">
        <f>IF(RIGHT(F1487,2) ="90",INDEX(字典!J:J,MATCH("0x"&amp;MID(F1487,7,2),字典!C:C,0)),INDEX(字典!H:H,MATCH("0x"&amp;MID(F1487,7,2),字典!C:C,0)))</f>
        <v>0x07(007)</v>
      </c>
      <c r="K1487" s="4" t="str">
        <f>INDEX(字典!M:M,MATCH("0x"&amp;RIGHT(F1487,2),字典!L:L,0))</f>
        <v>0xB0(176/048)</v>
      </c>
      <c r="L1487" s="8">
        <f t="shared" si="52"/>
        <v>23.187000000000001</v>
      </c>
      <c r="M1487" s="8">
        <f t="shared" si="53"/>
        <v>2.8999999999999915E-2</v>
      </c>
    </row>
    <row r="1488" spans="1:13" ht="18" customHeight="1" x14ac:dyDescent="0.2">
      <c r="A1488" s="1">
        <v>1487</v>
      </c>
      <c r="B1488" s="1">
        <v>8</v>
      </c>
      <c r="C1488" s="24">
        <v>43089.903623055558</v>
      </c>
      <c r="D1488" s="1" t="s">
        <v>77</v>
      </c>
      <c r="E1488" s="1" t="s">
        <v>78</v>
      </c>
      <c r="F1488" s="1" t="s">
        <v>1437</v>
      </c>
      <c r="G1488" s="1" t="s">
        <v>1933</v>
      </c>
      <c r="H1488" s="4" t="str">
        <f>INDEX(字典!B:B,MATCH(D1488,字典!A:A,0))</f>
        <v>正常</v>
      </c>
      <c r="I1488" s="4" t="str">
        <f>IF(RIGHT(F1488,2)="90",INDEX(字典!F:F,MATCH("0x"&amp;MID(F1488,5,2),字典!C:C,0)),INDEX(字典!D:D,MATCH("0x"&amp;MID(F1488,5,2),字典!C:C,0)))</f>
        <v>0x18(024)</v>
      </c>
      <c r="J1488" s="4" t="str">
        <f>IF(RIGHT(F1488,2) ="90",INDEX(字典!J:J,MATCH("0x"&amp;MID(F1488,7,2),字典!C:C,0)),INDEX(字典!H:H,MATCH("0x"&amp;MID(F1488,7,2),字典!C:C,0)))</f>
        <v>0x5B(091)</v>
      </c>
      <c r="K1488" s="4" t="str">
        <f>INDEX(字典!M:M,MATCH("0x"&amp;RIGHT(F1488,2),字典!L:L,0))</f>
        <v>0xB0(176/048)</v>
      </c>
      <c r="L1488" s="8">
        <f t="shared" si="52"/>
        <v>23.216000000000001</v>
      </c>
      <c r="M1488" s="8">
        <f t="shared" si="53"/>
        <v>2.8999999999999915E-2</v>
      </c>
    </row>
    <row r="1489" spans="1:13" ht="18" customHeight="1" x14ac:dyDescent="0.2">
      <c r="A1489" s="1">
        <v>1488</v>
      </c>
      <c r="B1489" s="1">
        <v>8</v>
      </c>
      <c r="C1489" s="24">
        <v>43089.903623391205</v>
      </c>
      <c r="D1489" s="1" t="s">
        <v>77</v>
      </c>
      <c r="E1489" s="1" t="s">
        <v>78</v>
      </c>
      <c r="F1489" s="1" t="s">
        <v>1061</v>
      </c>
      <c r="G1489" s="1" t="s">
        <v>1934</v>
      </c>
      <c r="H1489" s="4" t="str">
        <f>INDEX(字典!B:B,MATCH(D1489,字典!A:A,0))</f>
        <v>正常</v>
      </c>
      <c r="I1489" s="4" t="str">
        <f>IF(RIGHT(F1489,2)="90",INDEX(字典!F:F,MATCH("0x"&amp;MID(F1489,5,2),字典!C:C,0)),INDEX(字典!D:D,MATCH("0x"&amp;MID(F1489,5,2),字典!C:C,0)))</f>
        <v>-</v>
      </c>
      <c r="J1489" s="4" t="str">
        <f>IF(RIGHT(F1489,2) ="90",INDEX(字典!J:J,MATCH("0x"&amp;MID(F1489,7,2),字典!C:C,0)),INDEX(字典!H:H,MATCH("0x"&amp;MID(F1489,7,2),字典!C:C,0)))</f>
        <v>0x5D(093)</v>
      </c>
      <c r="K1489" s="4" t="str">
        <f>INDEX(字典!M:M,MATCH("0x"&amp;RIGHT(F1489,2),字典!L:L,0))</f>
        <v>0xB0(176/048)</v>
      </c>
      <c r="L1489" s="8">
        <f t="shared" si="52"/>
        <v>23.245000000000001</v>
      </c>
      <c r="M1489" s="8">
        <f t="shared" si="53"/>
        <v>2.8999999999999915E-2</v>
      </c>
    </row>
    <row r="1490" spans="1:13" ht="18" customHeight="1" x14ac:dyDescent="0.2">
      <c r="A1490" s="1">
        <v>1489</v>
      </c>
      <c r="B1490" s="1">
        <v>8</v>
      </c>
      <c r="C1490" s="24">
        <v>43089.903623726852</v>
      </c>
      <c r="D1490" s="1" t="s">
        <v>77</v>
      </c>
      <c r="E1490" s="1" t="s">
        <v>78</v>
      </c>
      <c r="F1490" s="1" t="s">
        <v>1935</v>
      </c>
      <c r="G1490" s="1" t="s">
        <v>1936</v>
      </c>
      <c r="H1490" s="4" t="str">
        <f>INDEX(字典!B:B,MATCH(D1490,字典!A:A,0))</f>
        <v>正常</v>
      </c>
      <c r="I1490" s="4" t="str">
        <f>IF(RIGHT(F1490,2)="90",INDEX(字典!F:F,MATCH("0x"&amp;MID(F1490,5,2),字典!C:C,0)),INDEX(字典!D:D,MATCH("0x"&amp;MID(F1490,5,2),字典!C:C,0)))</f>
        <v>0x35(053)</v>
      </c>
      <c r="J1490" s="4" t="str">
        <f>IF(RIGHT(F1490,2) ="90",INDEX(字典!J:J,MATCH("0x"&amp;MID(F1490,7,2),字典!C:C,0)),INDEX(字典!H:H,MATCH("0x"&amp;MID(F1490,7,2),字典!C:C,0)))</f>
        <v>0x07(007)</v>
      </c>
      <c r="K1490" s="4" t="str">
        <f>INDEX(字典!M:M,MATCH("0x"&amp;RIGHT(F1490,2),字典!L:L,0))</f>
        <v>0xB1(177/049)</v>
      </c>
      <c r="L1490" s="8">
        <f t="shared" si="52"/>
        <v>23.274000000000001</v>
      </c>
      <c r="M1490" s="8">
        <f t="shared" si="53"/>
        <v>2.8999999999999915E-2</v>
      </c>
    </row>
    <row r="1491" spans="1:13" ht="18" customHeight="1" x14ac:dyDescent="0.2">
      <c r="A1491" s="1">
        <v>1490</v>
      </c>
      <c r="B1491" s="1">
        <v>8</v>
      </c>
      <c r="C1491" s="24">
        <v>43089.903624074075</v>
      </c>
      <c r="D1491" s="1" t="s">
        <v>77</v>
      </c>
      <c r="E1491" s="1" t="s">
        <v>78</v>
      </c>
      <c r="F1491" s="1" t="s">
        <v>1441</v>
      </c>
      <c r="G1491" s="1" t="s">
        <v>1937</v>
      </c>
      <c r="H1491" s="4" t="str">
        <f>INDEX(字典!B:B,MATCH(D1491,字典!A:A,0))</f>
        <v>正常</v>
      </c>
      <c r="I1491" s="4" t="str">
        <f>IF(RIGHT(F1491,2)="90",INDEX(字典!F:F,MATCH("0x"&amp;MID(F1491,5,2),字典!C:C,0)),INDEX(字典!D:D,MATCH("0x"&amp;MID(F1491,5,2),字典!C:C,0)))</f>
        <v>0x18(024)</v>
      </c>
      <c r="J1491" s="4" t="str">
        <f>IF(RIGHT(F1491,2) ="90",INDEX(字典!J:J,MATCH("0x"&amp;MID(F1491,7,2),字典!C:C,0)),INDEX(字典!H:H,MATCH("0x"&amp;MID(F1491,7,2),字典!C:C,0)))</f>
        <v>0x5B(091)</v>
      </c>
      <c r="K1491" s="4" t="str">
        <f>INDEX(字典!M:M,MATCH("0x"&amp;RIGHT(F1491,2),字典!L:L,0))</f>
        <v>0xB1(177/049)</v>
      </c>
      <c r="L1491" s="8">
        <f t="shared" si="52"/>
        <v>23.303999999999998</v>
      </c>
      <c r="M1491" s="8">
        <f t="shared" si="53"/>
        <v>2.9999999999997584E-2</v>
      </c>
    </row>
    <row r="1492" spans="1:13" ht="18" customHeight="1" x14ac:dyDescent="0.2">
      <c r="A1492" s="1">
        <v>1491</v>
      </c>
      <c r="B1492" s="1">
        <v>8</v>
      </c>
      <c r="C1492" s="24">
        <v>43089.903624444443</v>
      </c>
      <c r="D1492" s="1" t="s">
        <v>77</v>
      </c>
      <c r="E1492" s="1" t="s">
        <v>78</v>
      </c>
      <c r="F1492" s="1" t="s">
        <v>1499</v>
      </c>
      <c r="G1492" s="1" t="s">
        <v>1938</v>
      </c>
      <c r="H1492" s="4" t="str">
        <f>INDEX(字典!B:B,MATCH(D1492,字典!A:A,0))</f>
        <v>正常</v>
      </c>
      <c r="I1492" s="4" t="str">
        <f>IF(RIGHT(F1492,2)="90",INDEX(字典!F:F,MATCH("0x"&amp;MID(F1492,5,2),字典!C:C,0)),INDEX(字典!D:D,MATCH("0x"&amp;MID(F1492,5,2),字典!C:C,0)))</f>
        <v>-</v>
      </c>
      <c r="J1492" s="4" t="str">
        <f>IF(RIGHT(F1492,2) ="90",INDEX(字典!J:J,MATCH("0x"&amp;MID(F1492,7,2),字典!C:C,0)),INDEX(字典!H:H,MATCH("0x"&amp;MID(F1492,7,2),字典!C:C,0)))</f>
        <v>0x5D(093)</v>
      </c>
      <c r="K1492" s="4" t="str">
        <f>INDEX(字典!M:M,MATCH("0x"&amp;RIGHT(F1492,2),字典!L:L,0))</f>
        <v>0xB1(177/049)</v>
      </c>
      <c r="L1492" s="8">
        <f t="shared" si="52"/>
        <v>23.335999999999999</v>
      </c>
      <c r="M1492" s="8">
        <f t="shared" si="53"/>
        <v>3.2000000000000028E-2</v>
      </c>
    </row>
    <row r="1493" spans="1:13" ht="18" customHeight="1" x14ac:dyDescent="0.2">
      <c r="A1493" s="1">
        <v>1492</v>
      </c>
      <c r="B1493" s="1">
        <v>8</v>
      </c>
      <c r="C1493" s="24">
        <v>43089.90362824074</v>
      </c>
      <c r="D1493" s="1" t="s">
        <v>77</v>
      </c>
      <c r="E1493" s="1" t="s">
        <v>78</v>
      </c>
      <c r="F1493" s="1" t="s">
        <v>1049</v>
      </c>
      <c r="G1493" s="1" t="s">
        <v>1939</v>
      </c>
      <c r="H1493" s="4" t="str">
        <f>INDEX(字典!B:B,MATCH(D1493,字典!A:A,0))</f>
        <v>正常</v>
      </c>
      <c r="I1493" s="4" t="str">
        <f>IF(RIGHT(F1493,2)="90",INDEX(字典!F:F,MATCH("0x"&amp;MID(F1493,5,2),字典!C:C,0)),INDEX(字典!D:D,MATCH("0x"&amp;MID(F1493,5,2),字典!C:C,0)))</f>
        <v>-</v>
      </c>
      <c r="J1493" s="4" t="str">
        <f>IF(RIGHT(F1493,2) ="90",INDEX(字典!J:J,MATCH("0x"&amp;MID(F1493,7,2),字典!C:C,0)),INDEX(字典!H:H,MATCH("0x"&amp;MID(F1493,7,2),字典!C:C,0)))</f>
        <v>-</v>
      </c>
      <c r="K1493" s="4" t="str">
        <f>INDEX(字典!M:M,MATCH("0x"&amp;RIGHT(F1493,2),字典!L:L,0))</f>
        <v>0xB0(176/048)</v>
      </c>
      <c r="L1493" s="8">
        <f t="shared" si="52"/>
        <v>23.663</v>
      </c>
      <c r="M1493" s="8">
        <f t="shared" si="53"/>
        <v>0.32700000000000173</v>
      </c>
    </row>
    <row r="1494" spans="1:13" ht="18" customHeight="1" x14ac:dyDescent="0.2">
      <c r="A1494" s="1">
        <v>1493</v>
      </c>
      <c r="B1494" s="1">
        <v>8</v>
      </c>
      <c r="C1494" s="24">
        <v>43089.903628483793</v>
      </c>
      <c r="D1494" s="1" t="s">
        <v>77</v>
      </c>
      <c r="E1494" s="1" t="s">
        <v>78</v>
      </c>
      <c r="F1494" s="1" t="s">
        <v>1051</v>
      </c>
      <c r="G1494" s="1" t="s">
        <v>1940</v>
      </c>
      <c r="H1494" s="4" t="str">
        <f>INDEX(字典!B:B,MATCH(D1494,字典!A:A,0))</f>
        <v>正常</v>
      </c>
      <c r="I1494" s="4" t="str">
        <f>IF(RIGHT(F1494,2)="90",INDEX(字典!F:F,MATCH("0x"&amp;MID(F1494,5,2),字典!C:C,0)),INDEX(字典!D:D,MATCH("0x"&amp;MID(F1494,5,2),字典!C:C,0)))</f>
        <v>0x70(112)</v>
      </c>
      <c r="J1494" s="4" t="str">
        <f>IF(RIGHT(F1494,2) ="90",INDEX(字典!J:J,MATCH("0x"&amp;MID(F1494,7,2),字典!C:C,0)),INDEX(字典!H:H,MATCH("0x"&amp;MID(F1494,7,2),字典!C:C,0)))</f>
        <v>0x20(032)</v>
      </c>
      <c r="K1494" s="4" t="str">
        <f>INDEX(字典!M:M,MATCH("0x"&amp;RIGHT(F1494,2),字典!L:L,0))</f>
        <v>0xB0(176/048)</v>
      </c>
      <c r="L1494" s="8">
        <f t="shared" si="52"/>
        <v>23.684999999999999</v>
      </c>
      <c r="M1494" s="8">
        <f t="shared" si="53"/>
        <v>2.1999999999998465E-2</v>
      </c>
    </row>
    <row r="1495" spans="1:13" ht="18" customHeight="1" x14ac:dyDescent="0.2">
      <c r="A1495" s="1">
        <v>1494</v>
      </c>
      <c r="B1495" s="1">
        <v>8</v>
      </c>
      <c r="C1495" s="24">
        <v>43089.903628842592</v>
      </c>
      <c r="D1495" s="1" t="s">
        <v>77</v>
      </c>
      <c r="E1495" s="1" t="s">
        <v>78</v>
      </c>
      <c r="F1495" s="1" t="s">
        <v>1052</v>
      </c>
      <c r="G1495" s="1" t="s">
        <v>1941</v>
      </c>
      <c r="H1495" s="4" t="str">
        <f>INDEX(字典!B:B,MATCH(D1495,字典!A:A,0))</f>
        <v>正常</v>
      </c>
      <c r="I1495" s="4" t="str">
        <f>IF(RIGHT(F1495,2)="90",INDEX(字典!F:F,MATCH("0x"&amp;MID(F1495,5,2),字典!C:C,0)),INDEX(字典!D:D,MATCH("0x"&amp;MID(F1495,5,2),字典!C:C,0)))</f>
        <v>-</v>
      </c>
      <c r="J1495" s="4" t="str">
        <f>IF(RIGHT(F1495,2) ="90",INDEX(字典!J:J,MATCH("0x"&amp;MID(F1495,7,2),字典!C:C,0)),INDEX(字典!H:H,MATCH("0x"&amp;MID(F1495,7,2),字典!C:C,0)))</f>
        <v>-</v>
      </c>
      <c r="K1495" s="4" t="str">
        <f>INDEX(字典!M:M,MATCH("0x"&amp;RIGHT(F1495,2),字典!L:L,0))</f>
        <v>0xC0(192/064)</v>
      </c>
      <c r="L1495" s="8">
        <f t="shared" si="52"/>
        <v>23.716000000000001</v>
      </c>
      <c r="M1495" s="8">
        <f t="shared" si="53"/>
        <v>3.1000000000002359E-2</v>
      </c>
    </row>
    <row r="1496" spans="1:13" ht="18" customHeight="1" x14ac:dyDescent="0.2">
      <c r="A1496" s="1">
        <v>1495</v>
      </c>
      <c r="B1496" s="1">
        <v>8</v>
      </c>
      <c r="C1496" s="24">
        <v>43089.90362921296</v>
      </c>
      <c r="D1496" s="1" t="s">
        <v>77</v>
      </c>
      <c r="E1496" s="1" t="s">
        <v>78</v>
      </c>
      <c r="F1496" s="1" t="s">
        <v>1054</v>
      </c>
      <c r="G1496" s="1" t="s">
        <v>1942</v>
      </c>
      <c r="H1496" s="4" t="str">
        <f>INDEX(字典!B:B,MATCH(D1496,字典!A:A,0))</f>
        <v>正常</v>
      </c>
      <c r="I1496" s="4" t="str">
        <f>IF(RIGHT(F1496,2)="90",INDEX(字典!F:F,MATCH("0x"&amp;MID(F1496,5,2),字典!C:C,0)),INDEX(字典!D:D,MATCH("0x"&amp;MID(F1496,5,2),字典!C:C,0)))</f>
        <v>-</v>
      </c>
      <c r="J1496" s="4" t="str">
        <f>IF(RIGHT(F1496,2) ="90",INDEX(字典!J:J,MATCH("0x"&amp;MID(F1496,7,2),字典!C:C,0)),INDEX(字典!H:H,MATCH("0x"&amp;MID(F1496,7,2),字典!C:C,0)))</f>
        <v>-</v>
      </c>
      <c r="K1496" s="4" t="str">
        <f>INDEX(字典!M:M,MATCH("0x"&amp;RIGHT(F1496,2),字典!L:L,0))</f>
        <v>0xB1(177/049)</v>
      </c>
      <c r="L1496" s="8">
        <f t="shared" si="52"/>
        <v>23.748000000000001</v>
      </c>
      <c r="M1496" s="8">
        <f t="shared" si="53"/>
        <v>3.2000000000000028E-2</v>
      </c>
    </row>
    <row r="1497" spans="1:13" ht="18" customHeight="1" x14ac:dyDescent="0.2">
      <c r="A1497" s="1">
        <v>1496</v>
      </c>
      <c r="B1497" s="1">
        <v>8</v>
      </c>
      <c r="C1497" s="24">
        <v>43089.903629606481</v>
      </c>
      <c r="D1497" s="1" t="s">
        <v>77</v>
      </c>
      <c r="E1497" s="1" t="s">
        <v>78</v>
      </c>
      <c r="F1497" s="1" t="s">
        <v>1055</v>
      </c>
      <c r="G1497" s="1" t="s">
        <v>1943</v>
      </c>
      <c r="H1497" s="4" t="str">
        <f>INDEX(字典!B:B,MATCH(D1497,字典!A:A,0))</f>
        <v>正常</v>
      </c>
      <c r="I1497" s="4" t="str">
        <f>IF(RIGHT(F1497,2)="90",INDEX(字典!F:F,MATCH("0x"&amp;MID(F1497,5,2),字典!C:C,0)),INDEX(字典!D:D,MATCH("0x"&amp;MID(F1497,5,2),字典!C:C,0)))</f>
        <v>0x70(112)</v>
      </c>
      <c r="J1497" s="4" t="str">
        <f>IF(RIGHT(F1497,2) ="90",INDEX(字典!J:J,MATCH("0x"&amp;MID(F1497,7,2),字典!C:C,0)),INDEX(字典!H:H,MATCH("0x"&amp;MID(F1497,7,2),字典!C:C,0)))</f>
        <v>0x20(032)</v>
      </c>
      <c r="K1497" s="4" t="str">
        <f>INDEX(字典!M:M,MATCH("0x"&amp;RIGHT(F1497,2),字典!L:L,0))</f>
        <v>0xB1(177/049)</v>
      </c>
      <c r="L1497" s="8">
        <f t="shared" si="52"/>
        <v>23.782</v>
      </c>
      <c r="M1497" s="8">
        <f t="shared" si="53"/>
        <v>3.399999999999892E-2</v>
      </c>
    </row>
    <row r="1498" spans="1:13" ht="18" customHeight="1" x14ac:dyDescent="0.2">
      <c r="A1498" s="1">
        <v>1497</v>
      </c>
      <c r="B1498" s="1">
        <v>8</v>
      </c>
      <c r="C1498" s="24">
        <v>43089.903629953704</v>
      </c>
      <c r="D1498" s="1" t="s">
        <v>77</v>
      </c>
      <c r="E1498" s="1" t="s">
        <v>78</v>
      </c>
      <c r="F1498" s="1" t="s">
        <v>1056</v>
      </c>
      <c r="G1498" s="1" t="s">
        <v>1944</v>
      </c>
      <c r="H1498" s="4" t="str">
        <f>INDEX(字典!B:B,MATCH(D1498,字典!A:A,0))</f>
        <v>正常</v>
      </c>
      <c r="I1498" s="4" t="str">
        <f>IF(RIGHT(F1498,2)="90",INDEX(字典!F:F,MATCH("0x"&amp;MID(F1498,5,2),字典!C:C,0)),INDEX(字典!D:D,MATCH("0x"&amp;MID(F1498,5,2),字典!C:C,0)))</f>
        <v>-</v>
      </c>
      <c r="J1498" s="4" t="str">
        <f>IF(RIGHT(F1498,2) ="90",INDEX(字典!J:J,MATCH("0x"&amp;MID(F1498,7,2),字典!C:C,0)),INDEX(字典!H:H,MATCH("0x"&amp;MID(F1498,7,2),字典!C:C,0)))</f>
        <v>0x31(049)</v>
      </c>
      <c r="K1498" s="4" t="str">
        <f>INDEX(字典!M:M,MATCH("0x"&amp;RIGHT(F1498,2),字典!L:L,0))</f>
        <v>0xC1(193/065)</v>
      </c>
      <c r="L1498" s="8">
        <f t="shared" si="52"/>
        <v>23.812000000000001</v>
      </c>
      <c r="M1498" s="8">
        <f t="shared" si="53"/>
        <v>3.0000000000001137E-2</v>
      </c>
    </row>
    <row r="1499" spans="1:13" ht="18" customHeight="1" x14ac:dyDescent="0.2">
      <c r="A1499" s="1">
        <v>1498</v>
      </c>
      <c r="B1499" s="1">
        <v>8</v>
      </c>
      <c r="C1499" s="24">
        <v>43089.903630335648</v>
      </c>
      <c r="D1499" s="1" t="s">
        <v>77</v>
      </c>
      <c r="E1499" s="1" t="s">
        <v>78</v>
      </c>
      <c r="F1499" s="1" t="s">
        <v>1058</v>
      </c>
      <c r="G1499" s="1" t="s">
        <v>1945</v>
      </c>
      <c r="H1499" s="4" t="str">
        <f>INDEX(字典!B:B,MATCH(D1499,字典!A:A,0))</f>
        <v>正常</v>
      </c>
      <c r="I1499" s="4" t="str">
        <f>IF(RIGHT(F1499,2)="90",INDEX(字典!F:F,MATCH("0x"&amp;MID(F1499,5,2),字典!C:C,0)),INDEX(字典!D:D,MATCH("0x"&amp;MID(F1499,5,2),字典!C:C,0)))</f>
        <v>0x72(114)</v>
      </c>
      <c r="J1499" s="4" t="str">
        <f>IF(RIGHT(F1499,2) ="90",INDEX(字典!J:J,MATCH("0x"&amp;MID(F1499,7,2),字典!C:C,0)),INDEX(字典!H:H,MATCH("0x"&amp;MID(F1499,7,2),字典!C:C,0)))</f>
        <v>0x07(007)</v>
      </c>
      <c r="K1499" s="4" t="str">
        <f>INDEX(字典!M:M,MATCH("0x"&amp;RIGHT(F1499,2),字典!L:L,0))</f>
        <v>0xB0(176/048)</v>
      </c>
      <c r="L1499" s="8">
        <f t="shared" si="52"/>
        <v>23.844999999999999</v>
      </c>
      <c r="M1499" s="8">
        <f t="shared" si="53"/>
        <v>3.2999999999997698E-2</v>
      </c>
    </row>
    <row r="1500" spans="1:13" ht="18" customHeight="1" x14ac:dyDescent="0.2">
      <c r="A1500" s="1">
        <v>1499</v>
      </c>
      <c r="B1500" s="1">
        <v>8</v>
      </c>
      <c r="C1500" s="24">
        <v>43089.903630694447</v>
      </c>
      <c r="D1500" s="1" t="s">
        <v>77</v>
      </c>
      <c r="E1500" s="1" t="s">
        <v>78</v>
      </c>
      <c r="F1500" s="1" t="s">
        <v>1060</v>
      </c>
      <c r="G1500" s="1" t="s">
        <v>1946</v>
      </c>
      <c r="H1500" s="4" t="str">
        <f>INDEX(字典!B:B,MATCH(D1500,字典!A:A,0))</f>
        <v>正常</v>
      </c>
      <c r="I1500" s="4" t="str">
        <f>IF(RIGHT(F1500,2)="90",INDEX(字典!F:F,MATCH("0x"&amp;MID(F1500,5,2),字典!C:C,0)),INDEX(字典!D:D,MATCH("0x"&amp;MID(F1500,5,2),字典!C:C,0)))</f>
        <v>0x14(020)</v>
      </c>
      <c r="J1500" s="4" t="str">
        <f>IF(RIGHT(F1500,2) ="90",INDEX(字典!J:J,MATCH("0x"&amp;MID(F1500,7,2),字典!C:C,0)),INDEX(字典!H:H,MATCH("0x"&amp;MID(F1500,7,2),字典!C:C,0)))</f>
        <v>0x5B(091)</v>
      </c>
      <c r="K1500" s="4" t="str">
        <f>INDEX(字典!M:M,MATCH("0x"&amp;RIGHT(F1500,2),字典!L:L,0))</f>
        <v>0xB0(176/048)</v>
      </c>
      <c r="L1500" s="8">
        <f t="shared" si="52"/>
        <v>23.876000000000001</v>
      </c>
      <c r="M1500" s="8">
        <f t="shared" si="53"/>
        <v>3.1000000000002359E-2</v>
      </c>
    </row>
    <row r="1501" spans="1:13" ht="18" customHeight="1" x14ac:dyDescent="0.2">
      <c r="A1501" s="1">
        <v>1500</v>
      </c>
      <c r="B1501" s="1">
        <v>8</v>
      </c>
      <c r="C1501" s="24">
        <v>43089.903631064815</v>
      </c>
      <c r="D1501" s="1" t="s">
        <v>77</v>
      </c>
      <c r="E1501" s="1" t="s">
        <v>78</v>
      </c>
      <c r="F1501" s="1" t="s">
        <v>1063</v>
      </c>
      <c r="G1501" s="1" t="s">
        <v>1947</v>
      </c>
      <c r="H1501" s="4" t="str">
        <f>INDEX(字典!B:B,MATCH(D1501,字典!A:A,0))</f>
        <v>正常</v>
      </c>
      <c r="I1501" s="4" t="str">
        <f>IF(RIGHT(F1501,2)="90",INDEX(字典!F:F,MATCH("0x"&amp;MID(F1501,5,2),字典!C:C,0)),INDEX(字典!D:D,MATCH("0x"&amp;MID(F1501,5,2),字典!C:C,0)))</f>
        <v>0x32(050)</v>
      </c>
      <c r="J1501" s="4" t="str">
        <f>IF(RIGHT(F1501,2) ="90",INDEX(字典!J:J,MATCH("0x"&amp;MID(F1501,7,2),字典!C:C,0)),INDEX(字典!H:H,MATCH("0x"&amp;MID(F1501,7,2),字典!C:C,0)))</f>
        <v>0x07(007)</v>
      </c>
      <c r="K1501" s="4" t="str">
        <f>INDEX(字典!M:M,MATCH("0x"&amp;RIGHT(F1501,2),字典!L:L,0))</f>
        <v>0xB1(177/049)</v>
      </c>
      <c r="L1501" s="8">
        <f t="shared" si="52"/>
        <v>23.908000000000001</v>
      </c>
      <c r="M1501" s="8">
        <f t="shared" si="53"/>
        <v>3.2000000000000028E-2</v>
      </c>
    </row>
    <row r="1502" spans="1:13" ht="18" customHeight="1" x14ac:dyDescent="0.2">
      <c r="A1502" s="1">
        <v>1501</v>
      </c>
      <c r="B1502" s="1">
        <v>8</v>
      </c>
      <c r="C1502" s="24">
        <v>43089.903631458335</v>
      </c>
      <c r="D1502" s="1" t="s">
        <v>77</v>
      </c>
      <c r="E1502" s="1" t="s">
        <v>78</v>
      </c>
      <c r="F1502" s="1" t="s">
        <v>1518</v>
      </c>
      <c r="G1502" s="1" t="s">
        <v>1948</v>
      </c>
      <c r="H1502" s="4" t="str">
        <f>INDEX(字典!B:B,MATCH(D1502,字典!A:A,0))</f>
        <v>正常</v>
      </c>
      <c r="I1502" s="4" t="str">
        <f>IF(RIGHT(F1502,2)="90",INDEX(字典!F:F,MATCH("0x"&amp;MID(F1502,5,2),字典!C:C,0)),INDEX(字典!D:D,MATCH("0x"&amp;MID(F1502,5,2),字典!C:C,0)))</f>
        <v>0x32(050)</v>
      </c>
      <c r="J1502" s="4" t="str">
        <f>IF(RIGHT(F1502,2) ="90",INDEX(字典!J:J,MATCH("0x"&amp;MID(F1502,7,2),字典!C:C,0)),INDEX(字典!H:H,MATCH("0x"&amp;MID(F1502,7,2),字典!C:C,0)))</f>
        <v>0x5B(091)</v>
      </c>
      <c r="K1502" s="4" t="str">
        <f>INDEX(字典!M:M,MATCH("0x"&amp;RIGHT(F1502,2),字典!L:L,0))</f>
        <v>0xB1(177/049)</v>
      </c>
      <c r="L1502" s="8">
        <f t="shared" si="52"/>
        <v>23.942</v>
      </c>
      <c r="M1502" s="8">
        <f t="shared" si="53"/>
        <v>3.399999999999892E-2</v>
      </c>
    </row>
    <row r="1503" spans="1:13" ht="18" customHeight="1" x14ac:dyDescent="0.2">
      <c r="A1503" s="1">
        <v>1502</v>
      </c>
      <c r="B1503" s="1">
        <v>8</v>
      </c>
      <c r="C1503" s="24">
        <v>43089.903635150462</v>
      </c>
      <c r="D1503" s="1" t="s">
        <v>77</v>
      </c>
      <c r="E1503" s="1" t="s">
        <v>78</v>
      </c>
      <c r="F1503" s="1" t="s">
        <v>1049</v>
      </c>
      <c r="G1503" s="1" t="s">
        <v>1949</v>
      </c>
      <c r="H1503" s="4" t="str">
        <f>INDEX(字典!B:B,MATCH(D1503,字典!A:A,0))</f>
        <v>正常</v>
      </c>
      <c r="I1503" s="4" t="str">
        <f>IF(RIGHT(F1503,2)="90",INDEX(字典!F:F,MATCH("0x"&amp;MID(F1503,5,2),字典!C:C,0)),INDEX(字典!D:D,MATCH("0x"&amp;MID(F1503,5,2),字典!C:C,0)))</f>
        <v>-</v>
      </c>
      <c r="J1503" s="4" t="str">
        <f>IF(RIGHT(F1503,2) ="90",INDEX(字典!J:J,MATCH("0x"&amp;MID(F1503,7,2),字典!C:C,0)),INDEX(字典!H:H,MATCH("0x"&amp;MID(F1503,7,2),字典!C:C,0)))</f>
        <v>-</v>
      </c>
      <c r="K1503" s="4" t="str">
        <f>INDEX(字典!M:M,MATCH("0x"&amp;RIGHT(F1503,2),字典!L:L,0))</f>
        <v>0xB0(176/048)</v>
      </c>
      <c r="L1503" s="8">
        <f t="shared" si="52"/>
        <v>24.260999999999999</v>
      </c>
      <c r="M1503" s="8">
        <f t="shared" si="53"/>
        <v>0.31899999999999906</v>
      </c>
    </row>
    <row r="1504" spans="1:13" ht="18" customHeight="1" x14ac:dyDescent="0.2">
      <c r="A1504" s="1">
        <v>1503</v>
      </c>
      <c r="B1504" s="1">
        <v>8</v>
      </c>
      <c r="C1504" s="24">
        <v>43089.903635405091</v>
      </c>
      <c r="D1504" s="1" t="s">
        <v>77</v>
      </c>
      <c r="E1504" s="1" t="s">
        <v>78</v>
      </c>
      <c r="F1504" s="1" t="s">
        <v>1051</v>
      </c>
      <c r="G1504" s="1" t="s">
        <v>1950</v>
      </c>
      <c r="H1504" s="4" t="str">
        <f>INDEX(字典!B:B,MATCH(D1504,字典!A:A,0))</f>
        <v>正常</v>
      </c>
      <c r="I1504" s="4" t="str">
        <f>IF(RIGHT(F1504,2)="90",INDEX(字典!F:F,MATCH("0x"&amp;MID(F1504,5,2),字典!C:C,0)),INDEX(字典!D:D,MATCH("0x"&amp;MID(F1504,5,2),字典!C:C,0)))</f>
        <v>0x70(112)</v>
      </c>
      <c r="J1504" s="4" t="str">
        <f>IF(RIGHT(F1504,2) ="90",INDEX(字典!J:J,MATCH("0x"&amp;MID(F1504,7,2),字典!C:C,0)),INDEX(字典!H:H,MATCH("0x"&amp;MID(F1504,7,2),字典!C:C,0)))</f>
        <v>0x20(032)</v>
      </c>
      <c r="K1504" s="4" t="str">
        <f>INDEX(字典!M:M,MATCH("0x"&amp;RIGHT(F1504,2),字典!L:L,0))</f>
        <v>0xB0(176/048)</v>
      </c>
      <c r="L1504" s="8">
        <f t="shared" si="52"/>
        <v>24.283000000000001</v>
      </c>
      <c r="M1504" s="8">
        <f t="shared" si="53"/>
        <v>2.2000000000002018E-2</v>
      </c>
    </row>
    <row r="1505" spans="1:13" ht="18" customHeight="1" x14ac:dyDescent="0.2">
      <c r="A1505" s="1">
        <v>1504</v>
      </c>
      <c r="B1505" s="1">
        <v>8</v>
      </c>
      <c r="C1505" s="24">
        <v>43089.903635775459</v>
      </c>
      <c r="D1505" s="1" t="s">
        <v>77</v>
      </c>
      <c r="E1505" s="1" t="s">
        <v>78</v>
      </c>
      <c r="F1505" s="1" t="s">
        <v>1417</v>
      </c>
      <c r="G1505" s="1" t="s">
        <v>1951</v>
      </c>
      <c r="H1505" s="4" t="str">
        <f>INDEX(字典!B:B,MATCH(D1505,字典!A:A,0))</f>
        <v>正常</v>
      </c>
      <c r="I1505" s="4" t="str">
        <f>IF(RIGHT(F1505,2)="90",INDEX(字典!F:F,MATCH("0x"&amp;MID(F1505,5,2),字典!C:C,0)),INDEX(字典!D:D,MATCH("0x"&amp;MID(F1505,5,2),字典!C:C,0)))</f>
        <v>-</v>
      </c>
      <c r="J1505" s="4" t="str">
        <f>IF(RIGHT(F1505,2) ="90",INDEX(字典!J:J,MATCH("0x"&amp;MID(F1505,7,2),字典!C:C,0)),INDEX(字典!H:H,MATCH("0x"&amp;MID(F1505,7,2),字典!C:C,0)))</f>
        <v>0x01(001)</v>
      </c>
      <c r="K1505" s="4" t="str">
        <f>INDEX(字典!M:M,MATCH("0x"&amp;RIGHT(F1505,2),字典!L:L,0))</f>
        <v>0xC0(192/064)</v>
      </c>
      <c r="L1505" s="8">
        <f t="shared" si="52"/>
        <v>24.315000000000001</v>
      </c>
      <c r="M1505" s="8">
        <f t="shared" si="53"/>
        <v>3.2000000000000028E-2</v>
      </c>
    </row>
    <row r="1506" spans="1:13" ht="18" customHeight="1" x14ac:dyDescent="0.2">
      <c r="A1506" s="1">
        <v>1505</v>
      </c>
      <c r="B1506" s="1">
        <v>8</v>
      </c>
      <c r="C1506" s="24">
        <v>43089.90363616898</v>
      </c>
      <c r="D1506" s="1" t="s">
        <v>77</v>
      </c>
      <c r="E1506" s="1" t="s">
        <v>78</v>
      </c>
      <c r="F1506" s="1" t="s">
        <v>1054</v>
      </c>
      <c r="G1506" s="1" t="s">
        <v>1952</v>
      </c>
      <c r="H1506" s="4" t="str">
        <f>INDEX(字典!B:B,MATCH(D1506,字典!A:A,0))</f>
        <v>正常</v>
      </c>
      <c r="I1506" s="4" t="str">
        <f>IF(RIGHT(F1506,2)="90",INDEX(字典!F:F,MATCH("0x"&amp;MID(F1506,5,2),字典!C:C,0)),INDEX(字典!D:D,MATCH("0x"&amp;MID(F1506,5,2),字典!C:C,0)))</f>
        <v>-</v>
      </c>
      <c r="J1506" s="4" t="str">
        <f>IF(RIGHT(F1506,2) ="90",INDEX(字典!J:J,MATCH("0x"&amp;MID(F1506,7,2),字典!C:C,0)),INDEX(字典!H:H,MATCH("0x"&amp;MID(F1506,7,2),字典!C:C,0)))</f>
        <v>-</v>
      </c>
      <c r="K1506" s="4" t="str">
        <f>INDEX(字典!M:M,MATCH("0x"&amp;RIGHT(F1506,2),字典!L:L,0))</f>
        <v>0xB1(177/049)</v>
      </c>
      <c r="L1506" s="8">
        <f t="shared" si="52"/>
        <v>24.349</v>
      </c>
      <c r="M1506" s="8">
        <f t="shared" si="53"/>
        <v>3.399999999999892E-2</v>
      </c>
    </row>
    <row r="1507" spans="1:13" ht="18" customHeight="1" x14ac:dyDescent="0.2">
      <c r="A1507" s="1">
        <v>1506</v>
      </c>
      <c r="B1507" s="1">
        <v>8</v>
      </c>
      <c r="C1507" s="24">
        <v>43089.903636550924</v>
      </c>
      <c r="D1507" s="1" t="s">
        <v>77</v>
      </c>
      <c r="E1507" s="1" t="s">
        <v>78</v>
      </c>
      <c r="F1507" s="1" t="s">
        <v>1055</v>
      </c>
      <c r="G1507" s="1" t="s">
        <v>1953</v>
      </c>
      <c r="H1507" s="4" t="str">
        <f>INDEX(字典!B:B,MATCH(D1507,字典!A:A,0))</f>
        <v>正常</v>
      </c>
      <c r="I1507" s="4" t="str">
        <f>IF(RIGHT(F1507,2)="90",INDEX(字典!F:F,MATCH("0x"&amp;MID(F1507,5,2),字典!C:C,0)),INDEX(字典!D:D,MATCH("0x"&amp;MID(F1507,5,2),字典!C:C,0)))</f>
        <v>0x70(112)</v>
      </c>
      <c r="J1507" s="4" t="str">
        <f>IF(RIGHT(F1507,2) ="90",INDEX(字典!J:J,MATCH("0x"&amp;MID(F1507,7,2),字典!C:C,0)),INDEX(字典!H:H,MATCH("0x"&amp;MID(F1507,7,2),字典!C:C,0)))</f>
        <v>0x20(032)</v>
      </c>
      <c r="K1507" s="4" t="str">
        <f>INDEX(字典!M:M,MATCH("0x"&amp;RIGHT(F1507,2),字典!L:L,0))</f>
        <v>0xB1(177/049)</v>
      </c>
      <c r="L1507" s="8">
        <f t="shared" si="52"/>
        <v>24.382000000000001</v>
      </c>
      <c r="M1507" s="8">
        <f t="shared" si="53"/>
        <v>3.3000000000001251E-2</v>
      </c>
    </row>
    <row r="1508" spans="1:13" ht="18" customHeight="1" x14ac:dyDescent="0.2">
      <c r="A1508" s="1">
        <v>1507</v>
      </c>
      <c r="B1508" s="1">
        <v>8</v>
      </c>
      <c r="C1508" s="24">
        <v>43089.903636944444</v>
      </c>
      <c r="D1508" s="1" t="s">
        <v>77</v>
      </c>
      <c r="E1508" s="1" t="s">
        <v>78</v>
      </c>
      <c r="F1508" s="1" t="s">
        <v>1102</v>
      </c>
      <c r="G1508" s="1" t="s">
        <v>1954</v>
      </c>
      <c r="H1508" s="4" t="str">
        <f>INDEX(字典!B:B,MATCH(D1508,字典!A:A,0))</f>
        <v>正常</v>
      </c>
      <c r="I1508" s="4" t="str">
        <f>IF(RIGHT(F1508,2)="90",INDEX(字典!F:F,MATCH("0x"&amp;MID(F1508,5,2),字典!C:C,0)),INDEX(字典!D:D,MATCH("0x"&amp;MID(F1508,5,2),字典!C:C,0)))</f>
        <v>-</v>
      </c>
      <c r="J1508" s="4" t="str">
        <f>IF(RIGHT(F1508,2) ="90",INDEX(字典!J:J,MATCH("0x"&amp;MID(F1508,7,2),字典!C:C,0)),INDEX(字典!H:H,MATCH("0x"&amp;MID(F1508,7,2),字典!C:C,0)))</f>
        <v>0x30(048)</v>
      </c>
      <c r="K1508" s="4" t="str">
        <f>INDEX(字典!M:M,MATCH("0x"&amp;RIGHT(F1508,2),字典!L:L,0))</f>
        <v>0xC1(193/065)</v>
      </c>
      <c r="L1508" s="8">
        <f t="shared" si="52"/>
        <v>24.416</v>
      </c>
      <c r="M1508" s="8">
        <f t="shared" si="53"/>
        <v>3.399999999999892E-2</v>
      </c>
    </row>
    <row r="1509" spans="1:13" ht="18" customHeight="1" x14ac:dyDescent="0.2">
      <c r="A1509" s="1">
        <v>1508</v>
      </c>
      <c r="B1509" s="1">
        <v>8</v>
      </c>
      <c r="C1509" s="24">
        <v>43089.903637326388</v>
      </c>
      <c r="D1509" s="1" t="s">
        <v>77</v>
      </c>
      <c r="E1509" s="1" t="s">
        <v>78</v>
      </c>
      <c r="F1509" s="1" t="s">
        <v>1422</v>
      </c>
      <c r="G1509" s="1" t="s">
        <v>1955</v>
      </c>
      <c r="H1509" s="4" t="str">
        <f>INDEX(字典!B:B,MATCH(D1509,字典!A:A,0))</f>
        <v>正常</v>
      </c>
      <c r="I1509" s="4" t="str">
        <f>IF(RIGHT(F1509,2)="90",INDEX(字典!F:F,MATCH("0x"&amp;MID(F1509,5,2),字典!C:C,0)),INDEX(字典!D:D,MATCH("0x"&amp;MID(F1509,5,2),字典!C:C,0)))</f>
        <v>0x6E(110)</v>
      </c>
      <c r="J1509" s="4" t="str">
        <f>IF(RIGHT(F1509,2) ="90",INDEX(字典!J:J,MATCH("0x"&amp;MID(F1509,7,2),字典!C:C,0)),INDEX(字典!H:H,MATCH("0x"&amp;MID(F1509,7,2),字典!C:C,0)))</f>
        <v>0x07(007)</v>
      </c>
      <c r="K1509" s="4" t="str">
        <f>INDEX(字典!M:M,MATCH("0x"&amp;RIGHT(F1509,2),字典!L:L,0))</f>
        <v>0xB0(176/048)</v>
      </c>
      <c r="L1509" s="8">
        <f t="shared" si="52"/>
        <v>24.449000000000002</v>
      </c>
      <c r="M1509" s="8">
        <f t="shared" si="53"/>
        <v>3.3000000000001251E-2</v>
      </c>
    </row>
    <row r="1510" spans="1:13" ht="18" customHeight="1" x14ac:dyDescent="0.2">
      <c r="A1510" s="1">
        <v>1509</v>
      </c>
      <c r="B1510" s="1">
        <v>8</v>
      </c>
      <c r="C1510" s="24">
        <v>43089.903637696756</v>
      </c>
      <c r="D1510" s="1" t="s">
        <v>77</v>
      </c>
      <c r="E1510" s="1" t="s">
        <v>78</v>
      </c>
      <c r="F1510" s="1" t="s">
        <v>1424</v>
      </c>
      <c r="G1510" s="1" t="s">
        <v>1956</v>
      </c>
      <c r="H1510" s="4" t="str">
        <f>INDEX(字典!B:B,MATCH(D1510,字典!A:A,0))</f>
        <v>正常</v>
      </c>
      <c r="I1510" s="4" t="str">
        <f>IF(RIGHT(F1510,2)="90",INDEX(字典!F:F,MATCH("0x"&amp;MID(F1510,5,2),字典!C:C,0)),INDEX(字典!D:D,MATCH("0x"&amp;MID(F1510,5,2),字典!C:C,0)))</f>
        <v>0x12(018)</v>
      </c>
      <c r="J1510" s="4" t="str">
        <f>IF(RIGHT(F1510,2) ="90",INDEX(字典!J:J,MATCH("0x"&amp;MID(F1510,7,2),字典!C:C,0)),INDEX(字典!H:H,MATCH("0x"&amp;MID(F1510,7,2),字典!C:C,0)))</f>
        <v>0x5B(091)</v>
      </c>
      <c r="K1510" s="4" t="str">
        <f>INDEX(字典!M:M,MATCH("0x"&amp;RIGHT(F1510,2),字典!L:L,0))</f>
        <v>0xB0(176/048)</v>
      </c>
      <c r="L1510" s="8">
        <f t="shared" si="52"/>
        <v>24.481000000000002</v>
      </c>
      <c r="M1510" s="8">
        <f t="shared" si="53"/>
        <v>3.2000000000000028E-2</v>
      </c>
    </row>
    <row r="1511" spans="1:13" ht="18" customHeight="1" x14ac:dyDescent="0.2">
      <c r="A1511" s="1">
        <v>1510</v>
      </c>
      <c r="B1511" s="1">
        <v>8</v>
      </c>
      <c r="C1511" s="24">
        <v>43089.903638067131</v>
      </c>
      <c r="D1511" s="1" t="s">
        <v>77</v>
      </c>
      <c r="E1511" s="1" t="s">
        <v>78</v>
      </c>
      <c r="F1511" s="1" t="s">
        <v>1426</v>
      </c>
      <c r="G1511" s="1" t="s">
        <v>1957</v>
      </c>
      <c r="H1511" s="4" t="str">
        <f>INDEX(字典!B:B,MATCH(D1511,字典!A:A,0))</f>
        <v>正常</v>
      </c>
      <c r="I1511" s="4" t="str">
        <f>IF(RIGHT(F1511,2)="90",INDEX(字典!F:F,MATCH("0x"&amp;MID(F1511,5,2),字典!C:C,0)),INDEX(字典!D:D,MATCH("0x"&amp;MID(F1511,5,2),字典!C:C,0)))</f>
        <v>0x30(048)</v>
      </c>
      <c r="J1511" s="4" t="str">
        <f>IF(RIGHT(F1511,2) ="90",INDEX(字典!J:J,MATCH("0x"&amp;MID(F1511,7,2),字典!C:C,0)),INDEX(字典!H:H,MATCH("0x"&amp;MID(F1511,7,2),字典!C:C,0)))</f>
        <v>0x07(007)</v>
      </c>
      <c r="K1511" s="4" t="str">
        <f>INDEX(字典!M:M,MATCH("0x"&amp;RIGHT(F1511,2),字典!L:L,0))</f>
        <v>0xB1(177/049)</v>
      </c>
      <c r="L1511" s="8">
        <f t="shared" si="52"/>
        <v>24.513000000000002</v>
      </c>
      <c r="M1511" s="8">
        <f t="shared" si="53"/>
        <v>3.2000000000000028E-2</v>
      </c>
    </row>
    <row r="1512" spans="1:13" ht="18" customHeight="1" x14ac:dyDescent="0.2">
      <c r="A1512" s="1">
        <v>1511</v>
      </c>
      <c r="B1512" s="1">
        <v>8</v>
      </c>
      <c r="C1512" s="24">
        <v>43089.903638449076</v>
      </c>
      <c r="D1512" s="1" t="s">
        <v>77</v>
      </c>
      <c r="E1512" s="1" t="s">
        <v>78</v>
      </c>
      <c r="F1512" s="1" t="s">
        <v>1428</v>
      </c>
      <c r="G1512" s="1" t="s">
        <v>1958</v>
      </c>
      <c r="H1512" s="4" t="str">
        <f>INDEX(字典!B:B,MATCH(D1512,字典!A:A,0))</f>
        <v>正常</v>
      </c>
      <c r="I1512" s="4" t="str">
        <f>IF(RIGHT(F1512,2)="90",INDEX(字典!F:F,MATCH("0x"&amp;MID(F1512,5,2),字典!C:C,0)),INDEX(字典!D:D,MATCH("0x"&amp;MID(F1512,5,2),字典!C:C,0)))</f>
        <v>0x23(035)</v>
      </c>
      <c r="J1512" s="4" t="str">
        <f>IF(RIGHT(F1512,2) ="90",INDEX(字典!J:J,MATCH("0x"&amp;MID(F1512,7,2),字典!C:C,0)),INDEX(字典!H:H,MATCH("0x"&amp;MID(F1512,7,2),字典!C:C,0)))</f>
        <v>0x5B(091)</v>
      </c>
      <c r="K1512" s="4" t="str">
        <f>INDEX(字典!M:M,MATCH("0x"&amp;RIGHT(F1512,2),字典!L:L,0))</f>
        <v>0xB1(177/049)</v>
      </c>
      <c r="L1512" s="8">
        <f t="shared" si="52"/>
        <v>24.545999999999999</v>
      </c>
      <c r="M1512" s="8">
        <f t="shared" si="53"/>
        <v>3.2999999999997698E-2</v>
      </c>
    </row>
    <row r="1513" spans="1:13" ht="18" customHeight="1" x14ac:dyDescent="0.2">
      <c r="A1513" s="1">
        <v>1512</v>
      </c>
      <c r="B1513" s="1">
        <v>8</v>
      </c>
      <c r="C1513" s="24">
        <v>43089.903643356483</v>
      </c>
      <c r="D1513" s="1" t="s">
        <v>77</v>
      </c>
      <c r="E1513" s="1" t="s">
        <v>78</v>
      </c>
      <c r="F1513" s="1" t="s">
        <v>1049</v>
      </c>
      <c r="G1513" s="1" t="s">
        <v>1959</v>
      </c>
      <c r="H1513" s="4" t="str">
        <f>INDEX(字典!B:B,MATCH(D1513,字典!A:A,0))</f>
        <v>正常</v>
      </c>
      <c r="I1513" s="4" t="str">
        <f>IF(RIGHT(F1513,2)="90",INDEX(字典!F:F,MATCH("0x"&amp;MID(F1513,5,2),字典!C:C,0)),INDEX(字典!D:D,MATCH("0x"&amp;MID(F1513,5,2),字典!C:C,0)))</f>
        <v>-</v>
      </c>
      <c r="J1513" s="4" t="str">
        <f>IF(RIGHT(F1513,2) ="90",INDEX(字典!J:J,MATCH("0x"&amp;MID(F1513,7,2),字典!C:C,0)),INDEX(字典!H:H,MATCH("0x"&amp;MID(F1513,7,2),字典!C:C,0)))</f>
        <v>-</v>
      </c>
      <c r="K1513" s="4" t="str">
        <f>INDEX(字典!M:M,MATCH("0x"&amp;RIGHT(F1513,2),字典!L:L,0))</f>
        <v>0xB0(176/048)</v>
      </c>
      <c r="L1513" s="8">
        <f t="shared" si="52"/>
        <v>24.97</v>
      </c>
      <c r="M1513" s="8">
        <f t="shared" si="53"/>
        <v>0.42399999999999949</v>
      </c>
    </row>
    <row r="1514" spans="1:13" ht="18" customHeight="1" x14ac:dyDescent="0.2">
      <c r="A1514" s="1">
        <v>1513</v>
      </c>
      <c r="B1514" s="1">
        <v>8</v>
      </c>
      <c r="C1514" s="24">
        <v>43089.90364365741</v>
      </c>
      <c r="D1514" s="1" t="s">
        <v>77</v>
      </c>
      <c r="E1514" s="1" t="s">
        <v>78</v>
      </c>
      <c r="F1514" s="1" t="s">
        <v>1051</v>
      </c>
      <c r="G1514" s="1" t="s">
        <v>1960</v>
      </c>
      <c r="H1514" s="4" t="str">
        <f>INDEX(字典!B:B,MATCH(D1514,字典!A:A,0))</f>
        <v>正常</v>
      </c>
      <c r="I1514" s="4" t="str">
        <f>IF(RIGHT(F1514,2)="90",INDEX(字典!F:F,MATCH("0x"&amp;MID(F1514,5,2),字典!C:C,0)),INDEX(字典!D:D,MATCH("0x"&amp;MID(F1514,5,2),字典!C:C,0)))</f>
        <v>0x70(112)</v>
      </c>
      <c r="J1514" s="4" t="str">
        <f>IF(RIGHT(F1514,2) ="90",INDEX(字典!J:J,MATCH("0x"&amp;MID(F1514,7,2),字典!C:C,0)),INDEX(字典!H:H,MATCH("0x"&amp;MID(F1514,7,2),字典!C:C,0)))</f>
        <v>0x20(032)</v>
      </c>
      <c r="K1514" s="4" t="str">
        <f>INDEX(字典!M:M,MATCH("0x"&amp;RIGHT(F1514,2),字典!L:L,0))</f>
        <v>0xB0(176/048)</v>
      </c>
      <c r="L1514" s="8">
        <f t="shared" si="52"/>
        <v>24.995999999999999</v>
      </c>
      <c r="M1514" s="8">
        <f t="shared" si="53"/>
        <v>2.5999999999999801E-2</v>
      </c>
    </row>
    <row r="1515" spans="1:13" ht="18" customHeight="1" x14ac:dyDescent="0.2">
      <c r="A1515" s="1">
        <v>1514</v>
      </c>
      <c r="B1515" s="1">
        <v>8</v>
      </c>
      <c r="C1515" s="24">
        <v>43089.903644120372</v>
      </c>
      <c r="D1515" s="1" t="s">
        <v>77</v>
      </c>
      <c r="E1515" s="1" t="s">
        <v>78</v>
      </c>
      <c r="F1515" s="1" t="s">
        <v>1052</v>
      </c>
      <c r="G1515" s="1" t="s">
        <v>1961</v>
      </c>
      <c r="H1515" s="4" t="str">
        <f>INDEX(字典!B:B,MATCH(D1515,字典!A:A,0))</f>
        <v>正常</v>
      </c>
      <c r="I1515" s="4" t="str">
        <f>IF(RIGHT(F1515,2)="90",INDEX(字典!F:F,MATCH("0x"&amp;MID(F1515,5,2),字典!C:C,0)),INDEX(字典!D:D,MATCH("0x"&amp;MID(F1515,5,2),字典!C:C,0)))</f>
        <v>-</v>
      </c>
      <c r="J1515" s="4" t="str">
        <f>IF(RIGHT(F1515,2) ="90",INDEX(字典!J:J,MATCH("0x"&amp;MID(F1515,7,2),字典!C:C,0)),INDEX(字典!H:H,MATCH("0x"&amp;MID(F1515,7,2),字典!C:C,0)))</f>
        <v>-</v>
      </c>
      <c r="K1515" s="4" t="str">
        <f>INDEX(字典!M:M,MATCH("0x"&amp;RIGHT(F1515,2),字典!L:L,0))</f>
        <v>0xC0(192/064)</v>
      </c>
      <c r="L1515" s="8">
        <f t="shared" si="52"/>
        <v>25.036000000000001</v>
      </c>
      <c r="M1515" s="8">
        <f t="shared" si="53"/>
        <v>4.00000000000027E-2</v>
      </c>
    </row>
    <row r="1516" spans="1:13" ht="18" customHeight="1" x14ac:dyDescent="0.2">
      <c r="A1516" s="1">
        <v>1515</v>
      </c>
      <c r="B1516" s="1">
        <v>8</v>
      </c>
      <c r="C1516" s="24">
        <v>43089.903644537037</v>
      </c>
      <c r="D1516" s="1" t="s">
        <v>77</v>
      </c>
      <c r="E1516" s="1" t="s">
        <v>78</v>
      </c>
      <c r="F1516" s="1" t="s">
        <v>1054</v>
      </c>
      <c r="G1516" s="1" t="s">
        <v>1962</v>
      </c>
      <c r="H1516" s="4" t="str">
        <f>INDEX(字典!B:B,MATCH(D1516,字典!A:A,0))</f>
        <v>正常</v>
      </c>
      <c r="I1516" s="4" t="str">
        <f>IF(RIGHT(F1516,2)="90",INDEX(字典!F:F,MATCH("0x"&amp;MID(F1516,5,2),字典!C:C,0)),INDEX(字典!D:D,MATCH("0x"&amp;MID(F1516,5,2),字典!C:C,0)))</f>
        <v>-</v>
      </c>
      <c r="J1516" s="4" t="str">
        <f>IF(RIGHT(F1516,2) ="90",INDEX(字典!J:J,MATCH("0x"&amp;MID(F1516,7,2),字典!C:C,0)),INDEX(字典!H:H,MATCH("0x"&amp;MID(F1516,7,2),字典!C:C,0)))</f>
        <v>-</v>
      </c>
      <c r="K1516" s="4" t="str">
        <f>INDEX(字典!M:M,MATCH("0x"&amp;RIGHT(F1516,2),字典!L:L,0))</f>
        <v>0xB1(177/049)</v>
      </c>
      <c r="L1516" s="8">
        <f t="shared" si="52"/>
        <v>25.071999999999999</v>
      </c>
      <c r="M1516" s="8">
        <f t="shared" si="53"/>
        <v>3.5999999999997812E-2</v>
      </c>
    </row>
    <row r="1517" spans="1:13" ht="18" customHeight="1" x14ac:dyDescent="0.2">
      <c r="A1517" s="1">
        <v>1516</v>
      </c>
      <c r="B1517" s="1">
        <v>8</v>
      </c>
      <c r="C1517" s="24">
        <v>43089.903644965278</v>
      </c>
      <c r="D1517" s="1" t="s">
        <v>77</v>
      </c>
      <c r="E1517" s="1" t="s">
        <v>78</v>
      </c>
      <c r="F1517" s="1" t="s">
        <v>1055</v>
      </c>
      <c r="G1517" s="1" t="s">
        <v>1963</v>
      </c>
      <c r="H1517" s="4" t="str">
        <f>INDEX(字典!B:B,MATCH(D1517,字典!A:A,0))</f>
        <v>正常</v>
      </c>
      <c r="I1517" s="4" t="str">
        <f>IF(RIGHT(F1517,2)="90",INDEX(字典!F:F,MATCH("0x"&amp;MID(F1517,5,2),字典!C:C,0)),INDEX(字典!D:D,MATCH("0x"&amp;MID(F1517,5,2),字典!C:C,0)))</f>
        <v>0x70(112)</v>
      </c>
      <c r="J1517" s="4" t="str">
        <f>IF(RIGHT(F1517,2) ="90",INDEX(字典!J:J,MATCH("0x"&amp;MID(F1517,7,2),字典!C:C,0)),INDEX(字典!H:H,MATCH("0x"&amp;MID(F1517,7,2),字典!C:C,0)))</f>
        <v>0x20(032)</v>
      </c>
      <c r="K1517" s="4" t="str">
        <f>INDEX(字典!M:M,MATCH("0x"&amp;RIGHT(F1517,2),字典!L:L,0))</f>
        <v>0xB1(177/049)</v>
      </c>
      <c r="L1517" s="8">
        <f t="shared" si="52"/>
        <v>25.109000000000002</v>
      </c>
      <c r="M1517" s="8">
        <f t="shared" si="53"/>
        <v>3.7000000000002586E-2</v>
      </c>
    </row>
    <row r="1518" spans="1:13" ht="18" customHeight="1" x14ac:dyDescent="0.2">
      <c r="A1518" s="1">
        <v>1517</v>
      </c>
      <c r="B1518" s="1">
        <v>8</v>
      </c>
      <c r="C1518" s="24">
        <v>43089.903645358798</v>
      </c>
      <c r="D1518" s="1" t="s">
        <v>77</v>
      </c>
      <c r="E1518" s="1" t="s">
        <v>78</v>
      </c>
      <c r="F1518" s="1" t="s">
        <v>929</v>
      </c>
      <c r="G1518" s="1" t="s">
        <v>1964</v>
      </c>
      <c r="H1518" s="4" t="str">
        <f>INDEX(字典!B:B,MATCH(D1518,字典!A:A,0))</f>
        <v>正常</v>
      </c>
      <c r="I1518" s="4" t="str">
        <f>IF(RIGHT(F1518,2)="90",INDEX(字典!F:F,MATCH("0x"&amp;MID(F1518,5,2),字典!C:C,0)),INDEX(字典!D:D,MATCH("0x"&amp;MID(F1518,5,2),字典!C:C,0)))</f>
        <v>-</v>
      </c>
      <c r="J1518" s="4" t="str">
        <f>IF(RIGHT(F1518,2) ="90",INDEX(字典!J:J,MATCH("0x"&amp;MID(F1518,7,2),字典!C:C,0)),INDEX(字典!H:H,MATCH("0x"&amp;MID(F1518,7,2),字典!C:C,0)))</f>
        <v>-</v>
      </c>
      <c r="K1518" s="4" t="str">
        <f>INDEX(字典!M:M,MATCH("0x"&amp;RIGHT(F1518,2),字典!L:L,0))</f>
        <v>0xC1(193/065)</v>
      </c>
      <c r="L1518" s="8">
        <f t="shared" si="52"/>
        <v>25.143000000000001</v>
      </c>
      <c r="M1518" s="8">
        <f t="shared" si="53"/>
        <v>3.399999999999892E-2</v>
      </c>
    </row>
    <row r="1519" spans="1:13" ht="18" customHeight="1" x14ac:dyDescent="0.2">
      <c r="A1519" s="1">
        <v>1518</v>
      </c>
      <c r="B1519" s="1">
        <v>8</v>
      </c>
      <c r="C1519" s="24">
        <v>43089.903645763887</v>
      </c>
      <c r="D1519" s="1" t="s">
        <v>77</v>
      </c>
      <c r="E1519" s="1" t="s">
        <v>78</v>
      </c>
      <c r="F1519" s="1" t="s">
        <v>1058</v>
      </c>
      <c r="G1519" s="1" t="s">
        <v>1965</v>
      </c>
      <c r="H1519" s="4" t="str">
        <f>INDEX(字典!B:B,MATCH(D1519,字典!A:A,0))</f>
        <v>正常</v>
      </c>
      <c r="I1519" s="4" t="str">
        <f>IF(RIGHT(F1519,2)="90",INDEX(字典!F:F,MATCH("0x"&amp;MID(F1519,5,2),字典!C:C,0)),INDEX(字典!D:D,MATCH("0x"&amp;MID(F1519,5,2),字典!C:C,0)))</f>
        <v>0x72(114)</v>
      </c>
      <c r="J1519" s="4" t="str">
        <f>IF(RIGHT(F1519,2) ="90",INDEX(字典!J:J,MATCH("0x"&amp;MID(F1519,7,2),字典!C:C,0)),INDEX(字典!H:H,MATCH("0x"&amp;MID(F1519,7,2),字典!C:C,0)))</f>
        <v>0x07(007)</v>
      </c>
      <c r="K1519" s="4" t="str">
        <f>INDEX(字典!M:M,MATCH("0x"&amp;RIGHT(F1519,2),字典!L:L,0))</f>
        <v>0xB0(176/048)</v>
      </c>
      <c r="L1519" s="8">
        <f t="shared" si="52"/>
        <v>25.177</v>
      </c>
      <c r="M1519" s="8">
        <f t="shared" si="53"/>
        <v>3.399999999999892E-2</v>
      </c>
    </row>
    <row r="1520" spans="1:13" ht="18" customHeight="1" x14ac:dyDescent="0.2">
      <c r="A1520" s="1">
        <v>1519</v>
      </c>
      <c r="B1520" s="1">
        <v>8</v>
      </c>
      <c r="C1520" s="24">
        <v>43089.903646168983</v>
      </c>
      <c r="D1520" s="1" t="s">
        <v>77</v>
      </c>
      <c r="E1520" s="1" t="s">
        <v>78</v>
      </c>
      <c r="F1520" s="1" t="s">
        <v>1437</v>
      </c>
      <c r="G1520" s="1" t="s">
        <v>1966</v>
      </c>
      <c r="H1520" s="4" t="str">
        <f>INDEX(字典!B:B,MATCH(D1520,字典!A:A,0))</f>
        <v>正常</v>
      </c>
      <c r="I1520" s="4" t="str">
        <f>IF(RIGHT(F1520,2)="90",INDEX(字典!F:F,MATCH("0x"&amp;MID(F1520,5,2),字典!C:C,0)),INDEX(字典!D:D,MATCH("0x"&amp;MID(F1520,5,2),字典!C:C,0)))</f>
        <v>0x18(024)</v>
      </c>
      <c r="J1520" s="4" t="str">
        <f>IF(RIGHT(F1520,2) ="90",INDEX(字典!J:J,MATCH("0x"&amp;MID(F1520,7,2),字典!C:C,0)),INDEX(字典!H:H,MATCH("0x"&amp;MID(F1520,7,2),字典!C:C,0)))</f>
        <v>0x5B(091)</v>
      </c>
      <c r="K1520" s="4" t="str">
        <f>INDEX(字典!M:M,MATCH("0x"&amp;RIGHT(F1520,2),字典!L:L,0))</f>
        <v>0xB0(176/048)</v>
      </c>
      <c r="L1520" s="8">
        <f t="shared" si="52"/>
        <v>25.212</v>
      </c>
      <c r="M1520" s="8">
        <f t="shared" si="53"/>
        <v>3.5000000000000142E-2</v>
      </c>
    </row>
    <row r="1521" spans="1:13" ht="18" customHeight="1" x14ac:dyDescent="0.2">
      <c r="A1521" s="1">
        <v>1520</v>
      </c>
      <c r="B1521" s="1">
        <v>8</v>
      </c>
      <c r="C1521" s="24">
        <v>43089.903646620369</v>
      </c>
      <c r="D1521" s="1" t="s">
        <v>77</v>
      </c>
      <c r="E1521" s="1" t="s">
        <v>78</v>
      </c>
      <c r="F1521" s="1" t="s">
        <v>1439</v>
      </c>
      <c r="G1521" s="1" t="s">
        <v>1967</v>
      </c>
      <c r="H1521" s="4" t="str">
        <f>INDEX(字典!B:B,MATCH(D1521,字典!A:A,0))</f>
        <v>正常</v>
      </c>
      <c r="I1521" s="4" t="str">
        <f>IF(RIGHT(F1521,2)="90",INDEX(字典!F:F,MATCH("0x"&amp;MID(F1521,5,2),字典!C:C,0)),INDEX(字典!D:D,MATCH("0x"&amp;MID(F1521,5,2),字典!C:C,0)))</f>
        <v>0x68(104)</v>
      </c>
      <c r="J1521" s="4" t="str">
        <f>IF(RIGHT(F1521,2) ="90",INDEX(字典!J:J,MATCH("0x"&amp;MID(F1521,7,2),字典!C:C,0)),INDEX(字典!H:H,MATCH("0x"&amp;MID(F1521,7,2),字典!C:C,0)))</f>
        <v>0x07(007)</v>
      </c>
      <c r="K1521" s="4" t="str">
        <f>INDEX(字典!M:M,MATCH("0x"&amp;RIGHT(F1521,2),字典!L:L,0))</f>
        <v>0xB1(177/049)</v>
      </c>
      <c r="L1521" s="8">
        <f t="shared" si="52"/>
        <v>25.251000000000001</v>
      </c>
      <c r="M1521" s="8">
        <f t="shared" si="53"/>
        <v>3.9000000000001478E-2</v>
      </c>
    </row>
    <row r="1522" spans="1:13" ht="18" customHeight="1" x14ac:dyDescent="0.2">
      <c r="A1522" s="1">
        <v>1521</v>
      </c>
      <c r="B1522" s="1">
        <v>8</v>
      </c>
      <c r="C1522" s="24">
        <v>43089.903647060186</v>
      </c>
      <c r="D1522" s="1" t="s">
        <v>77</v>
      </c>
      <c r="E1522" s="1" t="s">
        <v>78</v>
      </c>
      <c r="F1522" s="1" t="s">
        <v>1441</v>
      </c>
      <c r="G1522" s="1" t="s">
        <v>1968</v>
      </c>
      <c r="H1522" s="4" t="str">
        <f>INDEX(字典!B:B,MATCH(D1522,字典!A:A,0))</f>
        <v>正常</v>
      </c>
      <c r="I1522" s="4" t="str">
        <f>IF(RIGHT(F1522,2)="90",INDEX(字典!F:F,MATCH("0x"&amp;MID(F1522,5,2),字典!C:C,0)),INDEX(字典!D:D,MATCH("0x"&amp;MID(F1522,5,2),字典!C:C,0)))</f>
        <v>0x18(024)</v>
      </c>
      <c r="J1522" s="4" t="str">
        <f>IF(RIGHT(F1522,2) ="90",INDEX(字典!J:J,MATCH("0x"&amp;MID(F1522,7,2),字典!C:C,0)),INDEX(字典!H:H,MATCH("0x"&amp;MID(F1522,7,2),字典!C:C,0)))</f>
        <v>0x5B(091)</v>
      </c>
      <c r="K1522" s="4" t="str">
        <f>INDEX(字典!M:M,MATCH("0x"&amp;RIGHT(F1522,2),字典!L:L,0))</f>
        <v>0xB1(177/049)</v>
      </c>
      <c r="L1522" s="8">
        <f t="shared" si="52"/>
        <v>25.289000000000001</v>
      </c>
      <c r="M1522" s="8">
        <f t="shared" si="53"/>
        <v>3.8000000000000256E-2</v>
      </c>
    </row>
    <row r="1523" spans="1:13" ht="18" customHeight="1" x14ac:dyDescent="0.2">
      <c r="A1523" s="1">
        <v>1522</v>
      </c>
      <c r="B1523" s="1">
        <v>8</v>
      </c>
      <c r="C1523" s="24">
        <v>43089.903650914355</v>
      </c>
      <c r="D1523" s="1" t="s">
        <v>77</v>
      </c>
      <c r="E1523" s="1" t="s">
        <v>78</v>
      </c>
      <c r="F1523" s="1" t="s">
        <v>1049</v>
      </c>
      <c r="G1523" s="1" t="s">
        <v>1969</v>
      </c>
      <c r="H1523" s="4" t="str">
        <f>INDEX(字典!B:B,MATCH(D1523,字典!A:A,0))</f>
        <v>正常</v>
      </c>
      <c r="I1523" s="4" t="str">
        <f>IF(RIGHT(F1523,2)="90",INDEX(字典!F:F,MATCH("0x"&amp;MID(F1523,5,2),字典!C:C,0)),INDEX(字典!D:D,MATCH("0x"&amp;MID(F1523,5,2),字典!C:C,0)))</f>
        <v>-</v>
      </c>
      <c r="J1523" s="4" t="str">
        <f>IF(RIGHT(F1523,2) ="90",INDEX(字典!J:J,MATCH("0x"&amp;MID(F1523,7,2),字典!C:C,0)),INDEX(字典!H:H,MATCH("0x"&amp;MID(F1523,7,2),字典!C:C,0)))</f>
        <v>-</v>
      </c>
      <c r="K1523" s="4" t="str">
        <f>INDEX(字典!M:M,MATCH("0x"&amp;RIGHT(F1523,2),字典!L:L,0))</f>
        <v>0xB0(176/048)</v>
      </c>
      <c r="L1523" s="8">
        <f t="shared" si="52"/>
        <v>25.623000000000001</v>
      </c>
      <c r="M1523" s="8">
        <f t="shared" si="53"/>
        <v>0.33399999999999963</v>
      </c>
    </row>
    <row r="1524" spans="1:13" ht="18" customHeight="1" x14ac:dyDescent="0.2">
      <c r="A1524" s="1">
        <v>1523</v>
      </c>
      <c r="B1524" s="1">
        <v>8</v>
      </c>
      <c r="C1524" s="24">
        <v>43089.903651238426</v>
      </c>
      <c r="D1524" s="1" t="s">
        <v>77</v>
      </c>
      <c r="E1524" s="1" t="s">
        <v>78</v>
      </c>
      <c r="F1524" s="1" t="s">
        <v>1051</v>
      </c>
      <c r="G1524" s="1" t="s">
        <v>442</v>
      </c>
      <c r="H1524" s="4" t="str">
        <f>INDEX(字典!B:B,MATCH(D1524,字典!A:A,0))</f>
        <v>正常</v>
      </c>
      <c r="I1524" s="4" t="str">
        <f>IF(RIGHT(F1524,2)="90",INDEX(字典!F:F,MATCH("0x"&amp;MID(F1524,5,2),字典!C:C,0)),INDEX(字典!D:D,MATCH("0x"&amp;MID(F1524,5,2),字典!C:C,0)))</f>
        <v>0x70(112)</v>
      </c>
      <c r="J1524" s="4" t="str">
        <f>IF(RIGHT(F1524,2) ="90",INDEX(字典!J:J,MATCH("0x"&amp;MID(F1524,7,2),字典!C:C,0)),INDEX(字典!H:H,MATCH("0x"&amp;MID(F1524,7,2),字典!C:C,0)))</f>
        <v>0x20(032)</v>
      </c>
      <c r="K1524" s="4" t="str">
        <f>INDEX(字典!M:M,MATCH("0x"&amp;RIGHT(F1524,2),字典!L:L,0))</f>
        <v>0xB0(176/048)</v>
      </c>
      <c r="L1524" s="8">
        <f t="shared" si="52"/>
        <v>25.651</v>
      </c>
      <c r="M1524" s="8">
        <f t="shared" si="53"/>
        <v>2.7999999999998693E-2</v>
      </c>
    </row>
    <row r="1525" spans="1:13" ht="18" customHeight="1" x14ac:dyDescent="0.2">
      <c r="A1525" s="1">
        <v>1524</v>
      </c>
      <c r="B1525" s="1">
        <v>8</v>
      </c>
      <c r="C1525" s="24">
        <v>43089.903651678243</v>
      </c>
      <c r="D1525" s="1" t="s">
        <v>77</v>
      </c>
      <c r="E1525" s="1" t="s">
        <v>78</v>
      </c>
      <c r="F1525" s="1" t="s">
        <v>1444</v>
      </c>
      <c r="G1525" s="1" t="s">
        <v>1970</v>
      </c>
      <c r="H1525" s="4" t="str">
        <f>INDEX(字典!B:B,MATCH(D1525,字典!A:A,0))</f>
        <v>正常</v>
      </c>
      <c r="I1525" s="4" t="str">
        <f>IF(RIGHT(F1525,2)="90",INDEX(字典!F:F,MATCH("0x"&amp;MID(F1525,5,2),字典!C:C,0)),INDEX(字典!D:D,MATCH("0x"&amp;MID(F1525,5,2),字典!C:C,0)))</f>
        <v>-</v>
      </c>
      <c r="J1525" s="4" t="str">
        <f>IF(RIGHT(F1525,2) ="90",INDEX(字典!J:J,MATCH("0x"&amp;MID(F1525,7,2),字典!C:C,0)),INDEX(字典!H:H,MATCH("0x"&amp;MID(F1525,7,2),字典!C:C,0)))</f>
        <v>0x02(002)</v>
      </c>
      <c r="K1525" s="4" t="str">
        <f>INDEX(字典!M:M,MATCH("0x"&amp;RIGHT(F1525,2),字典!L:L,0))</f>
        <v>0xC0(192/064)</v>
      </c>
      <c r="L1525" s="8">
        <f t="shared" si="52"/>
        <v>25.689</v>
      </c>
      <c r="M1525" s="8">
        <f t="shared" si="53"/>
        <v>3.8000000000000256E-2</v>
      </c>
    </row>
    <row r="1526" spans="1:13" ht="18" customHeight="1" x14ac:dyDescent="0.2">
      <c r="A1526" s="1">
        <v>1525</v>
      </c>
      <c r="B1526" s="1">
        <v>8</v>
      </c>
      <c r="C1526" s="24">
        <v>43089.903652106485</v>
      </c>
      <c r="D1526" s="1" t="s">
        <v>77</v>
      </c>
      <c r="E1526" s="1" t="s">
        <v>78</v>
      </c>
      <c r="F1526" s="1" t="s">
        <v>1054</v>
      </c>
      <c r="G1526" s="1" t="s">
        <v>1971</v>
      </c>
      <c r="H1526" s="4" t="str">
        <f>INDEX(字典!B:B,MATCH(D1526,字典!A:A,0))</f>
        <v>正常</v>
      </c>
      <c r="I1526" s="4" t="str">
        <f>IF(RIGHT(F1526,2)="90",INDEX(字典!F:F,MATCH("0x"&amp;MID(F1526,5,2),字典!C:C,0)),INDEX(字典!D:D,MATCH("0x"&amp;MID(F1526,5,2),字典!C:C,0)))</f>
        <v>-</v>
      </c>
      <c r="J1526" s="4" t="str">
        <f>IF(RIGHT(F1526,2) ="90",INDEX(字典!J:J,MATCH("0x"&amp;MID(F1526,7,2),字典!C:C,0)),INDEX(字典!H:H,MATCH("0x"&amp;MID(F1526,7,2),字典!C:C,0)))</f>
        <v>-</v>
      </c>
      <c r="K1526" s="4" t="str">
        <f>INDEX(字典!M:M,MATCH("0x"&amp;RIGHT(F1526,2),字典!L:L,0))</f>
        <v>0xB1(177/049)</v>
      </c>
      <c r="L1526" s="8">
        <f t="shared" si="52"/>
        <v>25.725999999999999</v>
      </c>
      <c r="M1526" s="8">
        <f t="shared" si="53"/>
        <v>3.6999999999999034E-2</v>
      </c>
    </row>
    <row r="1527" spans="1:13" ht="18" customHeight="1" x14ac:dyDescent="0.2">
      <c r="A1527" s="1">
        <v>1526</v>
      </c>
      <c r="B1527" s="1">
        <v>8</v>
      </c>
      <c r="C1527" s="24">
        <v>43089.90365252315</v>
      </c>
      <c r="D1527" s="1" t="s">
        <v>77</v>
      </c>
      <c r="E1527" s="1" t="s">
        <v>78</v>
      </c>
      <c r="F1527" s="1" t="s">
        <v>1447</v>
      </c>
      <c r="G1527" s="1" t="s">
        <v>1972</v>
      </c>
      <c r="H1527" s="4" t="str">
        <f>INDEX(字典!B:B,MATCH(D1527,字典!A:A,0))</f>
        <v>正常</v>
      </c>
      <c r="I1527" s="4" t="str">
        <f>IF(RIGHT(F1527,2)="90",INDEX(字典!F:F,MATCH("0x"&amp;MID(F1527,5,2),字典!C:C,0)),INDEX(字典!D:D,MATCH("0x"&amp;MID(F1527,5,2),字典!C:C,0)))</f>
        <v>0x72(114)</v>
      </c>
      <c r="J1527" s="4" t="str">
        <f>IF(RIGHT(F1527,2) ="90",INDEX(字典!J:J,MATCH("0x"&amp;MID(F1527,7,2),字典!C:C,0)),INDEX(字典!H:H,MATCH("0x"&amp;MID(F1527,7,2),字典!C:C,0)))</f>
        <v>0x20(032)</v>
      </c>
      <c r="K1527" s="4" t="str">
        <f>INDEX(字典!M:M,MATCH("0x"&amp;RIGHT(F1527,2),字典!L:L,0))</f>
        <v>0xB1(177/049)</v>
      </c>
      <c r="L1527" s="8">
        <f t="shared" si="52"/>
        <v>25.762</v>
      </c>
      <c r="M1527" s="8">
        <f t="shared" si="53"/>
        <v>3.6000000000001364E-2</v>
      </c>
    </row>
    <row r="1528" spans="1:13" ht="18" customHeight="1" x14ac:dyDescent="0.2">
      <c r="A1528" s="1">
        <v>1527</v>
      </c>
      <c r="B1528" s="1">
        <v>8</v>
      </c>
      <c r="C1528" s="24">
        <v>43089.903652939814</v>
      </c>
      <c r="D1528" s="1" t="s">
        <v>77</v>
      </c>
      <c r="E1528" s="1" t="s">
        <v>78</v>
      </c>
      <c r="F1528" s="1" t="s">
        <v>1449</v>
      </c>
      <c r="G1528" s="1" t="s">
        <v>1973</v>
      </c>
      <c r="H1528" s="4" t="str">
        <f>INDEX(字典!B:B,MATCH(D1528,字典!A:A,0))</f>
        <v>正常</v>
      </c>
      <c r="I1528" s="4" t="str">
        <f>IF(RIGHT(F1528,2)="90",INDEX(字典!F:F,MATCH("0x"&amp;MID(F1528,5,2),字典!C:C,0)),INDEX(字典!D:D,MATCH("0x"&amp;MID(F1528,5,2),字典!C:C,0)))</f>
        <v>-</v>
      </c>
      <c r="J1528" s="4" t="str">
        <f>IF(RIGHT(F1528,2) ="90",INDEX(字典!J:J,MATCH("0x"&amp;MID(F1528,7,2),字典!C:C,0)),INDEX(字典!H:H,MATCH("0x"&amp;MID(F1528,7,2),字典!C:C,0)))</f>
        <v>0x04(004)</v>
      </c>
      <c r="K1528" s="4" t="str">
        <f>INDEX(字典!M:M,MATCH("0x"&amp;RIGHT(F1528,2),字典!L:L,0))</f>
        <v>0xC1(193/065)</v>
      </c>
      <c r="L1528" s="8">
        <f t="shared" si="52"/>
        <v>25.797999999999998</v>
      </c>
      <c r="M1528" s="8">
        <f t="shared" si="53"/>
        <v>3.5999999999997812E-2</v>
      </c>
    </row>
    <row r="1529" spans="1:13" ht="18" customHeight="1" x14ac:dyDescent="0.2">
      <c r="A1529" s="1">
        <v>1528</v>
      </c>
      <c r="B1529" s="1">
        <v>8</v>
      </c>
      <c r="C1529" s="24">
        <v>43089.903653356479</v>
      </c>
      <c r="D1529" s="1" t="s">
        <v>77</v>
      </c>
      <c r="E1529" s="1" t="s">
        <v>78</v>
      </c>
      <c r="F1529" s="1" t="s">
        <v>1451</v>
      </c>
      <c r="G1529" s="1" t="s">
        <v>1974</v>
      </c>
      <c r="H1529" s="4" t="str">
        <f>INDEX(字典!B:B,MATCH(D1529,字典!A:A,0))</f>
        <v>正常</v>
      </c>
      <c r="I1529" s="4" t="str">
        <f>IF(RIGHT(F1529,2)="90",INDEX(字典!F:F,MATCH("0x"&amp;MID(F1529,5,2),字典!C:C,0)),INDEX(字典!D:D,MATCH("0x"&amp;MID(F1529,5,2),字典!C:C,0)))</f>
        <v>0x70(112)</v>
      </c>
      <c r="J1529" s="4" t="str">
        <f>IF(RIGHT(F1529,2) ="90",INDEX(字典!J:J,MATCH("0x"&amp;MID(F1529,7,2),字典!C:C,0)),INDEX(字典!H:H,MATCH("0x"&amp;MID(F1529,7,2),字典!C:C,0)))</f>
        <v>0x07(007)</v>
      </c>
      <c r="K1529" s="4" t="str">
        <f>INDEX(字典!M:M,MATCH("0x"&amp;RIGHT(F1529,2),字典!L:L,0))</f>
        <v>0xB0(176/048)</v>
      </c>
      <c r="L1529" s="8">
        <f t="shared" si="52"/>
        <v>25.834</v>
      </c>
      <c r="M1529" s="8">
        <f t="shared" si="53"/>
        <v>3.6000000000001364E-2</v>
      </c>
    </row>
    <row r="1530" spans="1:13" ht="18" customHeight="1" x14ac:dyDescent="0.2">
      <c r="A1530" s="1">
        <v>1529</v>
      </c>
      <c r="B1530" s="1">
        <v>8</v>
      </c>
      <c r="C1530" s="24">
        <v>43089.903653796297</v>
      </c>
      <c r="D1530" s="1" t="s">
        <v>77</v>
      </c>
      <c r="E1530" s="1" t="s">
        <v>78</v>
      </c>
      <c r="F1530" s="1" t="s">
        <v>1060</v>
      </c>
      <c r="G1530" s="1" t="s">
        <v>1975</v>
      </c>
      <c r="H1530" s="4" t="str">
        <f>INDEX(字典!B:B,MATCH(D1530,字典!A:A,0))</f>
        <v>正常</v>
      </c>
      <c r="I1530" s="4" t="str">
        <f>IF(RIGHT(F1530,2)="90",INDEX(字典!F:F,MATCH("0x"&amp;MID(F1530,5,2),字典!C:C,0)),INDEX(字典!D:D,MATCH("0x"&amp;MID(F1530,5,2),字典!C:C,0)))</f>
        <v>0x14(020)</v>
      </c>
      <c r="J1530" s="4" t="str">
        <f>IF(RIGHT(F1530,2) ="90",INDEX(字典!J:J,MATCH("0x"&amp;MID(F1530,7,2),字典!C:C,0)),INDEX(字典!H:H,MATCH("0x"&amp;MID(F1530,7,2),字典!C:C,0)))</f>
        <v>0x5B(091)</v>
      </c>
      <c r="K1530" s="4" t="str">
        <f>INDEX(字典!M:M,MATCH("0x"&amp;RIGHT(F1530,2),字典!L:L,0))</f>
        <v>0xB0(176/048)</v>
      </c>
      <c r="L1530" s="8">
        <f t="shared" si="52"/>
        <v>25.872</v>
      </c>
      <c r="M1530" s="8">
        <f t="shared" si="53"/>
        <v>3.8000000000000256E-2</v>
      </c>
    </row>
    <row r="1531" spans="1:13" ht="18" customHeight="1" x14ac:dyDescent="0.2">
      <c r="A1531" s="1">
        <v>1530</v>
      </c>
      <c r="B1531" s="1">
        <v>8</v>
      </c>
      <c r="C1531" s="24">
        <v>43089.903654247682</v>
      </c>
      <c r="D1531" s="1" t="s">
        <v>77</v>
      </c>
      <c r="E1531" s="1" t="s">
        <v>78</v>
      </c>
      <c r="F1531" s="1" t="s">
        <v>1454</v>
      </c>
      <c r="G1531" s="1" t="s">
        <v>1976</v>
      </c>
      <c r="H1531" s="4" t="str">
        <f>INDEX(字典!B:B,MATCH(D1531,字典!A:A,0))</f>
        <v>正常</v>
      </c>
      <c r="I1531" s="4" t="str">
        <f>IF(RIGHT(F1531,2)="90",INDEX(字典!F:F,MATCH("0x"&amp;MID(F1531,5,2),字典!C:C,0)),INDEX(字典!D:D,MATCH("0x"&amp;MID(F1531,5,2),字典!C:C,0)))</f>
        <v>0x1E(030)</v>
      </c>
      <c r="J1531" s="4" t="str">
        <f>IF(RIGHT(F1531,2) ="90",INDEX(字典!J:J,MATCH("0x"&amp;MID(F1531,7,2),字典!C:C,0)),INDEX(字典!H:H,MATCH("0x"&amp;MID(F1531,7,2),字典!C:C,0)))</f>
        <v>0x5D(093)</v>
      </c>
      <c r="K1531" s="4" t="str">
        <f>INDEX(字典!M:M,MATCH("0x"&amp;RIGHT(F1531,2),字典!L:L,0))</f>
        <v>0xB0(176/048)</v>
      </c>
      <c r="L1531" s="8">
        <f t="shared" si="52"/>
        <v>25.911000000000001</v>
      </c>
      <c r="M1531" s="8">
        <f t="shared" si="53"/>
        <v>3.9000000000001478E-2</v>
      </c>
    </row>
    <row r="1532" spans="1:13" ht="18" customHeight="1" x14ac:dyDescent="0.2">
      <c r="A1532" s="1">
        <v>1531</v>
      </c>
      <c r="B1532" s="1">
        <v>8</v>
      </c>
      <c r="C1532" s="24">
        <v>43089.9036546875</v>
      </c>
      <c r="D1532" s="1" t="s">
        <v>77</v>
      </c>
      <c r="E1532" s="1" t="s">
        <v>78</v>
      </c>
      <c r="F1532" s="1" t="s">
        <v>1456</v>
      </c>
      <c r="G1532" s="1" t="s">
        <v>1977</v>
      </c>
      <c r="H1532" s="4" t="str">
        <f>INDEX(字典!B:B,MATCH(D1532,字典!A:A,0))</f>
        <v>正常</v>
      </c>
      <c r="I1532" s="4" t="str">
        <f>IF(RIGHT(F1532,2)="90",INDEX(字典!F:F,MATCH("0x"&amp;MID(F1532,5,2),字典!C:C,0)),INDEX(字典!D:D,MATCH("0x"&amp;MID(F1532,5,2),字典!C:C,0)))</f>
        <v>0x5A(090)</v>
      </c>
      <c r="J1532" s="4" t="str">
        <f>IF(RIGHT(F1532,2) ="90",INDEX(字典!J:J,MATCH("0x"&amp;MID(F1532,7,2),字典!C:C,0)),INDEX(字典!H:H,MATCH("0x"&amp;MID(F1532,7,2),字典!C:C,0)))</f>
        <v>0x07(007)</v>
      </c>
      <c r="K1532" s="4" t="str">
        <f>INDEX(字典!M:M,MATCH("0x"&amp;RIGHT(F1532,2),字典!L:L,0))</f>
        <v>0xB1(177/049)</v>
      </c>
      <c r="L1532" s="8">
        <f t="shared" ref="L1532:L1595" si="54">HEX2DEC(RIGHT(G1532,6))/1000</f>
        <v>25.949000000000002</v>
      </c>
      <c r="M1532" s="8">
        <f t="shared" ref="M1532:M1595" si="55">IFERROR(IF(B1532=B1531,L1532-L1531,0),"")</f>
        <v>3.8000000000000256E-2</v>
      </c>
    </row>
    <row r="1533" spans="1:13" ht="18" customHeight="1" x14ac:dyDescent="0.2">
      <c r="A1533" s="1">
        <v>1532</v>
      </c>
      <c r="B1533" s="1">
        <v>8</v>
      </c>
      <c r="C1533" s="24">
        <v>43089.903655104164</v>
      </c>
      <c r="D1533" s="1" t="s">
        <v>77</v>
      </c>
      <c r="E1533" s="1" t="s">
        <v>78</v>
      </c>
      <c r="F1533" s="1" t="s">
        <v>1458</v>
      </c>
      <c r="G1533" s="1" t="s">
        <v>1978</v>
      </c>
      <c r="H1533" s="4" t="str">
        <f>INDEX(字典!B:B,MATCH(D1533,字典!A:A,0))</f>
        <v>正常</v>
      </c>
      <c r="I1533" s="4" t="str">
        <f>IF(RIGHT(F1533,2)="90",INDEX(字典!F:F,MATCH("0x"&amp;MID(F1533,5,2),字典!C:C,0)),INDEX(字典!D:D,MATCH("0x"&amp;MID(F1533,5,2),字典!C:C,0)))</f>
        <v>0x14(020)</v>
      </c>
      <c r="J1533" s="4" t="str">
        <f>IF(RIGHT(F1533,2) ="90",INDEX(字典!J:J,MATCH("0x"&amp;MID(F1533,7,2),字典!C:C,0)),INDEX(字典!H:H,MATCH("0x"&amp;MID(F1533,7,2),字典!C:C,0)))</f>
        <v>0x5B(091)</v>
      </c>
      <c r="K1533" s="4" t="str">
        <f>INDEX(字典!M:M,MATCH("0x"&amp;RIGHT(F1533,2),字典!L:L,0))</f>
        <v>0xB1(177/049)</v>
      </c>
      <c r="L1533" s="8">
        <f t="shared" si="54"/>
        <v>25.984999999999999</v>
      </c>
      <c r="M1533" s="8">
        <f t="shared" si="55"/>
        <v>3.5999999999997812E-2</v>
      </c>
    </row>
    <row r="1534" spans="1:13" ht="18" customHeight="1" x14ac:dyDescent="0.2">
      <c r="A1534" s="1">
        <v>1533</v>
      </c>
      <c r="B1534" s="1">
        <v>8</v>
      </c>
      <c r="C1534" s="24">
        <v>43089.903655532406</v>
      </c>
      <c r="D1534" s="1" t="s">
        <v>77</v>
      </c>
      <c r="E1534" s="1" t="s">
        <v>78</v>
      </c>
      <c r="F1534" s="1" t="s">
        <v>1460</v>
      </c>
      <c r="G1534" s="1" t="s">
        <v>1979</v>
      </c>
      <c r="H1534" s="4" t="str">
        <f>INDEX(字典!B:B,MATCH(D1534,字典!A:A,0))</f>
        <v>正常</v>
      </c>
      <c r="I1534" s="4" t="str">
        <f>IF(RIGHT(F1534,2)="90",INDEX(字典!F:F,MATCH("0x"&amp;MID(F1534,5,2),字典!C:C,0)),INDEX(字典!D:D,MATCH("0x"&amp;MID(F1534,5,2),字典!C:C,0)))</f>
        <v>0x32(050)</v>
      </c>
      <c r="J1534" s="4" t="str">
        <f>IF(RIGHT(F1534,2) ="90",INDEX(字典!J:J,MATCH("0x"&amp;MID(F1534,7,2),字典!C:C,0)),INDEX(字典!H:H,MATCH("0x"&amp;MID(F1534,7,2),字典!C:C,0)))</f>
        <v>0x5D(093)</v>
      </c>
      <c r="K1534" s="4" t="str">
        <f>INDEX(字典!M:M,MATCH("0x"&amp;RIGHT(F1534,2),字典!L:L,0))</f>
        <v>0xB1(177/049)</v>
      </c>
      <c r="L1534" s="8">
        <f t="shared" si="54"/>
        <v>26.021999999999998</v>
      </c>
      <c r="M1534" s="8">
        <f t="shared" si="55"/>
        <v>3.6999999999999034E-2</v>
      </c>
    </row>
    <row r="1535" spans="1:13" ht="18" customHeight="1" x14ac:dyDescent="0.2">
      <c r="A1535" s="1">
        <v>1534</v>
      </c>
      <c r="B1535" s="1">
        <v>8</v>
      </c>
      <c r="C1535" s="24">
        <v>43089.903657546296</v>
      </c>
      <c r="D1535" s="1" t="s">
        <v>77</v>
      </c>
      <c r="E1535" s="1" t="s">
        <v>78</v>
      </c>
      <c r="F1535" s="1" t="s">
        <v>1049</v>
      </c>
      <c r="G1535" s="1" t="s">
        <v>1980</v>
      </c>
      <c r="H1535" s="4" t="str">
        <f>INDEX(字典!B:B,MATCH(D1535,字典!A:A,0))</f>
        <v>正常</v>
      </c>
      <c r="I1535" s="4" t="str">
        <f>IF(RIGHT(F1535,2)="90",INDEX(字典!F:F,MATCH("0x"&amp;MID(F1535,5,2),字典!C:C,0)),INDEX(字典!D:D,MATCH("0x"&amp;MID(F1535,5,2),字典!C:C,0)))</f>
        <v>-</v>
      </c>
      <c r="J1535" s="4" t="str">
        <f>IF(RIGHT(F1535,2) ="90",INDEX(字典!J:J,MATCH("0x"&amp;MID(F1535,7,2),字典!C:C,0)),INDEX(字典!H:H,MATCH("0x"&amp;MID(F1535,7,2),字典!C:C,0)))</f>
        <v>-</v>
      </c>
      <c r="K1535" s="4" t="str">
        <f>INDEX(字典!M:M,MATCH("0x"&amp;RIGHT(F1535,2),字典!L:L,0))</f>
        <v>0xB0(176/048)</v>
      </c>
      <c r="L1535" s="8">
        <f t="shared" si="54"/>
        <v>26.195</v>
      </c>
      <c r="M1535" s="8">
        <f t="shared" si="55"/>
        <v>0.17300000000000182</v>
      </c>
    </row>
    <row r="1536" spans="1:13" ht="18" customHeight="1" x14ac:dyDescent="0.2">
      <c r="A1536" s="1">
        <v>1535</v>
      </c>
      <c r="B1536" s="1">
        <v>8</v>
      </c>
      <c r="C1536" s="24">
        <v>43089.903657870367</v>
      </c>
      <c r="D1536" s="1" t="s">
        <v>77</v>
      </c>
      <c r="E1536" s="1" t="s">
        <v>78</v>
      </c>
      <c r="F1536" s="1" t="s">
        <v>1463</v>
      </c>
      <c r="G1536" s="1" t="s">
        <v>1981</v>
      </c>
      <c r="H1536" s="4" t="str">
        <f>INDEX(字典!B:B,MATCH(D1536,字典!A:A,0))</f>
        <v>正常</v>
      </c>
      <c r="I1536" s="4" t="str">
        <f>IF(RIGHT(F1536,2)="90",INDEX(字典!F:F,MATCH("0x"&amp;MID(F1536,5,2),字典!C:C,0)),INDEX(字典!D:D,MATCH("0x"&amp;MID(F1536,5,2),字典!C:C,0)))</f>
        <v>0x71(113)</v>
      </c>
      <c r="J1536" s="4" t="str">
        <f>IF(RIGHT(F1536,2) ="90",INDEX(字典!J:J,MATCH("0x"&amp;MID(F1536,7,2),字典!C:C,0)),INDEX(字典!H:H,MATCH("0x"&amp;MID(F1536,7,2),字典!C:C,0)))</f>
        <v>0x20(032)</v>
      </c>
      <c r="K1536" s="4" t="str">
        <f>INDEX(字典!M:M,MATCH("0x"&amp;RIGHT(F1536,2),字典!L:L,0))</f>
        <v>0xB0(176/048)</v>
      </c>
      <c r="L1536" s="8">
        <f t="shared" si="54"/>
        <v>26.222999999999999</v>
      </c>
      <c r="M1536" s="8">
        <f t="shared" si="55"/>
        <v>2.7999999999998693E-2</v>
      </c>
    </row>
    <row r="1537" spans="1:13" ht="18" customHeight="1" x14ac:dyDescent="0.2">
      <c r="A1537" s="1">
        <v>1536</v>
      </c>
      <c r="B1537" s="1">
        <v>8</v>
      </c>
      <c r="C1537" s="24">
        <v>43089.903658310184</v>
      </c>
      <c r="D1537" s="1" t="s">
        <v>77</v>
      </c>
      <c r="E1537" s="1" t="s">
        <v>78</v>
      </c>
      <c r="F1537" s="1" t="s">
        <v>1444</v>
      </c>
      <c r="G1537" s="1" t="s">
        <v>1982</v>
      </c>
      <c r="H1537" s="4" t="str">
        <f>INDEX(字典!B:B,MATCH(D1537,字典!A:A,0))</f>
        <v>正常</v>
      </c>
      <c r="I1537" s="4" t="str">
        <f>IF(RIGHT(F1537,2)="90",INDEX(字典!F:F,MATCH("0x"&amp;MID(F1537,5,2),字典!C:C,0)),INDEX(字典!D:D,MATCH("0x"&amp;MID(F1537,5,2),字典!C:C,0)))</f>
        <v>-</v>
      </c>
      <c r="J1537" s="4" t="str">
        <f>IF(RIGHT(F1537,2) ="90",INDEX(字典!J:J,MATCH("0x"&amp;MID(F1537,7,2),字典!C:C,0)),INDEX(字典!H:H,MATCH("0x"&amp;MID(F1537,7,2),字典!C:C,0)))</f>
        <v>0x02(002)</v>
      </c>
      <c r="K1537" s="4" t="str">
        <f>INDEX(字典!M:M,MATCH("0x"&amp;RIGHT(F1537,2),字典!L:L,0))</f>
        <v>0xC0(192/064)</v>
      </c>
      <c r="L1537" s="8">
        <f t="shared" si="54"/>
        <v>26.262</v>
      </c>
      <c r="M1537" s="8">
        <f t="shared" si="55"/>
        <v>3.9000000000001478E-2</v>
      </c>
    </row>
    <row r="1538" spans="1:13" ht="18" customHeight="1" x14ac:dyDescent="0.2">
      <c r="A1538" s="1">
        <v>1537</v>
      </c>
      <c r="B1538" s="1">
        <v>8</v>
      </c>
      <c r="C1538" s="24">
        <v>43089.903658761577</v>
      </c>
      <c r="D1538" s="1" t="s">
        <v>77</v>
      </c>
      <c r="E1538" s="1" t="s">
        <v>78</v>
      </c>
      <c r="F1538" s="1" t="s">
        <v>1054</v>
      </c>
      <c r="G1538" s="1" t="s">
        <v>1983</v>
      </c>
      <c r="H1538" s="4" t="str">
        <f>INDEX(字典!B:B,MATCH(D1538,字典!A:A,0))</f>
        <v>正常</v>
      </c>
      <c r="I1538" s="4" t="str">
        <f>IF(RIGHT(F1538,2)="90",INDEX(字典!F:F,MATCH("0x"&amp;MID(F1538,5,2),字典!C:C,0)),INDEX(字典!D:D,MATCH("0x"&amp;MID(F1538,5,2),字典!C:C,0)))</f>
        <v>-</v>
      </c>
      <c r="J1538" s="4" t="str">
        <f>IF(RIGHT(F1538,2) ="90",INDEX(字典!J:J,MATCH("0x"&amp;MID(F1538,7,2),字典!C:C,0)),INDEX(字典!H:H,MATCH("0x"&amp;MID(F1538,7,2),字典!C:C,0)))</f>
        <v>-</v>
      </c>
      <c r="K1538" s="4" t="str">
        <f>INDEX(字典!M:M,MATCH("0x"&amp;RIGHT(F1538,2),字典!L:L,0))</f>
        <v>0xB1(177/049)</v>
      </c>
      <c r="L1538" s="8">
        <f t="shared" si="54"/>
        <v>26.300999999999998</v>
      </c>
      <c r="M1538" s="8">
        <f t="shared" si="55"/>
        <v>3.8999999999997925E-2</v>
      </c>
    </row>
    <row r="1539" spans="1:13" ht="18" customHeight="1" x14ac:dyDescent="0.2">
      <c r="A1539" s="1">
        <v>1538</v>
      </c>
      <c r="B1539" s="1">
        <v>8</v>
      </c>
      <c r="C1539" s="24">
        <v>43089.903659224539</v>
      </c>
      <c r="D1539" s="1" t="s">
        <v>77</v>
      </c>
      <c r="E1539" s="1" t="s">
        <v>78</v>
      </c>
      <c r="F1539" s="1" t="s">
        <v>1055</v>
      </c>
      <c r="G1539" s="1" t="s">
        <v>1984</v>
      </c>
      <c r="H1539" s="4" t="str">
        <f>INDEX(字典!B:B,MATCH(D1539,字典!A:A,0))</f>
        <v>正常</v>
      </c>
      <c r="I1539" s="4" t="str">
        <f>IF(RIGHT(F1539,2)="90",INDEX(字典!F:F,MATCH("0x"&amp;MID(F1539,5,2),字典!C:C,0)),INDEX(字典!D:D,MATCH("0x"&amp;MID(F1539,5,2),字典!C:C,0)))</f>
        <v>0x70(112)</v>
      </c>
      <c r="J1539" s="4" t="str">
        <f>IF(RIGHT(F1539,2) ="90",INDEX(字典!J:J,MATCH("0x"&amp;MID(F1539,7,2),字典!C:C,0)),INDEX(字典!H:H,MATCH("0x"&amp;MID(F1539,7,2),字典!C:C,0)))</f>
        <v>0x20(032)</v>
      </c>
      <c r="K1539" s="4" t="str">
        <f>INDEX(字典!M:M,MATCH("0x"&amp;RIGHT(F1539,2),字典!L:L,0))</f>
        <v>0xB1(177/049)</v>
      </c>
      <c r="L1539" s="8">
        <f t="shared" si="54"/>
        <v>26.341000000000001</v>
      </c>
      <c r="M1539" s="8">
        <f t="shared" si="55"/>
        <v>4.00000000000027E-2</v>
      </c>
    </row>
    <row r="1540" spans="1:13" ht="18" customHeight="1" x14ac:dyDescent="0.2">
      <c r="A1540" s="1">
        <v>1539</v>
      </c>
      <c r="B1540" s="1">
        <v>8</v>
      </c>
      <c r="C1540" s="24">
        <v>43089.903659699077</v>
      </c>
      <c r="D1540" s="1" t="s">
        <v>77</v>
      </c>
      <c r="E1540" s="1" t="s">
        <v>78</v>
      </c>
      <c r="F1540" s="1" t="s">
        <v>1468</v>
      </c>
      <c r="G1540" s="1" t="s">
        <v>1985</v>
      </c>
      <c r="H1540" s="4" t="str">
        <f>INDEX(字典!B:B,MATCH(D1540,字典!A:A,0))</f>
        <v>正常</v>
      </c>
      <c r="I1540" s="4" t="str">
        <f>IF(RIGHT(F1540,2)="90",INDEX(字典!F:F,MATCH("0x"&amp;MID(F1540,5,2),字典!C:C,0)),INDEX(字典!D:D,MATCH("0x"&amp;MID(F1540,5,2),字典!C:C,0)))</f>
        <v>-</v>
      </c>
      <c r="J1540" s="4" t="str">
        <f>IF(RIGHT(F1540,2) ="90",INDEX(字典!J:J,MATCH("0x"&amp;MID(F1540,7,2),字典!C:C,0)),INDEX(字典!H:H,MATCH("0x"&amp;MID(F1540,7,2),字典!C:C,0)))</f>
        <v>0x02(002)</v>
      </c>
      <c r="K1540" s="4" t="str">
        <f>INDEX(字典!M:M,MATCH("0x"&amp;RIGHT(F1540,2),字典!L:L,0))</f>
        <v>0xC1(193/065)</v>
      </c>
      <c r="L1540" s="8">
        <f t="shared" si="54"/>
        <v>26.382000000000001</v>
      </c>
      <c r="M1540" s="8">
        <f t="shared" si="55"/>
        <v>4.1000000000000369E-2</v>
      </c>
    </row>
    <row r="1541" spans="1:13" ht="18" customHeight="1" x14ac:dyDescent="0.2">
      <c r="A1541" s="1">
        <v>1540</v>
      </c>
      <c r="B1541" s="1">
        <v>8</v>
      </c>
      <c r="C1541" s="24">
        <v>43089.903660138887</v>
      </c>
      <c r="D1541" s="1" t="s">
        <v>77</v>
      </c>
      <c r="E1541" s="1" t="s">
        <v>78</v>
      </c>
      <c r="F1541" s="1" t="s">
        <v>1470</v>
      </c>
      <c r="G1541" s="1" t="s">
        <v>1986</v>
      </c>
      <c r="H1541" s="4" t="str">
        <f>INDEX(字典!B:B,MATCH(D1541,字典!A:A,0))</f>
        <v>正常</v>
      </c>
      <c r="I1541" s="4" t="str">
        <f>IF(RIGHT(F1541,2)="90",INDEX(字典!F:F,MATCH("0x"&amp;MID(F1541,5,2),字典!C:C,0)),INDEX(字典!D:D,MATCH("0x"&amp;MID(F1541,5,2),字典!C:C,0)))</f>
        <v>0x67(103)</v>
      </c>
      <c r="J1541" s="4" t="str">
        <f>IF(RIGHT(F1541,2) ="90",INDEX(字典!J:J,MATCH("0x"&amp;MID(F1541,7,2),字典!C:C,0)),INDEX(字典!H:H,MATCH("0x"&amp;MID(F1541,7,2),字典!C:C,0)))</f>
        <v>0x07(007)</v>
      </c>
      <c r="K1541" s="4" t="str">
        <f>INDEX(字典!M:M,MATCH("0x"&amp;RIGHT(F1541,2),字典!L:L,0))</f>
        <v>0xB0(176/048)</v>
      </c>
      <c r="L1541" s="8">
        <f t="shared" si="54"/>
        <v>26.42</v>
      </c>
      <c r="M1541" s="8">
        <f t="shared" si="55"/>
        <v>3.8000000000000256E-2</v>
      </c>
    </row>
    <row r="1542" spans="1:13" ht="18" customHeight="1" x14ac:dyDescent="0.2">
      <c r="A1542" s="1">
        <v>1541</v>
      </c>
      <c r="B1542" s="1">
        <v>8</v>
      </c>
      <c r="C1542" s="24">
        <v>43089.90366059028</v>
      </c>
      <c r="D1542" s="1" t="s">
        <v>77</v>
      </c>
      <c r="E1542" s="1" t="s">
        <v>78</v>
      </c>
      <c r="F1542" s="1" t="s">
        <v>1472</v>
      </c>
      <c r="G1542" s="1" t="s">
        <v>1987</v>
      </c>
      <c r="H1542" s="4" t="str">
        <f>INDEX(字典!B:B,MATCH(D1542,字典!A:A,0))</f>
        <v>正常</v>
      </c>
      <c r="I1542" s="4" t="str">
        <f>IF(RIGHT(F1542,2)="90",INDEX(字典!F:F,MATCH("0x"&amp;MID(F1542,5,2),字典!C:C,0)),INDEX(字典!D:D,MATCH("0x"&amp;MID(F1542,5,2),字典!C:C,0)))</f>
        <v>0x18(024)</v>
      </c>
      <c r="J1542" s="4" t="str">
        <f>IF(RIGHT(F1542,2) ="90",INDEX(字典!J:J,MATCH("0x"&amp;MID(F1542,7,2),字典!C:C,0)),INDEX(字典!H:H,MATCH("0x"&amp;MID(F1542,7,2),字典!C:C,0)))</f>
        <v>0x5D(093)</v>
      </c>
      <c r="K1542" s="4" t="str">
        <f>INDEX(字典!M:M,MATCH("0x"&amp;RIGHT(F1542,2),字典!L:L,0))</f>
        <v>0xB0(176/048)</v>
      </c>
      <c r="L1542" s="8">
        <f t="shared" si="54"/>
        <v>26.459</v>
      </c>
      <c r="M1542" s="8">
        <f t="shared" si="55"/>
        <v>3.8999999999997925E-2</v>
      </c>
    </row>
    <row r="1543" spans="1:13" ht="18" customHeight="1" x14ac:dyDescent="0.2">
      <c r="A1543" s="1">
        <v>1542</v>
      </c>
      <c r="B1543" s="1">
        <v>8</v>
      </c>
      <c r="C1543" s="24">
        <v>43089.903661053242</v>
      </c>
      <c r="D1543" s="1" t="s">
        <v>77</v>
      </c>
      <c r="E1543" s="1" t="s">
        <v>78</v>
      </c>
      <c r="F1543" s="1" t="s">
        <v>1474</v>
      </c>
      <c r="G1543" s="1" t="s">
        <v>1988</v>
      </c>
      <c r="H1543" s="4" t="str">
        <f>INDEX(字典!B:B,MATCH(D1543,字典!A:A,0))</f>
        <v>正常</v>
      </c>
      <c r="I1543" s="4" t="str">
        <f>IF(RIGHT(F1543,2)="90",INDEX(字典!F:F,MATCH("0x"&amp;MID(F1543,5,2),字典!C:C,0)),INDEX(字典!D:D,MATCH("0x"&amp;MID(F1543,5,2),字典!C:C,0)))</f>
        <v>0x4C(076)</v>
      </c>
      <c r="J1543" s="4" t="str">
        <f>IF(RIGHT(F1543,2) ="90",INDEX(字典!J:J,MATCH("0x"&amp;MID(F1543,7,2),字典!C:C,0)),INDEX(字典!H:H,MATCH("0x"&amp;MID(F1543,7,2),字典!C:C,0)))</f>
        <v>0x07(007)</v>
      </c>
      <c r="K1543" s="4" t="str">
        <f>INDEX(字典!M:M,MATCH("0x"&amp;RIGHT(F1543,2),字典!L:L,0))</f>
        <v>0xB1(177/049)</v>
      </c>
      <c r="L1543" s="8">
        <f t="shared" si="54"/>
        <v>26.498999999999999</v>
      </c>
      <c r="M1543" s="8">
        <f t="shared" si="55"/>
        <v>3.9999999999999147E-2</v>
      </c>
    </row>
    <row r="1544" spans="1:13" ht="18" customHeight="1" x14ac:dyDescent="0.2">
      <c r="A1544" s="1">
        <v>1543</v>
      </c>
      <c r="B1544" s="1">
        <v>8</v>
      </c>
      <c r="C1544" s="24">
        <v>43089.903661539349</v>
      </c>
      <c r="D1544" s="1" t="s">
        <v>77</v>
      </c>
      <c r="E1544" s="1" t="s">
        <v>78</v>
      </c>
      <c r="F1544" s="1" t="s">
        <v>1476</v>
      </c>
      <c r="G1544" s="1" t="s">
        <v>1989</v>
      </c>
      <c r="H1544" s="4" t="str">
        <f>INDEX(字典!B:B,MATCH(D1544,字典!A:A,0))</f>
        <v>正常</v>
      </c>
      <c r="I1544" s="4" t="str">
        <f>IF(RIGHT(F1544,2)="90",INDEX(字典!F:F,MATCH("0x"&amp;MID(F1544,5,2),字典!C:C,0)),INDEX(字典!D:D,MATCH("0x"&amp;MID(F1544,5,2),字典!C:C,0)))</f>
        <v>0x28(040)</v>
      </c>
      <c r="J1544" s="4" t="str">
        <f>IF(RIGHT(F1544,2) ="90",INDEX(字典!J:J,MATCH("0x"&amp;MID(F1544,7,2),字典!C:C,0)),INDEX(字典!H:H,MATCH("0x"&amp;MID(F1544,7,2),字典!C:C,0)))</f>
        <v>0x5D(093)</v>
      </c>
      <c r="K1544" s="4" t="str">
        <f>INDEX(字典!M:M,MATCH("0x"&amp;RIGHT(F1544,2),字典!L:L,0))</f>
        <v>0xB1(177/049)</v>
      </c>
      <c r="L1544" s="8">
        <f t="shared" si="54"/>
        <v>26.541</v>
      </c>
      <c r="M1544" s="8">
        <f t="shared" si="55"/>
        <v>4.2000000000001592E-2</v>
      </c>
    </row>
    <row r="1545" spans="1:13" ht="18" customHeight="1" x14ac:dyDescent="0.2">
      <c r="A1545" s="1">
        <v>1544</v>
      </c>
      <c r="B1545" s="1">
        <v>8</v>
      </c>
      <c r="C1545" s="24">
        <v>43089.903663935183</v>
      </c>
      <c r="D1545" s="1" t="s">
        <v>77</v>
      </c>
      <c r="E1545" s="1" t="s">
        <v>78</v>
      </c>
      <c r="F1545" s="1" t="s">
        <v>1049</v>
      </c>
      <c r="G1545" s="1" t="s">
        <v>1990</v>
      </c>
      <c r="H1545" s="4" t="str">
        <f>INDEX(字典!B:B,MATCH(D1545,字典!A:A,0))</f>
        <v>正常</v>
      </c>
      <c r="I1545" s="4" t="str">
        <f>IF(RIGHT(F1545,2)="90",INDEX(字典!F:F,MATCH("0x"&amp;MID(F1545,5,2),字典!C:C,0)),INDEX(字典!D:D,MATCH("0x"&amp;MID(F1545,5,2),字典!C:C,0)))</f>
        <v>-</v>
      </c>
      <c r="J1545" s="4" t="str">
        <f>IF(RIGHT(F1545,2) ="90",INDEX(字典!J:J,MATCH("0x"&amp;MID(F1545,7,2),字典!C:C,0)),INDEX(字典!H:H,MATCH("0x"&amp;MID(F1545,7,2),字典!C:C,0)))</f>
        <v>-</v>
      </c>
      <c r="K1545" s="4" t="str">
        <f>INDEX(字典!M:M,MATCH("0x"&amp;RIGHT(F1545,2),字典!L:L,0))</f>
        <v>0xB0(176/048)</v>
      </c>
      <c r="L1545" s="8">
        <f t="shared" si="54"/>
        <v>26.748000000000001</v>
      </c>
      <c r="M1545" s="8">
        <f t="shared" si="55"/>
        <v>0.20700000000000074</v>
      </c>
    </row>
    <row r="1546" spans="1:13" ht="18" customHeight="1" x14ac:dyDescent="0.2">
      <c r="A1546" s="1">
        <v>1545</v>
      </c>
      <c r="B1546" s="1">
        <v>8</v>
      </c>
      <c r="C1546" s="24">
        <v>43089.903664293983</v>
      </c>
      <c r="D1546" s="1" t="s">
        <v>77</v>
      </c>
      <c r="E1546" s="1" t="s">
        <v>78</v>
      </c>
      <c r="F1546" s="1" t="s">
        <v>1051</v>
      </c>
      <c r="G1546" s="1" t="s">
        <v>1991</v>
      </c>
      <c r="H1546" s="4" t="str">
        <f>INDEX(字典!B:B,MATCH(D1546,字典!A:A,0))</f>
        <v>正常</v>
      </c>
      <c r="I1546" s="4" t="str">
        <f>IF(RIGHT(F1546,2)="90",INDEX(字典!F:F,MATCH("0x"&amp;MID(F1546,5,2),字典!C:C,0)),INDEX(字典!D:D,MATCH("0x"&amp;MID(F1546,5,2),字典!C:C,0)))</f>
        <v>0x70(112)</v>
      </c>
      <c r="J1546" s="4" t="str">
        <f>IF(RIGHT(F1546,2) ="90",INDEX(字典!J:J,MATCH("0x"&amp;MID(F1546,7,2),字典!C:C,0)),INDEX(字典!H:H,MATCH("0x"&amp;MID(F1546,7,2),字典!C:C,0)))</f>
        <v>0x20(032)</v>
      </c>
      <c r="K1546" s="4" t="str">
        <f>INDEX(字典!M:M,MATCH("0x"&amp;RIGHT(F1546,2),字典!L:L,0))</f>
        <v>0xB0(176/048)</v>
      </c>
      <c r="L1546" s="8">
        <f t="shared" si="54"/>
        <v>26.779</v>
      </c>
      <c r="M1546" s="8">
        <f t="shared" si="55"/>
        <v>3.0999999999998806E-2</v>
      </c>
    </row>
    <row r="1547" spans="1:13" ht="18" customHeight="1" x14ac:dyDescent="0.2">
      <c r="A1547" s="1">
        <v>1546</v>
      </c>
      <c r="B1547" s="1">
        <v>8</v>
      </c>
      <c r="C1547" s="24">
        <v>43089.903664780089</v>
      </c>
      <c r="D1547" s="1" t="s">
        <v>77</v>
      </c>
      <c r="E1547" s="1" t="s">
        <v>78</v>
      </c>
      <c r="F1547" s="1" t="s">
        <v>1052</v>
      </c>
      <c r="G1547" s="1" t="s">
        <v>1992</v>
      </c>
      <c r="H1547" s="4" t="str">
        <f>INDEX(字典!B:B,MATCH(D1547,字典!A:A,0))</f>
        <v>正常</v>
      </c>
      <c r="I1547" s="4" t="str">
        <f>IF(RIGHT(F1547,2)="90",INDEX(字典!F:F,MATCH("0x"&amp;MID(F1547,5,2),字典!C:C,0)),INDEX(字典!D:D,MATCH("0x"&amp;MID(F1547,5,2),字典!C:C,0)))</f>
        <v>-</v>
      </c>
      <c r="J1547" s="4" t="str">
        <f>IF(RIGHT(F1547,2) ="90",INDEX(字典!J:J,MATCH("0x"&amp;MID(F1547,7,2),字典!C:C,0)),INDEX(字典!H:H,MATCH("0x"&amp;MID(F1547,7,2),字典!C:C,0)))</f>
        <v>-</v>
      </c>
      <c r="K1547" s="4" t="str">
        <f>INDEX(字典!M:M,MATCH("0x"&amp;RIGHT(F1547,2),字典!L:L,0))</f>
        <v>0xC0(192/064)</v>
      </c>
      <c r="L1547" s="8">
        <f t="shared" si="54"/>
        <v>26.821000000000002</v>
      </c>
      <c r="M1547" s="8">
        <f t="shared" si="55"/>
        <v>4.2000000000001592E-2</v>
      </c>
    </row>
    <row r="1548" spans="1:13" ht="18" customHeight="1" x14ac:dyDescent="0.2">
      <c r="A1548" s="1">
        <v>1547</v>
      </c>
      <c r="B1548" s="1">
        <v>8</v>
      </c>
      <c r="C1548" s="24">
        <v>43089.903665243059</v>
      </c>
      <c r="D1548" s="1" t="s">
        <v>77</v>
      </c>
      <c r="E1548" s="1" t="s">
        <v>78</v>
      </c>
      <c r="F1548" s="1" t="s">
        <v>1054</v>
      </c>
      <c r="G1548" s="1" t="s">
        <v>1993</v>
      </c>
      <c r="H1548" s="4" t="str">
        <f>INDEX(字典!B:B,MATCH(D1548,字典!A:A,0))</f>
        <v>正常</v>
      </c>
      <c r="I1548" s="4" t="str">
        <f>IF(RIGHT(F1548,2)="90",INDEX(字典!F:F,MATCH("0x"&amp;MID(F1548,5,2),字典!C:C,0)),INDEX(字典!D:D,MATCH("0x"&amp;MID(F1548,5,2),字典!C:C,0)))</f>
        <v>-</v>
      </c>
      <c r="J1548" s="4" t="str">
        <f>IF(RIGHT(F1548,2) ="90",INDEX(字典!J:J,MATCH("0x"&amp;MID(F1548,7,2),字典!C:C,0)),INDEX(字典!H:H,MATCH("0x"&amp;MID(F1548,7,2),字典!C:C,0)))</f>
        <v>-</v>
      </c>
      <c r="K1548" s="4" t="str">
        <f>INDEX(字典!M:M,MATCH("0x"&amp;RIGHT(F1548,2),字典!L:L,0))</f>
        <v>0xB1(177/049)</v>
      </c>
      <c r="L1548" s="8">
        <f t="shared" si="54"/>
        <v>26.861000000000001</v>
      </c>
      <c r="M1548" s="8">
        <f t="shared" si="55"/>
        <v>3.9999999999999147E-2</v>
      </c>
    </row>
    <row r="1549" spans="1:13" ht="18" customHeight="1" x14ac:dyDescent="0.2">
      <c r="A1549" s="1">
        <v>1548</v>
      </c>
      <c r="B1549" s="1">
        <v>8</v>
      </c>
      <c r="C1549" s="24">
        <v>43089.903665706021</v>
      </c>
      <c r="D1549" s="1" t="s">
        <v>77</v>
      </c>
      <c r="E1549" s="1" t="s">
        <v>78</v>
      </c>
      <c r="F1549" s="1" t="s">
        <v>1928</v>
      </c>
      <c r="G1549" s="1" t="s">
        <v>1994</v>
      </c>
      <c r="H1549" s="4" t="str">
        <f>INDEX(字典!B:B,MATCH(D1549,字典!A:A,0))</f>
        <v>正常</v>
      </c>
      <c r="I1549" s="4" t="str">
        <f>IF(RIGHT(F1549,2)="90",INDEX(字典!F:F,MATCH("0x"&amp;MID(F1549,5,2),字典!C:C,0)),INDEX(字典!D:D,MATCH("0x"&amp;MID(F1549,5,2),字典!C:C,0)))</f>
        <v>0x74(116)</v>
      </c>
      <c r="J1549" s="4" t="str">
        <f>IF(RIGHT(F1549,2) ="90",INDEX(字典!J:J,MATCH("0x"&amp;MID(F1549,7,2),字典!C:C,0)),INDEX(字典!H:H,MATCH("0x"&amp;MID(F1549,7,2),字典!C:C,0)))</f>
        <v>0x20(032)</v>
      </c>
      <c r="K1549" s="4" t="str">
        <f>INDEX(字典!M:M,MATCH("0x"&amp;RIGHT(F1549,2),字典!L:L,0))</f>
        <v>0xB1(177/049)</v>
      </c>
      <c r="L1549" s="8">
        <f t="shared" si="54"/>
        <v>26.901</v>
      </c>
      <c r="M1549" s="8">
        <f t="shared" si="55"/>
        <v>3.9999999999999147E-2</v>
      </c>
    </row>
    <row r="1550" spans="1:13" ht="18" customHeight="1" x14ac:dyDescent="0.2">
      <c r="A1550" s="1">
        <v>1549</v>
      </c>
      <c r="B1550" s="1">
        <v>8</v>
      </c>
      <c r="C1550" s="24">
        <v>43089.903666215279</v>
      </c>
      <c r="D1550" s="1" t="s">
        <v>77</v>
      </c>
      <c r="E1550" s="1" t="s">
        <v>78</v>
      </c>
      <c r="F1550" s="1" t="s">
        <v>1102</v>
      </c>
      <c r="G1550" s="1" t="s">
        <v>1995</v>
      </c>
      <c r="H1550" s="4" t="str">
        <f>INDEX(字典!B:B,MATCH(D1550,字典!A:A,0))</f>
        <v>正常</v>
      </c>
      <c r="I1550" s="4" t="str">
        <f>IF(RIGHT(F1550,2)="90",INDEX(字典!F:F,MATCH("0x"&amp;MID(F1550,5,2),字典!C:C,0)),INDEX(字典!D:D,MATCH("0x"&amp;MID(F1550,5,2),字典!C:C,0)))</f>
        <v>-</v>
      </c>
      <c r="J1550" s="4" t="str">
        <f>IF(RIGHT(F1550,2) ="90",INDEX(字典!J:J,MATCH("0x"&amp;MID(F1550,7,2),字典!C:C,0)),INDEX(字典!H:H,MATCH("0x"&amp;MID(F1550,7,2),字典!C:C,0)))</f>
        <v>0x30(048)</v>
      </c>
      <c r="K1550" s="4" t="str">
        <f>INDEX(字典!M:M,MATCH("0x"&amp;RIGHT(F1550,2),字典!L:L,0))</f>
        <v>0xC1(193/065)</v>
      </c>
      <c r="L1550" s="8">
        <f t="shared" si="54"/>
        <v>26.945</v>
      </c>
      <c r="M1550" s="8">
        <f t="shared" si="55"/>
        <v>4.4000000000000483E-2</v>
      </c>
    </row>
    <row r="1551" spans="1:13" ht="18" customHeight="1" x14ac:dyDescent="0.2">
      <c r="A1551" s="1">
        <v>1550</v>
      </c>
      <c r="B1551" s="1">
        <v>8</v>
      </c>
      <c r="C1551" s="24">
        <v>43089.903666678241</v>
      </c>
      <c r="D1551" s="1" t="s">
        <v>77</v>
      </c>
      <c r="E1551" s="1" t="s">
        <v>78</v>
      </c>
      <c r="F1551" s="1" t="s">
        <v>1931</v>
      </c>
      <c r="G1551" s="1" t="s">
        <v>1996</v>
      </c>
      <c r="H1551" s="4" t="str">
        <f>INDEX(字典!B:B,MATCH(D1551,字典!A:A,0))</f>
        <v>正常</v>
      </c>
      <c r="I1551" s="4" t="str">
        <f>IF(RIGHT(F1551,2)="90",INDEX(字典!F:F,MATCH("0x"&amp;MID(F1551,5,2),字典!C:C,0)),INDEX(字典!D:D,MATCH("0x"&amp;MID(F1551,5,2),字典!C:C,0)))</f>
        <v>0x73(115)</v>
      </c>
      <c r="J1551" s="4" t="str">
        <f>IF(RIGHT(F1551,2) ="90",INDEX(字典!J:J,MATCH("0x"&amp;MID(F1551,7,2),字典!C:C,0)),INDEX(字典!H:H,MATCH("0x"&amp;MID(F1551,7,2),字典!C:C,0)))</f>
        <v>0x07(007)</v>
      </c>
      <c r="K1551" s="4" t="str">
        <f>INDEX(字典!M:M,MATCH("0x"&amp;RIGHT(F1551,2),字典!L:L,0))</f>
        <v>0xB0(176/048)</v>
      </c>
      <c r="L1551" s="8">
        <f t="shared" si="54"/>
        <v>26.984999999999999</v>
      </c>
      <c r="M1551" s="8">
        <f t="shared" si="55"/>
        <v>3.9999999999999147E-2</v>
      </c>
    </row>
    <row r="1552" spans="1:13" ht="18" customHeight="1" x14ac:dyDescent="0.2">
      <c r="A1552" s="1">
        <v>1551</v>
      </c>
      <c r="B1552" s="1">
        <v>8</v>
      </c>
      <c r="C1552" s="24">
        <v>43089.903667141203</v>
      </c>
      <c r="D1552" s="1" t="s">
        <v>77</v>
      </c>
      <c r="E1552" s="1" t="s">
        <v>78</v>
      </c>
      <c r="F1552" s="1" t="s">
        <v>1437</v>
      </c>
      <c r="G1552" s="1" t="s">
        <v>1997</v>
      </c>
      <c r="H1552" s="4" t="str">
        <f>INDEX(字典!B:B,MATCH(D1552,字典!A:A,0))</f>
        <v>正常</v>
      </c>
      <c r="I1552" s="4" t="str">
        <f>IF(RIGHT(F1552,2)="90",INDEX(字典!F:F,MATCH("0x"&amp;MID(F1552,5,2),字典!C:C,0)),INDEX(字典!D:D,MATCH("0x"&amp;MID(F1552,5,2),字典!C:C,0)))</f>
        <v>0x18(024)</v>
      </c>
      <c r="J1552" s="4" t="str">
        <f>IF(RIGHT(F1552,2) ="90",INDEX(字典!J:J,MATCH("0x"&amp;MID(F1552,7,2),字典!C:C,0)),INDEX(字典!H:H,MATCH("0x"&amp;MID(F1552,7,2),字典!C:C,0)))</f>
        <v>0x5B(091)</v>
      </c>
      <c r="K1552" s="4" t="str">
        <f>INDEX(字典!M:M,MATCH("0x"&amp;RIGHT(F1552,2),字典!L:L,0))</f>
        <v>0xB0(176/048)</v>
      </c>
      <c r="L1552" s="8">
        <f t="shared" si="54"/>
        <v>27.024999999999999</v>
      </c>
      <c r="M1552" s="8">
        <f t="shared" si="55"/>
        <v>3.9999999999999147E-2</v>
      </c>
    </row>
    <row r="1553" spans="1:13" ht="18" customHeight="1" x14ac:dyDescent="0.2">
      <c r="A1553" s="1">
        <v>1552</v>
      </c>
      <c r="B1553" s="1">
        <v>8</v>
      </c>
      <c r="C1553" s="24">
        <v>43089.903667627317</v>
      </c>
      <c r="D1553" s="1" t="s">
        <v>77</v>
      </c>
      <c r="E1553" s="1" t="s">
        <v>78</v>
      </c>
      <c r="F1553" s="1" t="s">
        <v>1061</v>
      </c>
      <c r="G1553" s="1" t="s">
        <v>1998</v>
      </c>
      <c r="H1553" s="4" t="str">
        <f>INDEX(字典!B:B,MATCH(D1553,字典!A:A,0))</f>
        <v>正常</v>
      </c>
      <c r="I1553" s="4" t="str">
        <f>IF(RIGHT(F1553,2)="90",INDEX(字典!F:F,MATCH("0x"&amp;MID(F1553,5,2),字典!C:C,0)),INDEX(字典!D:D,MATCH("0x"&amp;MID(F1553,5,2),字典!C:C,0)))</f>
        <v>-</v>
      </c>
      <c r="J1553" s="4" t="str">
        <f>IF(RIGHT(F1553,2) ="90",INDEX(字典!J:J,MATCH("0x"&amp;MID(F1553,7,2),字典!C:C,0)),INDEX(字典!H:H,MATCH("0x"&amp;MID(F1553,7,2),字典!C:C,0)))</f>
        <v>0x5D(093)</v>
      </c>
      <c r="K1553" s="4" t="str">
        <f>INDEX(字典!M:M,MATCH("0x"&amp;RIGHT(F1553,2),字典!L:L,0))</f>
        <v>0xB0(176/048)</v>
      </c>
      <c r="L1553" s="8">
        <f t="shared" si="54"/>
        <v>27.067</v>
      </c>
      <c r="M1553" s="8">
        <f t="shared" si="55"/>
        <v>4.2000000000001592E-2</v>
      </c>
    </row>
    <row r="1554" spans="1:13" ht="18" customHeight="1" x14ac:dyDescent="0.2">
      <c r="A1554" s="1">
        <v>1553</v>
      </c>
      <c r="B1554" s="1">
        <v>8</v>
      </c>
      <c r="C1554" s="24">
        <v>43089.903668113424</v>
      </c>
      <c r="D1554" s="1" t="s">
        <v>77</v>
      </c>
      <c r="E1554" s="1" t="s">
        <v>78</v>
      </c>
      <c r="F1554" s="1" t="s">
        <v>1935</v>
      </c>
      <c r="G1554" s="1" t="s">
        <v>1999</v>
      </c>
      <c r="H1554" s="4" t="str">
        <f>INDEX(字典!B:B,MATCH(D1554,字典!A:A,0))</f>
        <v>正常</v>
      </c>
      <c r="I1554" s="4" t="str">
        <f>IF(RIGHT(F1554,2)="90",INDEX(字典!F:F,MATCH("0x"&amp;MID(F1554,5,2),字典!C:C,0)),INDEX(字典!D:D,MATCH("0x"&amp;MID(F1554,5,2),字典!C:C,0)))</f>
        <v>0x35(053)</v>
      </c>
      <c r="J1554" s="4" t="str">
        <f>IF(RIGHT(F1554,2) ="90",INDEX(字典!J:J,MATCH("0x"&amp;MID(F1554,7,2),字典!C:C,0)),INDEX(字典!H:H,MATCH("0x"&amp;MID(F1554,7,2),字典!C:C,0)))</f>
        <v>0x07(007)</v>
      </c>
      <c r="K1554" s="4" t="str">
        <f>INDEX(字典!M:M,MATCH("0x"&amp;RIGHT(F1554,2),字典!L:L,0))</f>
        <v>0xB1(177/049)</v>
      </c>
      <c r="L1554" s="8">
        <f t="shared" si="54"/>
        <v>27.109000000000002</v>
      </c>
      <c r="M1554" s="8">
        <f t="shared" si="55"/>
        <v>4.2000000000001592E-2</v>
      </c>
    </row>
    <row r="1555" spans="1:13" ht="18" customHeight="1" x14ac:dyDescent="0.2">
      <c r="A1555" s="1">
        <v>1554</v>
      </c>
      <c r="B1555" s="1">
        <v>8</v>
      </c>
      <c r="C1555" s="24">
        <v>43089.903668611114</v>
      </c>
      <c r="D1555" s="1" t="s">
        <v>77</v>
      </c>
      <c r="E1555" s="1" t="s">
        <v>78</v>
      </c>
      <c r="F1555" s="1" t="s">
        <v>1441</v>
      </c>
      <c r="G1555" s="1" t="s">
        <v>2000</v>
      </c>
      <c r="H1555" s="4" t="str">
        <f>INDEX(字典!B:B,MATCH(D1555,字典!A:A,0))</f>
        <v>正常</v>
      </c>
      <c r="I1555" s="4" t="str">
        <f>IF(RIGHT(F1555,2)="90",INDEX(字典!F:F,MATCH("0x"&amp;MID(F1555,5,2),字典!C:C,0)),INDEX(字典!D:D,MATCH("0x"&amp;MID(F1555,5,2),字典!C:C,0)))</f>
        <v>0x18(024)</v>
      </c>
      <c r="J1555" s="4" t="str">
        <f>IF(RIGHT(F1555,2) ="90",INDEX(字典!J:J,MATCH("0x"&amp;MID(F1555,7,2),字典!C:C,0)),INDEX(字典!H:H,MATCH("0x"&amp;MID(F1555,7,2),字典!C:C,0)))</f>
        <v>0x5B(091)</v>
      </c>
      <c r="K1555" s="4" t="str">
        <f>INDEX(字典!M:M,MATCH("0x"&amp;RIGHT(F1555,2),字典!L:L,0))</f>
        <v>0xB1(177/049)</v>
      </c>
      <c r="L1555" s="8">
        <f t="shared" si="54"/>
        <v>27.152000000000001</v>
      </c>
      <c r="M1555" s="8">
        <f t="shared" si="55"/>
        <v>4.2999999999999261E-2</v>
      </c>
    </row>
    <row r="1556" spans="1:13" ht="18" customHeight="1" x14ac:dyDescent="0.2">
      <c r="A1556" s="1">
        <v>1555</v>
      </c>
      <c r="B1556" s="1">
        <v>8</v>
      </c>
      <c r="C1556" s="24">
        <v>43089.903669097221</v>
      </c>
      <c r="D1556" s="1" t="s">
        <v>77</v>
      </c>
      <c r="E1556" s="1" t="s">
        <v>78</v>
      </c>
      <c r="F1556" s="1" t="s">
        <v>1499</v>
      </c>
      <c r="G1556" s="1" t="s">
        <v>2001</v>
      </c>
      <c r="H1556" s="4" t="str">
        <f>INDEX(字典!B:B,MATCH(D1556,字典!A:A,0))</f>
        <v>正常</v>
      </c>
      <c r="I1556" s="4" t="str">
        <f>IF(RIGHT(F1556,2)="90",INDEX(字典!F:F,MATCH("0x"&amp;MID(F1556,5,2),字典!C:C,0)),INDEX(字典!D:D,MATCH("0x"&amp;MID(F1556,5,2),字典!C:C,0)))</f>
        <v>-</v>
      </c>
      <c r="J1556" s="4" t="str">
        <f>IF(RIGHT(F1556,2) ="90",INDEX(字典!J:J,MATCH("0x"&amp;MID(F1556,7,2),字典!C:C,0)),INDEX(字典!H:H,MATCH("0x"&amp;MID(F1556,7,2),字典!C:C,0)))</f>
        <v>0x5D(093)</v>
      </c>
      <c r="K1556" s="4" t="str">
        <f>INDEX(字典!M:M,MATCH("0x"&amp;RIGHT(F1556,2),字典!L:L,0))</f>
        <v>0xB1(177/049)</v>
      </c>
      <c r="L1556" s="8">
        <f t="shared" si="54"/>
        <v>27.193999999999999</v>
      </c>
      <c r="M1556" s="8">
        <f t="shared" si="55"/>
        <v>4.1999999999998039E-2</v>
      </c>
    </row>
    <row r="1557" spans="1:13" ht="18" customHeight="1" x14ac:dyDescent="0.2">
      <c r="A1557" s="1">
        <v>1556</v>
      </c>
      <c r="B1557" s="1">
        <v>8</v>
      </c>
      <c r="C1557" s="24">
        <v>43089.903671759261</v>
      </c>
      <c r="D1557" s="1" t="s">
        <v>77</v>
      </c>
      <c r="E1557" s="1" t="s">
        <v>78</v>
      </c>
      <c r="F1557" s="1" t="s">
        <v>1049</v>
      </c>
      <c r="G1557" s="1" t="s">
        <v>2002</v>
      </c>
      <c r="H1557" s="4" t="str">
        <f>INDEX(字典!B:B,MATCH(D1557,字典!A:A,0))</f>
        <v>正常</v>
      </c>
      <c r="I1557" s="4" t="str">
        <f>IF(RIGHT(F1557,2)="90",INDEX(字典!F:F,MATCH("0x"&amp;MID(F1557,5,2),字典!C:C,0)),INDEX(字典!D:D,MATCH("0x"&amp;MID(F1557,5,2),字典!C:C,0)))</f>
        <v>-</v>
      </c>
      <c r="J1557" s="4" t="str">
        <f>IF(RIGHT(F1557,2) ="90",INDEX(字典!J:J,MATCH("0x"&amp;MID(F1557,7,2),字典!C:C,0)),INDEX(字典!H:H,MATCH("0x"&amp;MID(F1557,7,2),字典!C:C,0)))</f>
        <v>-</v>
      </c>
      <c r="K1557" s="4" t="str">
        <f>INDEX(字典!M:M,MATCH("0x"&amp;RIGHT(F1557,2),字典!L:L,0))</f>
        <v>0xB0(176/048)</v>
      </c>
      <c r="L1557" s="8">
        <f t="shared" si="54"/>
        <v>27.423999999999999</v>
      </c>
      <c r="M1557" s="8">
        <f t="shared" si="55"/>
        <v>0.23000000000000043</v>
      </c>
    </row>
    <row r="1558" spans="1:13" ht="18" customHeight="1" x14ac:dyDescent="0.2">
      <c r="A1558" s="1">
        <v>1557</v>
      </c>
      <c r="B1558" s="1">
        <v>8</v>
      </c>
      <c r="C1558" s="24">
        <v>43089.903672152781</v>
      </c>
      <c r="D1558" s="1" t="s">
        <v>77</v>
      </c>
      <c r="E1558" s="1" t="s">
        <v>78</v>
      </c>
      <c r="F1558" s="1" t="s">
        <v>1051</v>
      </c>
      <c r="G1558" s="1" t="s">
        <v>2003</v>
      </c>
      <c r="H1558" s="4" t="str">
        <f>INDEX(字典!B:B,MATCH(D1558,字典!A:A,0))</f>
        <v>正常</v>
      </c>
      <c r="I1558" s="4" t="str">
        <f>IF(RIGHT(F1558,2)="90",INDEX(字典!F:F,MATCH("0x"&amp;MID(F1558,5,2),字典!C:C,0)),INDEX(字典!D:D,MATCH("0x"&amp;MID(F1558,5,2),字典!C:C,0)))</f>
        <v>0x70(112)</v>
      </c>
      <c r="J1558" s="4" t="str">
        <f>IF(RIGHT(F1558,2) ="90",INDEX(字典!J:J,MATCH("0x"&amp;MID(F1558,7,2),字典!C:C,0)),INDEX(字典!H:H,MATCH("0x"&amp;MID(F1558,7,2),字典!C:C,0)))</f>
        <v>0x20(032)</v>
      </c>
      <c r="K1558" s="4" t="str">
        <f>INDEX(字典!M:M,MATCH("0x"&amp;RIGHT(F1558,2),字典!L:L,0))</f>
        <v>0xB0(176/048)</v>
      </c>
      <c r="L1558" s="8">
        <f t="shared" si="54"/>
        <v>27.457999999999998</v>
      </c>
      <c r="M1558" s="8">
        <f t="shared" si="55"/>
        <v>3.399999999999892E-2</v>
      </c>
    </row>
    <row r="1559" spans="1:13" ht="18" customHeight="1" x14ac:dyDescent="0.2">
      <c r="A1559" s="1">
        <v>1558</v>
      </c>
      <c r="B1559" s="1">
        <v>8</v>
      </c>
      <c r="C1559" s="24">
        <v>43089.903672638888</v>
      </c>
      <c r="D1559" s="1" t="s">
        <v>77</v>
      </c>
      <c r="E1559" s="1" t="s">
        <v>78</v>
      </c>
      <c r="F1559" s="1" t="s">
        <v>1052</v>
      </c>
      <c r="G1559" s="1" t="s">
        <v>2004</v>
      </c>
      <c r="H1559" s="4" t="str">
        <f>INDEX(字典!B:B,MATCH(D1559,字典!A:A,0))</f>
        <v>正常</v>
      </c>
      <c r="I1559" s="4" t="str">
        <f>IF(RIGHT(F1559,2)="90",INDEX(字典!F:F,MATCH("0x"&amp;MID(F1559,5,2),字典!C:C,0)),INDEX(字典!D:D,MATCH("0x"&amp;MID(F1559,5,2),字典!C:C,0)))</f>
        <v>-</v>
      </c>
      <c r="J1559" s="4" t="str">
        <f>IF(RIGHT(F1559,2) ="90",INDEX(字典!J:J,MATCH("0x"&amp;MID(F1559,7,2),字典!C:C,0)),INDEX(字典!H:H,MATCH("0x"&amp;MID(F1559,7,2),字典!C:C,0)))</f>
        <v>-</v>
      </c>
      <c r="K1559" s="4" t="str">
        <f>INDEX(字典!M:M,MATCH("0x"&amp;RIGHT(F1559,2),字典!L:L,0))</f>
        <v>0xC0(192/064)</v>
      </c>
      <c r="L1559" s="8">
        <f t="shared" si="54"/>
        <v>27.5</v>
      </c>
      <c r="M1559" s="8">
        <f t="shared" si="55"/>
        <v>4.2000000000001592E-2</v>
      </c>
    </row>
    <row r="1560" spans="1:13" ht="18" customHeight="1" x14ac:dyDescent="0.2">
      <c r="A1560" s="1">
        <v>1559</v>
      </c>
      <c r="B1560" s="1">
        <v>8</v>
      </c>
      <c r="C1560" s="24">
        <v>43089.903673159723</v>
      </c>
      <c r="D1560" s="1" t="s">
        <v>77</v>
      </c>
      <c r="E1560" s="1" t="s">
        <v>78</v>
      </c>
      <c r="F1560" s="1" t="s">
        <v>1054</v>
      </c>
      <c r="G1560" s="1" t="s">
        <v>2005</v>
      </c>
      <c r="H1560" s="4" t="str">
        <f>INDEX(字典!B:B,MATCH(D1560,字典!A:A,0))</f>
        <v>正常</v>
      </c>
      <c r="I1560" s="4" t="str">
        <f>IF(RIGHT(F1560,2)="90",INDEX(字典!F:F,MATCH("0x"&amp;MID(F1560,5,2),字典!C:C,0)),INDEX(字典!D:D,MATCH("0x"&amp;MID(F1560,5,2),字典!C:C,0)))</f>
        <v>-</v>
      </c>
      <c r="J1560" s="4" t="str">
        <f>IF(RIGHT(F1560,2) ="90",INDEX(字典!J:J,MATCH("0x"&amp;MID(F1560,7,2),字典!C:C,0)),INDEX(字典!H:H,MATCH("0x"&amp;MID(F1560,7,2),字典!C:C,0)))</f>
        <v>-</v>
      </c>
      <c r="K1560" s="4" t="str">
        <f>INDEX(字典!M:M,MATCH("0x"&amp;RIGHT(F1560,2),字典!L:L,0))</f>
        <v>0xB1(177/049)</v>
      </c>
      <c r="L1560" s="8">
        <f t="shared" si="54"/>
        <v>27.545000000000002</v>
      </c>
      <c r="M1560" s="8">
        <f t="shared" si="55"/>
        <v>4.5000000000001705E-2</v>
      </c>
    </row>
    <row r="1561" spans="1:13" ht="18" customHeight="1" x14ac:dyDescent="0.2">
      <c r="A1561" s="1">
        <v>1560</v>
      </c>
      <c r="B1561" s="1">
        <v>8</v>
      </c>
      <c r="C1561" s="24">
        <v>43089.903673668981</v>
      </c>
      <c r="D1561" s="1" t="s">
        <v>77</v>
      </c>
      <c r="E1561" s="1" t="s">
        <v>78</v>
      </c>
      <c r="F1561" s="1" t="s">
        <v>1055</v>
      </c>
      <c r="G1561" s="1" t="s">
        <v>2006</v>
      </c>
      <c r="H1561" s="4" t="str">
        <f>INDEX(字典!B:B,MATCH(D1561,字典!A:A,0))</f>
        <v>正常</v>
      </c>
      <c r="I1561" s="4" t="str">
        <f>IF(RIGHT(F1561,2)="90",INDEX(字典!F:F,MATCH("0x"&amp;MID(F1561,5,2),字典!C:C,0)),INDEX(字典!D:D,MATCH("0x"&amp;MID(F1561,5,2),字典!C:C,0)))</f>
        <v>0x70(112)</v>
      </c>
      <c r="J1561" s="4" t="str">
        <f>IF(RIGHT(F1561,2) ="90",INDEX(字典!J:J,MATCH("0x"&amp;MID(F1561,7,2),字典!C:C,0)),INDEX(字典!H:H,MATCH("0x"&amp;MID(F1561,7,2),字典!C:C,0)))</f>
        <v>0x20(032)</v>
      </c>
      <c r="K1561" s="4" t="str">
        <f>INDEX(字典!M:M,MATCH("0x"&amp;RIGHT(F1561,2),字典!L:L,0))</f>
        <v>0xB1(177/049)</v>
      </c>
      <c r="L1561" s="8">
        <f t="shared" si="54"/>
        <v>27.588999999999999</v>
      </c>
      <c r="M1561" s="8">
        <f t="shared" si="55"/>
        <v>4.399999999999693E-2</v>
      </c>
    </row>
    <row r="1562" spans="1:13" ht="18" customHeight="1" x14ac:dyDescent="0.2">
      <c r="A1562" s="1">
        <v>1561</v>
      </c>
      <c r="B1562" s="1">
        <v>8</v>
      </c>
      <c r="C1562" s="24">
        <v>43089.903674166664</v>
      </c>
      <c r="D1562" s="1" t="s">
        <v>77</v>
      </c>
      <c r="E1562" s="1" t="s">
        <v>78</v>
      </c>
      <c r="F1562" s="1" t="s">
        <v>1056</v>
      </c>
      <c r="G1562" s="1" t="s">
        <v>2007</v>
      </c>
      <c r="H1562" s="4" t="str">
        <f>INDEX(字典!B:B,MATCH(D1562,字典!A:A,0))</f>
        <v>正常</v>
      </c>
      <c r="I1562" s="4" t="str">
        <f>IF(RIGHT(F1562,2)="90",INDEX(字典!F:F,MATCH("0x"&amp;MID(F1562,5,2),字典!C:C,0)),INDEX(字典!D:D,MATCH("0x"&amp;MID(F1562,5,2),字典!C:C,0)))</f>
        <v>-</v>
      </c>
      <c r="J1562" s="4" t="str">
        <f>IF(RIGHT(F1562,2) ="90",INDEX(字典!J:J,MATCH("0x"&amp;MID(F1562,7,2),字典!C:C,0)),INDEX(字典!H:H,MATCH("0x"&amp;MID(F1562,7,2),字典!C:C,0)))</f>
        <v>0x31(049)</v>
      </c>
      <c r="K1562" s="4" t="str">
        <f>INDEX(字典!M:M,MATCH("0x"&amp;RIGHT(F1562,2),字典!L:L,0))</f>
        <v>0xC1(193/065)</v>
      </c>
      <c r="L1562" s="8">
        <f t="shared" si="54"/>
        <v>27.632000000000001</v>
      </c>
      <c r="M1562" s="8">
        <f t="shared" si="55"/>
        <v>4.3000000000002814E-2</v>
      </c>
    </row>
    <row r="1563" spans="1:13" ht="18" customHeight="1" x14ac:dyDescent="0.2">
      <c r="A1563" s="1">
        <v>1562</v>
      </c>
      <c r="B1563" s="1">
        <v>8</v>
      </c>
      <c r="C1563" s="24">
        <v>43089.903674652778</v>
      </c>
      <c r="D1563" s="1" t="s">
        <v>77</v>
      </c>
      <c r="E1563" s="1" t="s">
        <v>78</v>
      </c>
      <c r="F1563" s="1" t="s">
        <v>1058</v>
      </c>
      <c r="G1563" s="1" t="s">
        <v>2008</v>
      </c>
      <c r="H1563" s="4" t="str">
        <f>INDEX(字典!B:B,MATCH(D1563,字典!A:A,0))</f>
        <v>正常</v>
      </c>
      <c r="I1563" s="4" t="str">
        <f>IF(RIGHT(F1563,2)="90",INDEX(字典!F:F,MATCH("0x"&amp;MID(F1563,5,2),字典!C:C,0)),INDEX(字典!D:D,MATCH("0x"&amp;MID(F1563,5,2),字典!C:C,0)))</f>
        <v>0x72(114)</v>
      </c>
      <c r="J1563" s="4" t="str">
        <f>IF(RIGHT(F1563,2) ="90",INDEX(字典!J:J,MATCH("0x"&amp;MID(F1563,7,2),字典!C:C,0)),INDEX(字典!H:H,MATCH("0x"&amp;MID(F1563,7,2),字典!C:C,0)))</f>
        <v>0x07(007)</v>
      </c>
      <c r="K1563" s="4" t="str">
        <f>INDEX(字典!M:M,MATCH("0x"&amp;RIGHT(F1563,2),字典!L:L,0))</f>
        <v>0xB0(176/048)</v>
      </c>
      <c r="L1563" s="8">
        <f t="shared" si="54"/>
        <v>27.673999999999999</v>
      </c>
      <c r="M1563" s="8">
        <f t="shared" si="55"/>
        <v>4.1999999999998039E-2</v>
      </c>
    </row>
    <row r="1564" spans="1:13" ht="18" customHeight="1" x14ac:dyDescent="0.2">
      <c r="A1564" s="1">
        <v>1563</v>
      </c>
      <c r="B1564" s="1">
        <v>8</v>
      </c>
      <c r="C1564" s="24">
        <v>43089.903675162037</v>
      </c>
      <c r="D1564" s="1" t="s">
        <v>77</v>
      </c>
      <c r="E1564" s="1" t="s">
        <v>78</v>
      </c>
      <c r="F1564" s="1" t="s">
        <v>1060</v>
      </c>
      <c r="G1564" s="1" t="s">
        <v>2009</v>
      </c>
      <c r="H1564" s="4" t="str">
        <f>INDEX(字典!B:B,MATCH(D1564,字典!A:A,0))</f>
        <v>正常</v>
      </c>
      <c r="I1564" s="4" t="str">
        <f>IF(RIGHT(F1564,2)="90",INDEX(字典!F:F,MATCH("0x"&amp;MID(F1564,5,2),字典!C:C,0)),INDEX(字典!D:D,MATCH("0x"&amp;MID(F1564,5,2),字典!C:C,0)))</f>
        <v>0x14(020)</v>
      </c>
      <c r="J1564" s="4" t="str">
        <f>IF(RIGHT(F1564,2) ="90",INDEX(字典!J:J,MATCH("0x"&amp;MID(F1564,7,2),字典!C:C,0)),INDEX(字典!H:H,MATCH("0x"&amp;MID(F1564,7,2),字典!C:C,0)))</f>
        <v>0x5B(091)</v>
      </c>
      <c r="K1564" s="4" t="str">
        <f>INDEX(字典!M:M,MATCH("0x"&amp;RIGHT(F1564,2),字典!L:L,0))</f>
        <v>0xB0(176/048)</v>
      </c>
      <c r="L1564" s="8">
        <f t="shared" si="54"/>
        <v>27.718</v>
      </c>
      <c r="M1564" s="8">
        <f t="shared" si="55"/>
        <v>4.4000000000000483E-2</v>
      </c>
    </row>
    <row r="1565" spans="1:13" ht="18" customHeight="1" x14ac:dyDescent="0.2">
      <c r="A1565" s="1">
        <v>1564</v>
      </c>
      <c r="B1565" s="1">
        <v>8</v>
      </c>
      <c r="C1565" s="24">
        <v>43089.903675694448</v>
      </c>
      <c r="D1565" s="1" t="s">
        <v>77</v>
      </c>
      <c r="E1565" s="1" t="s">
        <v>78</v>
      </c>
      <c r="F1565" s="1" t="s">
        <v>1063</v>
      </c>
      <c r="G1565" s="1" t="s">
        <v>2010</v>
      </c>
      <c r="H1565" s="4" t="str">
        <f>INDEX(字典!B:B,MATCH(D1565,字典!A:A,0))</f>
        <v>正常</v>
      </c>
      <c r="I1565" s="4" t="str">
        <f>IF(RIGHT(F1565,2)="90",INDEX(字典!F:F,MATCH("0x"&amp;MID(F1565,5,2),字典!C:C,0)),INDEX(字典!D:D,MATCH("0x"&amp;MID(F1565,5,2),字典!C:C,0)))</f>
        <v>0x32(050)</v>
      </c>
      <c r="J1565" s="4" t="str">
        <f>IF(RIGHT(F1565,2) ="90",INDEX(字典!J:J,MATCH("0x"&amp;MID(F1565,7,2),字典!C:C,0)),INDEX(字典!H:H,MATCH("0x"&amp;MID(F1565,7,2),字典!C:C,0)))</f>
        <v>0x07(007)</v>
      </c>
      <c r="K1565" s="4" t="str">
        <f>INDEX(字典!M:M,MATCH("0x"&amp;RIGHT(F1565,2),字典!L:L,0))</f>
        <v>0xB1(177/049)</v>
      </c>
      <c r="L1565" s="8">
        <f t="shared" si="54"/>
        <v>27.763999999999999</v>
      </c>
      <c r="M1565" s="8">
        <f t="shared" si="55"/>
        <v>4.5999999999999375E-2</v>
      </c>
    </row>
    <row r="1566" spans="1:13" ht="18" customHeight="1" x14ac:dyDescent="0.2">
      <c r="A1566" s="1">
        <v>1565</v>
      </c>
      <c r="B1566" s="1">
        <v>8</v>
      </c>
      <c r="C1566" s="24">
        <v>43089.903676203707</v>
      </c>
      <c r="D1566" s="1" t="s">
        <v>77</v>
      </c>
      <c r="E1566" s="1" t="s">
        <v>78</v>
      </c>
      <c r="F1566" s="1" t="s">
        <v>1518</v>
      </c>
      <c r="G1566" s="1" t="s">
        <v>2011</v>
      </c>
      <c r="H1566" s="4" t="str">
        <f>INDEX(字典!B:B,MATCH(D1566,字典!A:A,0))</f>
        <v>正常</v>
      </c>
      <c r="I1566" s="4" t="str">
        <f>IF(RIGHT(F1566,2)="90",INDEX(字典!F:F,MATCH("0x"&amp;MID(F1566,5,2),字典!C:C,0)),INDEX(字典!D:D,MATCH("0x"&amp;MID(F1566,5,2),字典!C:C,0)))</f>
        <v>0x32(050)</v>
      </c>
      <c r="J1566" s="4" t="str">
        <f>IF(RIGHT(F1566,2) ="90",INDEX(字典!J:J,MATCH("0x"&amp;MID(F1566,7,2),字典!C:C,0)),INDEX(字典!H:H,MATCH("0x"&amp;MID(F1566,7,2),字典!C:C,0)))</f>
        <v>0x5B(091)</v>
      </c>
      <c r="K1566" s="4" t="str">
        <f>INDEX(字典!M:M,MATCH("0x"&amp;RIGHT(F1566,2),字典!L:L,0))</f>
        <v>0xB1(177/049)</v>
      </c>
      <c r="L1566" s="8">
        <f t="shared" si="54"/>
        <v>27.808</v>
      </c>
      <c r="M1566" s="8">
        <f t="shared" si="55"/>
        <v>4.4000000000000483E-2</v>
      </c>
    </row>
    <row r="1567" spans="1:13" ht="18" customHeight="1" x14ac:dyDescent="0.2">
      <c r="A1567" s="1">
        <v>1566</v>
      </c>
      <c r="B1567" s="1">
        <v>8</v>
      </c>
      <c r="C1567" s="24">
        <v>43089.903679189818</v>
      </c>
      <c r="D1567" s="1" t="s">
        <v>77</v>
      </c>
      <c r="E1567" s="1" t="s">
        <v>78</v>
      </c>
      <c r="F1567" s="1" t="s">
        <v>1049</v>
      </c>
      <c r="G1567" s="1" t="s">
        <v>2012</v>
      </c>
      <c r="H1567" s="4" t="str">
        <f>INDEX(字典!B:B,MATCH(D1567,字典!A:A,0))</f>
        <v>正常</v>
      </c>
      <c r="I1567" s="4" t="str">
        <f>IF(RIGHT(F1567,2)="90",INDEX(字典!F:F,MATCH("0x"&amp;MID(F1567,5,2),字典!C:C,0)),INDEX(字典!D:D,MATCH("0x"&amp;MID(F1567,5,2),字典!C:C,0)))</f>
        <v>-</v>
      </c>
      <c r="J1567" s="4" t="str">
        <f>IF(RIGHT(F1567,2) ="90",INDEX(字典!J:J,MATCH("0x"&amp;MID(F1567,7,2),字典!C:C,0)),INDEX(字典!H:H,MATCH("0x"&amp;MID(F1567,7,2),字典!C:C,0)))</f>
        <v>-</v>
      </c>
      <c r="K1567" s="4" t="str">
        <f>INDEX(字典!M:M,MATCH("0x"&amp;RIGHT(F1567,2),字典!L:L,0))</f>
        <v>0xB0(176/048)</v>
      </c>
      <c r="L1567" s="8">
        <f t="shared" si="54"/>
        <v>28.065999999999999</v>
      </c>
      <c r="M1567" s="8">
        <f t="shared" si="55"/>
        <v>0.25799999999999912</v>
      </c>
    </row>
    <row r="1568" spans="1:13" ht="18" customHeight="1" x14ac:dyDescent="0.2">
      <c r="A1568" s="1">
        <v>1567</v>
      </c>
      <c r="B1568" s="1">
        <v>8</v>
      </c>
      <c r="C1568" s="24">
        <v>43089.903679606483</v>
      </c>
      <c r="D1568" s="1" t="s">
        <v>77</v>
      </c>
      <c r="E1568" s="1" t="s">
        <v>78</v>
      </c>
      <c r="F1568" s="1" t="s">
        <v>1051</v>
      </c>
      <c r="G1568" s="1" t="s">
        <v>2013</v>
      </c>
      <c r="H1568" s="4" t="str">
        <f>INDEX(字典!B:B,MATCH(D1568,字典!A:A,0))</f>
        <v>正常</v>
      </c>
      <c r="I1568" s="4" t="str">
        <f>IF(RIGHT(F1568,2)="90",INDEX(字典!F:F,MATCH("0x"&amp;MID(F1568,5,2),字典!C:C,0)),INDEX(字典!D:D,MATCH("0x"&amp;MID(F1568,5,2),字典!C:C,0)))</f>
        <v>0x70(112)</v>
      </c>
      <c r="J1568" s="4" t="str">
        <f>IF(RIGHT(F1568,2) ="90",INDEX(字典!J:J,MATCH("0x"&amp;MID(F1568,7,2),字典!C:C,0)),INDEX(字典!H:H,MATCH("0x"&amp;MID(F1568,7,2),字典!C:C,0)))</f>
        <v>0x20(032)</v>
      </c>
      <c r="K1568" s="4" t="str">
        <f>INDEX(字典!M:M,MATCH("0x"&amp;RIGHT(F1568,2),字典!L:L,0))</f>
        <v>0xB0(176/048)</v>
      </c>
      <c r="L1568" s="8">
        <f t="shared" si="54"/>
        <v>28.102</v>
      </c>
      <c r="M1568" s="8">
        <f t="shared" si="55"/>
        <v>3.6000000000001364E-2</v>
      </c>
    </row>
    <row r="1569" spans="1:13" ht="18" customHeight="1" x14ac:dyDescent="0.2">
      <c r="A1569" s="1">
        <v>1568</v>
      </c>
      <c r="B1569" s="1">
        <v>8</v>
      </c>
      <c r="C1569" s="24">
        <v>43089.903680127318</v>
      </c>
      <c r="D1569" s="1" t="s">
        <v>77</v>
      </c>
      <c r="E1569" s="1" t="s">
        <v>78</v>
      </c>
      <c r="F1569" s="1" t="s">
        <v>1417</v>
      </c>
      <c r="G1569" s="1" t="s">
        <v>2014</v>
      </c>
      <c r="H1569" s="4" t="str">
        <f>INDEX(字典!B:B,MATCH(D1569,字典!A:A,0))</f>
        <v>正常</v>
      </c>
      <c r="I1569" s="4" t="str">
        <f>IF(RIGHT(F1569,2)="90",INDEX(字典!F:F,MATCH("0x"&amp;MID(F1569,5,2),字典!C:C,0)),INDEX(字典!D:D,MATCH("0x"&amp;MID(F1569,5,2),字典!C:C,0)))</f>
        <v>-</v>
      </c>
      <c r="J1569" s="4" t="str">
        <f>IF(RIGHT(F1569,2) ="90",INDEX(字典!J:J,MATCH("0x"&amp;MID(F1569,7,2),字典!C:C,0)),INDEX(字典!H:H,MATCH("0x"&amp;MID(F1569,7,2),字典!C:C,0)))</f>
        <v>0x01(001)</v>
      </c>
      <c r="K1569" s="4" t="str">
        <f>INDEX(字典!M:M,MATCH("0x"&amp;RIGHT(F1569,2),字典!L:L,0))</f>
        <v>0xC0(192/064)</v>
      </c>
      <c r="L1569" s="8">
        <f t="shared" si="54"/>
        <v>28.146999999999998</v>
      </c>
      <c r="M1569" s="8">
        <f t="shared" si="55"/>
        <v>4.4999999999998153E-2</v>
      </c>
    </row>
    <row r="1570" spans="1:13" ht="18" customHeight="1" x14ac:dyDescent="0.2">
      <c r="A1570" s="1">
        <v>1569</v>
      </c>
      <c r="B1570" s="1">
        <v>8</v>
      </c>
      <c r="C1570" s="24">
        <v>43089.903680706018</v>
      </c>
      <c r="D1570" s="1" t="s">
        <v>77</v>
      </c>
      <c r="E1570" s="1" t="s">
        <v>78</v>
      </c>
      <c r="F1570" s="1" t="s">
        <v>1054</v>
      </c>
      <c r="G1570" s="1" t="s">
        <v>2015</v>
      </c>
      <c r="H1570" s="4" t="str">
        <f>INDEX(字典!B:B,MATCH(D1570,字典!A:A,0))</f>
        <v>正常</v>
      </c>
      <c r="I1570" s="4" t="str">
        <f>IF(RIGHT(F1570,2)="90",INDEX(字典!F:F,MATCH("0x"&amp;MID(F1570,5,2),字典!C:C,0)),INDEX(字典!D:D,MATCH("0x"&amp;MID(F1570,5,2),字典!C:C,0)))</f>
        <v>-</v>
      </c>
      <c r="J1570" s="4" t="str">
        <f>IF(RIGHT(F1570,2) ="90",INDEX(字典!J:J,MATCH("0x"&amp;MID(F1570,7,2),字典!C:C,0)),INDEX(字典!H:H,MATCH("0x"&amp;MID(F1570,7,2),字典!C:C,0)))</f>
        <v>-</v>
      </c>
      <c r="K1570" s="4" t="str">
        <f>INDEX(字典!M:M,MATCH("0x"&amp;RIGHT(F1570,2),字典!L:L,0))</f>
        <v>0xB1(177/049)</v>
      </c>
      <c r="L1570" s="8">
        <f t="shared" si="54"/>
        <v>28.196999999999999</v>
      </c>
      <c r="M1570" s="8">
        <f t="shared" si="55"/>
        <v>5.0000000000000711E-2</v>
      </c>
    </row>
    <row r="1571" spans="1:13" ht="18" customHeight="1" x14ac:dyDescent="0.2">
      <c r="A1571" s="1">
        <v>1570</v>
      </c>
      <c r="B1571" s="1">
        <v>8</v>
      </c>
      <c r="C1571" s="24">
        <v>43089.903681226853</v>
      </c>
      <c r="D1571" s="1" t="s">
        <v>77</v>
      </c>
      <c r="E1571" s="1" t="s">
        <v>78</v>
      </c>
      <c r="F1571" s="1" t="s">
        <v>1055</v>
      </c>
      <c r="G1571" s="1" t="s">
        <v>2016</v>
      </c>
      <c r="H1571" s="4" t="str">
        <f>INDEX(字典!B:B,MATCH(D1571,字典!A:A,0))</f>
        <v>正常</v>
      </c>
      <c r="I1571" s="4" t="str">
        <f>IF(RIGHT(F1571,2)="90",INDEX(字典!F:F,MATCH("0x"&amp;MID(F1571,5,2),字典!C:C,0)),INDEX(字典!D:D,MATCH("0x"&amp;MID(F1571,5,2),字典!C:C,0)))</f>
        <v>0x70(112)</v>
      </c>
      <c r="J1571" s="4" t="str">
        <f>IF(RIGHT(F1571,2) ="90",INDEX(字典!J:J,MATCH("0x"&amp;MID(F1571,7,2),字典!C:C,0)),INDEX(字典!H:H,MATCH("0x"&amp;MID(F1571,7,2),字典!C:C,0)))</f>
        <v>0x20(032)</v>
      </c>
      <c r="K1571" s="4" t="str">
        <f>INDEX(字典!M:M,MATCH("0x"&amp;RIGHT(F1571,2),字典!L:L,0))</f>
        <v>0xB1(177/049)</v>
      </c>
      <c r="L1571" s="8">
        <f t="shared" si="54"/>
        <v>28.242000000000001</v>
      </c>
      <c r="M1571" s="8">
        <f t="shared" si="55"/>
        <v>4.5000000000001705E-2</v>
      </c>
    </row>
    <row r="1572" spans="1:13" ht="18" customHeight="1" x14ac:dyDescent="0.2">
      <c r="A1572" s="1">
        <v>1571</v>
      </c>
      <c r="B1572" s="1">
        <v>8</v>
      </c>
      <c r="C1572" s="24">
        <v>43089.903681747688</v>
      </c>
      <c r="D1572" s="1" t="s">
        <v>77</v>
      </c>
      <c r="E1572" s="1" t="s">
        <v>78</v>
      </c>
      <c r="F1572" s="1" t="s">
        <v>1102</v>
      </c>
      <c r="G1572" s="1" t="s">
        <v>2017</v>
      </c>
      <c r="H1572" s="4" t="str">
        <f>INDEX(字典!B:B,MATCH(D1572,字典!A:A,0))</f>
        <v>正常</v>
      </c>
      <c r="I1572" s="4" t="str">
        <f>IF(RIGHT(F1572,2)="90",INDEX(字典!F:F,MATCH("0x"&amp;MID(F1572,5,2),字典!C:C,0)),INDEX(字典!D:D,MATCH("0x"&amp;MID(F1572,5,2),字典!C:C,0)))</f>
        <v>-</v>
      </c>
      <c r="J1572" s="4" t="str">
        <f>IF(RIGHT(F1572,2) ="90",INDEX(字典!J:J,MATCH("0x"&amp;MID(F1572,7,2),字典!C:C,0)),INDEX(字典!H:H,MATCH("0x"&amp;MID(F1572,7,2),字典!C:C,0)))</f>
        <v>0x30(048)</v>
      </c>
      <c r="K1572" s="4" t="str">
        <f>INDEX(字典!M:M,MATCH("0x"&amp;RIGHT(F1572,2),字典!L:L,0))</f>
        <v>0xC1(193/065)</v>
      </c>
      <c r="L1572" s="8">
        <f t="shared" si="54"/>
        <v>28.286999999999999</v>
      </c>
      <c r="M1572" s="8">
        <f t="shared" si="55"/>
        <v>4.4999999999998153E-2</v>
      </c>
    </row>
    <row r="1573" spans="1:13" ht="18" customHeight="1" x14ac:dyDescent="0.2">
      <c r="A1573" s="1">
        <v>1572</v>
      </c>
      <c r="B1573" s="1">
        <v>8</v>
      </c>
      <c r="C1573" s="24">
        <v>43089.903682256947</v>
      </c>
      <c r="D1573" s="1" t="s">
        <v>77</v>
      </c>
      <c r="E1573" s="1" t="s">
        <v>78</v>
      </c>
      <c r="F1573" s="1" t="s">
        <v>1422</v>
      </c>
      <c r="G1573" s="1" t="s">
        <v>2018</v>
      </c>
      <c r="H1573" s="4" t="str">
        <f>INDEX(字典!B:B,MATCH(D1573,字典!A:A,0))</f>
        <v>正常</v>
      </c>
      <c r="I1573" s="4" t="str">
        <f>IF(RIGHT(F1573,2)="90",INDEX(字典!F:F,MATCH("0x"&amp;MID(F1573,5,2),字典!C:C,0)),INDEX(字典!D:D,MATCH("0x"&amp;MID(F1573,5,2),字典!C:C,0)))</f>
        <v>0x6E(110)</v>
      </c>
      <c r="J1573" s="4" t="str">
        <f>IF(RIGHT(F1573,2) ="90",INDEX(字典!J:J,MATCH("0x"&amp;MID(F1573,7,2),字典!C:C,0)),INDEX(字典!H:H,MATCH("0x"&amp;MID(F1573,7,2),字典!C:C,0)))</f>
        <v>0x07(007)</v>
      </c>
      <c r="K1573" s="4" t="str">
        <f>INDEX(字典!M:M,MATCH("0x"&amp;RIGHT(F1573,2),字典!L:L,0))</f>
        <v>0xB0(176/048)</v>
      </c>
      <c r="L1573" s="8">
        <f t="shared" si="54"/>
        <v>28.331</v>
      </c>
      <c r="M1573" s="8">
        <f t="shared" si="55"/>
        <v>4.4000000000000483E-2</v>
      </c>
    </row>
    <row r="1574" spans="1:13" ht="18" customHeight="1" x14ac:dyDescent="0.2">
      <c r="A1574" s="1">
        <v>1573</v>
      </c>
      <c r="B1574" s="1">
        <v>8</v>
      </c>
      <c r="C1574" s="24">
        <v>43089.903682766206</v>
      </c>
      <c r="D1574" s="1" t="s">
        <v>77</v>
      </c>
      <c r="E1574" s="1" t="s">
        <v>78</v>
      </c>
      <c r="F1574" s="1" t="s">
        <v>1424</v>
      </c>
      <c r="G1574" s="1" t="s">
        <v>2019</v>
      </c>
      <c r="H1574" s="4" t="str">
        <f>INDEX(字典!B:B,MATCH(D1574,字典!A:A,0))</f>
        <v>正常</v>
      </c>
      <c r="I1574" s="4" t="str">
        <f>IF(RIGHT(F1574,2)="90",INDEX(字典!F:F,MATCH("0x"&amp;MID(F1574,5,2),字典!C:C,0)),INDEX(字典!D:D,MATCH("0x"&amp;MID(F1574,5,2),字典!C:C,0)))</f>
        <v>0x12(018)</v>
      </c>
      <c r="J1574" s="4" t="str">
        <f>IF(RIGHT(F1574,2) ="90",INDEX(字典!J:J,MATCH("0x"&amp;MID(F1574,7,2),字典!C:C,0)),INDEX(字典!H:H,MATCH("0x"&amp;MID(F1574,7,2),字典!C:C,0)))</f>
        <v>0x5B(091)</v>
      </c>
      <c r="K1574" s="4" t="str">
        <f>INDEX(字典!M:M,MATCH("0x"&amp;RIGHT(F1574,2),字典!L:L,0))</f>
        <v>0xB0(176/048)</v>
      </c>
      <c r="L1574" s="8">
        <f t="shared" si="54"/>
        <v>28.375</v>
      </c>
      <c r="M1574" s="8">
        <f t="shared" si="55"/>
        <v>4.4000000000000483E-2</v>
      </c>
    </row>
    <row r="1575" spans="1:13" ht="18" customHeight="1" x14ac:dyDescent="0.2">
      <c r="A1575" s="1">
        <v>1574</v>
      </c>
      <c r="B1575" s="1">
        <v>8</v>
      </c>
      <c r="C1575" s="24">
        <v>43089.90368333333</v>
      </c>
      <c r="D1575" s="1" t="s">
        <v>77</v>
      </c>
      <c r="E1575" s="1" t="s">
        <v>78</v>
      </c>
      <c r="F1575" s="1" t="s">
        <v>1426</v>
      </c>
      <c r="G1575" s="1" t="s">
        <v>2020</v>
      </c>
      <c r="H1575" s="4" t="str">
        <f>INDEX(字典!B:B,MATCH(D1575,字典!A:A,0))</f>
        <v>正常</v>
      </c>
      <c r="I1575" s="4" t="str">
        <f>IF(RIGHT(F1575,2)="90",INDEX(字典!F:F,MATCH("0x"&amp;MID(F1575,5,2),字典!C:C,0)),INDEX(字典!D:D,MATCH("0x"&amp;MID(F1575,5,2),字典!C:C,0)))</f>
        <v>0x30(048)</v>
      </c>
      <c r="J1575" s="4" t="str">
        <f>IF(RIGHT(F1575,2) ="90",INDEX(字典!J:J,MATCH("0x"&amp;MID(F1575,7,2),字典!C:C,0)),INDEX(字典!H:H,MATCH("0x"&amp;MID(F1575,7,2),字典!C:C,0)))</f>
        <v>0x07(007)</v>
      </c>
      <c r="K1575" s="4" t="str">
        <f>INDEX(字典!M:M,MATCH("0x"&amp;RIGHT(F1575,2),字典!L:L,0))</f>
        <v>0xB1(177/049)</v>
      </c>
      <c r="L1575" s="8">
        <f t="shared" si="54"/>
        <v>28.423999999999999</v>
      </c>
      <c r="M1575" s="8">
        <f t="shared" si="55"/>
        <v>4.8999999999999488E-2</v>
      </c>
    </row>
    <row r="1576" spans="1:13" ht="18" customHeight="1" x14ac:dyDescent="0.2">
      <c r="A1576" s="1">
        <v>1575</v>
      </c>
      <c r="B1576" s="1">
        <v>8</v>
      </c>
      <c r="C1576" s="24">
        <v>43089.903683854165</v>
      </c>
      <c r="D1576" s="1" t="s">
        <v>77</v>
      </c>
      <c r="E1576" s="1" t="s">
        <v>78</v>
      </c>
      <c r="F1576" s="1" t="s">
        <v>1428</v>
      </c>
      <c r="G1576" s="1" t="s">
        <v>2021</v>
      </c>
      <c r="H1576" s="4" t="str">
        <f>INDEX(字典!B:B,MATCH(D1576,字典!A:A,0))</f>
        <v>正常</v>
      </c>
      <c r="I1576" s="4" t="str">
        <f>IF(RIGHT(F1576,2)="90",INDEX(字典!F:F,MATCH("0x"&amp;MID(F1576,5,2),字典!C:C,0)),INDEX(字典!D:D,MATCH("0x"&amp;MID(F1576,5,2),字典!C:C,0)))</f>
        <v>0x23(035)</v>
      </c>
      <c r="J1576" s="4" t="str">
        <f>IF(RIGHT(F1576,2) ="90",INDEX(字典!J:J,MATCH("0x"&amp;MID(F1576,7,2),字典!C:C,0)),INDEX(字典!H:H,MATCH("0x"&amp;MID(F1576,7,2),字典!C:C,0)))</f>
        <v>0x5B(091)</v>
      </c>
      <c r="K1576" s="4" t="str">
        <f>INDEX(字典!M:M,MATCH("0x"&amp;RIGHT(F1576,2),字典!L:L,0))</f>
        <v>0xB1(177/049)</v>
      </c>
      <c r="L1576" s="8">
        <f t="shared" si="54"/>
        <v>28.469000000000001</v>
      </c>
      <c r="M1576" s="8">
        <f t="shared" si="55"/>
        <v>4.5000000000001705E-2</v>
      </c>
    </row>
    <row r="1577" spans="1:13" ht="18" customHeight="1" x14ac:dyDescent="0.2">
      <c r="A1577" s="1">
        <v>1576</v>
      </c>
      <c r="B1577" s="1">
        <v>8</v>
      </c>
      <c r="C1577" s="24">
        <v>43089.90368609954</v>
      </c>
      <c r="D1577" s="1" t="s">
        <v>77</v>
      </c>
      <c r="E1577" s="1" t="s">
        <v>78</v>
      </c>
      <c r="F1577" s="1" t="s">
        <v>1049</v>
      </c>
      <c r="G1577" s="1" t="s">
        <v>2022</v>
      </c>
      <c r="H1577" s="4" t="str">
        <f>INDEX(字典!B:B,MATCH(D1577,字典!A:A,0))</f>
        <v>正常</v>
      </c>
      <c r="I1577" s="4" t="str">
        <f>IF(RIGHT(F1577,2)="90",INDEX(字典!F:F,MATCH("0x"&amp;MID(F1577,5,2),字典!C:C,0)),INDEX(字典!D:D,MATCH("0x"&amp;MID(F1577,5,2),字典!C:C,0)))</f>
        <v>-</v>
      </c>
      <c r="J1577" s="4" t="str">
        <f>IF(RIGHT(F1577,2) ="90",INDEX(字典!J:J,MATCH("0x"&amp;MID(F1577,7,2),字典!C:C,0)),INDEX(字典!H:H,MATCH("0x"&amp;MID(F1577,7,2),字典!C:C,0)))</f>
        <v>-</v>
      </c>
      <c r="K1577" s="4" t="str">
        <f>INDEX(字典!M:M,MATCH("0x"&amp;RIGHT(F1577,2),字典!L:L,0))</f>
        <v>0xB0(176/048)</v>
      </c>
      <c r="L1577" s="8">
        <f t="shared" si="54"/>
        <v>28.663</v>
      </c>
      <c r="M1577" s="8">
        <f t="shared" si="55"/>
        <v>0.19399999999999906</v>
      </c>
    </row>
    <row r="1578" spans="1:13" ht="18" customHeight="1" x14ac:dyDescent="0.2">
      <c r="A1578" s="1">
        <v>1577</v>
      </c>
      <c r="B1578" s="1">
        <v>8</v>
      </c>
      <c r="C1578" s="24">
        <v>43089.903686516205</v>
      </c>
      <c r="D1578" s="1" t="s">
        <v>77</v>
      </c>
      <c r="E1578" s="1" t="s">
        <v>78</v>
      </c>
      <c r="F1578" s="1" t="s">
        <v>1051</v>
      </c>
      <c r="G1578" s="1" t="s">
        <v>2023</v>
      </c>
      <c r="H1578" s="4" t="str">
        <f>INDEX(字典!B:B,MATCH(D1578,字典!A:A,0))</f>
        <v>正常</v>
      </c>
      <c r="I1578" s="4" t="str">
        <f>IF(RIGHT(F1578,2)="90",INDEX(字典!F:F,MATCH("0x"&amp;MID(F1578,5,2),字典!C:C,0)),INDEX(字典!D:D,MATCH("0x"&amp;MID(F1578,5,2),字典!C:C,0)))</f>
        <v>0x70(112)</v>
      </c>
      <c r="J1578" s="4" t="str">
        <f>IF(RIGHT(F1578,2) ="90",INDEX(字典!J:J,MATCH("0x"&amp;MID(F1578,7,2),字典!C:C,0)),INDEX(字典!H:H,MATCH("0x"&amp;MID(F1578,7,2),字典!C:C,0)))</f>
        <v>0x20(032)</v>
      </c>
      <c r="K1578" s="4" t="str">
        <f>INDEX(字典!M:M,MATCH("0x"&amp;RIGHT(F1578,2),字典!L:L,0))</f>
        <v>0xB0(176/048)</v>
      </c>
      <c r="L1578" s="8">
        <f t="shared" si="54"/>
        <v>28.699000000000002</v>
      </c>
      <c r="M1578" s="8">
        <f t="shared" si="55"/>
        <v>3.6000000000001364E-2</v>
      </c>
    </row>
    <row r="1579" spans="1:13" ht="18" customHeight="1" x14ac:dyDescent="0.2">
      <c r="A1579" s="1">
        <v>1578</v>
      </c>
      <c r="B1579" s="1">
        <v>8</v>
      </c>
      <c r="C1579" s="24">
        <v>43089.90368703704</v>
      </c>
      <c r="D1579" s="1" t="s">
        <v>77</v>
      </c>
      <c r="E1579" s="1" t="s">
        <v>78</v>
      </c>
      <c r="F1579" s="1" t="s">
        <v>1052</v>
      </c>
      <c r="G1579" s="1" t="s">
        <v>2024</v>
      </c>
      <c r="H1579" s="4" t="str">
        <f>INDEX(字典!B:B,MATCH(D1579,字典!A:A,0))</f>
        <v>正常</v>
      </c>
      <c r="I1579" s="4" t="str">
        <f>IF(RIGHT(F1579,2)="90",INDEX(字典!F:F,MATCH("0x"&amp;MID(F1579,5,2),字典!C:C,0)),INDEX(字典!D:D,MATCH("0x"&amp;MID(F1579,5,2),字典!C:C,0)))</f>
        <v>-</v>
      </c>
      <c r="J1579" s="4" t="str">
        <f>IF(RIGHT(F1579,2) ="90",INDEX(字典!J:J,MATCH("0x"&amp;MID(F1579,7,2),字典!C:C,0)),INDEX(字典!H:H,MATCH("0x"&amp;MID(F1579,7,2),字典!C:C,0)))</f>
        <v>-</v>
      </c>
      <c r="K1579" s="4" t="str">
        <f>INDEX(字典!M:M,MATCH("0x"&amp;RIGHT(F1579,2),字典!L:L,0))</f>
        <v>0xC0(192/064)</v>
      </c>
      <c r="L1579" s="8">
        <f t="shared" si="54"/>
        <v>28.744</v>
      </c>
      <c r="M1579" s="8">
        <f t="shared" si="55"/>
        <v>4.4999999999998153E-2</v>
      </c>
    </row>
    <row r="1580" spans="1:13" ht="18" customHeight="1" x14ac:dyDescent="0.2">
      <c r="A1580" s="1">
        <v>1579</v>
      </c>
      <c r="B1580" s="1">
        <v>8</v>
      </c>
      <c r="C1580" s="24">
        <v>43089.90368758102</v>
      </c>
      <c r="D1580" s="1" t="s">
        <v>77</v>
      </c>
      <c r="E1580" s="1" t="s">
        <v>78</v>
      </c>
      <c r="F1580" s="1" t="s">
        <v>1054</v>
      </c>
      <c r="G1580" s="1" t="s">
        <v>2025</v>
      </c>
      <c r="H1580" s="4" t="str">
        <f>INDEX(字典!B:B,MATCH(D1580,字典!A:A,0))</f>
        <v>正常</v>
      </c>
      <c r="I1580" s="4" t="str">
        <f>IF(RIGHT(F1580,2)="90",INDEX(字典!F:F,MATCH("0x"&amp;MID(F1580,5,2),字典!C:C,0)),INDEX(字典!D:D,MATCH("0x"&amp;MID(F1580,5,2),字典!C:C,0)))</f>
        <v>-</v>
      </c>
      <c r="J1580" s="4" t="str">
        <f>IF(RIGHT(F1580,2) ="90",INDEX(字典!J:J,MATCH("0x"&amp;MID(F1580,7,2),字典!C:C,0)),INDEX(字典!H:H,MATCH("0x"&amp;MID(F1580,7,2),字典!C:C,0)))</f>
        <v>-</v>
      </c>
      <c r="K1580" s="4" t="str">
        <f>INDEX(字典!M:M,MATCH("0x"&amp;RIGHT(F1580,2),字典!L:L,0))</f>
        <v>0xB1(177/049)</v>
      </c>
      <c r="L1580" s="8">
        <f t="shared" si="54"/>
        <v>28.791</v>
      </c>
      <c r="M1580" s="8">
        <f t="shared" si="55"/>
        <v>4.7000000000000597E-2</v>
      </c>
    </row>
    <row r="1581" spans="1:13" ht="18" customHeight="1" x14ac:dyDescent="0.2">
      <c r="A1581" s="1">
        <v>1580</v>
      </c>
      <c r="B1581" s="1">
        <v>8</v>
      </c>
      <c r="C1581" s="24">
        <v>43089.903688182872</v>
      </c>
      <c r="D1581" s="1" t="s">
        <v>77</v>
      </c>
      <c r="E1581" s="1" t="s">
        <v>78</v>
      </c>
      <c r="F1581" s="1" t="s">
        <v>1055</v>
      </c>
      <c r="G1581" s="1" t="s">
        <v>2026</v>
      </c>
      <c r="H1581" s="4" t="str">
        <f>INDEX(字典!B:B,MATCH(D1581,字典!A:A,0))</f>
        <v>正常</v>
      </c>
      <c r="I1581" s="4" t="str">
        <f>IF(RIGHT(F1581,2)="90",INDEX(字典!F:F,MATCH("0x"&amp;MID(F1581,5,2),字典!C:C,0)),INDEX(字典!D:D,MATCH("0x"&amp;MID(F1581,5,2),字典!C:C,0)))</f>
        <v>0x70(112)</v>
      </c>
      <c r="J1581" s="4" t="str">
        <f>IF(RIGHT(F1581,2) ="90",INDEX(字典!J:J,MATCH("0x"&amp;MID(F1581,7,2),字典!C:C,0)),INDEX(字典!H:H,MATCH("0x"&amp;MID(F1581,7,2),字典!C:C,0)))</f>
        <v>0x20(032)</v>
      </c>
      <c r="K1581" s="4" t="str">
        <f>INDEX(字典!M:M,MATCH("0x"&amp;RIGHT(F1581,2),字典!L:L,0))</f>
        <v>0xB1(177/049)</v>
      </c>
      <c r="L1581" s="8">
        <f t="shared" si="54"/>
        <v>28.843</v>
      </c>
      <c r="M1581" s="8">
        <f t="shared" si="55"/>
        <v>5.1999999999999602E-2</v>
      </c>
    </row>
    <row r="1582" spans="1:13" ht="18" customHeight="1" x14ac:dyDescent="0.2">
      <c r="A1582" s="1">
        <v>1581</v>
      </c>
      <c r="B1582" s="1">
        <v>8</v>
      </c>
      <c r="C1582" s="24">
        <v>43089.903688726852</v>
      </c>
      <c r="D1582" s="1" t="s">
        <v>77</v>
      </c>
      <c r="E1582" s="1" t="s">
        <v>78</v>
      </c>
      <c r="F1582" s="1" t="s">
        <v>929</v>
      </c>
      <c r="G1582" s="1" t="s">
        <v>2027</v>
      </c>
      <c r="H1582" s="4" t="str">
        <f>INDEX(字典!B:B,MATCH(D1582,字典!A:A,0))</f>
        <v>正常</v>
      </c>
      <c r="I1582" s="4" t="str">
        <f>IF(RIGHT(F1582,2)="90",INDEX(字典!F:F,MATCH("0x"&amp;MID(F1582,5,2),字典!C:C,0)),INDEX(字典!D:D,MATCH("0x"&amp;MID(F1582,5,2),字典!C:C,0)))</f>
        <v>-</v>
      </c>
      <c r="J1582" s="4" t="str">
        <f>IF(RIGHT(F1582,2) ="90",INDEX(字典!J:J,MATCH("0x"&amp;MID(F1582,7,2),字典!C:C,0)),INDEX(字典!H:H,MATCH("0x"&amp;MID(F1582,7,2),字典!C:C,0)))</f>
        <v>-</v>
      </c>
      <c r="K1582" s="4" t="str">
        <f>INDEX(字典!M:M,MATCH("0x"&amp;RIGHT(F1582,2),字典!L:L,0))</f>
        <v>0xC1(193/065)</v>
      </c>
      <c r="L1582" s="8">
        <f t="shared" si="54"/>
        <v>28.89</v>
      </c>
      <c r="M1582" s="8">
        <f t="shared" si="55"/>
        <v>4.7000000000000597E-2</v>
      </c>
    </row>
    <row r="1583" spans="1:13" ht="18" customHeight="1" x14ac:dyDescent="0.2">
      <c r="A1583" s="1">
        <v>1582</v>
      </c>
      <c r="B1583" s="1">
        <v>8</v>
      </c>
      <c r="C1583" s="24">
        <v>43089.903689247687</v>
      </c>
      <c r="D1583" s="1" t="s">
        <v>77</v>
      </c>
      <c r="E1583" s="1" t="s">
        <v>78</v>
      </c>
      <c r="F1583" s="1" t="s">
        <v>1058</v>
      </c>
      <c r="G1583" s="1" t="s">
        <v>2028</v>
      </c>
      <c r="H1583" s="4" t="str">
        <f>INDEX(字典!B:B,MATCH(D1583,字典!A:A,0))</f>
        <v>正常</v>
      </c>
      <c r="I1583" s="4" t="str">
        <f>IF(RIGHT(F1583,2)="90",INDEX(字典!F:F,MATCH("0x"&amp;MID(F1583,5,2),字典!C:C,0)),INDEX(字典!D:D,MATCH("0x"&amp;MID(F1583,5,2),字典!C:C,0)))</f>
        <v>0x72(114)</v>
      </c>
      <c r="J1583" s="4" t="str">
        <f>IF(RIGHT(F1583,2) ="90",INDEX(字典!J:J,MATCH("0x"&amp;MID(F1583,7,2),字典!C:C,0)),INDEX(字典!H:H,MATCH("0x"&amp;MID(F1583,7,2),字典!C:C,0)))</f>
        <v>0x07(007)</v>
      </c>
      <c r="K1583" s="4" t="str">
        <f>INDEX(字典!M:M,MATCH("0x"&amp;RIGHT(F1583,2),字典!L:L,0))</f>
        <v>0xB0(176/048)</v>
      </c>
      <c r="L1583" s="8">
        <f t="shared" si="54"/>
        <v>28.934999999999999</v>
      </c>
      <c r="M1583" s="8">
        <f t="shared" si="55"/>
        <v>4.4999999999998153E-2</v>
      </c>
    </row>
    <row r="1584" spans="1:13" ht="18" customHeight="1" x14ac:dyDescent="0.2">
      <c r="A1584" s="1">
        <v>1583</v>
      </c>
      <c r="B1584" s="1">
        <v>8</v>
      </c>
      <c r="C1584" s="24">
        <v>43089.903689814812</v>
      </c>
      <c r="D1584" s="1" t="s">
        <v>77</v>
      </c>
      <c r="E1584" s="1" t="s">
        <v>78</v>
      </c>
      <c r="F1584" s="1" t="s">
        <v>1437</v>
      </c>
      <c r="G1584" s="1" t="s">
        <v>2029</v>
      </c>
      <c r="H1584" s="4" t="str">
        <f>INDEX(字典!B:B,MATCH(D1584,字典!A:A,0))</f>
        <v>正常</v>
      </c>
      <c r="I1584" s="4" t="str">
        <f>IF(RIGHT(F1584,2)="90",INDEX(字典!F:F,MATCH("0x"&amp;MID(F1584,5,2),字典!C:C,0)),INDEX(字典!D:D,MATCH("0x"&amp;MID(F1584,5,2),字典!C:C,0)))</f>
        <v>0x18(024)</v>
      </c>
      <c r="J1584" s="4" t="str">
        <f>IF(RIGHT(F1584,2) ="90",INDEX(字典!J:J,MATCH("0x"&amp;MID(F1584,7,2),字典!C:C,0)),INDEX(字典!H:H,MATCH("0x"&amp;MID(F1584,7,2),字典!C:C,0)))</f>
        <v>0x5B(091)</v>
      </c>
      <c r="K1584" s="4" t="str">
        <f>INDEX(字典!M:M,MATCH("0x"&amp;RIGHT(F1584,2),字典!L:L,0))</f>
        <v>0xB0(176/048)</v>
      </c>
      <c r="L1584" s="8">
        <f t="shared" si="54"/>
        <v>28.984000000000002</v>
      </c>
      <c r="M1584" s="8">
        <f t="shared" si="55"/>
        <v>4.9000000000003041E-2</v>
      </c>
    </row>
    <row r="1585" spans="1:13" ht="18" customHeight="1" x14ac:dyDescent="0.2">
      <c r="A1585" s="1">
        <v>1584</v>
      </c>
      <c r="B1585" s="1">
        <v>8</v>
      </c>
      <c r="C1585" s="24">
        <v>43089.903690416664</v>
      </c>
      <c r="D1585" s="1" t="s">
        <v>77</v>
      </c>
      <c r="E1585" s="1" t="s">
        <v>78</v>
      </c>
      <c r="F1585" s="1" t="s">
        <v>1439</v>
      </c>
      <c r="G1585" s="1" t="s">
        <v>2030</v>
      </c>
      <c r="H1585" s="4" t="str">
        <f>INDEX(字典!B:B,MATCH(D1585,字典!A:A,0))</f>
        <v>正常</v>
      </c>
      <c r="I1585" s="4" t="str">
        <f>IF(RIGHT(F1585,2)="90",INDEX(字典!F:F,MATCH("0x"&amp;MID(F1585,5,2),字典!C:C,0)),INDEX(字典!D:D,MATCH("0x"&amp;MID(F1585,5,2),字典!C:C,0)))</f>
        <v>0x68(104)</v>
      </c>
      <c r="J1585" s="4" t="str">
        <f>IF(RIGHT(F1585,2) ="90",INDEX(字典!J:J,MATCH("0x"&amp;MID(F1585,7,2),字典!C:C,0)),INDEX(字典!H:H,MATCH("0x"&amp;MID(F1585,7,2),字典!C:C,0)))</f>
        <v>0x07(007)</v>
      </c>
      <c r="K1585" s="4" t="str">
        <f>INDEX(字典!M:M,MATCH("0x"&amp;RIGHT(F1585,2),字典!L:L,0))</f>
        <v>0xB1(177/049)</v>
      </c>
      <c r="L1585" s="8">
        <f t="shared" si="54"/>
        <v>29.036000000000001</v>
      </c>
      <c r="M1585" s="8">
        <f t="shared" si="55"/>
        <v>5.1999999999999602E-2</v>
      </c>
    </row>
    <row r="1586" spans="1:13" ht="18" customHeight="1" x14ac:dyDescent="0.2">
      <c r="A1586" s="1">
        <v>1585</v>
      </c>
      <c r="B1586" s="1">
        <v>8</v>
      </c>
      <c r="C1586" s="24">
        <v>43089.903690995372</v>
      </c>
      <c r="D1586" s="1" t="s">
        <v>77</v>
      </c>
      <c r="E1586" s="1" t="s">
        <v>78</v>
      </c>
      <c r="F1586" s="1" t="s">
        <v>1441</v>
      </c>
      <c r="G1586" s="1" t="s">
        <v>2031</v>
      </c>
      <c r="H1586" s="4" t="str">
        <f>INDEX(字典!B:B,MATCH(D1586,字典!A:A,0))</f>
        <v>正常</v>
      </c>
      <c r="I1586" s="4" t="str">
        <f>IF(RIGHT(F1586,2)="90",INDEX(字典!F:F,MATCH("0x"&amp;MID(F1586,5,2),字典!C:C,0)),INDEX(字典!D:D,MATCH("0x"&amp;MID(F1586,5,2),字典!C:C,0)))</f>
        <v>0x18(024)</v>
      </c>
      <c r="J1586" s="4" t="str">
        <f>IF(RIGHT(F1586,2) ="90",INDEX(字典!J:J,MATCH("0x"&amp;MID(F1586,7,2),字典!C:C,0)),INDEX(字典!H:H,MATCH("0x"&amp;MID(F1586,7,2),字典!C:C,0)))</f>
        <v>0x5B(091)</v>
      </c>
      <c r="K1586" s="4" t="str">
        <f>INDEX(字典!M:M,MATCH("0x"&amp;RIGHT(F1586,2),字典!L:L,0))</f>
        <v>0xB1(177/049)</v>
      </c>
      <c r="L1586" s="8">
        <f t="shared" si="54"/>
        <v>29.085999999999999</v>
      </c>
      <c r="M1586" s="8">
        <f t="shared" si="55"/>
        <v>4.9999999999997158E-2</v>
      </c>
    </row>
    <row r="1587" spans="1:13" ht="18" customHeight="1" x14ac:dyDescent="0.2">
      <c r="A1587" s="1">
        <v>1586</v>
      </c>
      <c r="B1587" s="1">
        <v>8</v>
      </c>
      <c r="C1587" s="24">
        <v>43089.903692905093</v>
      </c>
      <c r="D1587" s="1" t="s">
        <v>77</v>
      </c>
      <c r="E1587" s="1" t="s">
        <v>78</v>
      </c>
      <c r="F1587" s="1" t="s">
        <v>1049</v>
      </c>
      <c r="G1587" s="1" t="s">
        <v>2032</v>
      </c>
      <c r="H1587" s="4" t="str">
        <f>INDEX(字典!B:B,MATCH(D1587,字典!A:A,0))</f>
        <v>正常</v>
      </c>
      <c r="I1587" s="4" t="str">
        <f>IF(RIGHT(F1587,2)="90",INDEX(字典!F:F,MATCH("0x"&amp;MID(F1587,5,2),字典!C:C,0)),INDEX(字典!D:D,MATCH("0x"&amp;MID(F1587,5,2),字典!C:C,0)))</f>
        <v>-</v>
      </c>
      <c r="J1587" s="4" t="str">
        <f>IF(RIGHT(F1587,2) ="90",INDEX(字典!J:J,MATCH("0x"&amp;MID(F1587,7,2),字典!C:C,0)),INDEX(字典!H:H,MATCH("0x"&amp;MID(F1587,7,2),字典!C:C,0)))</f>
        <v>-</v>
      </c>
      <c r="K1587" s="4" t="str">
        <f>INDEX(字典!M:M,MATCH("0x"&amp;RIGHT(F1587,2),字典!L:L,0))</f>
        <v>0xB0(176/048)</v>
      </c>
      <c r="L1587" s="8">
        <f t="shared" si="54"/>
        <v>29.25</v>
      </c>
      <c r="M1587" s="8">
        <f t="shared" si="55"/>
        <v>0.16400000000000148</v>
      </c>
    </row>
    <row r="1588" spans="1:13" ht="18" customHeight="1" x14ac:dyDescent="0.2">
      <c r="A1588" s="1">
        <v>1587</v>
      </c>
      <c r="B1588" s="1">
        <v>8</v>
      </c>
      <c r="C1588" s="24">
        <v>43089.903693414351</v>
      </c>
      <c r="D1588" s="1" t="s">
        <v>77</v>
      </c>
      <c r="E1588" s="1" t="s">
        <v>78</v>
      </c>
      <c r="F1588" s="1" t="s">
        <v>1051</v>
      </c>
      <c r="G1588" s="1" t="s">
        <v>2033</v>
      </c>
      <c r="H1588" s="4" t="str">
        <f>INDEX(字典!B:B,MATCH(D1588,字典!A:A,0))</f>
        <v>正常</v>
      </c>
      <c r="I1588" s="4" t="str">
        <f>IF(RIGHT(F1588,2)="90",INDEX(字典!F:F,MATCH("0x"&amp;MID(F1588,5,2),字典!C:C,0)),INDEX(字典!D:D,MATCH("0x"&amp;MID(F1588,5,2),字典!C:C,0)))</f>
        <v>0x70(112)</v>
      </c>
      <c r="J1588" s="4" t="str">
        <f>IF(RIGHT(F1588,2) ="90",INDEX(字典!J:J,MATCH("0x"&amp;MID(F1588,7,2),字典!C:C,0)),INDEX(字典!H:H,MATCH("0x"&amp;MID(F1588,7,2),字典!C:C,0)))</f>
        <v>0x20(032)</v>
      </c>
      <c r="K1588" s="4" t="str">
        <f>INDEX(字典!M:M,MATCH("0x"&amp;RIGHT(F1588,2),字典!L:L,0))</f>
        <v>0xB0(176/048)</v>
      </c>
      <c r="L1588" s="8">
        <f t="shared" si="54"/>
        <v>29.294</v>
      </c>
      <c r="M1588" s="8">
        <f t="shared" si="55"/>
        <v>4.4000000000000483E-2</v>
      </c>
    </row>
    <row r="1589" spans="1:13" ht="18" customHeight="1" x14ac:dyDescent="0.2">
      <c r="A1589" s="1">
        <v>1588</v>
      </c>
      <c r="B1589" s="1">
        <v>8</v>
      </c>
      <c r="C1589" s="24">
        <v>43089.903693958331</v>
      </c>
      <c r="D1589" s="1" t="s">
        <v>77</v>
      </c>
      <c r="E1589" s="1" t="s">
        <v>78</v>
      </c>
      <c r="F1589" s="1" t="s">
        <v>1444</v>
      </c>
      <c r="G1589" s="1" t="s">
        <v>2034</v>
      </c>
      <c r="H1589" s="4" t="str">
        <f>INDEX(字典!B:B,MATCH(D1589,字典!A:A,0))</f>
        <v>正常</v>
      </c>
      <c r="I1589" s="4" t="str">
        <f>IF(RIGHT(F1589,2)="90",INDEX(字典!F:F,MATCH("0x"&amp;MID(F1589,5,2),字典!C:C,0)),INDEX(字典!D:D,MATCH("0x"&amp;MID(F1589,5,2),字典!C:C,0)))</f>
        <v>-</v>
      </c>
      <c r="J1589" s="4" t="str">
        <f>IF(RIGHT(F1589,2) ="90",INDEX(字典!J:J,MATCH("0x"&amp;MID(F1589,7,2),字典!C:C,0)),INDEX(字典!H:H,MATCH("0x"&amp;MID(F1589,7,2),字典!C:C,0)))</f>
        <v>0x02(002)</v>
      </c>
      <c r="K1589" s="4" t="str">
        <f>INDEX(字典!M:M,MATCH("0x"&amp;RIGHT(F1589,2),字典!L:L,0))</f>
        <v>0xC0(192/064)</v>
      </c>
      <c r="L1589" s="8">
        <f t="shared" si="54"/>
        <v>29.341000000000001</v>
      </c>
      <c r="M1589" s="8">
        <f t="shared" si="55"/>
        <v>4.7000000000000597E-2</v>
      </c>
    </row>
    <row r="1590" spans="1:13" ht="18" customHeight="1" x14ac:dyDescent="0.2">
      <c r="A1590" s="1">
        <v>1589</v>
      </c>
      <c r="B1590" s="1">
        <v>8</v>
      </c>
      <c r="C1590" s="24">
        <v>43089.903694525463</v>
      </c>
      <c r="D1590" s="1" t="s">
        <v>77</v>
      </c>
      <c r="E1590" s="1" t="s">
        <v>78</v>
      </c>
      <c r="F1590" s="1" t="s">
        <v>1054</v>
      </c>
      <c r="G1590" s="1" t="s">
        <v>2035</v>
      </c>
      <c r="H1590" s="4" t="str">
        <f>INDEX(字典!B:B,MATCH(D1590,字典!A:A,0))</f>
        <v>正常</v>
      </c>
      <c r="I1590" s="4" t="str">
        <f>IF(RIGHT(F1590,2)="90",INDEX(字典!F:F,MATCH("0x"&amp;MID(F1590,5,2),字典!C:C,0)),INDEX(字典!D:D,MATCH("0x"&amp;MID(F1590,5,2),字典!C:C,0)))</f>
        <v>-</v>
      </c>
      <c r="J1590" s="4" t="str">
        <f>IF(RIGHT(F1590,2) ="90",INDEX(字典!J:J,MATCH("0x"&amp;MID(F1590,7,2),字典!C:C,0)),INDEX(字典!H:H,MATCH("0x"&amp;MID(F1590,7,2),字典!C:C,0)))</f>
        <v>-</v>
      </c>
      <c r="K1590" s="4" t="str">
        <f>INDEX(字典!M:M,MATCH("0x"&amp;RIGHT(F1590,2),字典!L:L,0))</f>
        <v>0xB1(177/049)</v>
      </c>
      <c r="L1590" s="8">
        <f t="shared" si="54"/>
        <v>29.39</v>
      </c>
      <c r="M1590" s="8">
        <f t="shared" si="55"/>
        <v>4.8999999999999488E-2</v>
      </c>
    </row>
    <row r="1591" spans="1:13" ht="18" customHeight="1" x14ac:dyDescent="0.2">
      <c r="A1591" s="1">
        <v>1590</v>
      </c>
      <c r="B1591" s="1">
        <v>8</v>
      </c>
      <c r="C1591" s="24">
        <v>43089.903695081019</v>
      </c>
      <c r="D1591" s="1" t="s">
        <v>77</v>
      </c>
      <c r="E1591" s="1" t="s">
        <v>78</v>
      </c>
      <c r="F1591" s="1" t="s">
        <v>1447</v>
      </c>
      <c r="G1591" s="1" t="s">
        <v>2036</v>
      </c>
      <c r="H1591" s="4" t="str">
        <f>INDEX(字典!B:B,MATCH(D1591,字典!A:A,0))</f>
        <v>正常</v>
      </c>
      <c r="I1591" s="4" t="str">
        <f>IF(RIGHT(F1591,2)="90",INDEX(字典!F:F,MATCH("0x"&amp;MID(F1591,5,2),字典!C:C,0)),INDEX(字典!D:D,MATCH("0x"&amp;MID(F1591,5,2),字典!C:C,0)))</f>
        <v>0x72(114)</v>
      </c>
      <c r="J1591" s="4" t="str">
        <f>IF(RIGHT(F1591,2) ="90",INDEX(字典!J:J,MATCH("0x"&amp;MID(F1591,7,2),字典!C:C,0)),INDEX(字典!H:H,MATCH("0x"&amp;MID(F1591,7,2),字典!C:C,0)))</f>
        <v>0x20(032)</v>
      </c>
      <c r="K1591" s="4" t="str">
        <f>INDEX(字典!M:M,MATCH("0x"&amp;RIGHT(F1591,2),字典!L:L,0))</f>
        <v>0xB1(177/049)</v>
      </c>
      <c r="L1591" s="8">
        <f t="shared" si="54"/>
        <v>29.437999999999999</v>
      </c>
      <c r="M1591" s="8">
        <f t="shared" si="55"/>
        <v>4.7999999999998266E-2</v>
      </c>
    </row>
    <row r="1592" spans="1:13" ht="18" customHeight="1" x14ac:dyDescent="0.2">
      <c r="A1592" s="1">
        <v>1591</v>
      </c>
      <c r="B1592" s="1">
        <v>8</v>
      </c>
      <c r="C1592" s="24">
        <v>43089.903695682871</v>
      </c>
      <c r="D1592" s="1" t="s">
        <v>77</v>
      </c>
      <c r="E1592" s="1" t="s">
        <v>78</v>
      </c>
      <c r="F1592" s="1" t="s">
        <v>1449</v>
      </c>
      <c r="G1592" s="1" t="s">
        <v>2037</v>
      </c>
      <c r="H1592" s="4" t="str">
        <f>INDEX(字典!B:B,MATCH(D1592,字典!A:A,0))</f>
        <v>正常</v>
      </c>
      <c r="I1592" s="4" t="str">
        <f>IF(RIGHT(F1592,2)="90",INDEX(字典!F:F,MATCH("0x"&amp;MID(F1592,5,2),字典!C:C,0)),INDEX(字典!D:D,MATCH("0x"&amp;MID(F1592,5,2),字典!C:C,0)))</f>
        <v>-</v>
      </c>
      <c r="J1592" s="4" t="str">
        <f>IF(RIGHT(F1592,2) ="90",INDEX(字典!J:J,MATCH("0x"&amp;MID(F1592,7,2),字典!C:C,0)),INDEX(字典!H:H,MATCH("0x"&amp;MID(F1592,7,2),字典!C:C,0)))</f>
        <v>0x04(004)</v>
      </c>
      <c r="K1592" s="4" t="str">
        <f>INDEX(字典!M:M,MATCH("0x"&amp;RIGHT(F1592,2),字典!L:L,0))</f>
        <v>0xC1(193/065)</v>
      </c>
      <c r="L1592" s="8">
        <f t="shared" si="54"/>
        <v>29.49</v>
      </c>
      <c r="M1592" s="8">
        <f t="shared" si="55"/>
        <v>5.1999999999999602E-2</v>
      </c>
    </row>
    <row r="1593" spans="1:13" ht="18" customHeight="1" x14ac:dyDescent="0.2">
      <c r="A1593" s="1">
        <v>1592</v>
      </c>
      <c r="B1593" s="1">
        <v>8</v>
      </c>
      <c r="C1593" s="24">
        <v>43089.903696261572</v>
      </c>
      <c r="D1593" s="1" t="s">
        <v>77</v>
      </c>
      <c r="E1593" s="1" t="s">
        <v>78</v>
      </c>
      <c r="F1593" s="1" t="s">
        <v>1451</v>
      </c>
      <c r="G1593" s="1" t="s">
        <v>2038</v>
      </c>
      <c r="H1593" s="4" t="str">
        <f>INDEX(字典!B:B,MATCH(D1593,字典!A:A,0))</f>
        <v>正常</v>
      </c>
      <c r="I1593" s="4" t="str">
        <f>IF(RIGHT(F1593,2)="90",INDEX(字典!F:F,MATCH("0x"&amp;MID(F1593,5,2),字典!C:C,0)),INDEX(字典!D:D,MATCH("0x"&amp;MID(F1593,5,2),字典!C:C,0)))</f>
        <v>0x70(112)</v>
      </c>
      <c r="J1593" s="4" t="str">
        <f>IF(RIGHT(F1593,2) ="90",INDEX(字典!J:J,MATCH("0x"&amp;MID(F1593,7,2),字典!C:C,0)),INDEX(字典!H:H,MATCH("0x"&amp;MID(F1593,7,2),字典!C:C,0)))</f>
        <v>0x07(007)</v>
      </c>
      <c r="K1593" s="4" t="str">
        <f>INDEX(字典!M:M,MATCH("0x"&amp;RIGHT(F1593,2),字典!L:L,0))</f>
        <v>0xB0(176/048)</v>
      </c>
      <c r="L1593" s="8">
        <f t="shared" si="54"/>
        <v>29.541</v>
      </c>
      <c r="M1593" s="8">
        <f t="shared" si="55"/>
        <v>5.1000000000001933E-2</v>
      </c>
    </row>
    <row r="1594" spans="1:13" ht="18" customHeight="1" x14ac:dyDescent="0.2">
      <c r="A1594" s="1">
        <v>1593</v>
      </c>
      <c r="B1594" s="1">
        <v>8</v>
      </c>
      <c r="C1594" s="24">
        <v>43089.903696805559</v>
      </c>
      <c r="D1594" s="1" t="s">
        <v>77</v>
      </c>
      <c r="E1594" s="1" t="s">
        <v>78</v>
      </c>
      <c r="F1594" s="1" t="s">
        <v>1060</v>
      </c>
      <c r="G1594" s="1" t="s">
        <v>2039</v>
      </c>
      <c r="H1594" s="4" t="str">
        <f>INDEX(字典!B:B,MATCH(D1594,字典!A:A,0))</f>
        <v>正常</v>
      </c>
      <c r="I1594" s="4" t="str">
        <f>IF(RIGHT(F1594,2)="90",INDEX(字典!F:F,MATCH("0x"&amp;MID(F1594,5,2),字典!C:C,0)),INDEX(字典!D:D,MATCH("0x"&amp;MID(F1594,5,2),字典!C:C,0)))</f>
        <v>0x14(020)</v>
      </c>
      <c r="J1594" s="4" t="str">
        <f>IF(RIGHT(F1594,2) ="90",INDEX(字典!J:J,MATCH("0x"&amp;MID(F1594,7,2),字典!C:C,0)),INDEX(字典!H:H,MATCH("0x"&amp;MID(F1594,7,2),字典!C:C,0)))</f>
        <v>0x5B(091)</v>
      </c>
      <c r="K1594" s="4" t="str">
        <f>INDEX(字典!M:M,MATCH("0x"&amp;RIGHT(F1594,2),字典!L:L,0))</f>
        <v>0xB0(176/048)</v>
      </c>
      <c r="L1594" s="8">
        <f t="shared" si="54"/>
        <v>29.588000000000001</v>
      </c>
      <c r="M1594" s="8">
        <f t="shared" si="55"/>
        <v>4.7000000000000597E-2</v>
      </c>
    </row>
    <row r="1595" spans="1:13" ht="18" customHeight="1" x14ac:dyDescent="0.2">
      <c r="A1595" s="1">
        <v>1594</v>
      </c>
      <c r="B1595" s="1">
        <v>8</v>
      </c>
      <c r="C1595" s="24">
        <v>43089.903697384259</v>
      </c>
      <c r="D1595" s="1" t="s">
        <v>77</v>
      </c>
      <c r="E1595" s="1" t="s">
        <v>78</v>
      </c>
      <c r="F1595" s="1" t="s">
        <v>1454</v>
      </c>
      <c r="G1595" s="1" t="s">
        <v>2040</v>
      </c>
      <c r="H1595" s="4" t="str">
        <f>INDEX(字典!B:B,MATCH(D1595,字典!A:A,0))</f>
        <v>正常</v>
      </c>
      <c r="I1595" s="4" t="str">
        <f>IF(RIGHT(F1595,2)="90",INDEX(字典!F:F,MATCH("0x"&amp;MID(F1595,5,2),字典!C:C,0)),INDEX(字典!D:D,MATCH("0x"&amp;MID(F1595,5,2),字典!C:C,0)))</f>
        <v>0x1E(030)</v>
      </c>
      <c r="J1595" s="4" t="str">
        <f>IF(RIGHT(F1595,2) ="90",INDEX(字典!J:J,MATCH("0x"&amp;MID(F1595,7,2),字典!C:C,0)),INDEX(字典!H:H,MATCH("0x"&amp;MID(F1595,7,2),字典!C:C,0)))</f>
        <v>0x5D(093)</v>
      </c>
      <c r="K1595" s="4" t="str">
        <f>INDEX(字典!M:M,MATCH("0x"&amp;RIGHT(F1595,2),字典!L:L,0))</f>
        <v>0xB0(176/048)</v>
      </c>
      <c r="L1595" s="8">
        <f t="shared" si="54"/>
        <v>29.638000000000002</v>
      </c>
      <c r="M1595" s="8">
        <f t="shared" si="55"/>
        <v>5.0000000000000711E-2</v>
      </c>
    </row>
    <row r="1596" spans="1:13" ht="18" customHeight="1" x14ac:dyDescent="0.2">
      <c r="A1596" s="1">
        <v>1595</v>
      </c>
      <c r="B1596" s="1">
        <v>8</v>
      </c>
      <c r="C1596" s="24">
        <v>43089.903697974536</v>
      </c>
      <c r="D1596" s="1" t="s">
        <v>77</v>
      </c>
      <c r="E1596" s="1" t="s">
        <v>78</v>
      </c>
      <c r="F1596" s="1" t="s">
        <v>1456</v>
      </c>
      <c r="G1596" s="1" t="s">
        <v>2041</v>
      </c>
      <c r="H1596" s="4" t="str">
        <f>INDEX(字典!B:B,MATCH(D1596,字典!A:A,0))</f>
        <v>正常</v>
      </c>
      <c r="I1596" s="4" t="str">
        <f>IF(RIGHT(F1596,2)="90",INDEX(字典!F:F,MATCH("0x"&amp;MID(F1596,5,2),字典!C:C,0)),INDEX(字典!D:D,MATCH("0x"&amp;MID(F1596,5,2),字典!C:C,0)))</f>
        <v>0x5A(090)</v>
      </c>
      <c r="J1596" s="4" t="str">
        <f>IF(RIGHT(F1596,2) ="90",INDEX(字典!J:J,MATCH("0x"&amp;MID(F1596,7,2),字典!C:C,0)),INDEX(字典!H:H,MATCH("0x"&amp;MID(F1596,7,2),字典!C:C,0)))</f>
        <v>0x07(007)</v>
      </c>
      <c r="K1596" s="4" t="str">
        <f>INDEX(字典!M:M,MATCH("0x"&amp;RIGHT(F1596,2),字典!L:L,0))</f>
        <v>0xB1(177/049)</v>
      </c>
      <c r="L1596" s="8">
        <f t="shared" ref="L1596:L1659" si="56">HEX2DEC(RIGHT(G1596,6))/1000</f>
        <v>29.689</v>
      </c>
      <c r="M1596" s="8">
        <f t="shared" ref="M1596:M1659" si="57">IFERROR(IF(B1596=B1595,L1596-L1595,0),"")</f>
        <v>5.099999999999838E-2</v>
      </c>
    </row>
    <row r="1597" spans="1:13" ht="18" customHeight="1" x14ac:dyDescent="0.2">
      <c r="A1597" s="1">
        <v>1596</v>
      </c>
      <c r="B1597" s="1">
        <v>8</v>
      </c>
      <c r="C1597" s="24">
        <v>43089.903698553244</v>
      </c>
      <c r="D1597" s="1" t="s">
        <v>77</v>
      </c>
      <c r="E1597" s="1" t="s">
        <v>78</v>
      </c>
      <c r="F1597" s="1" t="s">
        <v>1458</v>
      </c>
      <c r="G1597" s="1" t="s">
        <v>2042</v>
      </c>
      <c r="H1597" s="4" t="str">
        <f>INDEX(字典!B:B,MATCH(D1597,字典!A:A,0))</f>
        <v>正常</v>
      </c>
      <c r="I1597" s="4" t="str">
        <f>IF(RIGHT(F1597,2)="90",INDEX(字典!F:F,MATCH("0x"&amp;MID(F1597,5,2),字典!C:C,0)),INDEX(字典!D:D,MATCH("0x"&amp;MID(F1597,5,2),字典!C:C,0)))</f>
        <v>0x14(020)</v>
      </c>
      <c r="J1597" s="4" t="str">
        <f>IF(RIGHT(F1597,2) ="90",INDEX(字典!J:J,MATCH("0x"&amp;MID(F1597,7,2),字典!C:C,0)),INDEX(字典!H:H,MATCH("0x"&amp;MID(F1597,7,2),字典!C:C,0)))</f>
        <v>0x5B(091)</v>
      </c>
      <c r="K1597" s="4" t="str">
        <f>INDEX(字典!M:M,MATCH("0x"&amp;RIGHT(F1597,2),字典!L:L,0))</f>
        <v>0xB1(177/049)</v>
      </c>
      <c r="L1597" s="8">
        <f t="shared" si="56"/>
        <v>29.739000000000001</v>
      </c>
      <c r="M1597" s="8">
        <f t="shared" si="57"/>
        <v>5.0000000000000711E-2</v>
      </c>
    </row>
    <row r="1598" spans="1:13" ht="18" customHeight="1" x14ac:dyDescent="0.2">
      <c r="A1598" s="1">
        <v>1597</v>
      </c>
      <c r="B1598" s="1">
        <v>8</v>
      </c>
      <c r="C1598" s="24">
        <v>43089.903699131944</v>
      </c>
      <c r="D1598" s="1" t="s">
        <v>77</v>
      </c>
      <c r="E1598" s="1" t="s">
        <v>78</v>
      </c>
      <c r="F1598" s="1" t="s">
        <v>1460</v>
      </c>
      <c r="G1598" s="1" t="s">
        <v>2043</v>
      </c>
      <c r="H1598" s="4" t="str">
        <f>INDEX(字典!B:B,MATCH(D1598,字典!A:A,0))</f>
        <v>正常</v>
      </c>
      <c r="I1598" s="4" t="str">
        <f>IF(RIGHT(F1598,2)="90",INDEX(字典!F:F,MATCH("0x"&amp;MID(F1598,5,2),字典!C:C,0)),INDEX(字典!D:D,MATCH("0x"&amp;MID(F1598,5,2),字典!C:C,0)))</f>
        <v>0x32(050)</v>
      </c>
      <c r="J1598" s="4" t="str">
        <f>IF(RIGHT(F1598,2) ="90",INDEX(字典!J:J,MATCH("0x"&amp;MID(F1598,7,2),字典!C:C,0)),INDEX(字典!H:H,MATCH("0x"&amp;MID(F1598,7,2),字典!C:C,0)))</f>
        <v>0x5D(093)</v>
      </c>
      <c r="K1598" s="4" t="str">
        <f>INDEX(字典!M:M,MATCH("0x"&amp;RIGHT(F1598,2),字典!L:L,0))</f>
        <v>0xB1(177/049)</v>
      </c>
      <c r="L1598" s="8">
        <f t="shared" si="56"/>
        <v>29.789000000000001</v>
      </c>
      <c r="M1598" s="8">
        <f t="shared" si="57"/>
        <v>5.0000000000000711E-2</v>
      </c>
    </row>
    <row r="1599" spans="1:13" ht="18" customHeight="1" x14ac:dyDescent="0.2">
      <c r="A1599" s="1">
        <v>1598</v>
      </c>
      <c r="B1599" s="1">
        <v>8</v>
      </c>
      <c r="C1599" s="24">
        <v>43089.903699699076</v>
      </c>
      <c r="D1599" s="1" t="s">
        <v>77</v>
      </c>
      <c r="E1599" s="1" t="s">
        <v>78</v>
      </c>
      <c r="F1599" s="1" t="s">
        <v>1049</v>
      </c>
      <c r="G1599" s="1" t="s">
        <v>2044</v>
      </c>
      <c r="H1599" s="4" t="str">
        <f>INDEX(字典!B:B,MATCH(D1599,字典!A:A,0))</f>
        <v>正常</v>
      </c>
      <c r="I1599" s="4" t="str">
        <f>IF(RIGHT(F1599,2)="90",INDEX(字典!F:F,MATCH("0x"&amp;MID(F1599,5,2),字典!C:C,0)),INDEX(字典!D:D,MATCH("0x"&amp;MID(F1599,5,2),字典!C:C,0)))</f>
        <v>-</v>
      </c>
      <c r="J1599" s="4" t="str">
        <f>IF(RIGHT(F1599,2) ="90",INDEX(字典!J:J,MATCH("0x"&amp;MID(F1599,7,2),字典!C:C,0)),INDEX(字典!H:H,MATCH("0x"&amp;MID(F1599,7,2),字典!C:C,0)))</f>
        <v>-</v>
      </c>
      <c r="K1599" s="4" t="str">
        <f>INDEX(字典!M:M,MATCH("0x"&amp;RIGHT(F1599,2),字典!L:L,0))</f>
        <v>0xB0(176/048)</v>
      </c>
      <c r="L1599" s="8">
        <f t="shared" si="56"/>
        <v>29.838000000000001</v>
      </c>
      <c r="M1599" s="8">
        <f t="shared" si="57"/>
        <v>4.8999999999999488E-2</v>
      </c>
    </row>
    <row r="1600" spans="1:13" ht="18" customHeight="1" x14ac:dyDescent="0.2">
      <c r="A1600" s="1">
        <v>1599</v>
      </c>
      <c r="B1600" s="1">
        <v>8</v>
      </c>
      <c r="C1600" s="24">
        <v>43089.903700347226</v>
      </c>
      <c r="D1600" s="1" t="s">
        <v>77</v>
      </c>
      <c r="E1600" s="1" t="s">
        <v>78</v>
      </c>
      <c r="F1600" s="1" t="s">
        <v>1463</v>
      </c>
      <c r="G1600" s="1" t="s">
        <v>2045</v>
      </c>
      <c r="H1600" s="4" t="str">
        <f>INDEX(字典!B:B,MATCH(D1600,字典!A:A,0))</f>
        <v>正常</v>
      </c>
      <c r="I1600" s="4" t="str">
        <f>IF(RIGHT(F1600,2)="90",INDEX(字典!F:F,MATCH("0x"&amp;MID(F1600,5,2),字典!C:C,0)),INDEX(字典!D:D,MATCH("0x"&amp;MID(F1600,5,2),字典!C:C,0)))</f>
        <v>0x71(113)</v>
      </c>
      <c r="J1600" s="4" t="str">
        <f>IF(RIGHT(F1600,2) ="90",INDEX(字典!J:J,MATCH("0x"&amp;MID(F1600,7,2),字典!C:C,0)),INDEX(字典!H:H,MATCH("0x"&amp;MID(F1600,7,2),字典!C:C,0)))</f>
        <v>0x20(032)</v>
      </c>
      <c r="K1600" s="4" t="str">
        <f>INDEX(字典!M:M,MATCH("0x"&amp;RIGHT(F1600,2),字典!L:L,0))</f>
        <v>0xB0(176/048)</v>
      </c>
      <c r="L1600" s="8">
        <f t="shared" si="56"/>
        <v>29.893999999999998</v>
      </c>
      <c r="M1600" s="8">
        <f t="shared" si="57"/>
        <v>5.5999999999997385E-2</v>
      </c>
    </row>
    <row r="1601" spans="1:13" ht="18" customHeight="1" x14ac:dyDescent="0.2">
      <c r="A1601" s="1">
        <v>1600</v>
      </c>
      <c r="B1601" s="1">
        <v>8</v>
      </c>
      <c r="C1601" s="24">
        <v>43089.903700925926</v>
      </c>
      <c r="D1601" s="1" t="s">
        <v>77</v>
      </c>
      <c r="E1601" s="1" t="s">
        <v>78</v>
      </c>
      <c r="F1601" s="1" t="s">
        <v>1444</v>
      </c>
      <c r="G1601" s="1" t="s">
        <v>2046</v>
      </c>
      <c r="H1601" s="4" t="str">
        <f>INDEX(字典!B:B,MATCH(D1601,字典!A:A,0))</f>
        <v>正常</v>
      </c>
      <c r="I1601" s="4" t="str">
        <f>IF(RIGHT(F1601,2)="90",INDEX(字典!F:F,MATCH("0x"&amp;MID(F1601,5,2),字典!C:C,0)),INDEX(字典!D:D,MATCH("0x"&amp;MID(F1601,5,2),字典!C:C,0)))</f>
        <v>-</v>
      </c>
      <c r="J1601" s="4" t="str">
        <f>IF(RIGHT(F1601,2) ="90",INDEX(字典!J:J,MATCH("0x"&amp;MID(F1601,7,2),字典!C:C,0)),INDEX(字典!H:H,MATCH("0x"&amp;MID(F1601,7,2),字典!C:C,0)))</f>
        <v>0x02(002)</v>
      </c>
      <c r="K1601" s="4" t="str">
        <f>INDEX(字典!M:M,MATCH("0x"&amp;RIGHT(F1601,2),字典!L:L,0))</f>
        <v>0xC0(192/064)</v>
      </c>
      <c r="L1601" s="8">
        <f t="shared" si="56"/>
        <v>29.943999999999999</v>
      </c>
      <c r="M1601" s="8">
        <f t="shared" si="57"/>
        <v>5.0000000000000711E-2</v>
      </c>
    </row>
    <row r="1602" spans="1:13" ht="18" customHeight="1" x14ac:dyDescent="0.2">
      <c r="A1602" s="1">
        <v>1601</v>
      </c>
      <c r="B1602" s="1">
        <v>8</v>
      </c>
      <c r="C1602" s="24">
        <v>43089.903701504627</v>
      </c>
      <c r="D1602" s="1" t="s">
        <v>77</v>
      </c>
      <c r="E1602" s="1" t="s">
        <v>78</v>
      </c>
      <c r="F1602" s="1" t="s">
        <v>1054</v>
      </c>
      <c r="G1602" s="1" t="s">
        <v>2047</v>
      </c>
      <c r="H1602" s="4" t="str">
        <f>INDEX(字典!B:B,MATCH(D1602,字典!A:A,0))</f>
        <v>正常</v>
      </c>
      <c r="I1602" s="4" t="str">
        <f>IF(RIGHT(F1602,2)="90",INDEX(字典!F:F,MATCH("0x"&amp;MID(F1602,5,2),字典!C:C,0)),INDEX(字典!D:D,MATCH("0x"&amp;MID(F1602,5,2),字典!C:C,0)))</f>
        <v>-</v>
      </c>
      <c r="J1602" s="4" t="str">
        <f>IF(RIGHT(F1602,2) ="90",INDEX(字典!J:J,MATCH("0x"&amp;MID(F1602,7,2),字典!C:C,0)),INDEX(字典!H:H,MATCH("0x"&amp;MID(F1602,7,2),字典!C:C,0)))</f>
        <v>-</v>
      </c>
      <c r="K1602" s="4" t="str">
        <f>INDEX(字典!M:M,MATCH("0x"&amp;RIGHT(F1602,2),字典!L:L,0))</f>
        <v>0xB1(177/049)</v>
      </c>
      <c r="L1602" s="8">
        <f t="shared" si="56"/>
        <v>29.994</v>
      </c>
      <c r="M1602" s="8">
        <f t="shared" si="57"/>
        <v>5.0000000000000711E-2</v>
      </c>
    </row>
    <row r="1603" spans="1:13" ht="18" customHeight="1" x14ac:dyDescent="0.2">
      <c r="A1603" s="1">
        <v>1602</v>
      </c>
      <c r="B1603" s="1">
        <v>8</v>
      </c>
      <c r="C1603" s="24">
        <v>43089.903702083335</v>
      </c>
      <c r="D1603" s="1" t="s">
        <v>77</v>
      </c>
      <c r="E1603" s="1" t="s">
        <v>78</v>
      </c>
      <c r="F1603" s="1" t="s">
        <v>1055</v>
      </c>
      <c r="G1603" s="1" t="s">
        <v>2048</v>
      </c>
      <c r="H1603" s="4" t="str">
        <f>INDEX(字典!B:B,MATCH(D1603,字典!A:A,0))</f>
        <v>正常</v>
      </c>
      <c r="I1603" s="4" t="str">
        <f>IF(RIGHT(F1603,2)="90",INDEX(字典!F:F,MATCH("0x"&amp;MID(F1603,5,2),字典!C:C,0)),INDEX(字典!D:D,MATCH("0x"&amp;MID(F1603,5,2),字典!C:C,0)))</f>
        <v>0x70(112)</v>
      </c>
      <c r="J1603" s="4" t="str">
        <f>IF(RIGHT(F1603,2) ="90",INDEX(字典!J:J,MATCH("0x"&amp;MID(F1603,7,2),字典!C:C,0)),INDEX(字典!H:H,MATCH("0x"&amp;MID(F1603,7,2),字典!C:C,0)))</f>
        <v>0x20(032)</v>
      </c>
      <c r="K1603" s="4" t="str">
        <f>INDEX(字典!M:M,MATCH("0x"&amp;RIGHT(F1603,2),字典!L:L,0))</f>
        <v>0xB1(177/049)</v>
      </c>
      <c r="L1603" s="8">
        <f t="shared" si="56"/>
        <v>30.044</v>
      </c>
      <c r="M1603" s="8">
        <f t="shared" si="57"/>
        <v>5.0000000000000711E-2</v>
      </c>
    </row>
    <row r="1604" spans="1:13" ht="18" customHeight="1" x14ac:dyDescent="0.2">
      <c r="A1604" s="1">
        <v>1603</v>
      </c>
      <c r="B1604" s="1">
        <v>8</v>
      </c>
      <c r="C1604" s="24">
        <v>43089.903702696756</v>
      </c>
      <c r="D1604" s="1" t="s">
        <v>77</v>
      </c>
      <c r="E1604" s="1" t="s">
        <v>78</v>
      </c>
      <c r="F1604" s="1" t="s">
        <v>1468</v>
      </c>
      <c r="G1604" s="1" t="s">
        <v>496</v>
      </c>
      <c r="H1604" s="4" t="str">
        <f>INDEX(字典!B:B,MATCH(D1604,字典!A:A,0))</f>
        <v>正常</v>
      </c>
      <c r="I1604" s="4" t="str">
        <f>IF(RIGHT(F1604,2)="90",INDEX(字典!F:F,MATCH("0x"&amp;MID(F1604,5,2),字典!C:C,0)),INDEX(字典!D:D,MATCH("0x"&amp;MID(F1604,5,2),字典!C:C,0)))</f>
        <v>-</v>
      </c>
      <c r="J1604" s="4" t="str">
        <f>IF(RIGHT(F1604,2) ="90",INDEX(字典!J:J,MATCH("0x"&amp;MID(F1604,7,2),字典!C:C,0)),INDEX(字典!H:H,MATCH("0x"&amp;MID(F1604,7,2),字典!C:C,0)))</f>
        <v>0x02(002)</v>
      </c>
      <c r="K1604" s="4" t="str">
        <f>INDEX(字典!M:M,MATCH("0x"&amp;RIGHT(F1604,2),字典!L:L,0))</f>
        <v>0xC1(193/065)</v>
      </c>
      <c r="L1604" s="8">
        <f t="shared" si="56"/>
        <v>30.097000000000001</v>
      </c>
      <c r="M1604" s="8">
        <f t="shared" si="57"/>
        <v>5.3000000000000824E-2</v>
      </c>
    </row>
    <row r="1605" spans="1:13" ht="18" customHeight="1" x14ac:dyDescent="0.2">
      <c r="A1605" s="1">
        <v>1604</v>
      </c>
      <c r="B1605" s="1">
        <v>8</v>
      </c>
      <c r="C1605" s="24">
        <v>43089.903703310185</v>
      </c>
      <c r="D1605" s="1" t="s">
        <v>77</v>
      </c>
      <c r="E1605" s="1" t="s">
        <v>78</v>
      </c>
      <c r="F1605" s="1" t="s">
        <v>1470</v>
      </c>
      <c r="G1605" s="1" t="s">
        <v>2049</v>
      </c>
      <c r="H1605" s="4" t="str">
        <f>INDEX(字典!B:B,MATCH(D1605,字典!A:A,0))</f>
        <v>正常</v>
      </c>
      <c r="I1605" s="4" t="str">
        <f>IF(RIGHT(F1605,2)="90",INDEX(字典!F:F,MATCH("0x"&amp;MID(F1605,5,2),字典!C:C,0)),INDEX(字典!D:D,MATCH("0x"&amp;MID(F1605,5,2),字典!C:C,0)))</f>
        <v>0x67(103)</v>
      </c>
      <c r="J1605" s="4" t="str">
        <f>IF(RIGHT(F1605,2) ="90",INDEX(字典!J:J,MATCH("0x"&amp;MID(F1605,7,2),字典!C:C,0)),INDEX(字典!H:H,MATCH("0x"&amp;MID(F1605,7,2),字典!C:C,0)))</f>
        <v>0x07(007)</v>
      </c>
      <c r="K1605" s="4" t="str">
        <f>INDEX(字典!M:M,MATCH("0x"&amp;RIGHT(F1605,2),字典!L:L,0))</f>
        <v>0xB0(176/048)</v>
      </c>
      <c r="L1605" s="8">
        <f t="shared" si="56"/>
        <v>30.15</v>
      </c>
      <c r="M1605" s="8">
        <f t="shared" si="57"/>
        <v>5.2999999999997272E-2</v>
      </c>
    </row>
    <row r="1606" spans="1:13" ht="18" customHeight="1" x14ac:dyDescent="0.2">
      <c r="A1606" s="1">
        <v>1605</v>
      </c>
      <c r="B1606" s="1">
        <v>8</v>
      </c>
      <c r="C1606" s="24">
        <v>43089.903703900462</v>
      </c>
      <c r="D1606" s="1" t="s">
        <v>77</v>
      </c>
      <c r="E1606" s="1" t="s">
        <v>78</v>
      </c>
      <c r="F1606" s="1" t="s">
        <v>1472</v>
      </c>
      <c r="G1606" s="1" t="s">
        <v>2050</v>
      </c>
      <c r="H1606" s="4" t="str">
        <f>INDEX(字典!B:B,MATCH(D1606,字典!A:A,0))</f>
        <v>正常</v>
      </c>
      <c r="I1606" s="4" t="str">
        <f>IF(RIGHT(F1606,2)="90",INDEX(字典!F:F,MATCH("0x"&amp;MID(F1606,5,2),字典!C:C,0)),INDEX(字典!D:D,MATCH("0x"&amp;MID(F1606,5,2),字典!C:C,0)))</f>
        <v>0x18(024)</v>
      </c>
      <c r="J1606" s="4" t="str">
        <f>IF(RIGHT(F1606,2) ="90",INDEX(字典!J:J,MATCH("0x"&amp;MID(F1606,7,2),字典!C:C,0)),INDEX(字典!H:H,MATCH("0x"&amp;MID(F1606,7,2),字典!C:C,0)))</f>
        <v>0x5D(093)</v>
      </c>
      <c r="K1606" s="4" t="str">
        <f>INDEX(字典!M:M,MATCH("0x"&amp;RIGHT(F1606,2),字典!L:L,0))</f>
        <v>0xB0(176/048)</v>
      </c>
      <c r="L1606" s="8">
        <f t="shared" si="56"/>
        <v>30.201000000000001</v>
      </c>
      <c r="M1606" s="8">
        <f t="shared" si="57"/>
        <v>5.1000000000001933E-2</v>
      </c>
    </row>
    <row r="1607" spans="1:13" ht="18" customHeight="1" x14ac:dyDescent="0.2">
      <c r="A1607" s="1">
        <v>1606</v>
      </c>
      <c r="B1607" s="1">
        <v>8</v>
      </c>
      <c r="C1607" s="24">
        <v>43089.903704479169</v>
      </c>
      <c r="D1607" s="1" t="s">
        <v>77</v>
      </c>
      <c r="E1607" s="1" t="s">
        <v>78</v>
      </c>
      <c r="F1607" s="1" t="s">
        <v>1474</v>
      </c>
      <c r="G1607" s="1" t="s">
        <v>2051</v>
      </c>
      <c r="H1607" s="4" t="str">
        <f>INDEX(字典!B:B,MATCH(D1607,字典!A:A,0))</f>
        <v>正常</v>
      </c>
      <c r="I1607" s="4" t="str">
        <f>IF(RIGHT(F1607,2)="90",INDEX(字典!F:F,MATCH("0x"&amp;MID(F1607,5,2),字典!C:C,0)),INDEX(字典!D:D,MATCH("0x"&amp;MID(F1607,5,2),字典!C:C,0)))</f>
        <v>0x4C(076)</v>
      </c>
      <c r="J1607" s="4" t="str">
        <f>IF(RIGHT(F1607,2) ="90",INDEX(字典!J:J,MATCH("0x"&amp;MID(F1607,7,2),字典!C:C,0)),INDEX(字典!H:H,MATCH("0x"&amp;MID(F1607,7,2),字典!C:C,0)))</f>
        <v>0x07(007)</v>
      </c>
      <c r="K1607" s="4" t="str">
        <f>INDEX(字典!M:M,MATCH("0x"&amp;RIGHT(F1607,2),字典!L:L,0))</f>
        <v>0xB1(177/049)</v>
      </c>
      <c r="L1607" s="8">
        <f t="shared" si="56"/>
        <v>30.251000000000001</v>
      </c>
      <c r="M1607" s="8">
        <f t="shared" si="57"/>
        <v>5.0000000000000711E-2</v>
      </c>
    </row>
    <row r="1608" spans="1:13" ht="18" customHeight="1" x14ac:dyDescent="0.2">
      <c r="A1608" s="1">
        <v>1607</v>
      </c>
      <c r="B1608" s="1">
        <v>8</v>
      </c>
      <c r="C1608" s="24">
        <v>43089.903705092591</v>
      </c>
      <c r="D1608" s="1" t="s">
        <v>77</v>
      </c>
      <c r="E1608" s="1" t="s">
        <v>78</v>
      </c>
      <c r="F1608" s="1" t="s">
        <v>1476</v>
      </c>
      <c r="G1608" s="1" t="s">
        <v>2052</v>
      </c>
      <c r="H1608" s="4" t="str">
        <f>INDEX(字典!B:B,MATCH(D1608,字典!A:A,0))</f>
        <v>正常</v>
      </c>
      <c r="I1608" s="4" t="str">
        <f>IF(RIGHT(F1608,2)="90",INDEX(字典!F:F,MATCH("0x"&amp;MID(F1608,5,2),字典!C:C,0)),INDEX(字典!D:D,MATCH("0x"&amp;MID(F1608,5,2),字典!C:C,0)))</f>
        <v>0x28(040)</v>
      </c>
      <c r="J1608" s="4" t="str">
        <f>IF(RIGHT(F1608,2) ="90",INDEX(字典!J:J,MATCH("0x"&amp;MID(F1608,7,2),字典!C:C,0)),INDEX(字典!H:H,MATCH("0x"&amp;MID(F1608,7,2),字典!C:C,0)))</f>
        <v>0x5D(093)</v>
      </c>
      <c r="K1608" s="4" t="str">
        <f>INDEX(字典!M:M,MATCH("0x"&amp;RIGHT(F1608,2),字典!L:L,0))</f>
        <v>0xB1(177/049)</v>
      </c>
      <c r="L1608" s="8">
        <f t="shared" si="56"/>
        <v>30.303999999999998</v>
      </c>
      <c r="M1608" s="8">
        <f t="shared" si="57"/>
        <v>5.2999999999997272E-2</v>
      </c>
    </row>
    <row r="1609" spans="1:13" ht="18" customHeight="1" x14ac:dyDescent="0.2">
      <c r="A1609" s="1">
        <v>1608</v>
      </c>
      <c r="B1609" s="1">
        <v>8</v>
      </c>
      <c r="C1609" s="24">
        <v>43089.903706203702</v>
      </c>
      <c r="D1609" s="1" t="s">
        <v>77</v>
      </c>
      <c r="E1609" s="1" t="s">
        <v>78</v>
      </c>
      <c r="F1609" s="1" t="s">
        <v>1049</v>
      </c>
      <c r="G1609" s="1" t="s">
        <v>2053</v>
      </c>
      <c r="H1609" s="4" t="str">
        <f>INDEX(字典!B:B,MATCH(D1609,字典!A:A,0))</f>
        <v>正常</v>
      </c>
      <c r="I1609" s="4" t="str">
        <f>IF(RIGHT(F1609,2)="90",INDEX(字典!F:F,MATCH("0x"&amp;MID(F1609,5,2),字典!C:C,0)),INDEX(字典!D:D,MATCH("0x"&amp;MID(F1609,5,2),字典!C:C,0)))</f>
        <v>-</v>
      </c>
      <c r="J1609" s="4" t="str">
        <f>IF(RIGHT(F1609,2) ="90",INDEX(字典!J:J,MATCH("0x"&amp;MID(F1609,7,2),字典!C:C,0)),INDEX(字典!H:H,MATCH("0x"&amp;MID(F1609,7,2),字典!C:C,0)))</f>
        <v>-</v>
      </c>
      <c r="K1609" s="4" t="str">
        <f>INDEX(字典!M:M,MATCH("0x"&amp;RIGHT(F1609,2),字典!L:L,0))</f>
        <v>0xB0(176/048)</v>
      </c>
      <c r="L1609" s="8">
        <f t="shared" si="56"/>
        <v>30.4</v>
      </c>
      <c r="M1609" s="8">
        <f t="shared" si="57"/>
        <v>9.6000000000000085E-2</v>
      </c>
    </row>
    <row r="1610" spans="1:13" ht="18" customHeight="1" x14ac:dyDescent="0.2">
      <c r="A1610" s="1">
        <v>1609</v>
      </c>
      <c r="B1610" s="1">
        <v>8</v>
      </c>
      <c r="C1610" s="24">
        <v>43089.903706712961</v>
      </c>
      <c r="D1610" s="1" t="s">
        <v>77</v>
      </c>
      <c r="E1610" s="1" t="s">
        <v>78</v>
      </c>
      <c r="F1610" s="1" t="s">
        <v>1051</v>
      </c>
      <c r="G1610" s="1" t="s">
        <v>2054</v>
      </c>
      <c r="H1610" s="4" t="str">
        <f>INDEX(字典!B:B,MATCH(D1610,字典!A:A,0))</f>
        <v>正常</v>
      </c>
      <c r="I1610" s="4" t="str">
        <f>IF(RIGHT(F1610,2)="90",INDEX(字典!F:F,MATCH("0x"&amp;MID(F1610,5,2),字典!C:C,0)),INDEX(字典!D:D,MATCH("0x"&amp;MID(F1610,5,2),字典!C:C,0)))</f>
        <v>0x70(112)</v>
      </c>
      <c r="J1610" s="4" t="str">
        <f>IF(RIGHT(F1610,2) ="90",INDEX(字典!J:J,MATCH("0x"&amp;MID(F1610,7,2),字典!C:C,0)),INDEX(字典!H:H,MATCH("0x"&amp;MID(F1610,7,2),字典!C:C,0)))</f>
        <v>0x20(032)</v>
      </c>
      <c r="K1610" s="4" t="str">
        <f>INDEX(字典!M:M,MATCH("0x"&amp;RIGHT(F1610,2),字典!L:L,0))</f>
        <v>0xB0(176/048)</v>
      </c>
      <c r="L1610" s="8">
        <f t="shared" si="56"/>
        <v>30.443999999999999</v>
      </c>
      <c r="M1610" s="8">
        <f t="shared" si="57"/>
        <v>4.4000000000000483E-2</v>
      </c>
    </row>
    <row r="1611" spans="1:13" ht="18" customHeight="1" x14ac:dyDescent="0.2">
      <c r="A1611" s="1">
        <v>1610</v>
      </c>
      <c r="B1611" s="1">
        <v>8</v>
      </c>
      <c r="C1611" s="24">
        <v>43089.90370732639</v>
      </c>
      <c r="D1611" s="1" t="s">
        <v>77</v>
      </c>
      <c r="E1611" s="1" t="s">
        <v>78</v>
      </c>
      <c r="F1611" s="1" t="s">
        <v>1052</v>
      </c>
      <c r="G1611" s="1" t="s">
        <v>2055</v>
      </c>
      <c r="H1611" s="4" t="str">
        <f>INDEX(字典!B:B,MATCH(D1611,字典!A:A,0))</f>
        <v>正常</v>
      </c>
      <c r="I1611" s="4" t="str">
        <f>IF(RIGHT(F1611,2)="90",INDEX(字典!F:F,MATCH("0x"&amp;MID(F1611,5,2),字典!C:C,0)),INDEX(字典!D:D,MATCH("0x"&amp;MID(F1611,5,2),字典!C:C,0)))</f>
        <v>-</v>
      </c>
      <c r="J1611" s="4" t="str">
        <f>IF(RIGHT(F1611,2) ="90",INDEX(字典!J:J,MATCH("0x"&amp;MID(F1611,7,2),字典!C:C,0)),INDEX(字典!H:H,MATCH("0x"&amp;MID(F1611,7,2),字典!C:C,0)))</f>
        <v>-</v>
      </c>
      <c r="K1611" s="4" t="str">
        <f>INDEX(字典!M:M,MATCH("0x"&amp;RIGHT(F1611,2),字典!L:L,0))</f>
        <v>0xC0(192/064)</v>
      </c>
      <c r="L1611" s="8">
        <f t="shared" si="56"/>
        <v>30.497</v>
      </c>
      <c r="M1611" s="8">
        <f t="shared" si="57"/>
        <v>5.3000000000000824E-2</v>
      </c>
    </row>
    <row r="1612" spans="1:13" ht="18" customHeight="1" x14ac:dyDescent="0.2">
      <c r="A1612" s="1">
        <v>1611</v>
      </c>
      <c r="B1612" s="1">
        <v>8</v>
      </c>
      <c r="C1612" s="24">
        <v>43089.903707928243</v>
      </c>
      <c r="D1612" s="1" t="s">
        <v>77</v>
      </c>
      <c r="E1612" s="1" t="s">
        <v>78</v>
      </c>
      <c r="F1612" s="1" t="s">
        <v>1054</v>
      </c>
      <c r="G1612" s="1" t="s">
        <v>2056</v>
      </c>
      <c r="H1612" s="4" t="str">
        <f>INDEX(字典!B:B,MATCH(D1612,字典!A:A,0))</f>
        <v>正常</v>
      </c>
      <c r="I1612" s="4" t="str">
        <f>IF(RIGHT(F1612,2)="90",INDEX(字典!F:F,MATCH("0x"&amp;MID(F1612,5,2),字典!C:C,0)),INDEX(字典!D:D,MATCH("0x"&amp;MID(F1612,5,2),字典!C:C,0)))</f>
        <v>-</v>
      </c>
      <c r="J1612" s="4" t="str">
        <f>IF(RIGHT(F1612,2) ="90",INDEX(字典!J:J,MATCH("0x"&amp;MID(F1612,7,2),字典!C:C,0)),INDEX(字典!H:H,MATCH("0x"&amp;MID(F1612,7,2),字典!C:C,0)))</f>
        <v>-</v>
      </c>
      <c r="K1612" s="4" t="str">
        <f>INDEX(字典!M:M,MATCH("0x"&amp;RIGHT(F1612,2),字典!L:L,0))</f>
        <v>0xB1(177/049)</v>
      </c>
      <c r="L1612" s="8">
        <f t="shared" si="56"/>
        <v>30.548999999999999</v>
      </c>
      <c r="M1612" s="8">
        <f t="shared" si="57"/>
        <v>5.1999999999999602E-2</v>
      </c>
    </row>
    <row r="1613" spans="1:13" ht="18" customHeight="1" x14ac:dyDescent="0.2">
      <c r="A1613" s="1">
        <v>1612</v>
      </c>
      <c r="B1613" s="1">
        <v>8</v>
      </c>
      <c r="C1613" s="24">
        <v>43089.903708530095</v>
      </c>
      <c r="D1613" s="1" t="s">
        <v>77</v>
      </c>
      <c r="E1613" s="1" t="s">
        <v>78</v>
      </c>
      <c r="F1613" s="1" t="s">
        <v>1928</v>
      </c>
      <c r="G1613" s="1" t="s">
        <v>2057</v>
      </c>
      <c r="H1613" s="4" t="str">
        <f>INDEX(字典!B:B,MATCH(D1613,字典!A:A,0))</f>
        <v>正常</v>
      </c>
      <c r="I1613" s="4" t="str">
        <f>IF(RIGHT(F1613,2)="90",INDEX(字典!F:F,MATCH("0x"&amp;MID(F1613,5,2),字典!C:C,0)),INDEX(字典!D:D,MATCH("0x"&amp;MID(F1613,5,2),字典!C:C,0)))</f>
        <v>0x74(116)</v>
      </c>
      <c r="J1613" s="4" t="str">
        <f>IF(RIGHT(F1613,2) ="90",INDEX(字典!J:J,MATCH("0x"&amp;MID(F1613,7,2),字典!C:C,0)),INDEX(字典!H:H,MATCH("0x"&amp;MID(F1613,7,2),字典!C:C,0)))</f>
        <v>0x20(032)</v>
      </c>
      <c r="K1613" s="4" t="str">
        <f>INDEX(字典!M:M,MATCH("0x"&amp;RIGHT(F1613,2),字典!L:L,0))</f>
        <v>0xB1(177/049)</v>
      </c>
      <c r="L1613" s="8">
        <f t="shared" si="56"/>
        <v>30.600999999999999</v>
      </c>
      <c r="M1613" s="8">
        <f t="shared" si="57"/>
        <v>5.1999999999999602E-2</v>
      </c>
    </row>
    <row r="1614" spans="1:13" ht="18" customHeight="1" x14ac:dyDescent="0.2">
      <c r="A1614" s="1">
        <v>1613</v>
      </c>
      <c r="B1614" s="1">
        <v>8</v>
      </c>
      <c r="C1614" s="24">
        <v>43089.903709143517</v>
      </c>
      <c r="D1614" s="1" t="s">
        <v>77</v>
      </c>
      <c r="E1614" s="1" t="s">
        <v>78</v>
      </c>
      <c r="F1614" s="1" t="s">
        <v>1102</v>
      </c>
      <c r="G1614" s="1" t="s">
        <v>2058</v>
      </c>
      <c r="H1614" s="4" t="str">
        <f>INDEX(字典!B:B,MATCH(D1614,字典!A:A,0))</f>
        <v>正常</v>
      </c>
      <c r="I1614" s="4" t="str">
        <f>IF(RIGHT(F1614,2)="90",INDEX(字典!F:F,MATCH("0x"&amp;MID(F1614,5,2),字典!C:C,0)),INDEX(字典!D:D,MATCH("0x"&amp;MID(F1614,5,2),字典!C:C,0)))</f>
        <v>-</v>
      </c>
      <c r="J1614" s="4" t="str">
        <f>IF(RIGHT(F1614,2) ="90",INDEX(字典!J:J,MATCH("0x"&amp;MID(F1614,7,2),字典!C:C,0)),INDEX(字典!H:H,MATCH("0x"&amp;MID(F1614,7,2),字典!C:C,0)))</f>
        <v>0x30(048)</v>
      </c>
      <c r="K1614" s="4" t="str">
        <f>INDEX(字典!M:M,MATCH("0x"&amp;RIGHT(F1614,2),字典!L:L,0))</f>
        <v>0xC1(193/065)</v>
      </c>
      <c r="L1614" s="8">
        <f t="shared" si="56"/>
        <v>30.654</v>
      </c>
      <c r="M1614" s="8">
        <f t="shared" si="57"/>
        <v>5.3000000000000824E-2</v>
      </c>
    </row>
    <row r="1615" spans="1:13" ht="18" customHeight="1" x14ac:dyDescent="0.2">
      <c r="A1615" s="1">
        <v>1614</v>
      </c>
      <c r="B1615" s="1">
        <v>8</v>
      </c>
      <c r="C1615" s="24">
        <v>43089.903709803242</v>
      </c>
      <c r="D1615" s="1" t="s">
        <v>77</v>
      </c>
      <c r="E1615" s="1" t="s">
        <v>78</v>
      </c>
      <c r="F1615" s="1" t="s">
        <v>1931</v>
      </c>
      <c r="G1615" s="1" t="s">
        <v>2059</v>
      </c>
      <c r="H1615" s="4" t="str">
        <f>INDEX(字典!B:B,MATCH(D1615,字典!A:A,0))</f>
        <v>正常</v>
      </c>
      <c r="I1615" s="4" t="str">
        <f>IF(RIGHT(F1615,2)="90",INDEX(字典!F:F,MATCH("0x"&amp;MID(F1615,5,2),字典!C:C,0)),INDEX(字典!D:D,MATCH("0x"&amp;MID(F1615,5,2),字典!C:C,0)))</f>
        <v>0x73(115)</v>
      </c>
      <c r="J1615" s="4" t="str">
        <f>IF(RIGHT(F1615,2) ="90",INDEX(字典!J:J,MATCH("0x"&amp;MID(F1615,7,2),字典!C:C,0)),INDEX(字典!H:H,MATCH("0x"&amp;MID(F1615,7,2),字典!C:C,0)))</f>
        <v>0x07(007)</v>
      </c>
      <c r="K1615" s="4" t="str">
        <f>INDEX(字典!M:M,MATCH("0x"&amp;RIGHT(F1615,2),字典!L:L,0))</f>
        <v>0xB0(176/048)</v>
      </c>
      <c r="L1615" s="8">
        <f t="shared" si="56"/>
        <v>30.710999999999999</v>
      </c>
      <c r="M1615" s="8">
        <f t="shared" si="57"/>
        <v>5.6999999999998607E-2</v>
      </c>
    </row>
    <row r="1616" spans="1:13" ht="18" customHeight="1" x14ac:dyDescent="0.2">
      <c r="A1616" s="1">
        <v>1615</v>
      </c>
      <c r="B1616" s="1">
        <v>8</v>
      </c>
      <c r="C1616" s="24">
        <v>43089.90371042824</v>
      </c>
      <c r="D1616" s="1" t="s">
        <v>77</v>
      </c>
      <c r="E1616" s="1" t="s">
        <v>78</v>
      </c>
      <c r="F1616" s="1" t="s">
        <v>1437</v>
      </c>
      <c r="G1616" s="1" t="s">
        <v>2060</v>
      </c>
      <c r="H1616" s="4" t="str">
        <f>INDEX(字典!B:B,MATCH(D1616,字典!A:A,0))</f>
        <v>正常</v>
      </c>
      <c r="I1616" s="4" t="str">
        <f>IF(RIGHT(F1616,2)="90",INDEX(字典!F:F,MATCH("0x"&amp;MID(F1616,5,2),字典!C:C,0)),INDEX(字典!D:D,MATCH("0x"&amp;MID(F1616,5,2),字典!C:C,0)))</f>
        <v>0x18(024)</v>
      </c>
      <c r="J1616" s="4" t="str">
        <f>IF(RIGHT(F1616,2) ="90",INDEX(字典!J:J,MATCH("0x"&amp;MID(F1616,7,2),字典!C:C,0)),INDEX(字典!H:H,MATCH("0x"&amp;MID(F1616,7,2),字典!C:C,0)))</f>
        <v>0x5B(091)</v>
      </c>
      <c r="K1616" s="4" t="str">
        <f>INDEX(字典!M:M,MATCH("0x"&amp;RIGHT(F1616,2),字典!L:L,0))</f>
        <v>0xB0(176/048)</v>
      </c>
      <c r="L1616" s="8">
        <f t="shared" si="56"/>
        <v>30.763999999999999</v>
      </c>
      <c r="M1616" s="8">
        <f t="shared" si="57"/>
        <v>5.3000000000000824E-2</v>
      </c>
    </row>
    <row r="1617" spans="1:13" ht="18" customHeight="1" x14ac:dyDescent="0.2">
      <c r="A1617" s="1">
        <v>1616</v>
      </c>
      <c r="B1617" s="1">
        <v>8</v>
      </c>
      <c r="C1617" s="24">
        <v>43089.903711041668</v>
      </c>
      <c r="D1617" s="1" t="s">
        <v>77</v>
      </c>
      <c r="E1617" s="1" t="s">
        <v>78</v>
      </c>
      <c r="F1617" s="1" t="s">
        <v>1061</v>
      </c>
      <c r="G1617" s="1" t="s">
        <v>504</v>
      </c>
      <c r="H1617" s="4" t="str">
        <f>INDEX(字典!B:B,MATCH(D1617,字典!A:A,0))</f>
        <v>正常</v>
      </c>
      <c r="I1617" s="4" t="str">
        <f>IF(RIGHT(F1617,2)="90",INDEX(字典!F:F,MATCH("0x"&amp;MID(F1617,5,2),字典!C:C,0)),INDEX(字典!D:D,MATCH("0x"&amp;MID(F1617,5,2),字典!C:C,0)))</f>
        <v>-</v>
      </c>
      <c r="J1617" s="4" t="str">
        <f>IF(RIGHT(F1617,2) ="90",INDEX(字典!J:J,MATCH("0x"&amp;MID(F1617,7,2),字典!C:C,0)),INDEX(字典!H:H,MATCH("0x"&amp;MID(F1617,7,2),字典!C:C,0)))</f>
        <v>0x5D(093)</v>
      </c>
      <c r="K1617" s="4" t="str">
        <f>INDEX(字典!M:M,MATCH("0x"&amp;RIGHT(F1617,2),字典!L:L,0))</f>
        <v>0xB0(176/048)</v>
      </c>
      <c r="L1617" s="8">
        <f t="shared" si="56"/>
        <v>30.817</v>
      </c>
      <c r="M1617" s="8">
        <f t="shared" si="57"/>
        <v>5.3000000000000824E-2</v>
      </c>
    </row>
    <row r="1618" spans="1:13" ht="18" customHeight="1" x14ac:dyDescent="0.2">
      <c r="A1618" s="1">
        <v>1617</v>
      </c>
      <c r="B1618" s="1">
        <v>8</v>
      </c>
      <c r="C1618" s="24">
        <v>43089.903711666666</v>
      </c>
      <c r="D1618" s="1" t="s">
        <v>77</v>
      </c>
      <c r="E1618" s="1" t="s">
        <v>78</v>
      </c>
      <c r="F1618" s="1" t="s">
        <v>1935</v>
      </c>
      <c r="G1618" s="1" t="s">
        <v>2061</v>
      </c>
      <c r="H1618" s="4" t="str">
        <f>INDEX(字典!B:B,MATCH(D1618,字典!A:A,0))</f>
        <v>正常</v>
      </c>
      <c r="I1618" s="4" t="str">
        <f>IF(RIGHT(F1618,2)="90",INDEX(字典!F:F,MATCH("0x"&amp;MID(F1618,5,2),字典!C:C,0)),INDEX(字典!D:D,MATCH("0x"&amp;MID(F1618,5,2),字典!C:C,0)))</f>
        <v>0x35(053)</v>
      </c>
      <c r="J1618" s="4" t="str">
        <f>IF(RIGHT(F1618,2) ="90",INDEX(字典!J:J,MATCH("0x"&amp;MID(F1618,7,2),字典!C:C,0)),INDEX(字典!H:H,MATCH("0x"&amp;MID(F1618,7,2),字典!C:C,0)))</f>
        <v>0x07(007)</v>
      </c>
      <c r="K1618" s="4" t="str">
        <f>INDEX(字典!M:M,MATCH("0x"&amp;RIGHT(F1618,2),字典!L:L,0))</f>
        <v>0xB1(177/049)</v>
      </c>
      <c r="L1618" s="8">
        <f t="shared" si="56"/>
        <v>30.870999999999999</v>
      </c>
      <c r="M1618" s="8">
        <f t="shared" si="57"/>
        <v>5.3999999999998494E-2</v>
      </c>
    </row>
    <row r="1619" spans="1:13" ht="18" customHeight="1" x14ac:dyDescent="0.2">
      <c r="A1619" s="1">
        <v>1618</v>
      </c>
      <c r="B1619" s="1">
        <v>8</v>
      </c>
      <c r="C1619" s="24">
        <v>43089.90371233796</v>
      </c>
      <c r="D1619" s="1" t="s">
        <v>77</v>
      </c>
      <c r="E1619" s="1" t="s">
        <v>78</v>
      </c>
      <c r="F1619" s="1" t="s">
        <v>1441</v>
      </c>
      <c r="G1619" s="1" t="s">
        <v>2062</v>
      </c>
      <c r="H1619" s="4" t="str">
        <f>INDEX(字典!B:B,MATCH(D1619,字典!A:A,0))</f>
        <v>正常</v>
      </c>
      <c r="I1619" s="4" t="str">
        <f>IF(RIGHT(F1619,2)="90",INDEX(字典!F:F,MATCH("0x"&amp;MID(F1619,5,2),字典!C:C,0)),INDEX(字典!D:D,MATCH("0x"&amp;MID(F1619,5,2),字典!C:C,0)))</f>
        <v>0x18(024)</v>
      </c>
      <c r="J1619" s="4" t="str">
        <f>IF(RIGHT(F1619,2) ="90",INDEX(字典!J:J,MATCH("0x"&amp;MID(F1619,7,2),字典!C:C,0)),INDEX(字典!H:H,MATCH("0x"&amp;MID(F1619,7,2),字典!C:C,0)))</f>
        <v>0x5B(091)</v>
      </c>
      <c r="K1619" s="4" t="str">
        <f>INDEX(字典!M:M,MATCH("0x"&amp;RIGHT(F1619,2),字典!L:L,0))</f>
        <v>0xB1(177/049)</v>
      </c>
      <c r="L1619" s="8">
        <f t="shared" si="56"/>
        <v>30.928999999999998</v>
      </c>
      <c r="M1619" s="8">
        <f t="shared" si="57"/>
        <v>5.7999999999999829E-2</v>
      </c>
    </row>
    <row r="1620" spans="1:13" ht="18" customHeight="1" x14ac:dyDescent="0.2">
      <c r="A1620" s="1">
        <v>1619</v>
      </c>
      <c r="B1620" s="1">
        <v>8</v>
      </c>
      <c r="C1620" s="24">
        <v>43089.903712974534</v>
      </c>
      <c r="D1620" s="1" t="s">
        <v>77</v>
      </c>
      <c r="E1620" s="1" t="s">
        <v>78</v>
      </c>
      <c r="F1620" s="1" t="s">
        <v>1499</v>
      </c>
      <c r="G1620" s="1" t="s">
        <v>2063</v>
      </c>
      <c r="H1620" s="4" t="str">
        <f>INDEX(字典!B:B,MATCH(D1620,字典!A:A,0))</f>
        <v>正常</v>
      </c>
      <c r="I1620" s="4" t="str">
        <f>IF(RIGHT(F1620,2)="90",INDEX(字典!F:F,MATCH("0x"&amp;MID(F1620,5,2),字典!C:C,0)),INDEX(字典!D:D,MATCH("0x"&amp;MID(F1620,5,2),字典!C:C,0)))</f>
        <v>-</v>
      </c>
      <c r="J1620" s="4" t="str">
        <f>IF(RIGHT(F1620,2) ="90",INDEX(字典!J:J,MATCH("0x"&amp;MID(F1620,7,2),字典!C:C,0)),INDEX(字典!H:H,MATCH("0x"&amp;MID(F1620,7,2),字典!C:C,0)))</f>
        <v>0x5D(093)</v>
      </c>
      <c r="K1620" s="4" t="str">
        <f>INDEX(字典!M:M,MATCH("0x"&amp;RIGHT(F1620,2),字典!L:L,0))</f>
        <v>0xB1(177/049)</v>
      </c>
      <c r="L1620" s="8">
        <f t="shared" si="56"/>
        <v>30.984000000000002</v>
      </c>
      <c r="M1620" s="8">
        <f t="shared" si="57"/>
        <v>5.5000000000003268E-2</v>
      </c>
    </row>
    <row r="1621" spans="1:13" ht="18" customHeight="1" x14ac:dyDescent="0.2">
      <c r="A1621" s="1">
        <v>1620</v>
      </c>
      <c r="B1621" s="1">
        <v>8</v>
      </c>
      <c r="C1621" s="24">
        <v>43089.903713611115</v>
      </c>
      <c r="D1621" s="1" t="s">
        <v>77</v>
      </c>
      <c r="E1621" s="1" t="s">
        <v>78</v>
      </c>
      <c r="F1621" s="1" t="s">
        <v>1049</v>
      </c>
      <c r="G1621" s="1" t="s">
        <v>2064</v>
      </c>
      <c r="H1621" s="4" t="str">
        <f>INDEX(字典!B:B,MATCH(D1621,字典!A:A,0))</f>
        <v>正常</v>
      </c>
      <c r="I1621" s="4" t="str">
        <f>IF(RIGHT(F1621,2)="90",INDEX(字典!F:F,MATCH("0x"&amp;MID(F1621,5,2),字典!C:C,0)),INDEX(字典!D:D,MATCH("0x"&amp;MID(F1621,5,2),字典!C:C,0)))</f>
        <v>-</v>
      </c>
      <c r="J1621" s="4" t="str">
        <f>IF(RIGHT(F1621,2) ="90",INDEX(字典!J:J,MATCH("0x"&amp;MID(F1621,7,2),字典!C:C,0)),INDEX(字典!H:H,MATCH("0x"&amp;MID(F1621,7,2),字典!C:C,0)))</f>
        <v>-</v>
      </c>
      <c r="K1621" s="4" t="str">
        <f>INDEX(字典!M:M,MATCH("0x"&amp;RIGHT(F1621,2),字典!L:L,0))</f>
        <v>0xB0(176/048)</v>
      </c>
      <c r="L1621" s="8">
        <f t="shared" si="56"/>
        <v>31.039000000000001</v>
      </c>
      <c r="M1621" s="8">
        <f t="shared" si="57"/>
        <v>5.4999999999999716E-2</v>
      </c>
    </row>
    <row r="1622" spans="1:13" ht="18" customHeight="1" x14ac:dyDescent="0.2">
      <c r="A1622" s="1">
        <v>1621</v>
      </c>
      <c r="B1622" s="1">
        <v>8</v>
      </c>
      <c r="C1622" s="24">
        <v>43089.903714236112</v>
      </c>
      <c r="D1622" s="1" t="s">
        <v>77</v>
      </c>
      <c r="E1622" s="1" t="s">
        <v>78</v>
      </c>
      <c r="F1622" s="1" t="s">
        <v>1051</v>
      </c>
      <c r="G1622" s="1" t="s">
        <v>2065</v>
      </c>
      <c r="H1622" s="4" t="str">
        <f>INDEX(字典!B:B,MATCH(D1622,字典!A:A,0))</f>
        <v>正常</v>
      </c>
      <c r="I1622" s="4" t="str">
        <f>IF(RIGHT(F1622,2)="90",INDEX(字典!F:F,MATCH("0x"&amp;MID(F1622,5,2),字典!C:C,0)),INDEX(字典!D:D,MATCH("0x"&amp;MID(F1622,5,2),字典!C:C,0)))</f>
        <v>0x70(112)</v>
      </c>
      <c r="J1622" s="4" t="str">
        <f>IF(RIGHT(F1622,2) ="90",INDEX(字典!J:J,MATCH("0x"&amp;MID(F1622,7,2),字典!C:C,0)),INDEX(字典!H:H,MATCH("0x"&amp;MID(F1622,7,2),字典!C:C,0)))</f>
        <v>0x20(032)</v>
      </c>
      <c r="K1622" s="4" t="str">
        <f>INDEX(字典!M:M,MATCH("0x"&amp;RIGHT(F1622,2),字典!L:L,0))</f>
        <v>0xB0(176/048)</v>
      </c>
      <c r="L1622" s="8">
        <f t="shared" si="56"/>
        <v>31.094000000000001</v>
      </c>
      <c r="M1622" s="8">
        <f t="shared" si="57"/>
        <v>5.4999999999999716E-2</v>
      </c>
    </row>
    <row r="1623" spans="1:13" ht="18" customHeight="1" x14ac:dyDescent="0.2">
      <c r="A1623" s="1">
        <v>1622</v>
      </c>
      <c r="B1623" s="1">
        <v>8</v>
      </c>
      <c r="C1623" s="24">
        <v>43089.903714907407</v>
      </c>
      <c r="D1623" s="1" t="s">
        <v>77</v>
      </c>
      <c r="E1623" s="1" t="s">
        <v>78</v>
      </c>
      <c r="F1623" s="1" t="s">
        <v>1052</v>
      </c>
      <c r="G1623" s="1" t="s">
        <v>2066</v>
      </c>
      <c r="H1623" s="4" t="str">
        <f>INDEX(字典!B:B,MATCH(D1623,字典!A:A,0))</f>
        <v>正常</v>
      </c>
      <c r="I1623" s="4" t="str">
        <f>IF(RIGHT(F1623,2)="90",INDEX(字典!F:F,MATCH("0x"&amp;MID(F1623,5,2),字典!C:C,0)),INDEX(字典!D:D,MATCH("0x"&amp;MID(F1623,5,2),字典!C:C,0)))</f>
        <v>-</v>
      </c>
      <c r="J1623" s="4" t="str">
        <f>IF(RIGHT(F1623,2) ="90",INDEX(字典!J:J,MATCH("0x"&amp;MID(F1623,7,2),字典!C:C,0)),INDEX(字典!H:H,MATCH("0x"&amp;MID(F1623,7,2),字典!C:C,0)))</f>
        <v>-</v>
      </c>
      <c r="K1623" s="4" t="str">
        <f>INDEX(字典!M:M,MATCH("0x"&amp;RIGHT(F1623,2),字典!L:L,0))</f>
        <v>0xC0(192/064)</v>
      </c>
      <c r="L1623" s="8">
        <f t="shared" si="56"/>
        <v>31.152000000000001</v>
      </c>
      <c r="M1623" s="8">
        <f t="shared" si="57"/>
        <v>5.7999999999999829E-2</v>
      </c>
    </row>
    <row r="1624" spans="1:13" ht="18" customHeight="1" x14ac:dyDescent="0.2">
      <c r="A1624" s="1">
        <v>1623</v>
      </c>
      <c r="B1624" s="1">
        <v>8</v>
      </c>
      <c r="C1624" s="24">
        <v>43089.903715532404</v>
      </c>
      <c r="D1624" s="1" t="s">
        <v>77</v>
      </c>
      <c r="E1624" s="1" t="s">
        <v>78</v>
      </c>
      <c r="F1624" s="1" t="s">
        <v>1054</v>
      </c>
      <c r="G1624" s="1" t="s">
        <v>2067</v>
      </c>
      <c r="H1624" s="4" t="str">
        <f>INDEX(字典!B:B,MATCH(D1624,字典!A:A,0))</f>
        <v>正常</v>
      </c>
      <c r="I1624" s="4" t="str">
        <f>IF(RIGHT(F1624,2)="90",INDEX(字典!F:F,MATCH("0x"&amp;MID(F1624,5,2),字典!C:C,0)),INDEX(字典!D:D,MATCH("0x"&amp;MID(F1624,5,2),字典!C:C,0)))</f>
        <v>-</v>
      </c>
      <c r="J1624" s="4" t="str">
        <f>IF(RIGHT(F1624,2) ="90",INDEX(字典!J:J,MATCH("0x"&amp;MID(F1624,7,2),字典!C:C,0)),INDEX(字典!H:H,MATCH("0x"&amp;MID(F1624,7,2),字典!C:C,0)))</f>
        <v>-</v>
      </c>
      <c r="K1624" s="4" t="str">
        <f>INDEX(字典!M:M,MATCH("0x"&amp;RIGHT(F1624,2),字典!L:L,0))</f>
        <v>0xB1(177/049)</v>
      </c>
      <c r="L1624" s="8">
        <f t="shared" si="56"/>
        <v>31.206</v>
      </c>
      <c r="M1624" s="8">
        <f t="shared" si="57"/>
        <v>5.3999999999998494E-2</v>
      </c>
    </row>
    <row r="1625" spans="1:13" ht="18" customHeight="1" x14ac:dyDescent="0.2">
      <c r="A1625" s="1">
        <v>1624</v>
      </c>
      <c r="B1625" s="1">
        <v>8</v>
      </c>
      <c r="C1625" s="24">
        <v>43089.903716180554</v>
      </c>
      <c r="D1625" s="1" t="s">
        <v>77</v>
      </c>
      <c r="E1625" s="1" t="s">
        <v>78</v>
      </c>
      <c r="F1625" s="1" t="s">
        <v>1055</v>
      </c>
      <c r="G1625" s="1" t="s">
        <v>2068</v>
      </c>
      <c r="H1625" s="4" t="str">
        <f>INDEX(字典!B:B,MATCH(D1625,字典!A:A,0))</f>
        <v>正常</v>
      </c>
      <c r="I1625" s="4" t="str">
        <f>IF(RIGHT(F1625,2)="90",INDEX(字典!F:F,MATCH("0x"&amp;MID(F1625,5,2),字典!C:C,0)),INDEX(字典!D:D,MATCH("0x"&amp;MID(F1625,5,2),字典!C:C,0)))</f>
        <v>0x70(112)</v>
      </c>
      <c r="J1625" s="4" t="str">
        <f>IF(RIGHT(F1625,2) ="90",INDEX(字典!J:J,MATCH("0x"&amp;MID(F1625,7,2),字典!C:C,0)),INDEX(字典!H:H,MATCH("0x"&amp;MID(F1625,7,2),字典!C:C,0)))</f>
        <v>0x20(032)</v>
      </c>
      <c r="K1625" s="4" t="str">
        <f>INDEX(字典!M:M,MATCH("0x"&amp;RIGHT(F1625,2),字典!L:L,0))</f>
        <v>0xB1(177/049)</v>
      </c>
      <c r="L1625" s="8">
        <f t="shared" si="56"/>
        <v>31.262</v>
      </c>
      <c r="M1625" s="8">
        <f t="shared" si="57"/>
        <v>5.6000000000000938E-2</v>
      </c>
    </row>
    <row r="1626" spans="1:13" ht="18" customHeight="1" x14ac:dyDescent="0.2">
      <c r="A1626" s="1">
        <v>1625</v>
      </c>
      <c r="B1626" s="1">
        <v>8</v>
      </c>
      <c r="C1626" s="24">
        <v>43089.903716840279</v>
      </c>
      <c r="D1626" s="1" t="s">
        <v>77</v>
      </c>
      <c r="E1626" s="1" t="s">
        <v>78</v>
      </c>
      <c r="F1626" s="1" t="s">
        <v>1056</v>
      </c>
      <c r="G1626" s="1" t="s">
        <v>2069</v>
      </c>
      <c r="H1626" s="4" t="str">
        <f>INDEX(字典!B:B,MATCH(D1626,字典!A:A,0))</f>
        <v>正常</v>
      </c>
      <c r="I1626" s="4" t="str">
        <f>IF(RIGHT(F1626,2)="90",INDEX(字典!F:F,MATCH("0x"&amp;MID(F1626,5,2),字典!C:C,0)),INDEX(字典!D:D,MATCH("0x"&amp;MID(F1626,5,2),字典!C:C,0)))</f>
        <v>-</v>
      </c>
      <c r="J1626" s="4" t="str">
        <f>IF(RIGHT(F1626,2) ="90",INDEX(字典!J:J,MATCH("0x"&amp;MID(F1626,7,2),字典!C:C,0)),INDEX(字典!H:H,MATCH("0x"&amp;MID(F1626,7,2),字典!C:C,0)))</f>
        <v>0x31(049)</v>
      </c>
      <c r="K1626" s="4" t="str">
        <f>INDEX(字典!M:M,MATCH("0x"&amp;RIGHT(F1626,2),字典!L:L,0))</f>
        <v>0xC1(193/065)</v>
      </c>
      <c r="L1626" s="8">
        <f t="shared" si="56"/>
        <v>31.318999999999999</v>
      </c>
      <c r="M1626" s="8">
        <f t="shared" si="57"/>
        <v>5.6999999999998607E-2</v>
      </c>
    </row>
    <row r="1627" spans="1:13" ht="18" customHeight="1" x14ac:dyDescent="0.2">
      <c r="A1627" s="1">
        <v>1626</v>
      </c>
      <c r="B1627" s="1">
        <v>8</v>
      </c>
      <c r="C1627" s="24">
        <v>43089.903717476853</v>
      </c>
      <c r="D1627" s="1" t="s">
        <v>77</v>
      </c>
      <c r="E1627" s="1" t="s">
        <v>78</v>
      </c>
      <c r="F1627" s="1" t="s">
        <v>1058</v>
      </c>
      <c r="G1627" s="1" t="s">
        <v>2070</v>
      </c>
      <c r="H1627" s="4" t="str">
        <f>INDEX(字典!B:B,MATCH(D1627,字典!A:A,0))</f>
        <v>正常</v>
      </c>
      <c r="I1627" s="4" t="str">
        <f>IF(RIGHT(F1627,2)="90",INDEX(字典!F:F,MATCH("0x"&amp;MID(F1627,5,2),字典!C:C,0)),INDEX(字典!D:D,MATCH("0x"&amp;MID(F1627,5,2),字典!C:C,0)))</f>
        <v>0x72(114)</v>
      </c>
      <c r="J1627" s="4" t="str">
        <f>IF(RIGHT(F1627,2) ="90",INDEX(字典!J:J,MATCH("0x"&amp;MID(F1627,7,2),字典!C:C,0)),INDEX(字典!H:H,MATCH("0x"&amp;MID(F1627,7,2),字典!C:C,0)))</f>
        <v>0x07(007)</v>
      </c>
      <c r="K1627" s="4" t="str">
        <f>INDEX(字典!M:M,MATCH("0x"&amp;RIGHT(F1627,2),字典!L:L,0))</f>
        <v>0xB0(176/048)</v>
      </c>
      <c r="L1627" s="8">
        <f t="shared" si="56"/>
        <v>31.373999999999999</v>
      </c>
      <c r="M1627" s="8">
        <f t="shared" si="57"/>
        <v>5.4999999999999716E-2</v>
      </c>
    </row>
    <row r="1628" spans="1:13" ht="18" customHeight="1" x14ac:dyDescent="0.2">
      <c r="A1628" s="1">
        <v>1627</v>
      </c>
      <c r="B1628" s="1">
        <v>8</v>
      </c>
      <c r="C1628" s="24">
        <v>43089.903718148147</v>
      </c>
      <c r="D1628" s="1" t="s">
        <v>77</v>
      </c>
      <c r="E1628" s="1" t="s">
        <v>78</v>
      </c>
      <c r="F1628" s="1" t="s">
        <v>1060</v>
      </c>
      <c r="G1628" s="1" t="s">
        <v>2071</v>
      </c>
      <c r="H1628" s="4" t="str">
        <f>INDEX(字典!B:B,MATCH(D1628,字典!A:A,0))</f>
        <v>正常</v>
      </c>
      <c r="I1628" s="4" t="str">
        <f>IF(RIGHT(F1628,2)="90",INDEX(字典!F:F,MATCH("0x"&amp;MID(F1628,5,2),字典!C:C,0)),INDEX(字典!D:D,MATCH("0x"&amp;MID(F1628,5,2),字典!C:C,0)))</f>
        <v>0x14(020)</v>
      </c>
      <c r="J1628" s="4" t="str">
        <f>IF(RIGHT(F1628,2) ="90",INDEX(字典!J:J,MATCH("0x"&amp;MID(F1628,7,2),字典!C:C,0)),INDEX(字典!H:H,MATCH("0x"&amp;MID(F1628,7,2),字典!C:C,0)))</f>
        <v>0x5B(091)</v>
      </c>
      <c r="K1628" s="4" t="str">
        <f>INDEX(字典!M:M,MATCH("0x"&amp;RIGHT(F1628,2),字典!L:L,0))</f>
        <v>0xB0(176/048)</v>
      </c>
      <c r="L1628" s="8">
        <f t="shared" si="56"/>
        <v>31.431999999999999</v>
      </c>
      <c r="M1628" s="8">
        <f t="shared" si="57"/>
        <v>5.7999999999999829E-2</v>
      </c>
    </row>
    <row r="1629" spans="1:13" ht="18" customHeight="1" x14ac:dyDescent="0.2">
      <c r="A1629" s="1">
        <v>1628</v>
      </c>
      <c r="B1629" s="1">
        <v>8</v>
      </c>
      <c r="C1629" s="24">
        <v>43089.903718796297</v>
      </c>
      <c r="D1629" s="1" t="s">
        <v>77</v>
      </c>
      <c r="E1629" s="1" t="s">
        <v>78</v>
      </c>
      <c r="F1629" s="1" t="s">
        <v>1063</v>
      </c>
      <c r="G1629" s="1" t="s">
        <v>2072</v>
      </c>
      <c r="H1629" s="4" t="str">
        <f>INDEX(字典!B:B,MATCH(D1629,字典!A:A,0))</f>
        <v>正常</v>
      </c>
      <c r="I1629" s="4" t="str">
        <f>IF(RIGHT(F1629,2)="90",INDEX(字典!F:F,MATCH("0x"&amp;MID(F1629,5,2),字典!C:C,0)),INDEX(字典!D:D,MATCH("0x"&amp;MID(F1629,5,2),字典!C:C,0)))</f>
        <v>0x32(050)</v>
      </c>
      <c r="J1629" s="4" t="str">
        <f>IF(RIGHT(F1629,2) ="90",INDEX(字典!J:J,MATCH("0x"&amp;MID(F1629,7,2),字典!C:C,0)),INDEX(字典!H:H,MATCH("0x"&amp;MID(F1629,7,2),字典!C:C,0)))</f>
        <v>0x07(007)</v>
      </c>
      <c r="K1629" s="4" t="str">
        <f>INDEX(字典!M:M,MATCH("0x"&amp;RIGHT(F1629,2),字典!L:L,0))</f>
        <v>0xB1(177/049)</v>
      </c>
      <c r="L1629" s="8">
        <f t="shared" si="56"/>
        <v>31.488</v>
      </c>
      <c r="M1629" s="8">
        <f t="shared" si="57"/>
        <v>5.6000000000000938E-2</v>
      </c>
    </row>
    <row r="1630" spans="1:13" ht="18" customHeight="1" x14ac:dyDescent="0.2">
      <c r="A1630" s="1">
        <v>1629</v>
      </c>
      <c r="B1630" s="1">
        <v>8</v>
      </c>
      <c r="C1630" s="24">
        <v>43089.903719444446</v>
      </c>
      <c r="D1630" s="1" t="s">
        <v>77</v>
      </c>
      <c r="E1630" s="1" t="s">
        <v>78</v>
      </c>
      <c r="F1630" s="1" t="s">
        <v>1518</v>
      </c>
      <c r="G1630" s="1" t="s">
        <v>2073</v>
      </c>
      <c r="H1630" s="4" t="str">
        <f>INDEX(字典!B:B,MATCH(D1630,字典!A:A,0))</f>
        <v>正常</v>
      </c>
      <c r="I1630" s="4" t="str">
        <f>IF(RIGHT(F1630,2)="90",INDEX(字典!F:F,MATCH("0x"&amp;MID(F1630,5,2),字典!C:C,0)),INDEX(字典!D:D,MATCH("0x"&amp;MID(F1630,5,2),字典!C:C,0)))</f>
        <v>0x32(050)</v>
      </c>
      <c r="J1630" s="4" t="str">
        <f>IF(RIGHT(F1630,2) ="90",INDEX(字典!J:J,MATCH("0x"&amp;MID(F1630,7,2),字典!C:C,0)),INDEX(字典!H:H,MATCH("0x"&amp;MID(F1630,7,2),字典!C:C,0)))</f>
        <v>0x5B(091)</v>
      </c>
      <c r="K1630" s="4" t="str">
        <f>INDEX(字典!M:M,MATCH("0x"&amp;RIGHT(F1630,2),字典!L:L,0))</f>
        <v>0xB1(177/049)</v>
      </c>
      <c r="L1630" s="8">
        <f t="shared" si="56"/>
        <v>31.544</v>
      </c>
      <c r="M1630" s="8">
        <f t="shared" si="57"/>
        <v>5.6000000000000938E-2</v>
      </c>
    </row>
    <row r="1631" spans="1:13" ht="18" customHeight="1" x14ac:dyDescent="0.2">
      <c r="A1631" s="1">
        <v>1630</v>
      </c>
      <c r="B1631" s="1">
        <v>8</v>
      </c>
      <c r="C1631" s="24">
        <v>43089.90373824074</v>
      </c>
      <c r="D1631" s="1" t="s">
        <v>77</v>
      </c>
      <c r="E1631" s="1" t="s">
        <v>78</v>
      </c>
      <c r="F1631" s="1" t="s">
        <v>586</v>
      </c>
      <c r="G1631" s="1" t="s">
        <v>2074</v>
      </c>
      <c r="H1631" s="4" t="str">
        <f>INDEX(字典!B:B,MATCH(D1631,字典!A:A,0))</f>
        <v>正常</v>
      </c>
      <c r="I1631" s="4" t="str">
        <f>IF(RIGHT(F1631,2)="90",INDEX(字典!F:F,MATCH("0x"&amp;MID(F1631,5,2),字典!C:C,0)),INDEX(字典!D:D,MATCH("0x"&amp;MID(F1631,5,2),字典!C:C,0)))</f>
        <v>按下(力度97)</v>
      </c>
      <c r="J1631" s="4" t="str">
        <f>IF(RIGHT(F1631,2) ="90",INDEX(字典!J:J,MATCH("0x"&amp;MID(F1631,7,2),字典!C:C,0)),INDEX(字典!H:H,MATCH("0x"&amp;MID(F1631,7,2),字典!C:C,0)))</f>
        <v>C3键</v>
      </c>
      <c r="K1631" s="4" t="str">
        <f>INDEX(字典!M:M,MATCH("0x"&amp;RIGHT(F1631,2),字典!L:L,0))</f>
        <v>音符</v>
      </c>
      <c r="L1631" s="8">
        <f t="shared" si="56"/>
        <v>33.167999999999999</v>
      </c>
      <c r="M1631" s="8">
        <f t="shared" si="57"/>
        <v>1.6239999999999988</v>
      </c>
    </row>
    <row r="1632" spans="1:13" ht="18" customHeight="1" x14ac:dyDescent="0.2">
      <c r="A1632" s="1">
        <v>1631</v>
      </c>
      <c r="B1632" s="1">
        <v>8</v>
      </c>
      <c r="C1632" s="24">
        <v>43089.903752789352</v>
      </c>
      <c r="D1632" s="1" t="s">
        <v>77</v>
      </c>
      <c r="E1632" s="1" t="s">
        <v>78</v>
      </c>
      <c r="F1632" s="1" t="s">
        <v>194</v>
      </c>
      <c r="G1632" s="1" t="s">
        <v>2075</v>
      </c>
      <c r="H1632" s="4" t="str">
        <f>INDEX(字典!B:B,MATCH(D1632,字典!A:A,0))</f>
        <v>正常</v>
      </c>
      <c r="I1632" s="4" t="str">
        <f>IF(RIGHT(F1632,2)="90",INDEX(字典!F:F,MATCH("0x"&amp;MID(F1632,5,2),字典!C:C,0)),INDEX(字典!D:D,MATCH("0x"&amp;MID(F1632,5,2),字典!C:C,0)))</f>
        <v>松开按键</v>
      </c>
      <c r="J1632" s="4" t="str">
        <f>IF(RIGHT(F1632,2) ="90",INDEX(字典!J:J,MATCH("0x"&amp;MID(F1632,7,2),字典!C:C,0)),INDEX(字典!H:H,MATCH("0x"&amp;MID(F1632,7,2),字典!C:C,0)))</f>
        <v>C3键</v>
      </c>
      <c r="K1632" s="4" t="str">
        <f>INDEX(字典!M:M,MATCH("0x"&amp;RIGHT(F1632,2),字典!L:L,0))</f>
        <v>音符</v>
      </c>
      <c r="L1632" s="8">
        <f t="shared" si="56"/>
        <v>34.423999999999999</v>
      </c>
      <c r="M1632" s="8">
        <f t="shared" si="57"/>
        <v>1.2560000000000002</v>
      </c>
    </row>
    <row r="1633" spans="1:13" ht="18" customHeight="1" x14ac:dyDescent="0.2">
      <c r="A1633" s="1">
        <v>1632</v>
      </c>
      <c r="B1633" s="1">
        <v>8</v>
      </c>
      <c r="C1633" s="24">
        <v>43089.903758692133</v>
      </c>
      <c r="D1633" s="1" t="s">
        <v>77</v>
      </c>
      <c r="E1633" s="1" t="s">
        <v>78</v>
      </c>
      <c r="F1633" s="1" t="s">
        <v>586</v>
      </c>
      <c r="G1633" s="1" t="s">
        <v>2076</v>
      </c>
      <c r="H1633" s="4" t="str">
        <f>INDEX(字典!B:B,MATCH(D1633,字典!A:A,0))</f>
        <v>正常</v>
      </c>
      <c r="I1633" s="4" t="str">
        <f>IF(RIGHT(F1633,2)="90",INDEX(字典!F:F,MATCH("0x"&amp;MID(F1633,5,2),字典!C:C,0)),INDEX(字典!D:D,MATCH("0x"&amp;MID(F1633,5,2),字典!C:C,0)))</f>
        <v>按下(力度97)</v>
      </c>
      <c r="J1633" s="4" t="str">
        <f>IF(RIGHT(F1633,2) ="90",INDEX(字典!J:J,MATCH("0x"&amp;MID(F1633,7,2),字典!C:C,0)),INDEX(字典!H:H,MATCH("0x"&amp;MID(F1633,7,2),字典!C:C,0)))</f>
        <v>C3键</v>
      </c>
      <c r="K1633" s="4" t="str">
        <f>INDEX(字典!M:M,MATCH("0x"&amp;RIGHT(F1633,2),字典!L:L,0))</f>
        <v>音符</v>
      </c>
      <c r="L1633" s="8">
        <f t="shared" si="56"/>
        <v>34.933999999999997</v>
      </c>
      <c r="M1633" s="8">
        <f t="shared" si="57"/>
        <v>0.50999999999999801</v>
      </c>
    </row>
    <row r="1634" spans="1:13" ht="18" customHeight="1" x14ac:dyDescent="0.2">
      <c r="A1634" s="1">
        <v>1633</v>
      </c>
      <c r="B1634" s="1">
        <v>8</v>
      </c>
      <c r="C1634" s="24">
        <v>43089.903771377314</v>
      </c>
      <c r="D1634" s="1" t="s">
        <v>77</v>
      </c>
      <c r="E1634" s="1" t="s">
        <v>78</v>
      </c>
      <c r="F1634" s="1" t="s">
        <v>194</v>
      </c>
      <c r="G1634" s="1" t="s">
        <v>2077</v>
      </c>
      <c r="H1634" s="4" t="str">
        <f>INDEX(字典!B:B,MATCH(D1634,字典!A:A,0))</f>
        <v>正常</v>
      </c>
      <c r="I1634" s="4" t="str">
        <f>IF(RIGHT(F1634,2)="90",INDEX(字典!F:F,MATCH("0x"&amp;MID(F1634,5,2),字典!C:C,0)),INDEX(字典!D:D,MATCH("0x"&amp;MID(F1634,5,2),字典!C:C,0)))</f>
        <v>松开按键</v>
      </c>
      <c r="J1634" s="4" t="str">
        <f>IF(RIGHT(F1634,2) ="90",INDEX(字典!J:J,MATCH("0x"&amp;MID(F1634,7,2),字典!C:C,0)),INDEX(字典!H:H,MATCH("0x"&amp;MID(F1634,7,2),字典!C:C,0)))</f>
        <v>C3键</v>
      </c>
      <c r="K1634" s="4" t="str">
        <f>INDEX(字典!M:M,MATCH("0x"&amp;RIGHT(F1634,2),字典!L:L,0))</f>
        <v>音符</v>
      </c>
      <c r="L1634" s="8">
        <f t="shared" si="56"/>
        <v>36.030999999999999</v>
      </c>
      <c r="M1634" s="8">
        <f t="shared" si="57"/>
        <v>1.0970000000000013</v>
      </c>
    </row>
    <row r="1635" spans="1:13" ht="18" customHeight="1" x14ac:dyDescent="0.2">
      <c r="A1635" s="1">
        <v>1634</v>
      </c>
      <c r="B1635" s="1">
        <v>8</v>
      </c>
      <c r="C1635" s="24">
        <v>43089.903775312501</v>
      </c>
      <c r="D1635" s="1" t="s">
        <v>77</v>
      </c>
      <c r="E1635" s="1" t="s">
        <v>78</v>
      </c>
      <c r="F1635" s="1" t="s">
        <v>1580</v>
      </c>
      <c r="G1635" s="1" t="s">
        <v>2078</v>
      </c>
      <c r="H1635" s="4" t="str">
        <f>INDEX(字典!B:B,MATCH(D1635,字典!A:A,0))</f>
        <v>正常</v>
      </c>
      <c r="I1635" s="4" t="str">
        <f>IF(RIGHT(F1635,2)="90",INDEX(字典!F:F,MATCH("0x"&amp;MID(F1635,5,2),字典!C:C,0)),INDEX(字典!D:D,MATCH("0x"&amp;MID(F1635,5,2),字典!C:C,0)))</f>
        <v>按下(力度99)</v>
      </c>
      <c r="J1635" s="4" t="str">
        <f>IF(RIGHT(F1635,2) ="90",INDEX(字典!J:J,MATCH("0x"&amp;MID(F1635,7,2),字典!C:C,0)),INDEX(字典!H:H,MATCH("0x"&amp;MID(F1635,7,2),字典!C:C,0)))</f>
        <v>C3键</v>
      </c>
      <c r="K1635" s="4" t="str">
        <f>INDEX(字典!M:M,MATCH("0x"&amp;RIGHT(F1635,2),字典!L:L,0))</f>
        <v>音符</v>
      </c>
      <c r="L1635" s="8">
        <f t="shared" si="56"/>
        <v>36.371000000000002</v>
      </c>
      <c r="M1635" s="8">
        <f t="shared" si="57"/>
        <v>0.34000000000000341</v>
      </c>
    </row>
    <row r="1636" spans="1:13" ht="18" customHeight="1" x14ac:dyDescent="0.2">
      <c r="A1636" s="1">
        <v>1635</v>
      </c>
      <c r="B1636" s="1">
        <v>8</v>
      </c>
      <c r="C1636" s="24">
        <v>43089.903789594908</v>
      </c>
      <c r="D1636" s="1" t="s">
        <v>77</v>
      </c>
      <c r="E1636" s="1" t="s">
        <v>78</v>
      </c>
      <c r="F1636" s="1" t="s">
        <v>194</v>
      </c>
      <c r="G1636" s="1" t="s">
        <v>2079</v>
      </c>
      <c r="H1636" s="4" t="str">
        <f>INDEX(字典!B:B,MATCH(D1636,字典!A:A,0))</f>
        <v>正常</v>
      </c>
      <c r="I1636" s="4" t="str">
        <f>IF(RIGHT(F1636,2)="90",INDEX(字典!F:F,MATCH("0x"&amp;MID(F1636,5,2),字典!C:C,0)),INDEX(字典!D:D,MATCH("0x"&amp;MID(F1636,5,2),字典!C:C,0)))</f>
        <v>松开按键</v>
      </c>
      <c r="J1636" s="4" t="str">
        <f>IF(RIGHT(F1636,2) ="90",INDEX(字典!J:J,MATCH("0x"&amp;MID(F1636,7,2),字典!C:C,0)),INDEX(字典!H:H,MATCH("0x"&amp;MID(F1636,7,2),字典!C:C,0)))</f>
        <v>C3键</v>
      </c>
      <c r="K1636" s="4" t="str">
        <f>INDEX(字典!M:M,MATCH("0x"&amp;RIGHT(F1636,2),字典!L:L,0))</f>
        <v>音符</v>
      </c>
      <c r="L1636" s="8">
        <f t="shared" si="56"/>
        <v>37.604999999999997</v>
      </c>
      <c r="M1636" s="8">
        <f t="shared" si="57"/>
        <v>1.2339999999999947</v>
      </c>
    </row>
    <row r="1637" spans="1:13" ht="18" customHeight="1" x14ac:dyDescent="0.2">
      <c r="A1637" s="1">
        <v>1636</v>
      </c>
      <c r="B1637" s="1">
        <v>8</v>
      </c>
      <c r="C1637" s="24">
        <v>43089.903800069442</v>
      </c>
      <c r="D1637" s="1" t="s">
        <v>77</v>
      </c>
      <c r="E1637" s="1" t="s">
        <v>78</v>
      </c>
      <c r="F1637" s="1" t="s">
        <v>1049</v>
      </c>
      <c r="G1637" s="1" t="s">
        <v>2080</v>
      </c>
      <c r="H1637" s="4" t="str">
        <f>INDEX(字典!B:B,MATCH(D1637,字典!A:A,0))</f>
        <v>正常</v>
      </c>
      <c r="I1637" s="4" t="str">
        <f>IF(RIGHT(F1637,2)="90",INDEX(字典!F:F,MATCH("0x"&amp;MID(F1637,5,2),字典!C:C,0)),INDEX(字典!D:D,MATCH("0x"&amp;MID(F1637,5,2),字典!C:C,0)))</f>
        <v>-</v>
      </c>
      <c r="J1637" s="4" t="str">
        <f>IF(RIGHT(F1637,2) ="90",INDEX(字典!J:J,MATCH("0x"&amp;MID(F1637,7,2),字典!C:C,0)),INDEX(字典!H:H,MATCH("0x"&amp;MID(F1637,7,2),字典!C:C,0)))</f>
        <v>-</v>
      </c>
      <c r="K1637" s="4" t="str">
        <f>INDEX(字典!M:M,MATCH("0x"&amp;RIGHT(F1637,2),字典!L:L,0))</f>
        <v>0xB0(176/048)</v>
      </c>
      <c r="L1637" s="8">
        <f t="shared" si="56"/>
        <v>38.51</v>
      </c>
      <c r="M1637" s="8">
        <f t="shared" si="57"/>
        <v>0.90500000000000114</v>
      </c>
    </row>
    <row r="1638" spans="1:13" ht="18" customHeight="1" x14ac:dyDescent="0.2">
      <c r="A1638" s="1">
        <v>1637</v>
      </c>
      <c r="B1638" s="1">
        <v>8</v>
      </c>
      <c r="C1638" s="24">
        <v>43089.903800613429</v>
      </c>
      <c r="D1638" s="1" t="s">
        <v>77</v>
      </c>
      <c r="E1638" s="1" t="s">
        <v>78</v>
      </c>
      <c r="F1638" s="1" t="s">
        <v>1051</v>
      </c>
      <c r="G1638" s="1" t="s">
        <v>2081</v>
      </c>
      <c r="H1638" s="4" t="str">
        <f>INDEX(字典!B:B,MATCH(D1638,字典!A:A,0))</f>
        <v>正常</v>
      </c>
      <c r="I1638" s="4" t="str">
        <f>IF(RIGHT(F1638,2)="90",INDEX(字典!F:F,MATCH("0x"&amp;MID(F1638,5,2),字典!C:C,0)),INDEX(字典!D:D,MATCH("0x"&amp;MID(F1638,5,2),字典!C:C,0)))</f>
        <v>0x70(112)</v>
      </c>
      <c r="J1638" s="4" t="str">
        <f>IF(RIGHT(F1638,2) ="90",INDEX(字典!J:J,MATCH("0x"&amp;MID(F1638,7,2),字典!C:C,0)),INDEX(字典!H:H,MATCH("0x"&amp;MID(F1638,7,2),字典!C:C,0)))</f>
        <v>0x20(032)</v>
      </c>
      <c r="K1638" s="4" t="str">
        <f>INDEX(字典!M:M,MATCH("0x"&amp;RIGHT(F1638,2),字典!L:L,0))</f>
        <v>0xB0(176/048)</v>
      </c>
      <c r="L1638" s="8">
        <f t="shared" si="56"/>
        <v>38.557000000000002</v>
      </c>
      <c r="M1638" s="8">
        <f t="shared" si="57"/>
        <v>4.700000000000415E-2</v>
      </c>
    </row>
    <row r="1639" spans="1:13" ht="18" customHeight="1" x14ac:dyDescent="0.2">
      <c r="A1639" s="1">
        <v>1638</v>
      </c>
      <c r="B1639" s="1">
        <v>8</v>
      </c>
      <c r="C1639" s="24">
        <v>43089.903801273147</v>
      </c>
      <c r="D1639" s="1" t="s">
        <v>77</v>
      </c>
      <c r="E1639" s="1" t="s">
        <v>78</v>
      </c>
      <c r="F1639" s="1" t="s">
        <v>1417</v>
      </c>
      <c r="G1639" s="1" t="s">
        <v>2082</v>
      </c>
      <c r="H1639" s="4" t="str">
        <f>INDEX(字典!B:B,MATCH(D1639,字典!A:A,0))</f>
        <v>正常</v>
      </c>
      <c r="I1639" s="4" t="str">
        <f>IF(RIGHT(F1639,2)="90",INDEX(字典!F:F,MATCH("0x"&amp;MID(F1639,5,2),字典!C:C,0)),INDEX(字典!D:D,MATCH("0x"&amp;MID(F1639,5,2),字典!C:C,0)))</f>
        <v>-</v>
      </c>
      <c r="J1639" s="4" t="str">
        <f>IF(RIGHT(F1639,2) ="90",INDEX(字典!J:J,MATCH("0x"&amp;MID(F1639,7,2),字典!C:C,0)),INDEX(字典!H:H,MATCH("0x"&amp;MID(F1639,7,2),字典!C:C,0)))</f>
        <v>0x01(001)</v>
      </c>
      <c r="K1639" s="4" t="str">
        <f>INDEX(字典!M:M,MATCH("0x"&amp;RIGHT(F1639,2),字典!L:L,0))</f>
        <v>0xC0(192/064)</v>
      </c>
      <c r="L1639" s="8">
        <f t="shared" si="56"/>
        <v>38.613999999999997</v>
      </c>
      <c r="M1639" s="8">
        <f t="shared" si="57"/>
        <v>5.6999999999995055E-2</v>
      </c>
    </row>
    <row r="1640" spans="1:13" ht="18" customHeight="1" x14ac:dyDescent="0.2">
      <c r="A1640" s="1">
        <v>1639</v>
      </c>
      <c r="B1640" s="1">
        <v>8</v>
      </c>
      <c r="C1640" s="24">
        <v>43089.903801921297</v>
      </c>
      <c r="D1640" s="1" t="s">
        <v>77</v>
      </c>
      <c r="E1640" s="1" t="s">
        <v>78</v>
      </c>
      <c r="F1640" s="1" t="s">
        <v>1054</v>
      </c>
      <c r="G1640" s="1" t="s">
        <v>2083</v>
      </c>
      <c r="H1640" s="4" t="str">
        <f>INDEX(字典!B:B,MATCH(D1640,字典!A:A,0))</f>
        <v>正常</v>
      </c>
      <c r="I1640" s="4" t="str">
        <f>IF(RIGHT(F1640,2)="90",INDEX(字典!F:F,MATCH("0x"&amp;MID(F1640,5,2),字典!C:C,0)),INDEX(字典!D:D,MATCH("0x"&amp;MID(F1640,5,2),字典!C:C,0)))</f>
        <v>-</v>
      </c>
      <c r="J1640" s="4" t="str">
        <f>IF(RIGHT(F1640,2) ="90",INDEX(字典!J:J,MATCH("0x"&amp;MID(F1640,7,2),字典!C:C,0)),INDEX(字典!H:H,MATCH("0x"&amp;MID(F1640,7,2),字典!C:C,0)))</f>
        <v>-</v>
      </c>
      <c r="K1640" s="4" t="str">
        <f>INDEX(字典!M:M,MATCH("0x"&amp;RIGHT(F1640,2),字典!L:L,0))</f>
        <v>0xB1(177/049)</v>
      </c>
      <c r="L1640" s="8">
        <f t="shared" si="56"/>
        <v>38.67</v>
      </c>
      <c r="M1640" s="8">
        <f t="shared" si="57"/>
        <v>5.6000000000004491E-2</v>
      </c>
    </row>
    <row r="1641" spans="1:13" ht="18" customHeight="1" x14ac:dyDescent="0.2">
      <c r="A1641" s="1">
        <v>1640</v>
      </c>
      <c r="B1641" s="1">
        <v>8</v>
      </c>
      <c r="C1641" s="24">
        <v>43089.903802627312</v>
      </c>
      <c r="D1641" s="1" t="s">
        <v>77</v>
      </c>
      <c r="E1641" s="1" t="s">
        <v>78</v>
      </c>
      <c r="F1641" s="1" t="s">
        <v>1055</v>
      </c>
      <c r="G1641" s="1" t="s">
        <v>2084</v>
      </c>
      <c r="H1641" s="4" t="str">
        <f>INDEX(字典!B:B,MATCH(D1641,字典!A:A,0))</f>
        <v>正常</v>
      </c>
      <c r="I1641" s="4" t="str">
        <f>IF(RIGHT(F1641,2)="90",INDEX(字典!F:F,MATCH("0x"&amp;MID(F1641,5,2),字典!C:C,0)),INDEX(字典!D:D,MATCH("0x"&amp;MID(F1641,5,2),字典!C:C,0)))</f>
        <v>0x70(112)</v>
      </c>
      <c r="J1641" s="4" t="str">
        <f>IF(RIGHT(F1641,2) ="90",INDEX(字典!J:J,MATCH("0x"&amp;MID(F1641,7,2),字典!C:C,0)),INDEX(字典!H:H,MATCH("0x"&amp;MID(F1641,7,2),字典!C:C,0)))</f>
        <v>0x20(032)</v>
      </c>
      <c r="K1641" s="4" t="str">
        <f>INDEX(字典!M:M,MATCH("0x"&amp;RIGHT(F1641,2),字典!L:L,0))</f>
        <v>0xB1(177/049)</v>
      </c>
      <c r="L1641" s="8">
        <f t="shared" si="56"/>
        <v>38.731000000000002</v>
      </c>
      <c r="M1641" s="8">
        <f t="shared" si="57"/>
        <v>6.0999999999999943E-2</v>
      </c>
    </row>
    <row r="1642" spans="1:13" ht="18" customHeight="1" x14ac:dyDescent="0.2">
      <c r="A1642" s="1">
        <v>1641</v>
      </c>
      <c r="B1642" s="1">
        <v>8</v>
      </c>
      <c r="C1642" s="24">
        <v>43089.903803333335</v>
      </c>
      <c r="D1642" s="1" t="s">
        <v>77</v>
      </c>
      <c r="E1642" s="1" t="s">
        <v>78</v>
      </c>
      <c r="F1642" s="1" t="s">
        <v>1102</v>
      </c>
      <c r="G1642" s="1" t="s">
        <v>2085</v>
      </c>
      <c r="H1642" s="4" t="str">
        <f>INDEX(字典!B:B,MATCH(D1642,字典!A:A,0))</f>
        <v>正常</v>
      </c>
      <c r="I1642" s="4" t="str">
        <f>IF(RIGHT(F1642,2)="90",INDEX(字典!F:F,MATCH("0x"&amp;MID(F1642,5,2),字典!C:C,0)),INDEX(字典!D:D,MATCH("0x"&amp;MID(F1642,5,2),字典!C:C,0)))</f>
        <v>-</v>
      </c>
      <c r="J1642" s="4" t="str">
        <f>IF(RIGHT(F1642,2) ="90",INDEX(字典!J:J,MATCH("0x"&amp;MID(F1642,7,2),字典!C:C,0)),INDEX(字典!H:H,MATCH("0x"&amp;MID(F1642,7,2),字典!C:C,0)))</f>
        <v>0x30(048)</v>
      </c>
      <c r="K1642" s="4" t="str">
        <f>INDEX(字典!M:M,MATCH("0x"&amp;RIGHT(F1642,2),字典!L:L,0))</f>
        <v>0xC1(193/065)</v>
      </c>
      <c r="L1642" s="8">
        <f t="shared" si="56"/>
        <v>38.792000000000002</v>
      </c>
      <c r="M1642" s="8">
        <f t="shared" si="57"/>
        <v>6.0999999999999943E-2</v>
      </c>
    </row>
    <row r="1643" spans="1:13" ht="18" customHeight="1" x14ac:dyDescent="0.2">
      <c r="A1643" s="1">
        <v>1642</v>
      </c>
      <c r="B1643" s="1">
        <v>8</v>
      </c>
      <c r="C1643" s="24">
        <v>43089.903804004629</v>
      </c>
      <c r="D1643" s="1" t="s">
        <v>77</v>
      </c>
      <c r="E1643" s="1" t="s">
        <v>78</v>
      </c>
      <c r="F1643" s="1" t="s">
        <v>1422</v>
      </c>
      <c r="G1643" s="1" t="s">
        <v>2086</v>
      </c>
      <c r="H1643" s="4" t="str">
        <f>INDEX(字典!B:B,MATCH(D1643,字典!A:A,0))</f>
        <v>正常</v>
      </c>
      <c r="I1643" s="4" t="str">
        <f>IF(RIGHT(F1643,2)="90",INDEX(字典!F:F,MATCH("0x"&amp;MID(F1643,5,2),字典!C:C,0)),INDEX(字典!D:D,MATCH("0x"&amp;MID(F1643,5,2),字典!C:C,0)))</f>
        <v>0x6E(110)</v>
      </c>
      <c r="J1643" s="4" t="str">
        <f>IF(RIGHT(F1643,2) ="90",INDEX(字典!J:J,MATCH("0x"&amp;MID(F1643,7,2),字典!C:C,0)),INDEX(字典!H:H,MATCH("0x"&amp;MID(F1643,7,2),字典!C:C,0)))</f>
        <v>0x07(007)</v>
      </c>
      <c r="K1643" s="4" t="str">
        <f>INDEX(字典!M:M,MATCH("0x"&amp;RIGHT(F1643,2),字典!L:L,0))</f>
        <v>0xB0(176/048)</v>
      </c>
      <c r="L1643" s="8">
        <f t="shared" si="56"/>
        <v>38.85</v>
      </c>
      <c r="M1643" s="8">
        <f t="shared" si="57"/>
        <v>5.7999999999999829E-2</v>
      </c>
    </row>
    <row r="1644" spans="1:13" ht="18" customHeight="1" x14ac:dyDescent="0.2">
      <c r="A1644" s="1">
        <v>1643</v>
      </c>
      <c r="B1644" s="1">
        <v>8</v>
      </c>
      <c r="C1644" s="24">
        <v>43089.903804664355</v>
      </c>
      <c r="D1644" s="1" t="s">
        <v>77</v>
      </c>
      <c r="E1644" s="1" t="s">
        <v>78</v>
      </c>
      <c r="F1644" s="1" t="s">
        <v>1424</v>
      </c>
      <c r="G1644" s="1" t="s">
        <v>2087</v>
      </c>
      <c r="H1644" s="4" t="str">
        <f>INDEX(字典!B:B,MATCH(D1644,字典!A:A,0))</f>
        <v>正常</v>
      </c>
      <c r="I1644" s="4" t="str">
        <f>IF(RIGHT(F1644,2)="90",INDEX(字典!F:F,MATCH("0x"&amp;MID(F1644,5,2),字典!C:C,0)),INDEX(字典!D:D,MATCH("0x"&amp;MID(F1644,5,2),字典!C:C,0)))</f>
        <v>0x12(018)</v>
      </c>
      <c r="J1644" s="4" t="str">
        <f>IF(RIGHT(F1644,2) ="90",INDEX(字典!J:J,MATCH("0x"&amp;MID(F1644,7,2),字典!C:C,0)),INDEX(字典!H:H,MATCH("0x"&amp;MID(F1644,7,2),字典!C:C,0)))</f>
        <v>0x5B(091)</v>
      </c>
      <c r="K1644" s="4" t="str">
        <f>INDEX(字典!M:M,MATCH("0x"&amp;RIGHT(F1644,2),字典!L:L,0))</f>
        <v>0xB0(176/048)</v>
      </c>
      <c r="L1644" s="8">
        <f t="shared" si="56"/>
        <v>38.906999999999996</v>
      </c>
      <c r="M1644" s="8">
        <f t="shared" si="57"/>
        <v>5.6999999999995055E-2</v>
      </c>
    </row>
    <row r="1645" spans="1:13" ht="18" customHeight="1" x14ac:dyDescent="0.2">
      <c r="A1645" s="1">
        <v>1644</v>
      </c>
      <c r="B1645" s="1">
        <v>8</v>
      </c>
      <c r="C1645" s="24">
        <v>43089.903805381946</v>
      </c>
      <c r="D1645" s="1" t="s">
        <v>77</v>
      </c>
      <c r="E1645" s="1" t="s">
        <v>78</v>
      </c>
      <c r="F1645" s="1" t="s">
        <v>1426</v>
      </c>
      <c r="G1645" s="1" t="s">
        <v>2088</v>
      </c>
      <c r="H1645" s="4" t="str">
        <f>INDEX(字典!B:B,MATCH(D1645,字典!A:A,0))</f>
        <v>正常</v>
      </c>
      <c r="I1645" s="4" t="str">
        <f>IF(RIGHT(F1645,2)="90",INDEX(字典!F:F,MATCH("0x"&amp;MID(F1645,5,2),字典!C:C,0)),INDEX(字典!D:D,MATCH("0x"&amp;MID(F1645,5,2),字典!C:C,0)))</f>
        <v>0x30(048)</v>
      </c>
      <c r="J1645" s="4" t="str">
        <f>IF(RIGHT(F1645,2) ="90",INDEX(字典!J:J,MATCH("0x"&amp;MID(F1645,7,2),字典!C:C,0)),INDEX(字典!H:H,MATCH("0x"&amp;MID(F1645,7,2),字典!C:C,0)))</f>
        <v>0x07(007)</v>
      </c>
      <c r="K1645" s="4" t="str">
        <f>INDEX(字典!M:M,MATCH("0x"&amp;RIGHT(F1645,2),字典!L:L,0))</f>
        <v>0xB1(177/049)</v>
      </c>
      <c r="L1645" s="8">
        <f t="shared" si="56"/>
        <v>38.969000000000001</v>
      </c>
      <c r="M1645" s="8">
        <f t="shared" si="57"/>
        <v>6.2000000000004718E-2</v>
      </c>
    </row>
    <row r="1646" spans="1:13" ht="18" customHeight="1" x14ac:dyDescent="0.2">
      <c r="A1646" s="1">
        <v>1645</v>
      </c>
      <c r="B1646" s="1">
        <v>8</v>
      </c>
      <c r="C1646" s="24">
        <v>43089.903806064816</v>
      </c>
      <c r="D1646" s="1" t="s">
        <v>77</v>
      </c>
      <c r="E1646" s="1" t="s">
        <v>78</v>
      </c>
      <c r="F1646" s="1" t="s">
        <v>1428</v>
      </c>
      <c r="G1646" s="1" t="s">
        <v>2089</v>
      </c>
      <c r="H1646" s="4" t="str">
        <f>INDEX(字典!B:B,MATCH(D1646,字典!A:A,0))</f>
        <v>正常</v>
      </c>
      <c r="I1646" s="4" t="str">
        <f>IF(RIGHT(F1646,2)="90",INDEX(字典!F:F,MATCH("0x"&amp;MID(F1646,5,2),字典!C:C,0)),INDEX(字典!D:D,MATCH("0x"&amp;MID(F1646,5,2),字典!C:C,0)))</f>
        <v>0x23(035)</v>
      </c>
      <c r="J1646" s="4" t="str">
        <f>IF(RIGHT(F1646,2) ="90",INDEX(字典!J:J,MATCH("0x"&amp;MID(F1646,7,2),字典!C:C,0)),INDEX(字典!H:H,MATCH("0x"&amp;MID(F1646,7,2),字典!C:C,0)))</f>
        <v>0x5B(091)</v>
      </c>
      <c r="K1646" s="4" t="str">
        <f>INDEX(字典!M:M,MATCH("0x"&amp;RIGHT(F1646,2),字典!L:L,0))</f>
        <v>0xB1(177/049)</v>
      </c>
      <c r="L1646" s="8">
        <f t="shared" si="56"/>
        <v>39.027999999999999</v>
      </c>
      <c r="M1646" s="8">
        <f t="shared" si="57"/>
        <v>5.8999999999997499E-2</v>
      </c>
    </row>
    <row r="1647" spans="1:13" ht="18" customHeight="1" x14ac:dyDescent="0.2">
      <c r="A1647" s="1">
        <v>1646</v>
      </c>
      <c r="B1647" s="1">
        <v>8</v>
      </c>
      <c r="C1647" s="24">
        <v>43089.903808564814</v>
      </c>
      <c r="D1647" s="1" t="s">
        <v>77</v>
      </c>
      <c r="E1647" s="1" t="s">
        <v>78</v>
      </c>
      <c r="F1647" s="1" t="s">
        <v>1049</v>
      </c>
      <c r="G1647" s="1" t="s">
        <v>2090</v>
      </c>
      <c r="H1647" s="4" t="str">
        <f>INDEX(字典!B:B,MATCH(D1647,字典!A:A,0))</f>
        <v>正常</v>
      </c>
      <c r="I1647" s="4" t="str">
        <f>IF(RIGHT(F1647,2)="90",INDEX(字典!F:F,MATCH("0x"&amp;MID(F1647,5,2),字典!C:C,0)),INDEX(字典!D:D,MATCH("0x"&amp;MID(F1647,5,2),字典!C:C,0)))</f>
        <v>-</v>
      </c>
      <c r="J1647" s="4" t="str">
        <f>IF(RIGHT(F1647,2) ="90",INDEX(字典!J:J,MATCH("0x"&amp;MID(F1647,7,2),字典!C:C,0)),INDEX(字典!H:H,MATCH("0x"&amp;MID(F1647,7,2),字典!C:C,0)))</f>
        <v>-</v>
      </c>
      <c r="K1647" s="4" t="str">
        <f>INDEX(字典!M:M,MATCH("0x"&amp;RIGHT(F1647,2),字典!L:L,0))</f>
        <v>0xB0(176/048)</v>
      </c>
      <c r="L1647" s="8">
        <f t="shared" si="56"/>
        <v>39.244</v>
      </c>
      <c r="M1647" s="8">
        <f t="shared" si="57"/>
        <v>0.21600000000000108</v>
      </c>
    </row>
    <row r="1648" spans="1:13" ht="18" customHeight="1" x14ac:dyDescent="0.2">
      <c r="A1648" s="1">
        <v>1647</v>
      </c>
      <c r="B1648" s="1">
        <v>8</v>
      </c>
      <c r="C1648" s="24">
        <v>43089.90380915509</v>
      </c>
      <c r="D1648" s="1" t="s">
        <v>77</v>
      </c>
      <c r="E1648" s="1" t="s">
        <v>78</v>
      </c>
      <c r="F1648" s="1" t="s">
        <v>1051</v>
      </c>
      <c r="G1648" s="1" t="s">
        <v>2091</v>
      </c>
      <c r="H1648" s="4" t="str">
        <f>INDEX(字典!B:B,MATCH(D1648,字典!A:A,0))</f>
        <v>正常</v>
      </c>
      <c r="I1648" s="4" t="str">
        <f>IF(RIGHT(F1648,2)="90",INDEX(字典!F:F,MATCH("0x"&amp;MID(F1648,5,2),字典!C:C,0)),INDEX(字典!D:D,MATCH("0x"&amp;MID(F1648,5,2),字典!C:C,0)))</f>
        <v>0x70(112)</v>
      </c>
      <c r="J1648" s="4" t="str">
        <f>IF(RIGHT(F1648,2) ="90",INDEX(字典!J:J,MATCH("0x"&amp;MID(F1648,7,2),字典!C:C,0)),INDEX(字典!H:H,MATCH("0x"&amp;MID(F1648,7,2),字典!C:C,0)))</f>
        <v>0x20(032)</v>
      </c>
      <c r="K1648" s="4" t="str">
        <f>INDEX(字典!M:M,MATCH("0x"&amp;RIGHT(F1648,2),字典!L:L,0))</f>
        <v>0xB0(176/048)</v>
      </c>
      <c r="L1648" s="8">
        <f t="shared" si="56"/>
        <v>39.295000000000002</v>
      </c>
      <c r="M1648" s="8">
        <f t="shared" si="57"/>
        <v>5.1000000000001933E-2</v>
      </c>
    </row>
    <row r="1649" spans="1:13" ht="18" customHeight="1" x14ac:dyDescent="0.2">
      <c r="A1649" s="1">
        <v>1648</v>
      </c>
      <c r="B1649" s="1">
        <v>8</v>
      </c>
      <c r="C1649" s="24">
        <v>43089.903809849537</v>
      </c>
      <c r="D1649" s="1" t="s">
        <v>77</v>
      </c>
      <c r="E1649" s="1" t="s">
        <v>78</v>
      </c>
      <c r="F1649" s="1" t="s">
        <v>1052</v>
      </c>
      <c r="G1649" s="1" t="s">
        <v>2092</v>
      </c>
      <c r="H1649" s="4" t="str">
        <f>INDEX(字典!B:B,MATCH(D1649,字典!A:A,0))</f>
        <v>正常</v>
      </c>
      <c r="I1649" s="4" t="str">
        <f>IF(RIGHT(F1649,2)="90",INDEX(字典!F:F,MATCH("0x"&amp;MID(F1649,5,2),字典!C:C,0)),INDEX(字典!D:D,MATCH("0x"&amp;MID(F1649,5,2),字典!C:C,0)))</f>
        <v>-</v>
      </c>
      <c r="J1649" s="4" t="str">
        <f>IF(RIGHT(F1649,2) ="90",INDEX(字典!J:J,MATCH("0x"&amp;MID(F1649,7,2),字典!C:C,0)),INDEX(字典!H:H,MATCH("0x"&amp;MID(F1649,7,2),字典!C:C,0)))</f>
        <v>-</v>
      </c>
      <c r="K1649" s="4" t="str">
        <f>INDEX(字典!M:M,MATCH("0x"&amp;RIGHT(F1649,2),字典!L:L,0))</f>
        <v>0xC0(192/064)</v>
      </c>
      <c r="L1649" s="8">
        <f t="shared" si="56"/>
        <v>39.354999999999997</v>
      </c>
      <c r="M1649" s="8">
        <f t="shared" si="57"/>
        <v>5.9999999999995168E-2</v>
      </c>
    </row>
    <row r="1650" spans="1:13" ht="18" customHeight="1" x14ac:dyDescent="0.2">
      <c r="A1650" s="1">
        <v>1649</v>
      </c>
      <c r="B1650" s="1">
        <v>8</v>
      </c>
      <c r="C1650" s="24">
        <v>43089.903810578704</v>
      </c>
      <c r="D1650" s="1" t="s">
        <v>77</v>
      </c>
      <c r="E1650" s="1" t="s">
        <v>78</v>
      </c>
      <c r="F1650" s="1" t="s">
        <v>1054</v>
      </c>
      <c r="G1650" s="1" t="s">
        <v>2093</v>
      </c>
      <c r="H1650" s="4" t="str">
        <f>INDEX(字典!B:B,MATCH(D1650,字典!A:A,0))</f>
        <v>正常</v>
      </c>
      <c r="I1650" s="4" t="str">
        <f>IF(RIGHT(F1650,2)="90",INDEX(字典!F:F,MATCH("0x"&amp;MID(F1650,5,2),字典!C:C,0)),INDEX(字典!D:D,MATCH("0x"&amp;MID(F1650,5,2),字典!C:C,0)))</f>
        <v>-</v>
      </c>
      <c r="J1650" s="4" t="str">
        <f>IF(RIGHT(F1650,2) ="90",INDEX(字典!J:J,MATCH("0x"&amp;MID(F1650,7,2),字典!C:C,0)),INDEX(字典!H:H,MATCH("0x"&amp;MID(F1650,7,2),字典!C:C,0)))</f>
        <v>-</v>
      </c>
      <c r="K1650" s="4" t="str">
        <f>INDEX(字典!M:M,MATCH("0x"&amp;RIGHT(F1650,2),字典!L:L,0))</f>
        <v>0xB1(177/049)</v>
      </c>
      <c r="L1650" s="8">
        <f t="shared" si="56"/>
        <v>39.417999999999999</v>
      </c>
      <c r="M1650" s="8">
        <f t="shared" si="57"/>
        <v>6.3000000000002387E-2</v>
      </c>
    </row>
    <row r="1651" spans="1:13" ht="18" customHeight="1" x14ac:dyDescent="0.2">
      <c r="A1651" s="1">
        <v>1650</v>
      </c>
      <c r="B1651" s="1">
        <v>8</v>
      </c>
      <c r="C1651" s="24">
        <v>43089.903811261574</v>
      </c>
      <c r="D1651" s="1" t="s">
        <v>77</v>
      </c>
      <c r="E1651" s="1" t="s">
        <v>78</v>
      </c>
      <c r="F1651" s="1" t="s">
        <v>1055</v>
      </c>
      <c r="G1651" s="1" t="s">
        <v>2094</v>
      </c>
      <c r="H1651" s="4" t="str">
        <f>INDEX(字典!B:B,MATCH(D1651,字典!A:A,0))</f>
        <v>正常</v>
      </c>
      <c r="I1651" s="4" t="str">
        <f>IF(RIGHT(F1651,2)="90",INDEX(字典!F:F,MATCH("0x"&amp;MID(F1651,5,2),字典!C:C,0)),INDEX(字典!D:D,MATCH("0x"&amp;MID(F1651,5,2),字典!C:C,0)))</f>
        <v>0x70(112)</v>
      </c>
      <c r="J1651" s="4" t="str">
        <f>IF(RIGHT(F1651,2) ="90",INDEX(字典!J:J,MATCH("0x"&amp;MID(F1651,7,2),字典!C:C,0)),INDEX(字典!H:H,MATCH("0x"&amp;MID(F1651,7,2),字典!C:C,0)))</f>
        <v>0x20(032)</v>
      </c>
      <c r="K1651" s="4" t="str">
        <f>INDEX(字典!M:M,MATCH("0x"&amp;RIGHT(F1651,2),字典!L:L,0))</f>
        <v>0xB1(177/049)</v>
      </c>
      <c r="L1651" s="8">
        <f t="shared" si="56"/>
        <v>39.476999999999997</v>
      </c>
      <c r="M1651" s="8">
        <f t="shared" si="57"/>
        <v>5.8999999999997499E-2</v>
      </c>
    </row>
    <row r="1652" spans="1:13" ht="18" customHeight="1" x14ac:dyDescent="0.2">
      <c r="A1652" s="1">
        <v>1651</v>
      </c>
      <c r="B1652" s="1">
        <v>8</v>
      </c>
      <c r="C1652" s="24">
        <v>43089.90381196759</v>
      </c>
      <c r="D1652" s="1" t="s">
        <v>77</v>
      </c>
      <c r="E1652" s="1" t="s">
        <v>78</v>
      </c>
      <c r="F1652" s="1" t="s">
        <v>929</v>
      </c>
      <c r="G1652" s="1" t="s">
        <v>2095</v>
      </c>
      <c r="H1652" s="4" t="str">
        <f>INDEX(字典!B:B,MATCH(D1652,字典!A:A,0))</f>
        <v>正常</v>
      </c>
      <c r="I1652" s="4" t="str">
        <f>IF(RIGHT(F1652,2)="90",INDEX(字典!F:F,MATCH("0x"&amp;MID(F1652,5,2),字典!C:C,0)),INDEX(字典!D:D,MATCH("0x"&amp;MID(F1652,5,2),字典!C:C,0)))</f>
        <v>-</v>
      </c>
      <c r="J1652" s="4" t="str">
        <f>IF(RIGHT(F1652,2) ="90",INDEX(字典!J:J,MATCH("0x"&amp;MID(F1652,7,2),字典!C:C,0)),INDEX(字典!H:H,MATCH("0x"&amp;MID(F1652,7,2),字典!C:C,0)))</f>
        <v>-</v>
      </c>
      <c r="K1652" s="4" t="str">
        <f>INDEX(字典!M:M,MATCH("0x"&amp;RIGHT(F1652,2),字典!L:L,0))</f>
        <v>0xC1(193/065)</v>
      </c>
      <c r="L1652" s="8">
        <f t="shared" si="56"/>
        <v>39.537999999999997</v>
      </c>
      <c r="M1652" s="8">
        <f t="shared" si="57"/>
        <v>6.0999999999999943E-2</v>
      </c>
    </row>
    <row r="1653" spans="1:13" ht="18" customHeight="1" x14ac:dyDescent="0.2">
      <c r="A1653" s="1">
        <v>1652</v>
      </c>
      <c r="B1653" s="1">
        <v>8</v>
      </c>
      <c r="C1653" s="24">
        <v>43089.903812685188</v>
      </c>
      <c r="D1653" s="1" t="s">
        <v>77</v>
      </c>
      <c r="E1653" s="1" t="s">
        <v>78</v>
      </c>
      <c r="F1653" s="1" t="s">
        <v>1058</v>
      </c>
      <c r="G1653" s="1" t="s">
        <v>2096</v>
      </c>
      <c r="H1653" s="4" t="str">
        <f>INDEX(字典!B:B,MATCH(D1653,字典!A:A,0))</f>
        <v>正常</v>
      </c>
      <c r="I1653" s="4" t="str">
        <f>IF(RIGHT(F1653,2)="90",INDEX(字典!F:F,MATCH("0x"&amp;MID(F1653,5,2),字典!C:C,0)),INDEX(字典!D:D,MATCH("0x"&amp;MID(F1653,5,2),字典!C:C,0)))</f>
        <v>0x72(114)</v>
      </c>
      <c r="J1653" s="4" t="str">
        <f>IF(RIGHT(F1653,2) ="90",INDEX(字典!J:J,MATCH("0x"&amp;MID(F1653,7,2),字典!C:C,0)),INDEX(字典!H:H,MATCH("0x"&amp;MID(F1653,7,2),字典!C:C,0)))</f>
        <v>0x07(007)</v>
      </c>
      <c r="K1653" s="4" t="str">
        <f>INDEX(字典!M:M,MATCH("0x"&amp;RIGHT(F1653,2),字典!L:L,0))</f>
        <v>0xB0(176/048)</v>
      </c>
      <c r="L1653" s="8">
        <f t="shared" si="56"/>
        <v>39.6</v>
      </c>
      <c r="M1653" s="8">
        <f t="shared" si="57"/>
        <v>6.2000000000004718E-2</v>
      </c>
    </row>
    <row r="1654" spans="1:13" ht="18" customHeight="1" x14ac:dyDescent="0.2">
      <c r="A1654" s="1">
        <v>1653</v>
      </c>
      <c r="B1654" s="1">
        <v>8</v>
      </c>
      <c r="C1654" s="24">
        <v>43089.90381340278</v>
      </c>
      <c r="D1654" s="1" t="s">
        <v>77</v>
      </c>
      <c r="E1654" s="1" t="s">
        <v>78</v>
      </c>
      <c r="F1654" s="1" t="s">
        <v>1437</v>
      </c>
      <c r="G1654" s="1" t="s">
        <v>2097</v>
      </c>
      <c r="H1654" s="4" t="str">
        <f>INDEX(字典!B:B,MATCH(D1654,字典!A:A,0))</f>
        <v>正常</v>
      </c>
      <c r="I1654" s="4" t="str">
        <f>IF(RIGHT(F1654,2)="90",INDEX(字典!F:F,MATCH("0x"&amp;MID(F1654,5,2),字典!C:C,0)),INDEX(字典!D:D,MATCH("0x"&amp;MID(F1654,5,2),字典!C:C,0)))</f>
        <v>0x18(024)</v>
      </c>
      <c r="J1654" s="4" t="str">
        <f>IF(RIGHT(F1654,2) ="90",INDEX(字典!J:J,MATCH("0x"&amp;MID(F1654,7,2),字典!C:C,0)),INDEX(字典!H:H,MATCH("0x"&amp;MID(F1654,7,2),字典!C:C,0)))</f>
        <v>0x5B(091)</v>
      </c>
      <c r="K1654" s="4" t="str">
        <f>INDEX(字典!M:M,MATCH("0x"&amp;RIGHT(F1654,2),字典!L:L,0))</f>
        <v>0xB0(176/048)</v>
      </c>
      <c r="L1654" s="8">
        <f t="shared" si="56"/>
        <v>39.661999999999999</v>
      </c>
      <c r="M1654" s="8">
        <f t="shared" si="57"/>
        <v>6.1999999999997613E-2</v>
      </c>
    </row>
    <row r="1655" spans="1:13" ht="18" customHeight="1" x14ac:dyDescent="0.2">
      <c r="A1655" s="1">
        <v>1654</v>
      </c>
      <c r="B1655" s="1">
        <v>8</v>
      </c>
      <c r="C1655" s="24">
        <v>43089.903814108795</v>
      </c>
      <c r="D1655" s="1" t="s">
        <v>77</v>
      </c>
      <c r="E1655" s="1" t="s">
        <v>78</v>
      </c>
      <c r="F1655" s="1" t="s">
        <v>1439</v>
      </c>
      <c r="G1655" s="1" t="s">
        <v>2098</v>
      </c>
      <c r="H1655" s="4" t="str">
        <f>INDEX(字典!B:B,MATCH(D1655,字典!A:A,0))</f>
        <v>正常</v>
      </c>
      <c r="I1655" s="4" t="str">
        <f>IF(RIGHT(F1655,2)="90",INDEX(字典!F:F,MATCH("0x"&amp;MID(F1655,5,2),字典!C:C,0)),INDEX(字典!D:D,MATCH("0x"&amp;MID(F1655,5,2),字典!C:C,0)))</f>
        <v>0x68(104)</v>
      </c>
      <c r="J1655" s="4" t="str">
        <f>IF(RIGHT(F1655,2) ="90",INDEX(字典!J:J,MATCH("0x"&amp;MID(F1655,7,2),字典!C:C,0)),INDEX(字典!H:H,MATCH("0x"&amp;MID(F1655,7,2),字典!C:C,0)))</f>
        <v>0x07(007)</v>
      </c>
      <c r="K1655" s="4" t="str">
        <f>INDEX(字典!M:M,MATCH("0x"&amp;RIGHT(F1655,2),字典!L:L,0))</f>
        <v>0xB1(177/049)</v>
      </c>
      <c r="L1655" s="8">
        <f t="shared" si="56"/>
        <v>39.722999999999999</v>
      </c>
      <c r="M1655" s="8">
        <f t="shared" si="57"/>
        <v>6.0999999999999943E-2</v>
      </c>
    </row>
    <row r="1656" spans="1:13" ht="18" customHeight="1" x14ac:dyDescent="0.2">
      <c r="A1656" s="1">
        <v>1655</v>
      </c>
      <c r="B1656" s="1">
        <v>8</v>
      </c>
      <c r="C1656" s="24">
        <v>43089.903814826386</v>
      </c>
      <c r="D1656" s="1" t="s">
        <v>77</v>
      </c>
      <c r="E1656" s="1" t="s">
        <v>78</v>
      </c>
      <c r="F1656" s="1" t="s">
        <v>1441</v>
      </c>
      <c r="G1656" s="1" t="s">
        <v>2099</v>
      </c>
      <c r="H1656" s="4" t="str">
        <f>INDEX(字典!B:B,MATCH(D1656,字典!A:A,0))</f>
        <v>正常</v>
      </c>
      <c r="I1656" s="4" t="str">
        <f>IF(RIGHT(F1656,2)="90",INDEX(字典!F:F,MATCH("0x"&amp;MID(F1656,5,2),字典!C:C,0)),INDEX(字典!D:D,MATCH("0x"&amp;MID(F1656,5,2),字典!C:C,0)))</f>
        <v>0x18(024)</v>
      </c>
      <c r="J1656" s="4" t="str">
        <f>IF(RIGHT(F1656,2) ="90",INDEX(字典!J:J,MATCH("0x"&amp;MID(F1656,7,2),字典!C:C,0)),INDEX(字典!H:H,MATCH("0x"&amp;MID(F1656,7,2),字典!C:C,0)))</f>
        <v>0x5B(091)</v>
      </c>
      <c r="K1656" s="4" t="str">
        <f>INDEX(字典!M:M,MATCH("0x"&amp;RIGHT(F1656,2),字典!L:L,0))</f>
        <v>0xB1(177/049)</v>
      </c>
      <c r="L1656" s="8">
        <f t="shared" si="56"/>
        <v>39.784999999999997</v>
      </c>
      <c r="M1656" s="8">
        <f t="shared" si="57"/>
        <v>6.1999999999997613E-2</v>
      </c>
    </row>
    <row r="1657" spans="1:13" ht="18" customHeight="1" x14ac:dyDescent="0.2">
      <c r="A1657" s="1">
        <v>1656</v>
      </c>
      <c r="B1657" s="1">
        <v>8</v>
      </c>
      <c r="C1657" s="24">
        <v>43089.903815844904</v>
      </c>
      <c r="D1657" s="1" t="s">
        <v>77</v>
      </c>
      <c r="E1657" s="1" t="s">
        <v>78</v>
      </c>
      <c r="F1657" s="1" t="s">
        <v>1049</v>
      </c>
      <c r="G1657" s="1" t="s">
        <v>2100</v>
      </c>
      <c r="H1657" s="4" t="str">
        <f>INDEX(字典!B:B,MATCH(D1657,字典!A:A,0))</f>
        <v>正常</v>
      </c>
      <c r="I1657" s="4" t="str">
        <f>IF(RIGHT(F1657,2)="90",INDEX(字典!F:F,MATCH("0x"&amp;MID(F1657,5,2),字典!C:C,0)),INDEX(字典!D:D,MATCH("0x"&amp;MID(F1657,5,2),字典!C:C,0)))</f>
        <v>-</v>
      </c>
      <c r="J1657" s="4" t="str">
        <f>IF(RIGHT(F1657,2) ="90",INDEX(字典!J:J,MATCH("0x"&amp;MID(F1657,7,2),字典!C:C,0)),INDEX(字典!H:H,MATCH("0x"&amp;MID(F1657,7,2),字典!C:C,0)))</f>
        <v>-</v>
      </c>
      <c r="K1657" s="4" t="str">
        <f>INDEX(字典!M:M,MATCH("0x"&amp;RIGHT(F1657,2),字典!L:L,0))</f>
        <v>0xB0(176/048)</v>
      </c>
      <c r="L1657" s="8">
        <f t="shared" si="56"/>
        <v>39.872999999999998</v>
      </c>
      <c r="M1657" s="8">
        <f t="shared" si="57"/>
        <v>8.8000000000000966E-2</v>
      </c>
    </row>
    <row r="1658" spans="1:13" ht="18" customHeight="1" x14ac:dyDescent="0.2">
      <c r="A1658" s="1">
        <v>1657</v>
      </c>
      <c r="B1658" s="1">
        <v>8</v>
      </c>
      <c r="C1658" s="24">
        <v>43089.903816423612</v>
      </c>
      <c r="D1658" s="1" t="s">
        <v>77</v>
      </c>
      <c r="E1658" s="1" t="s">
        <v>78</v>
      </c>
      <c r="F1658" s="1" t="s">
        <v>1051</v>
      </c>
      <c r="G1658" s="1" t="s">
        <v>2101</v>
      </c>
      <c r="H1658" s="4" t="str">
        <f>INDEX(字典!B:B,MATCH(D1658,字典!A:A,0))</f>
        <v>正常</v>
      </c>
      <c r="I1658" s="4" t="str">
        <f>IF(RIGHT(F1658,2)="90",INDEX(字典!F:F,MATCH("0x"&amp;MID(F1658,5,2),字典!C:C,0)),INDEX(字典!D:D,MATCH("0x"&amp;MID(F1658,5,2),字典!C:C,0)))</f>
        <v>0x70(112)</v>
      </c>
      <c r="J1658" s="4" t="str">
        <f>IF(RIGHT(F1658,2) ="90",INDEX(字典!J:J,MATCH("0x"&amp;MID(F1658,7,2),字典!C:C,0)),INDEX(字典!H:H,MATCH("0x"&amp;MID(F1658,7,2),字典!C:C,0)))</f>
        <v>0x20(032)</v>
      </c>
      <c r="K1658" s="4" t="str">
        <f>INDEX(字典!M:M,MATCH("0x"&amp;RIGHT(F1658,2),字典!L:L,0))</f>
        <v>0xB0(176/048)</v>
      </c>
      <c r="L1658" s="8">
        <f t="shared" si="56"/>
        <v>39.923000000000002</v>
      </c>
      <c r="M1658" s="8">
        <f t="shared" si="57"/>
        <v>5.0000000000004263E-2</v>
      </c>
    </row>
    <row r="1659" spans="1:13" ht="18" customHeight="1" x14ac:dyDescent="0.2">
      <c r="A1659" s="1">
        <v>1658</v>
      </c>
      <c r="B1659" s="1">
        <v>8</v>
      </c>
      <c r="C1659" s="24">
        <v>43089.903817129627</v>
      </c>
      <c r="D1659" s="1" t="s">
        <v>77</v>
      </c>
      <c r="E1659" s="1" t="s">
        <v>78</v>
      </c>
      <c r="F1659" s="1" t="s">
        <v>1444</v>
      </c>
      <c r="G1659" s="1" t="s">
        <v>2102</v>
      </c>
      <c r="H1659" s="4" t="str">
        <f>INDEX(字典!B:B,MATCH(D1659,字典!A:A,0))</f>
        <v>正常</v>
      </c>
      <c r="I1659" s="4" t="str">
        <f>IF(RIGHT(F1659,2)="90",INDEX(字典!F:F,MATCH("0x"&amp;MID(F1659,5,2),字典!C:C,0)),INDEX(字典!D:D,MATCH("0x"&amp;MID(F1659,5,2),字典!C:C,0)))</f>
        <v>-</v>
      </c>
      <c r="J1659" s="4" t="str">
        <f>IF(RIGHT(F1659,2) ="90",INDEX(字典!J:J,MATCH("0x"&amp;MID(F1659,7,2),字典!C:C,0)),INDEX(字典!H:H,MATCH("0x"&amp;MID(F1659,7,2),字典!C:C,0)))</f>
        <v>0x02(002)</v>
      </c>
      <c r="K1659" s="4" t="str">
        <f>INDEX(字典!M:M,MATCH("0x"&amp;RIGHT(F1659,2),字典!L:L,0))</f>
        <v>0xC0(192/064)</v>
      </c>
      <c r="L1659" s="8">
        <f t="shared" si="56"/>
        <v>39.984000000000002</v>
      </c>
      <c r="M1659" s="8">
        <f t="shared" si="57"/>
        <v>6.0999999999999943E-2</v>
      </c>
    </row>
    <row r="1660" spans="1:13" ht="18" customHeight="1" x14ac:dyDescent="0.2">
      <c r="A1660" s="1">
        <v>1659</v>
      </c>
      <c r="B1660" s="1">
        <v>8</v>
      </c>
      <c r="C1660" s="24">
        <v>43089.90381787037</v>
      </c>
      <c r="D1660" s="1" t="s">
        <v>77</v>
      </c>
      <c r="E1660" s="1" t="s">
        <v>78</v>
      </c>
      <c r="F1660" s="1" t="s">
        <v>1054</v>
      </c>
      <c r="G1660" s="1" t="s">
        <v>2103</v>
      </c>
      <c r="H1660" s="4" t="str">
        <f>INDEX(字典!B:B,MATCH(D1660,字典!A:A,0))</f>
        <v>正常</v>
      </c>
      <c r="I1660" s="4" t="str">
        <f>IF(RIGHT(F1660,2)="90",INDEX(字典!F:F,MATCH("0x"&amp;MID(F1660,5,2),字典!C:C,0)),INDEX(字典!D:D,MATCH("0x"&amp;MID(F1660,5,2),字典!C:C,0)))</f>
        <v>-</v>
      </c>
      <c r="J1660" s="4" t="str">
        <f>IF(RIGHT(F1660,2) ="90",INDEX(字典!J:J,MATCH("0x"&amp;MID(F1660,7,2),字典!C:C,0)),INDEX(字典!H:H,MATCH("0x"&amp;MID(F1660,7,2),字典!C:C,0)))</f>
        <v>-</v>
      </c>
      <c r="K1660" s="4" t="str">
        <f>INDEX(字典!M:M,MATCH("0x"&amp;RIGHT(F1660,2),字典!L:L,0))</f>
        <v>0xB1(177/049)</v>
      </c>
      <c r="L1660" s="8">
        <f t="shared" ref="L1660:L1723" si="58">HEX2DEC(RIGHT(G1660,6))/1000</f>
        <v>40.048000000000002</v>
      </c>
      <c r="M1660" s="8">
        <f t="shared" ref="M1660:M1723" si="59">IFERROR(IF(B1660=B1659,L1660-L1659,0),"")</f>
        <v>6.4000000000000057E-2</v>
      </c>
    </row>
    <row r="1661" spans="1:13" ht="18" customHeight="1" x14ac:dyDescent="0.2">
      <c r="A1661" s="1">
        <v>1660</v>
      </c>
      <c r="B1661" s="1">
        <v>8</v>
      </c>
      <c r="C1661" s="24">
        <v>43089.903818564817</v>
      </c>
      <c r="D1661" s="1" t="s">
        <v>77</v>
      </c>
      <c r="E1661" s="1" t="s">
        <v>78</v>
      </c>
      <c r="F1661" s="1" t="s">
        <v>1447</v>
      </c>
      <c r="G1661" s="1" t="s">
        <v>2104</v>
      </c>
      <c r="H1661" s="4" t="str">
        <f>INDEX(字典!B:B,MATCH(D1661,字典!A:A,0))</f>
        <v>正常</v>
      </c>
      <c r="I1661" s="4" t="str">
        <f>IF(RIGHT(F1661,2)="90",INDEX(字典!F:F,MATCH("0x"&amp;MID(F1661,5,2),字典!C:C,0)),INDEX(字典!D:D,MATCH("0x"&amp;MID(F1661,5,2),字典!C:C,0)))</f>
        <v>0x72(114)</v>
      </c>
      <c r="J1661" s="4" t="str">
        <f>IF(RIGHT(F1661,2) ="90",INDEX(字典!J:J,MATCH("0x"&amp;MID(F1661,7,2),字典!C:C,0)),INDEX(字典!H:H,MATCH("0x"&amp;MID(F1661,7,2),字典!C:C,0)))</f>
        <v>0x20(032)</v>
      </c>
      <c r="K1661" s="4" t="str">
        <f>INDEX(字典!M:M,MATCH("0x"&amp;RIGHT(F1661,2),字典!L:L,0))</f>
        <v>0xB1(177/049)</v>
      </c>
      <c r="L1661" s="8">
        <f t="shared" si="58"/>
        <v>40.107999999999997</v>
      </c>
      <c r="M1661" s="8">
        <f t="shared" si="59"/>
        <v>5.9999999999995168E-2</v>
      </c>
    </row>
    <row r="1662" spans="1:13" ht="18" customHeight="1" x14ac:dyDescent="0.2">
      <c r="A1662" s="1">
        <v>1661</v>
      </c>
      <c r="B1662" s="1">
        <v>8</v>
      </c>
      <c r="C1662" s="24">
        <v>43089.903819293984</v>
      </c>
      <c r="D1662" s="1" t="s">
        <v>77</v>
      </c>
      <c r="E1662" s="1" t="s">
        <v>78</v>
      </c>
      <c r="F1662" s="1" t="s">
        <v>1449</v>
      </c>
      <c r="G1662" s="1" t="s">
        <v>2105</v>
      </c>
      <c r="H1662" s="4" t="str">
        <f>INDEX(字典!B:B,MATCH(D1662,字典!A:A,0))</f>
        <v>正常</v>
      </c>
      <c r="I1662" s="4" t="str">
        <f>IF(RIGHT(F1662,2)="90",INDEX(字典!F:F,MATCH("0x"&amp;MID(F1662,5,2),字典!C:C,0)),INDEX(字典!D:D,MATCH("0x"&amp;MID(F1662,5,2),字典!C:C,0)))</f>
        <v>-</v>
      </c>
      <c r="J1662" s="4" t="str">
        <f>IF(RIGHT(F1662,2) ="90",INDEX(字典!J:J,MATCH("0x"&amp;MID(F1662,7,2),字典!C:C,0)),INDEX(字典!H:H,MATCH("0x"&amp;MID(F1662,7,2),字典!C:C,0)))</f>
        <v>0x04(004)</v>
      </c>
      <c r="K1662" s="4" t="str">
        <f>INDEX(字典!M:M,MATCH("0x"&amp;RIGHT(F1662,2),字典!L:L,0))</f>
        <v>0xC1(193/065)</v>
      </c>
      <c r="L1662" s="8">
        <f t="shared" si="58"/>
        <v>40.170999999999999</v>
      </c>
      <c r="M1662" s="8">
        <f t="shared" si="59"/>
        <v>6.3000000000002387E-2</v>
      </c>
    </row>
    <row r="1663" spans="1:13" ht="18" customHeight="1" x14ac:dyDescent="0.2">
      <c r="A1663" s="1">
        <v>1662</v>
      </c>
      <c r="B1663" s="1">
        <v>8</v>
      </c>
      <c r="C1663" s="24">
        <v>43089.903820092593</v>
      </c>
      <c r="D1663" s="1" t="s">
        <v>77</v>
      </c>
      <c r="E1663" s="1" t="s">
        <v>78</v>
      </c>
      <c r="F1663" s="1" t="s">
        <v>1451</v>
      </c>
      <c r="G1663" s="1" t="s">
        <v>2106</v>
      </c>
      <c r="H1663" s="4" t="str">
        <f>INDEX(字典!B:B,MATCH(D1663,字典!A:A,0))</f>
        <v>正常</v>
      </c>
      <c r="I1663" s="4" t="str">
        <f>IF(RIGHT(F1663,2)="90",INDEX(字典!F:F,MATCH("0x"&amp;MID(F1663,5,2),字典!C:C,0)),INDEX(字典!D:D,MATCH("0x"&amp;MID(F1663,5,2),字典!C:C,0)))</f>
        <v>0x70(112)</v>
      </c>
      <c r="J1663" s="4" t="str">
        <f>IF(RIGHT(F1663,2) ="90",INDEX(字典!J:J,MATCH("0x"&amp;MID(F1663,7,2),字典!C:C,0)),INDEX(字典!H:H,MATCH("0x"&amp;MID(F1663,7,2),字典!C:C,0)))</f>
        <v>0x07(007)</v>
      </c>
      <c r="K1663" s="4" t="str">
        <f>INDEX(字典!M:M,MATCH("0x"&amp;RIGHT(F1663,2),字典!L:L,0))</f>
        <v>0xB0(176/048)</v>
      </c>
      <c r="L1663" s="8">
        <f t="shared" si="58"/>
        <v>40.24</v>
      </c>
      <c r="M1663" s="8">
        <f t="shared" si="59"/>
        <v>6.9000000000002615E-2</v>
      </c>
    </row>
    <row r="1664" spans="1:13" ht="18" customHeight="1" x14ac:dyDescent="0.2">
      <c r="A1664" s="1">
        <v>1663</v>
      </c>
      <c r="B1664" s="1">
        <v>8</v>
      </c>
      <c r="C1664" s="24">
        <v>43089.903820798609</v>
      </c>
      <c r="D1664" s="1" t="s">
        <v>77</v>
      </c>
      <c r="E1664" s="1" t="s">
        <v>78</v>
      </c>
      <c r="F1664" s="1" t="s">
        <v>1060</v>
      </c>
      <c r="G1664" s="1" t="s">
        <v>2107</v>
      </c>
      <c r="H1664" s="4" t="str">
        <f>INDEX(字典!B:B,MATCH(D1664,字典!A:A,0))</f>
        <v>正常</v>
      </c>
      <c r="I1664" s="4" t="str">
        <f>IF(RIGHT(F1664,2)="90",INDEX(字典!F:F,MATCH("0x"&amp;MID(F1664,5,2),字典!C:C,0)),INDEX(字典!D:D,MATCH("0x"&amp;MID(F1664,5,2),字典!C:C,0)))</f>
        <v>0x14(020)</v>
      </c>
      <c r="J1664" s="4" t="str">
        <f>IF(RIGHT(F1664,2) ="90",INDEX(字典!J:J,MATCH("0x"&amp;MID(F1664,7,2),字典!C:C,0)),INDEX(字典!H:H,MATCH("0x"&amp;MID(F1664,7,2),字典!C:C,0)))</f>
        <v>0x5B(091)</v>
      </c>
      <c r="K1664" s="4" t="str">
        <f>INDEX(字典!M:M,MATCH("0x"&amp;RIGHT(F1664,2),字典!L:L,0))</f>
        <v>0xB0(176/048)</v>
      </c>
      <c r="L1664" s="8">
        <f t="shared" si="58"/>
        <v>40.301000000000002</v>
      </c>
      <c r="M1664" s="8">
        <f t="shared" si="59"/>
        <v>6.0999999999999943E-2</v>
      </c>
    </row>
    <row r="1665" spans="1:13" ht="18" customHeight="1" x14ac:dyDescent="0.2">
      <c r="A1665" s="1">
        <v>1664</v>
      </c>
      <c r="B1665" s="1">
        <v>8</v>
      </c>
      <c r="C1665" s="24">
        <v>43089.903821493055</v>
      </c>
      <c r="D1665" s="1" t="s">
        <v>77</v>
      </c>
      <c r="E1665" s="1" t="s">
        <v>78</v>
      </c>
      <c r="F1665" s="1" t="s">
        <v>1454</v>
      </c>
      <c r="G1665" s="1" t="s">
        <v>2108</v>
      </c>
      <c r="H1665" s="4" t="str">
        <f>INDEX(字典!B:B,MATCH(D1665,字典!A:A,0))</f>
        <v>正常</v>
      </c>
      <c r="I1665" s="4" t="str">
        <f>IF(RIGHT(F1665,2)="90",INDEX(字典!F:F,MATCH("0x"&amp;MID(F1665,5,2),字典!C:C,0)),INDEX(字典!D:D,MATCH("0x"&amp;MID(F1665,5,2),字典!C:C,0)))</f>
        <v>0x1E(030)</v>
      </c>
      <c r="J1665" s="4" t="str">
        <f>IF(RIGHT(F1665,2) ="90",INDEX(字典!J:J,MATCH("0x"&amp;MID(F1665,7,2),字典!C:C,0)),INDEX(字典!H:H,MATCH("0x"&amp;MID(F1665,7,2),字典!C:C,0)))</f>
        <v>0x5D(093)</v>
      </c>
      <c r="K1665" s="4" t="str">
        <f>INDEX(字典!M:M,MATCH("0x"&amp;RIGHT(F1665,2),字典!L:L,0))</f>
        <v>0xB0(176/048)</v>
      </c>
      <c r="L1665" s="8">
        <f t="shared" si="58"/>
        <v>40.360999999999997</v>
      </c>
      <c r="M1665" s="8">
        <f t="shared" si="59"/>
        <v>5.9999999999995168E-2</v>
      </c>
    </row>
    <row r="1666" spans="1:13" ht="18" customHeight="1" x14ac:dyDescent="0.2">
      <c r="A1666" s="1">
        <v>1665</v>
      </c>
      <c r="B1666" s="1">
        <v>8</v>
      </c>
      <c r="C1666" s="24">
        <v>43089.903822245367</v>
      </c>
      <c r="D1666" s="1" t="s">
        <v>77</v>
      </c>
      <c r="E1666" s="1" t="s">
        <v>78</v>
      </c>
      <c r="F1666" s="1" t="s">
        <v>1456</v>
      </c>
      <c r="G1666" s="1" t="s">
        <v>2109</v>
      </c>
      <c r="H1666" s="4" t="str">
        <f>INDEX(字典!B:B,MATCH(D1666,字典!A:A,0))</f>
        <v>正常</v>
      </c>
      <c r="I1666" s="4" t="str">
        <f>IF(RIGHT(F1666,2)="90",INDEX(字典!F:F,MATCH("0x"&amp;MID(F1666,5,2),字典!C:C,0)),INDEX(字典!D:D,MATCH("0x"&amp;MID(F1666,5,2),字典!C:C,0)))</f>
        <v>0x5A(090)</v>
      </c>
      <c r="J1666" s="4" t="str">
        <f>IF(RIGHT(F1666,2) ="90",INDEX(字典!J:J,MATCH("0x"&amp;MID(F1666,7,2),字典!C:C,0)),INDEX(字典!H:H,MATCH("0x"&amp;MID(F1666,7,2),字典!C:C,0)))</f>
        <v>0x07(007)</v>
      </c>
      <c r="K1666" s="4" t="str">
        <f>INDEX(字典!M:M,MATCH("0x"&amp;RIGHT(F1666,2),字典!L:L,0))</f>
        <v>0xB1(177/049)</v>
      </c>
      <c r="L1666" s="8">
        <f t="shared" si="58"/>
        <v>40.424999999999997</v>
      </c>
      <c r="M1666" s="8">
        <f t="shared" si="59"/>
        <v>6.4000000000000057E-2</v>
      </c>
    </row>
    <row r="1667" spans="1:13" ht="18" customHeight="1" x14ac:dyDescent="0.2">
      <c r="A1667" s="1">
        <v>1666</v>
      </c>
      <c r="B1667" s="1">
        <v>8</v>
      </c>
      <c r="C1667" s="24">
        <v>43089.903822997687</v>
      </c>
      <c r="D1667" s="1" t="s">
        <v>77</v>
      </c>
      <c r="E1667" s="1" t="s">
        <v>78</v>
      </c>
      <c r="F1667" s="1" t="s">
        <v>1458</v>
      </c>
      <c r="G1667" s="1" t="s">
        <v>602</v>
      </c>
      <c r="H1667" s="4" t="str">
        <f>INDEX(字典!B:B,MATCH(D1667,字典!A:A,0))</f>
        <v>正常</v>
      </c>
      <c r="I1667" s="4" t="str">
        <f>IF(RIGHT(F1667,2)="90",INDEX(字典!F:F,MATCH("0x"&amp;MID(F1667,5,2),字典!C:C,0)),INDEX(字典!D:D,MATCH("0x"&amp;MID(F1667,5,2),字典!C:C,0)))</f>
        <v>0x14(020)</v>
      </c>
      <c r="J1667" s="4" t="str">
        <f>IF(RIGHT(F1667,2) ="90",INDEX(字典!J:J,MATCH("0x"&amp;MID(F1667,7,2),字典!C:C,0)),INDEX(字典!H:H,MATCH("0x"&amp;MID(F1667,7,2),字典!C:C,0)))</f>
        <v>0x5B(091)</v>
      </c>
      <c r="K1667" s="4" t="str">
        <f>INDEX(字典!M:M,MATCH("0x"&amp;RIGHT(F1667,2),字典!L:L,0))</f>
        <v>0xB1(177/049)</v>
      </c>
      <c r="L1667" s="8">
        <f t="shared" si="58"/>
        <v>40.49</v>
      </c>
      <c r="M1667" s="8">
        <f t="shared" si="59"/>
        <v>6.5000000000004832E-2</v>
      </c>
    </row>
    <row r="1668" spans="1:13" ht="18" customHeight="1" x14ac:dyDescent="0.2">
      <c r="A1668" s="1">
        <v>1667</v>
      </c>
      <c r="B1668" s="1">
        <v>8</v>
      </c>
      <c r="C1668" s="24">
        <v>43089.903823715278</v>
      </c>
      <c r="D1668" s="1" t="s">
        <v>77</v>
      </c>
      <c r="E1668" s="1" t="s">
        <v>78</v>
      </c>
      <c r="F1668" s="1" t="s">
        <v>1460</v>
      </c>
      <c r="G1668" s="1" t="s">
        <v>2110</v>
      </c>
      <c r="H1668" s="4" t="str">
        <f>INDEX(字典!B:B,MATCH(D1668,字典!A:A,0))</f>
        <v>正常</v>
      </c>
      <c r="I1668" s="4" t="str">
        <f>IF(RIGHT(F1668,2)="90",INDEX(字典!F:F,MATCH("0x"&amp;MID(F1668,5,2),字典!C:C,0)),INDEX(字典!D:D,MATCH("0x"&amp;MID(F1668,5,2),字典!C:C,0)))</f>
        <v>0x32(050)</v>
      </c>
      <c r="J1668" s="4" t="str">
        <f>IF(RIGHT(F1668,2) ="90",INDEX(字典!J:J,MATCH("0x"&amp;MID(F1668,7,2),字典!C:C,0)),INDEX(字典!H:H,MATCH("0x"&amp;MID(F1668,7,2),字典!C:C,0)))</f>
        <v>0x5D(093)</v>
      </c>
      <c r="K1668" s="4" t="str">
        <f>INDEX(字典!M:M,MATCH("0x"&amp;RIGHT(F1668,2),字典!L:L,0))</f>
        <v>0xB1(177/049)</v>
      </c>
      <c r="L1668" s="8">
        <f t="shared" si="58"/>
        <v>40.552</v>
      </c>
      <c r="M1668" s="8">
        <f t="shared" si="59"/>
        <v>6.1999999999997613E-2</v>
      </c>
    </row>
    <row r="1669" spans="1:13" ht="18" customHeight="1" x14ac:dyDescent="0.2">
      <c r="A1669" s="1">
        <v>1668</v>
      </c>
      <c r="B1669" s="1">
        <v>8</v>
      </c>
      <c r="C1669" s="24">
        <v>43089.90382446759</v>
      </c>
      <c r="D1669" s="1" t="s">
        <v>77</v>
      </c>
      <c r="E1669" s="1" t="s">
        <v>78</v>
      </c>
      <c r="F1669" s="1" t="s">
        <v>1049</v>
      </c>
      <c r="G1669" s="1" t="s">
        <v>2111</v>
      </c>
      <c r="H1669" s="4" t="str">
        <f>INDEX(字典!B:B,MATCH(D1669,字典!A:A,0))</f>
        <v>正常</v>
      </c>
      <c r="I1669" s="4" t="str">
        <f>IF(RIGHT(F1669,2)="90",INDEX(字典!F:F,MATCH("0x"&amp;MID(F1669,5,2),字典!C:C,0)),INDEX(字典!D:D,MATCH("0x"&amp;MID(F1669,5,2),字典!C:C,0)))</f>
        <v>-</v>
      </c>
      <c r="J1669" s="4" t="str">
        <f>IF(RIGHT(F1669,2) ="90",INDEX(字典!J:J,MATCH("0x"&amp;MID(F1669,7,2),字典!C:C,0)),INDEX(字典!H:H,MATCH("0x"&amp;MID(F1669,7,2),字典!C:C,0)))</f>
        <v>-</v>
      </c>
      <c r="K1669" s="4" t="str">
        <f>INDEX(字典!M:M,MATCH("0x"&amp;RIGHT(F1669,2),字典!L:L,0))</f>
        <v>0xB0(176/048)</v>
      </c>
      <c r="L1669" s="8">
        <f t="shared" si="58"/>
        <v>40.616999999999997</v>
      </c>
      <c r="M1669" s="8">
        <f t="shared" si="59"/>
        <v>6.4999999999997726E-2</v>
      </c>
    </row>
    <row r="1670" spans="1:13" ht="18" customHeight="1" x14ac:dyDescent="0.2">
      <c r="A1670" s="1">
        <v>1669</v>
      </c>
      <c r="B1670" s="1">
        <v>8</v>
      </c>
      <c r="C1670" s="24">
        <v>43089.903825231479</v>
      </c>
      <c r="D1670" s="1" t="s">
        <v>77</v>
      </c>
      <c r="E1670" s="1" t="s">
        <v>78</v>
      </c>
      <c r="F1670" s="1" t="s">
        <v>1463</v>
      </c>
      <c r="G1670" s="1" t="s">
        <v>2112</v>
      </c>
      <c r="H1670" s="4" t="str">
        <f>INDEX(字典!B:B,MATCH(D1670,字典!A:A,0))</f>
        <v>正常</v>
      </c>
      <c r="I1670" s="4" t="str">
        <f>IF(RIGHT(F1670,2)="90",INDEX(字典!F:F,MATCH("0x"&amp;MID(F1670,5,2),字典!C:C,0)),INDEX(字典!D:D,MATCH("0x"&amp;MID(F1670,5,2),字典!C:C,0)))</f>
        <v>0x71(113)</v>
      </c>
      <c r="J1670" s="4" t="str">
        <f>IF(RIGHT(F1670,2) ="90",INDEX(字典!J:J,MATCH("0x"&amp;MID(F1670,7,2),字典!C:C,0)),INDEX(字典!H:H,MATCH("0x"&amp;MID(F1670,7,2),字典!C:C,0)))</f>
        <v>0x20(032)</v>
      </c>
      <c r="K1670" s="4" t="str">
        <f>INDEX(字典!M:M,MATCH("0x"&amp;RIGHT(F1670,2),字典!L:L,0))</f>
        <v>0xB0(176/048)</v>
      </c>
      <c r="L1670" s="8">
        <f t="shared" si="58"/>
        <v>40.683</v>
      </c>
      <c r="M1670" s="8">
        <f t="shared" si="59"/>
        <v>6.6000000000002501E-2</v>
      </c>
    </row>
    <row r="1671" spans="1:13" ht="18" customHeight="1" x14ac:dyDescent="0.2">
      <c r="A1671" s="1">
        <v>1670</v>
      </c>
      <c r="B1671" s="1">
        <v>8</v>
      </c>
      <c r="C1671" s="24">
        <v>43089.903825972222</v>
      </c>
      <c r="D1671" s="1" t="s">
        <v>77</v>
      </c>
      <c r="E1671" s="1" t="s">
        <v>78</v>
      </c>
      <c r="F1671" s="1" t="s">
        <v>1444</v>
      </c>
      <c r="G1671" s="1" t="s">
        <v>2113</v>
      </c>
      <c r="H1671" s="4" t="str">
        <f>INDEX(字典!B:B,MATCH(D1671,字典!A:A,0))</f>
        <v>正常</v>
      </c>
      <c r="I1671" s="4" t="str">
        <f>IF(RIGHT(F1671,2)="90",INDEX(字典!F:F,MATCH("0x"&amp;MID(F1671,5,2),字典!C:C,0)),INDEX(字典!D:D,MATCH("0x"&amp;MID(F1671,5,2),字典!C:C,0)))</f>
        <v>-</v>
      </c>
      <c r="J1671" s="4" t="str">
        <f>IF(RIGHT(F1671,2) ="90",INDEX(字典!J:J,MATCH("0x"&amp;MID(F1671,7,2),字典!C:C,0)),INDEX(字典!H:H,MATCH("0x"&amp;MID(F1671,7,2),字典!C:C,0)))</f>
        <v>0x02(002)</v>
      </c>
      <c r="K1671" s="4" t="str">
        <f>INDEX(字典!M:M,MATCH("0x"&amp;RIGHT(F1671,2),字典!L:L,0))</f>
        <v>0xC0(192/064)</v>
      </c>
      <c r="L1671" s="8">
        <f t="shared" si="58"/>
        <v>40.747999999999998</v>
      </c>
      <c r="M1671" s="8">
        <f t="shared" si="59"/>
        <v>6.4999999999997726E-2</v>
      </c>
    </row>
    <row r="1672" spans="1:13" ht="18" customHeight="1" x14ac:dyDescent="0.2">
      <c r="A1672" s="1">
        <v>1671</v>
      </c>
      <c r="B1672" s="1">
        <v>8</v>
      </c>
      <c r="C1672" s="24">
        <v>43089.903826689813</v>
      </c>
      <c r="D1672" s="1" t="s">
        <v>77</v>
      </c>
      <c r="E1672" s="1" t="s">
        <v>78</v>
      </c>
      <c r="F1672" s="1" t="s">
        <v>1054</v>
      </c>
      <c r="G1672" s="1" t="s">
        <v>2114</v>
      </c>
      <c r="H1672" s="4" t="str">
        <f>INDEX(字典!B:B,MATCH(D1672,字典!A:A,0))</f>
        <v>正常</v>
      </c>
      <c r="I1672" s="4" t="str">
        <f>IF(RIGHT(F1672,2)="90",INDEX(字典!F:F,MATCH("0x"&amp;MID(F1672,5,2),字典!C:C,0)),INDEX(字典!D:D,MATCH("0x"&amp;MID(F1672,5,2),字典!C:C,0)))</f>
        <v>-</v>
      </c>
      <c r="J1672" s="4" t="str">
        <f>IF(RIGHT(F1672,2) ="90",INDEX(字典!J:J,MATCH("0x"&amp;MID(F1672,7,2),字典!C:C,0)),INDEX(字典!H:H,MATCH("0x"&amp;MID(F1672,7,2),字典!C:C,0)))</f>
        <v>-</v>
      </c>
      <c r="K1672" s="4" t="str">
        <f>INDEX(字典!M:M,MATCH("0x"&amp;RIGHT(F1672,2),字典!L:L,0))</f>
        <v>0xB1(177/049)</v>
      </c>
      <c r="L1672" s="8">
        <f t="shared" si="58"/>
        <v>40.81</v>
      </c>
      <c r="M1672" s="8">
        <f t="shared" si="59"/>
        <v>6.2000000000004718E-2</v>
      </c>
    </row>
    <row r="1673" spans="1:13" ht="18" customHeight="1" x14ac:dyDescent="0.2">
      <c r="A1673" s="1">
        <v>1672</v>
      </c>
      <c r="B1673" s="1">
        <v>8</v>
      </c>
      <c r="C1673" s="24">
        <v>43089.903827511574</v>
      </c>
      <c r="D1673" s="1" t="s">
        <v>77</v>
      </c>
      <c r="E1673" s="1" t="s">
        <v>78</v>
      </c>
      <c r="F1673" s="1" t="s">
        <v>1055</v>
      </c>
      <c r="G1673" s="1" t="s">
        <v>2115</v>
      </c>
      <c r="H1673" s="4" t="str">
        <f>INDEX(字典!B:B,MATCH(D1673,字典!A:A,0))</f>
        <v>正常</v>
      </c>
      <c r="I1673" s="4" t="str">
        <f>IF(RIGHT(F1673,2)="90",INDEX(字典!F:F,MATCH("0x"&amp;MID(F1673,5,2),字典!C:C,0)),INDEX(字典!D:D,MATCH("0x"&amp;MID(F1673,5,2),字典!C:C,0)))</f>
        <v>0x70(112)</v>
      </c>
      <c r="J1673" s="4" t="str">
        <f>IF(RIGHT(F1673,2) ="90",INDEX(字典!J:J,MATCH("0x"&amp;MID(F1673,7,2),字典!C:C,0)),INDEX(字典!H:H,MATCH("0x"&amp;MID(F1673,7,2),字典!C:C,0)))</f>
        <v>0x20(032)</v>
      </c>
      <c r="K1673" s="4" t="str">
        <f>INDEX(字典!M:M,MATCH("0x"&amp;RIGHT(F1673,2),字典!L:L,0))</f>
        <v>0xB1(177/049)</v>
      </c>
      <c r="L1673" s="8">
        <f t="shared" si="58"/>
        <v>40.881</v>
      </c>
      <c r="M1673" s="8">
        <f t="shared" si="59"/>
        <v>7.0999999999997954E-2</v>
      </c>
    </row>
    <row r="1674" spans="1:13" ht="18" customHeight="1" x14ac:dyDescent="0.2">
      <c r="A1674" s="1">
        <v>1673</v>
      </c>
      <c r="B1674" s="1">
        <v>8</v>
      </c>
      <c r="C1674" s="24">
        <v>43089.903828263887</v>
      </c>
      <c r="D1674" s="1" t="s">
        <v>77</v>
      </c>
      <c r="E1674" s="1" t="s">
        <v>78</v>
      </c>
      <c r="F1674" s="1" t="s">
        <v>1468</v>
      </c>
      <c r="G1674" s="1" t="s">
        <v>2116</v>
      </c>
      <c r="H1674" s="4" t="str">
        <f>INDEX(字典!B:B,MATCH(D1674,字典!A:A,0))</f>
        <v>正常</v>
      </c>
      <c r="I1674" s="4" t="str">
        <f>IF(RIGHT(F1674,2)="90",INDEX(字典!F:F,MATCH("0x"&amp;MID(F1674,5,2),字典!C:C,0)),INDEX(字典!D:D,MATCH("0x"&amp;MID(F1674,5,2),字典!C:C,0)))</f>
        <v>-</v>
      </c>
      <c r="J1674" s="4" t="str">
        <f>IF(RIGHT(F1674,2) ="90",INDEX(字典!J:J,MATCH("0x"&amp;MID(F1674,7,2),字典!C:C,0)),INDEX(字典!H:H,MATCH("0x"&amp;MID(F1674,7,2),字典!C:C,0)))</f>
        <v>0x02(002)</v>
      </c>
      <c r="K1674" s="4" t="str">
        <f>INDEX(字典!M:M,MATCH("0x"&amp;RIGHT(F1674,2),字典!L:L,0))</f>
        <v>0xC1(193/065)</v>
      </c>
      <c r="L1674" s="8">
        <f t="shared" si="58"/>
        <v>40.945999999999998</v>
      </c>
      <c r="M1674" s="8">
        <f t="shared" si="59"/>
        <v>6.4999999999997726E-2</v>
      </c>
    </row>
    <row r="1675" spans="1:13" ht="18" customHeight="1" x14ac:dyDescent="0.2">
      <c r="A1675" s="1">
        <v>1674</v>
      </c>
      <c r="B1675" s="1">
        <v>8</v>
      </c>
      <c r="C1675" s="24">
        <v>43089.903829016206</v>
      </c>
      <c r="D1675" s="1" t="s">
        <v>77</v>
      </c>
      <c r="E1675" s="1" t="s">
        <v>78</v>
      </c>
      <c r="F1675" s="1" t="s">
        <v>1470</v>
      </c>
      <c r="G1675" s="1" t="s">
        <v>2117</v>
      </c>
      <c r="H1675" s="4" t="str">
        <f>INDEX(字典!B:B,MATCH(D1675,字典!A:A,0))</f>
        <v>正常</v>
      </c>
      <c r="I1675" s="4" t="str">
        <f>IF(RIGHT(F1675,2)="90",INDEX(字典!F:F,MATCH("0x"&amp;MID(F1675,5,2),字典!C:C,0)),INDEX(字典!D:D,MATCH("0x"&amp;MID(F1675,5,2),字典!C:C,0)))</f>
        <v>0x67(103)</v>
      </c>
      <c r="J1675" s="4" t="str">
        <f>IF(RIGHT(F1675,2) ="90",INDEX(字典!J:J,MATCH("0x"&amp;MID(F1675,7,2),字典!C:C,0)),INDEX(字典!H:H,MATCH("0x"&amp;MID(F1675,7,2),字典!C:C,0)))</f>
        <v>0x07(007)</v>
      </c>
      <c r="K1675" s="4" t="str">
        <f>INDEX(字典!M:M,MATCH("0x"&amp;RIGHT(F1675,2),字典!L:L,0))</f>
        <v>0xB0(176/048)</v>
      </c>
      <c r="L1675" s="8">
        <f t="shared" si="58"/>
        <v>41.011000000000003</v>
      </c>
      <c r="M1675" s="8">
        <f t="shared" si="59"/>
        <v>6.5000000000004832E-2</v>
      </c>
    </row>
    <row r="1676" spans="1:13" ht="18" customHeight="1" x14ac:dyDescent="0.2">
      <c r="A1676" s="1">
        <v>1675</v>
      </c>
      <c r="B1676" s="1">
        <v>8</v>
      </c>
      <c r="C1676" s="24">
        <v>43089.903829791663</v>
      </c>
      <c r="D1676" s="1" t="s">
        <v>77</v>
      </c>
      <c r="E1676" s="1" t="s">
        <v>78</v>
      </c>
      <c r="F1676" s="1" t="s">
        <v>1472</v>
      </c>
      <c r="G1676" s="1" t="s">
        <v>2118</v>
      </c>
      <c r="H1676" s="4" t="str">
        <f>INDEX(字典!B:B,MATCH(D1676,字典!A:A,0))</f>
        <v>正常</v>
      </c>
      <c r="I1676" s="4" t="str">
        <f>IF(RIGHT(F1676,2)="90",INDEX(字典!F:F,MATCH("0x"&amp;MID(F1676,5,2),字典!C:C,0)),INDEX(字典!D:D,MATCH("0x"&amp;MID(F1676,5,2),字典!C:C,0)))</f>
        <v>0x18(024)</v>
      </c>
      <c r="J1676" s="4" t="str">
        <f>IF(RIGHT(F1676,2) ="90",INDEX(字典!J:J,MATCH("0x"&amp;MID(F1676,7,2),字典!C:C,0)),INDEX(字典!H:H,MATCH("0x"&amp;MID(F1676,7,2),字典!C:C,0)))</f>
        <v>0x5D(093)</v>
      </c>
      <c r="K1676" s="4" t="str">
        <f>INDEX(字典!M:M,MATCH("0x"&amp;RIGHT(F1676,2),字典!L:L,0))</f>
        <v>0xB0(176/048)</v>
      </c>
      <c r="L1676" s="8">
        <f t="shared" si="58"/>
        <v>41.078000000000003</v>
      </c>
      <c r="M1676" s="8">
        <f t="shared" si="59"/>
        <v>6.7000000000000171E-2</v>
      </c>
    </row>
    <row r="1677" spans="1:13" ht="18" customHeight="1" x14ac:dyDescent="0.2">
      <c r="A1677" s="1">
        <v>1676</v>
      </c>
      <c r="B1677" s="1">
        <v>8</v>
      </c>
      <c r="C1677" s="24">
        <v>43089.903830520831</v>
      </c>
      <c r="D1677" s="1" t="s">
        <v>77</v>
      </c>
      <c r="E1677" s="1" t="s">
        <v>78</v>
      </c>
      <c r="F1677" s="1" t="s">
        <v>1474</v>
      </c>
      <c r="G1677" s="1" t="s">
        <v>2119</v>
      </c>
      <c r="H1677" s="4" t="str">
        <f>INDEX(字典!B:B,MATCH(D1677,字典!A:A,0))</f>
        <v>正常</v>
      </c>
      <c r="I1677" s="4" t="str">
        <f>IF(RIGHT(F1677,2)="90",INDEX(字典!F:F,MATCH("0x"&amp;MID(F1677,5,2),字典!C:C,0)),INDEX(字典!D:D,MATCH("0x"&amp;MID(F1677,5,2),字典!C:C,0)))</f>
        <v>0x4C(076)</v>
      </c>
      <c r="J1677" s="4" t="str">
        <f>IF(RIGHT(F1677,2) ="90",INDEX(字典!J:J,MATCH("0x"&amp;MID(F1677,7,2),字典!C:C,0)),INDEX(字典!H:H,MATCH("0x"&amp;MID(F1677,7,2),字典!C:C,0)))</f>
        <v>0x07(007)</v>
      </c>
      <c r="K1677" s="4" t="str">
        <f>INDEX(字典!M:M,MATCH("0x"&amp;RIGHT(F1677,2),字典!L:L,0))</f>
        <v>0xB1(177/049)</v>
      </c>
      <c r="L1677" s="8">
        <f t="shared" si="58"/>
        <v>41.140999999999998</v>
      </c>
      <c r="M1677" s="8">
        <f t="shared" si="59"/>
        <v>6.2999999999995282E-2</v>
      </c>
    </row>
    <row r="1678" spans="1:13" ht="18" customHeight="1" x14ac:dyDescent="0.2">
      <c r="A1678" s="1">
        <v>1677</v>
      </c>
      <c r="B1678" s="1">
        <v>8</v>
      </c>
      <c r="C1678" s="24">
        <v>43089.903831261574</v>
      </c>
      <c r="D1678" s="1" t="s">
        <v>77</v>
      </c>
      <c r="E1678" s="1" t="s">
        <v>78</v>
      </c>
      <c r="F1678" s="1" t="s">
        <v>1476</v>
      </c>
      <c r="G1678" s="1" t="s">
        <v>2120</v>
      </c>
      <c r="H1678" s="4" t="str">
        <f>INDEX(字典!B:B,MATCH(D1678,字典!A:A,0))</f>
        <v>正常</v>
      </c>
      <c r="I1678" s="4" t="str">
        <f>IF(RIGHT(F1678,2)="90",INDEX(字典!F:F,MATCH("0x"&amp;MID(F1678,5,2),字典!C:C,0)),INDEX(字典!D:D,MATCH("0x"&amp;MID(F1678,5,2),字典!C:C,0)))</f>
        <v>0x28(040)</v>
      </c>
      <c r="J1678" s="4" t="str">
        <f>IF(RIGHT(F1678,2) ="90",INDEX(字典!J:J,MATCH("0x"&amp;MID(F1678,7,2),字典!C:C,0)),INDEX(字典!H:H,MATCH("0x"&amp;MID(F1678,7,2),字典!C:C,0)))</f>
        <v>0x5D(093)</v>
      </c>
      <c r="K1678" s="4" t="str">
        <f>INDEX(字典!M:M,MATCH("0x"&amp;RIGHT(F1678,2),字典!L:L,0))</f>
        <v>0xB1(177/049)</v>
      </c>
      <c r="L1678" s="8">
        <f t="shared" si="58"/>
        <v>41.204999999999998</v>
      </c>
      <c r="M1678" s="8">
        <f t="shared" si="59"/>
        <v>6.4000000000000057E-2</v>
      </c>
    </row>
    <row r="1679" spans="1:13" ht="18" customHeight="1" x14ac:dyDescent="0.2">
      <c r="A1679" s="1">
        <v>1678</v>
      </c>
      <c r="B1679" s="1">
        <v>8</v>
      </c>
      <c r="C1679" s="24">
        <v>43089.903832048614</v>
      </c>
      <c r="D1679" s="1" t="s">
        <v>77</v>
      </c>
      <c r="E1679" s="1" t="s">
        <v>78</v>
      </c>
      <c r="F1679" s="1" t="s">
        <v>1049</v>
      </c>
      <c r="G1679" s="1" t="s">
        <v>2121</v>
      </c>
      <c r="H1679" s="4" t="str">
        <f>INDEX(字典!B:B,MATCH(D1679,字典!A:A,0))</f>
        <v>正常</v>
      </c>
      <c r="I1679" s="4" t="str">
        <f>IF(RIGHT(F1679,2)="90",INDEX(字典!F:F,MATCH("0x"&amp;MID(F1679,5,2),字典!C:C,0)),INDEX(字典!D:D,MATCH("0x"&amp;MID(F1679,5,2),字典!C:C,0)))</f>
        <v>-</v>
      </c>
      <c r="J1679" s="4" t="str">
        <f>IF(RIGHT(F1679,2) ="90",INDEX(字典!J:J,MATCH("0x"&amp;MID(F1679,7,2),字典!C:C,0)),INDEX(字典!H:H,MATCH("0x"&amp;MID(F1679,7,2),字典!C:C,0)))</f>
        <v>-</v>
      </c>
      <c r="K1679" s="4" t="str">
        <f>INDEX(字典!M:M,MATCH("0x"&amp;RIGHT(F1679,2),字典!L:L,0))</f>
        <v>0xB0(176/048)</v>
      </c>
      <c r="L1679" s="8">
        <f t="shared" si="58"/>
        <v>41.273000000000003</v>
      </c>
      <c r="M1679" s="8">
        <f t="shared" si="59"/>
        <v>6.8000000000004945E-2</v>
      </c>
    </row>
    <row r="1680" spans="1:13" ht="18" customHeight="1" x14ac:dyDescent="0.2">
      <c r="A1680" s="1">
        <v>1679</v>
      </c>
      <c r="B1680" s="1">
        <v>8</v>
      </c>
      <c r="C1680" s="24">
        <v>43089.90383278935</v>
      </c>
      <c r="D1680" s="1" t="s">
        <v>77</v>
      </c>
      <c r="E1680" s="1" t="s">
        <v>78</v>
      </c>
      <c r="F1680" s="1" t="s">
        <v>1051</v>
      </c>
      <c r="G1680" s="1" t="s">
        <v>2122</v>
      </c>
      <c r="H1680" s="4" t="str">
        <f>INDEX(字典!B:B,MATCH(D1680,字典!A:A,0))</f>
        <v>正常</v>
      </c>
      <c r="I1680" s="4" t="str">
        <f>IF(RIGHT(F1680,2)="90",INDEX(字典!F:F,MATCH("0x"&amp;MID(F1680,5,2),字典!C:C,0)),INDEX(字典!D:D,MATCH("0x"&amp;MID(F1680,5,2),字典!C:C,0)))</f>
        <v>0x70(112)</v>
      </c>
      <c r="J1680" s="4" t="str">
        <f>IF(RIGHT(F1680,2) ="90",INDEX(字典!J:J,MATCH("0x"&amp;MID(F1680,7,2),字典!C:C,0)),INDEX(字典!H:H,MATCH("0x"&amp;MID(F1680,7,2),字典!C:C,0)))</f>
        <v>0x20(032)</v>
      </c>
      <c r="K1680" s="4" t="str">
        <f>INDEX(字典!M:M,MATCH("0x"&amp;RIGHT(F1680,2),字典!L:L,0))</f>
        <v>0xB0(176/048)</v>
      </c>
      <c r="L1680" s="8">
        <f t="shared" si="58"/>
        <v>41.337000000000003</v>
      </c>
      <c r="M1680" s="8">
        <f t="shared" si="59"/>
        <v>6.4000000000000057E-2</v>
      </c>
    </row>
    <row r="1681" spans="1:13" ht="18" customHeight="1" x14ac:dyDescent="0.2">
      <c r="A1681" s="1">
        <v>1680</v>
      </c>
      <c r="B1681" s="1">
        <v>8</v>
      </c>
      <c r="C1681" s="24">
        <v>43089.903833530094</v>
      </c>
      <c r="D1681" s="1" t="s">
        <v>77</v>
      </c>
      <c r="E1681" s="1" t="s">
        <v>78</v>
      </c>
      <c r="F1681" s="1" t="s">
        <v>1052</v>
      </c>
      <c r="G1681" s="1" t="s">
        <v>2123</v>
      </c>
      <c r="H1681" s="4" t="str">
        <f>INDEX(字典!B:B,MATCH(D1681,字典!A:A,0))</f>
        <v>正常</v>
      </c>
      <c r="I1681" s="4" t="str">
        <f>IF(RIGHT(F1681,2)="90",INDEX(字典!F:F,MATCH("0x"&amp;MID(F1681,5,2),字典!C:C,0)),INDEX(字典!D:D,MATCH("0x"&amp;MID(F1681,5,2),字典!C:C,0)))</f>
        <v>-</v>
      </c>
      <c r="J1681" s="4" t="str">
        <f>IF(RIGHT(F1681,2) ="90",INDEX(字典!J:J,MATCH("0x"&amp;MID(F1681,7,2),字典!C:C,0)),INDEX(字典!H:H,MATCH("0x"&amp;MID(F1681,7,2),字典!C:C,0)))</f>
        <v>-</v>
      </c>
      <c r="K1681" s="4" t="str">
        <f>INDEX(字典!M:M,MATCH("0x"&amp;RIGHT(F1681,2),字典!L:L,0))</f>
        <v>0xC0(192/064)</v>
      </c>
      <c r="L1681" s="8">
        <f t="shared" si="58"/>
        <v>41.401000000000003</v>
      </c>
      <c r="M1681" s="8">
        <f t="shared" si="59"/>
        <v>6.4000000000000057E-2</v>
      </c>
    </row>
    <row r="1682" spans="1:13" ht="18" customHeight="1" x14ac:dyDescent="0.2">
      <c r="A1682" s="1">
        <v>1681</v>
      </c>
      <c r="B1682" s="1">
        <v>8</v>
      </c>
      <c r="C1682" s="24">
        <v>43089.903834328703</v>
      </c>
      <c r="D1682" s="1" t="s">
        <v>77</v>
      </c>
      <c r="E1682" s="1" t="s">
        <v>78</v>
      </c>
      <c r="F1682" s="1" t="s">
        <v>1054</v>
      </c>
      <c r="G1682" s="1" t="s">
        <v>2124</v>
      </c>
      <c r="H1682" s="4" t="str">
        <f>INDEX(字典!B:B,MATCH(D1682,字典!A:A,0))</f>
        <v>正常</v>
      </c>
      <c r="I1682" s="4" t="str">
        <f>IF(RIGHT(F1682,2)="90",INDEX(字典!F:F,MATCH("0x"&amp;MID(F1682,5,2),字典!C:C,0)),INDEX(字典!D:D,MATCH("0x"&amp;MID(F1682,5,2),字典!C:C,0)))</f>
        <v>-</v>
      </c>
      <c r="J1682" s="4" t="str">
        <f>IF(RIGHT(F1682,2) ="90",INDEX(字典!J:J,MATCH("0x"&amp;MID(F1682,7,2),字典!C:C,0)),INDEX(字典!H:H,MATCH("0x"&amp;MID(F1682,7,2),字典!C:C,0)))</f>
        <v>-</v>
      </c>
      <c r="K1682" s="4" t="str">
        <f>INDEX(字典!M:M,MATCH("0x"&amp;RIGHT(F1682,2),字典!L:L,0))</f>
        <v>0xB1(177/049)</v>
      </c>
      <c r="L1682" s="8">
        <f t="shared" si="58"/>
        <v>41.47</v>
      </c>
      <c r="M1682" s="8">
        <f t="shared" si="59"/>
        <v>6.8999999999995509E-2</v>
      </c>
    </row>
    <row r="1683" spans="1:13" ht="18" customHeight="1" x14ac:dyDescent="0.2">
      <c r="A1683" s="1">
        <v>1682</v>
      </c>
      <c r="B1683" s="1">
        <v>8</v>
      </c>
      <c r="C1683" s="24">
        <v>43089.903835115743</v>
      </c>
      <c r="D1683" s="1" t="s">
        <v>77</v>
      </c>
      <c r="E1683" s="1" t="s">
        <v>78</v>
      </c>
      <c r="F1683" s="1" t="s">
        <v>1928</v>
      </c>
      <c r="G1683" s="1" t="s">
        <v>2125</v>
      </c>
      <c r="H1683" s="4" t="str">
        <f>INDEX(字典!B:B,MATCH(D1683,字典!A:A,0))</f>
        <v>正常</v>
      </c>
      <c r="I1683" s="4" t="str">
        <f>IF(RIGHT(F1683,2)="90",INDEX(字典!F:F,MATCH("0x"&amp;MID(F1683,5,2),字典!C:C,0)),INDEX(字典!D:D,MATCH("0x"&amp;MID(F1683,5,2),字典!C:C,0)))</f>
        <v>0x74(116)</v>
      </c>
      <c r="J1683" s="4" t="str">
        <f>IF(RIGHT(F1683,2) ="90",INDEX(字典!J:J,MATCH("0x"&amp;MID(F1683,7,2),字典!C:C,0)),INDEX(字典!H:H,MATCH("0x"&amp;MID(F1683,7,2),字典!C:C,0)))</f>
        <v>0x20(032)</v>
      </c>
      <c r="K1683" s="4" t="str">
        <f>INDEX(字典!M:M,MATCH("0x"&amp;RIGHT(F1683,2),字典!L:L,0))</f>
        <v>0xB1(177/049)</v>
      </c>
      <c r="L1683" s="8">
        <f t="shared" si="58"/>
        <v>41.537999999999997</v>
      </c>
      <c r="M1683" s="8">
        <f t="shared" si="59"/>
        <v>6.799999999999784E-2</v>
      </c>
    </row>
    <row r="1684" spans="1:13" ht="18" customHeight="1" x14ac:dyDescent="0.2">
      <c r="A1684" s="1">
        <v>1683</v>
      </c>
      <c r="B1684" s="1">
        <v>8</v>
      </c>
      <c r="C1684" s="24">
        <v>43089.903835868055</v>
      </c>
      <c r="D1684" s="1" t="s">
        <v>77</v>
      </c>
      <c r="E1684" s="1" t="s">
        <v>78</v>
      </c>
      <c r="F1684" s="1" t="s">
        <v>1102</v>
      </c>
      <c r="G1684" s="1" t="s">
        <v>1498</v>
      </c>
      <c r="H1684" s="4" t="str">
        <f>INDEX(字典!B:B,MATCH(D1684,字典!A:A,0))</f>
        <v>正常</v>
      </c>
      <c r="I1684" s="4" t="str">
        <f>IF(RIGHT(F1684,2)="90",INDEX(字典!F:F,MATCH("0x"&amp;MID(F1684,5,2),字典!C:C,0)),INDEX(字典!D:D,MATCH("0x"&amp;MID(F1684,5,2),字典!C:C,0)))</f>
        <v>-</v>
      </c>
      <c r="J1684" s="4" t="str">
        <f>IF(RIGHT(F1684,2) ="90",INDEX(字典!J:J,MATCH("0x"&amp;MID(F1684,7,2),字典!C:C,0)),INDEX(字典!H:H,MATCH("0x"&amp;MID(F1684,7,2),字典!C:C,0)))</f>
        <v>0x30(048)</v>
      </c>
      <c r="K1684" s="4" t="str">
        <f>INDEX(字典!M:M,MATCH("0x"&amp;RIGHT(F1684,2),字典!L:L,0))</f>
        <v>0xC1(193/065)</v>
      </c>
      <c r="L1684" s="8">
        <f t="shared" si="58"/>
        <v>41.603000000000002</v>
      </c>
      <c r="M1684" s="8">
        <f t="shared" si="59"/>
        <v>6.5000000000004832E-2</v>
      </c>
    </row>
    <row r="1685" spans="1:13" ht="18" customHeight="1" x14ac:dyDescent="0.2">
      <c r="A1685" s="1">
        <v>1684</v>
      </c>
      <c r="B1685" s="1">
        <v>8</v>
      </c>
      <c r="C1685" s="24">
        <v>43089.903836620368</v>
      </c>
      <c r="D1685" s="1" t="s">
        <v>77</v>
      </c>
      <c r="E1685" s="1" t="s">
        <v>78</v>
      </c>
      <c r="F1685" s="1" t="s">
        <v>1931</v>
      </c>
      <c r="G1685" s="1" t="s">
        <v>2126</v>
      </c>
      <c r="H1685" s="4" t="str">
        <f>INDEX(字典!B:B,MATCH(D1685,字典!A:A,0))</f>
        <v>正常</v>
      </c>
      <c r="I1685" s="4" t="str">
        <f>IF(RIGHT(F1685,2)="90",INDEX(字典!F:F,MATCH("0x"&amp;MID(F1685,5,2),字典!C:C,0)),INDEX(字典!D:D,MATCH("0x"&amp;MID(F1685,5,2),字典!C:C,0)))</f>
        <v>0x73(115)</v>
      </c>
      <c r="J1685" s="4" t="str">
        <f>IF(RIGHT(F1685,2) ="90",INDEX(字典!J:J,MATCH("0x"&amp;MID(F1685,7,2),字典!C:C,0)),INDEX(字典!H:H,MATCH("0x"&amp;MID(F1685,7,2),字典!C:C,0)))</f>
        <v>0x07(007)</v>
      </c>
      <c r="K1685" s="4" t="str">
        <f>INDEX(字典!M:M,MATCH("0x"&amp;RIGHT(F1685,2),字典!L:L,0))</f>
        <v>0xB0(176/048)</v>
      </c>
      <c r="L1685" s="8">
        <f t="shared" si="58"/>
        <v>41.667999999999999</v>
      </c>
      <c r="M1685" s="8">
        <f t="shared" si="59"/>
        <v>6.4999999999997726E-2</v>
      </c>
    </row>
    <row r="1686" spans="1:13" ht="18" customHeight="1" x14ac:dyDescent="0.2">
      <c r="A1686" s="1">
        <v>1685</v>
      </c>
      <c r="B1686" s="1">
        <v>8</v>
      </c>
      <c r="C1686" s="24">
        <v>43089.903837442129</v>
      </c>
      <c r="D1686" s="1" t="s">
        <v>77</v>
      </c>
      <c r="E1686" s="1" t="s">
        <v>78</v>
      </c>
      <c r="F1686" s="1" t="s">
        <v>1437</v>
      </c>
      <c r="G1686" s="1" t="s">
        <v>2127</v>
      </c>
      <c r="H1686" s="4" t="str">
        <f>INDEX(字典!B:B,MATCH(D1686,字典!A:A,0))</f>
        <v>正常</v>
      </c>
      <c r="I1686" s="4" t="str">
        <f>IF(RIGHT(F1686,2)="90",INDEX(字典!F:F,MATCH("0x"&amp;MID(F1686,5,2),字典!C:C,0)),INDEX(字典!D:D,MATCH("0x"&amp;MID(F1686,5,2),字典!C:C,0)))</f>
        <v>0x18(024)</v>
      </c>
      <c r="J1686" s="4" t="str">
        <f>IF(RIGHT(F1686,2) ="90",INDEX(字典!J:J,MATCH("0x"&amp;MID(F1686,7,2),字典!C:C,0)),INDEX(字典!H:H,MATCH("0x"&amp;MID(F1686,7,2),字典!C:C,0)))</f>
        <v>0x5B(091)</v>
      </c>
      <c r="K1686" s="4" t="str">
        <f>INDEX(字典!M:M,MATCH("0x"&amp;RIGHT(F1686,2),字典!L:L,0))</f>
        <v>0xB0(176/048)</v>
      </c>
      <c r="L1686" s="8">
        <f t="shared" si="58"/>
        <v>41.738999999999997</v>
      </c>
      <c r="M1686" s="8">
        <f t="shared" si="59"/>
        <v>7.0999999999997954E-2</v>
      </c>
    </row>
    <row r="1687" spans="1:13" ht="18" customHeight="1" x14ac:dyDescent="0.2">
      <c r="A1687" s="1">
        <v>1686</v>
      </c>
      <c r="B1687" s="1">
        <v>8</v>
      </c>
      <c r="C1687" s="24">
        <v>43089.903838206017</v>
      </c>
      <c r="D1687" s="1" t="s">
        <v>77</v>
      </c>
      <c r="E1687" s="1" t="s">
        <v>78</v>
      </c>
      <c r="F1687" s="1" t="s">
        <v>1061</v>
      </c>
      <c r="G1687" s="1" t="s">
        <v>2128</v>
      </c>
      <c r="H1687" s="4" t="str">
        <f>INDEX(字典!B:B,MATCH(D1687,字典!A:A,0))</f>
        <v>正常</v>
      </c>
      <c r="I1687" s="4" t="str">
        <f>IF(RIGHT(F1687,2)="90",INDEX(字典!F:F,MATCH("0x"&amp;MID(F1687,5,2),字典!C:C,0)),INDEX(字典!D:D,MATCH("0x"&amp;MID(F1687,5,2),字典!C:C,0)))</f>
        <v>-</v>
      </c>
      <c r="J1687" s="4" t="str">
        <f>IF(RIGHT(F1687,2) ="90",INDEX(字典!J:J,MATCH("0x"&amp;MID(F1687,7,2),字典!C:C,0)),INDEX(字典!H:H,MATCH("0x"&amp;MID(F1687,7,2),字典!C:C,0)))</f>
        <v>0x5D(093)</v>
      </c>
      <c r="K1687" s="4" t="str">
        <f>INDEX(字典!M:M,MATCH("0x"&amp;RIGHT(F1687,2),字典!L:L,0))</f>
        <v>0xB0(176/048)</v>
      </c>
      <c r="L1687" s="8">
        <f t="shared" si="58"/>
        <v>41.805</v>
      </c>
      <c r="M1687" s="8">
        <f t="shared" si="59"/>
        <v>6.6000000000002501E-2</v>
      </c>
    </row>
    <row r="1688" spans="1:13" ht="18" customHeight="1" x14ac:dyDescent="0.2">
      <c r="A1688" s="1">
        <v>1687</v>
      </c>
      <c r="B1688" s="1">
        <v>8</v>
      </c>
      <c r="C1688" s="24">
        <v>43089.903838969905</v>
      </c>
      <c r="D1688" s="1" t="s">
        <v>77</v>
      </c>
      <c r="E1688" s="1" t="s">
        <v>78</v>
      </c>
      <c r="F1688" s="1" t="s">
        <v>1935</v>
      </c>
      <c r="G1688" s="1" t="s">
        <v>2129</v>
      </c>
      <c r="H1688" s="4" t="str">
        <f>INDEX(字典!B:B,MATCH(D1688,字典!A:A,0))</f>
        <v>正常</v>
      </c>
      <c r="I1688" s="4" t="str">
        <f>IF(RIGHT(F1688,2)="90",INDEX(字典!F:F,MATCH("0x"&amp;MID(F1688,5,2),字典!C:C,0)),INDEX(字典!D:D,MATCH("0x"&amp;MID(F1688,5,2),字典!C:C,0)))</f>
        <v>0x35(053)</v>
      </c>
      <c r="J1688" s="4" t="str">
        <f>IF(RIGHT(F1688,2) ="90",INDEX(字典!J:J,MATCH("0x"&amp;MID(F1688,7,2),字典!C:C,0)),INDEX(字典!H:H,MATCH("0x"&amp;MID(F1688,7,2),字典!C:C,0)))</f>
        <v>0x07(007)</v>
      </c>
      <c r="K1688" s="4" t="str">
        <f>INDEX(字典!M:M,MATCH("0x"&amp;RIGHT(F1688,2),字典!L:L,0))</f>
        <v>0xB1(177/049)</v>
      </c>
      <c r="L1688" s="8">
        <f t="shared" si="58"/>
        <v>41.871000000000002</v>
      </c>
      <c r="M1688" s="8">
        <f t="shared" si="59"/>
        <v>6.6000000000002501E-2</v>
      </c>
    </row>
    <row r="1689" spans="1:13" ht="18" customHeight="1" x14ac:dyDescent="0.2">
      <c r="A1689" s="1">
        <v>1688</v>
      </c>
      <c r="B1689" s="1">
        <v>8</v>
      </c>
      <c r="C1689" s="24">
        <v>43089.903839837963</v>
      </c>
      <c r="D1689" s="1" t="s">
        <v>77</v>
      </c>
      <c r="E1689" s="1" t="s">
        <v>78</v>
      </c>
      <c r="F1689" s="1" t="s">
        <v>1441</v>
      </c>
      <c r="G1689" s="1" t="s">
        <v>2130</v>
      </c>
      <c r="H1689" s="4" t="str">
        <f>INDEX(字典!B:B,MATCH(D1689,字典!A:A,0))</f>
        <v>正常</v>
      </c>
      <c r="I1689" s="4" t="str">
        <f>IF(RIGHT(F1689,2)="90",INDEX(字典!F:F,MATCH("0x"&amp;MID(F1689,5,2),字典!C:C,0)),INDEX(字典!D:D,MATCH("0x"&amp;MID(F1689,5,2),字典!C:C,0)))</f>
        <v>0x18(024)</v>
      </c>
      <c r="J1689" s="4" t="str">
        <f>IF(RIGHT(F1689,2) ="90",INDEX(字典!J:J,MATCH("0x"&amp;MID(F1689,7,2),字典!C:C,0)),INDEX(字典!H:H,MATCH("0x"&amp;MID(F1689,7,2),字典!C:C,0)))</f>
        <v>0x5B(091)</v>
      </c>
      <c r="K1689" s="4" t="str">
        <f>INDEX(字典!M:M,MATCH("0x"&amp;RIGHT(F1689,2),字典!L:L,0))</f>
        <v>0xB1(177/049)</v>
      </c>
      <c r="L1689" s="8">
        <f t="shared" si="58"/>
        <v>41.945</v>
      </c>
      <c r="M1689" s="8">
        <f t="shared" si="59"/>
        <v>7.3999999999998067E-2</v>
      </c>
    </row>
    <row r="1690" spans="1:13" ht="18" customHeight="1" x14ac:dyDescent="0.2">
      <c r="A1690" s="1">
        <v>1689</v>
      </c>
      <c r="B1690" s="1">
        <v>8</v>
      </c>
      <c r="C1690" s="24">
        <v>43089.903840601852</v>
      </c>
      <c r="D1690" s="1" t="s">
        <v>77</v>
      </c>
      <c r="E1690" s="1" t="s">
        <v>78</v>
      </c>
      <c r="F1690" s="1" t="s">
        <v>1499</v>
      </c>
      <c r="G1690" s="1" t="s">
        <v>2131</v>
      </c>
      <c r="H1690" s="4" t="str">
        <f>INDEX(字典!B:B,MATCH(D1690,字典!A:A,0))</f>
        <v>正常</v>
      </c>
      <c r="I1690" s="4" t="str">
        <f>IF(RIGHT(F1690,2)="90",INDEX(字典!F:F,MATCH("0x"&amp;MID(F1690,5,2),字典!C:C,0)),INDEX(字典!D:D,MATCH("0x"&amp;MID(F1690,5,2),字典!C:C,0)))</f>
        <v>-</v>
      </c>
      <c r="J1690" s="4" t="str">
        <f>IF(RIGHT(F1690,2) ="90",INDEX(字典!J:J,MATCH("0x"&amp;MID(F1690,7,2),字典!C:C,0)),INDEX(字典!H:H,MATCH("0x"&amp;MID(F1690,7,2),字典!C:C,0)))</f>
        <v>0x5D(093)</v>
      </c>
      <c r="K1690" s="4" t="str">
        <f>INDEX(字典!M:M,MATCH("0x"&amp;RIGHT(F1690,2),字典!L:L,0))</f>
        <v>0xB1(177/049)</v>
      </c>
      <c r="L1690" s="8">
        <f t="shared" si="58"/>
        <v>42.011000000000003</v>
      </c>
      <c r="M1690" s="8">
        <f t="shared" si="59"/>
        <v>6.6000000000002501E-2</v>
      </c>
    </row>
    <row r="1691" spans="1:13" ht="18" customHeight="1" x14ac:dyDescent="0.2">
      <c r="A1691" s="1">
        <v>1690</v>
      </c>
      <c r="B1691" s="1">
        <v>8</v>
      </c>
      <c r="C1691" s="24">
        <v>43089.903841388892</v>
      </c>
      <c r="D1691" s="1" t="s">
        <v>77</v>
      </c>
      <c r="E1691" s="1" t="s">
        <v>78</v>
      </c>
      <c r="F1691" s="1" t="s">
        <v>1049</v>
      </c>
      <c r="G1691" s="1" t="s">
        <v>2132</v>
      </c>
      <c r="H1691" s="4" t="str">
        <f>INDEX(字典!B:B,MATCH(D1691,字典!A:A,0))</f>
        <v>正常</v>
      </c>
      <c r="I1691" s="4" t="str">
        <f>IF(RIGHT(F1691,2)="90",INDEX(字典!F:F,MATCH("0x"&amp;MID(F1691,5,2),字典!C:C,0)),INDEX(字典!D:D,MATCH("0x"&amp;MID(F1691,5,2),字典!C:C,0)))</f>
        <v>-</v>
      </c>
      <c r="J1691" s="4" t="str">
        <f>IF(RIGHT(F1691,2) ="90",INDEX(字典!J:J,MATCH("0x"&amp;MID(F1691,7,2),字典!C:C,0)),INDEX(字典!H:H,MATCH("0x"&amp;MID(F1691,7,2),字典!C:C,0)))</f>
        <v>-</v>
      </c>
      <c r="K1691" s="4" t="str">
        <f>INDEX(字典!M:M,MATCH("0x"&amp;RIGHT(F1691,2),字典!L:L,0))</f>
        <v>0xB0(176/048)</v>
      </c>
      <c r="L1691" s="8">
        <f t="shared" si="58"/>
        <v>42.079000000000001</v>
      </c>
      <c r="M1691" s="8">
        <f t="shared" si="59"/>
        <v>6.799999999999784E-2</v>
      </c>
    </row>
    <row r="1692" spans="1:13" ht="18" customHeight="1" x14ac:dyDescent="0.2">
      <c r="A1692" s="1">
        <v>1691</v>
      </c>
      <c r="B1692" s="1">
        <v>8</v>
      </c>
      <c r="C1692" s="24">
        <v>43089.903842187501</v>
      </c>
      <c r="D1692" s="1" t="s">
        <v>77</v>
      </c>
      <c r="E1692" s="1" t="s">
        <v>78</v>
      </c>
      <c r="F1692" s="1" t="s">
        <v>1051</v>
      </c>
      <c r="G1692" s="1" t="s">
        <v>2133</v>
      </c>
      <c r="H1692" s="4" t="str">
        <f>INDEX(字典!B:B,MATCH(D1692,字典!A:A,0))</f>
        <v>正常</v>
      </c>
      <c r="I1692" s="4" t="str">
        <f>IF(RIGHT(F1692,2)="90",INDEX(字典!F:F,MATCH("0x"&amp;MID(F1692,5,2),字典!C:C,0)),INDEX(字典!D:D,MATCH("0x"&amp;MID(F1692,5,2),字典!C:C,0)))</f>
        <v>0x70(112)</v>
      </c>
      <c r="J1692" s="4" t="str">
        <f>IF(RIGHT(F1692,2) ="90",INDEX(字典!J:J,MATCH("0x"&amp;MID(F1692,7,2),字典!C:C,0)),INDEX(字典!H:H,MATCH("0x"&amp;MID(F1692,7,2),字典!C:C,0)))</f>
        <v>0x20(032)</v>
      </c>
      <c r="K1692" s="4" t="str">
        <f>INDEX(字典!M:M,MATCH("0x"&amp;RIGHT(F1692,2),字典!L:L,0))</f>
        <v>0xB0(176/048)</v>
      </c>
      <c r="L1692" s="8">
        <f t="shared" si="58"/>
        <v>42.148000000000003</v>
      </c>
      <c r="M1692" s="8">
        <f t="shared" si="59"/>
        <v>6.9000000000002615E-2</v>
      </c>
    </row>
    <row r="1693" spans="1:13" ht="18" customHeight="1" x14ac:dyDescent="0.2">
      <c r="A1693" s="1">
        <v>1692</v>
      </c>
      <c r="B1693" s="1">
        <v>8</v>
      </c>
      <c r="C1693" s="24">
        <v>43089.903842962965</v>
      </c>
      <c r="D1693" s="1" t="s">
        <v>77</v>
      </c>
      <c r="E1693" s="1" t="s">
        <v>78</v>
      </c>
      <c r="F1693" s="1" t="s">
        <v>1052</v>
      </c>
      <c r="G1693" s="1" t="s">
        <v>2134</v>
      </c>
      <c r="H1693" s="4" t="str">
        <f>INDEX(字典!B:B,MATCH(D1693,字典!A:A,0))</f>
        <v>正常</v>
      </c>
      <c r="I1693" s="4" t="str">
        <f>IF(RIGHT(F1693,2)="90",INDEX(字典!F:F,MATCH("0x"&amp;MID(F1693,5,2),字典!C:C,0)),INDEX(字典!D:D,MATCH("0x"&amp;MID(F1693,5,2),字典!C:C,0)))</f>
        <v>-</v>
      </c>
      <c r="J1693" s="4" t="str">
        <f>IF(RIGHT(F1693,2) ="90",INDEX(字典!J:J,MATCH("0x"&amp;MID(F1693,7,2),字典!C:C,0)),INDEX(字典!H:H,MATCH("0x"&amp;MID(F1693,7,2),字典!C:C,0)))</f>
        <v>-</v>
      </c>
      <c r="K1693" s="4" t="str">
        <f>INDEX(字典!M:M,MATCH("0x"&amp;RIGHT(F1693,2),字典!L:L,0))</f>
        <v>0xC0(192/064)</v>
      </c>
      <c r="L1693" s="8">
        <f t="shared" si="58"/>
        <v>42.215000000000003</v>
      </c>
      <c r="M1693" s="8">
        <f t="shared" si="59"/>
        <v>6.7000000000000171E-2</v>
      </c>
    </row>
    <row r="1694" spans="1:13" ht="18" customHeight="1" x14ac:dyDescent="0.2">
      <c r="A1694" s="1">
        <v>1693</v>
      </c>
      <c r="B1694" s="1">
        <v>8</v>
      </c>
      <c r="C1694" s="24">
        <v>43089.903843738422</v>
      </c>
      <c r="D1694" s="1" t="s">
        <v>77</v>
      </c>
      <c r="E1694" s="1" t="s">
        <v>78</v>
      </c>
      <c r="F1694" s="1" t="s">
        <v>1054</v>
      </c>
      <c r="G1694" s="1" t="s">
        <v>618</v>
      </c>
      <c r="H1694" s="4" t="str">
        <f>INDEX(字典!B:B,MATCH(D1694,字典!A:A,0))</f>
        <v>正常</v>
      </c>
      <c r="I1694" s="4" t="str">
        <f>IF(RIGHT(F1694,2)="90",INDEX(字典!F:F,MATCH("0x"&amp;MID(F1694,5,2),字典!C:C,0)),INDEX(字典!D:D,MATCH("0x"&amp;MID(F1694,5,2),字典!C:C,0)))</f>
        <v>-</v>
      </c>
      <c r="J1694" s="4" t="str">
        <f>IF(RIGHT(F1694,2) ="90",INDEX(字典!J:J,MATCH("0x"&amp;MID(F1694,7,2),字典!C:C,0)),INDEX(字典!H:H,MATCH("0x"&amp;MID(F1694,7,2),字典!C:C,0)))</f>
        <v>-</v>
      </c>
      <c r="K1694" s="4" t="str">
        <f>INDEX(字典!M:M,MATCH("0x"&amp;RIGHT(F1694,2),字典!L:L,0))</f>
        <v>0xB1(177/049)</v>
      </c>
      <c r="L1694" s="8">
        <f t="shared" si="58"/>
        <v>42.283000000000001</v>
      </c>
      <c r="M1694" s="8">
        <f t="shared" si="59"/>
        <v>6.799999999999784E-2</v>
      </c>
    </row>
    <row r="1695" spans="1:13" ht="18" customHeight="1" x14ac:dyDescent="0.2">
      <c r="A1695" s="1">
        <v>1694</v>
      </c>
      <c r="B1695" s="1">
        <v>8</v>
      </c>
      <c r="C1695" s="24">
        <v>43089.903844548608</v>
      </c>
      <c r="D1695" s="1" t="s">
        <v>77</v>
      </c>
      <c r="E1695" s="1" t="s">
        <v>78</v>
      </c>
      <c r="F1695" s="1" t="s">
        <v>1055</v>
      </c>
      <c r="G1695" s="1" t="s">
        <v>2135</v>
      </c>
      <c r="H1695" s="4" t="str">
        <f>INDEX(字典!B:B,MATCH(D1695,字典!A:A,0))</f>
        <v>正常</v>
      </c>
      <c r="I1695" s="4" t="str">
        <f>IF(RIGHT(F1695,2)="90",INDEX(字典!F:F,MATCH("0x"&amp;MID(F1695,5,2),字典!C:C,0)),INDEX(字典!D:D,MATCH("0x"&amp;MID(F1695,5,2),字典!C:C,0)))</f>
        <v>0x70(112)</v>
      </c>
      <c r="J1695" s="4" t="str">
        <f>IF(RIGHT(F1695,2) ="90",INDEX(字典!J:J,MATCH("0x"&amp;MID(F1695,7,2),字典!C:C,0)),INDEX(字典!H:H,MATCH("0x"&amp;MID(F1695,7,2),字典!C:C,0)))</f>
        <v>0x20(032)</v>
      </c>
      <c r="K1695" s="4" t="str">
        <f>INDEX(字典!M:M,MATCH("0x"&amp;RIGHT(F1695,2),字典!L:L,0))</f>
        <v>0xB1(177/049)</v>
      </c>
      <c r="L1695" s="8">
        <f t="shared" si="58"/>
        <v>42.353000000000002</v>
      </c>
      <c r="M1695" s="8">
        <f t="shared" si="59"/>
        <v>7.0000000000000284E-2</v>
      </c>
    </row>
    <row r="1696" spans="1:13" ht="18" customHeight="1" x14ac:dyDescent="0.2">
      <c r="A1696" s="1">
        <v>1695</v>
      </c>
      <c r="B1696" s="1">
        <v>8</v>
      </c>
      <c r="C1696" s="24">
        <v>43089.903845324072</v>
      </c>
      <c r="D1696" s="1" t="s">
        <v>77</v>
      </c>
      <c r="E1696" s="1" t="s">
        <v>78</v>
      </c>
      <c r="F1696" s="1" t="s">
        <v>1056</v>
      </c>
      <c r="G1696" s="1" t="s">
        <v>2136</v>
      </c>
      <c r="H1696" s="4" t="str">
        <f>INDEX(字典!B:B,MATCH(D1696,字典!A:A,0))</f>
        <v>正常</v>
      </c>
      <c r="I1696" s="4" t="str">
        <f>IF(RIGHT(F1696,2)="90",INDEX(字典!F:F,MATCH("0x"&amp;MID(F1696,5,2),字典!C:C,0)),INDEX(字典!D:D,MATCH("0x"&amp;MID(F1696,5,2),字典!C:C,0)))</f>
        <v>-</v>
      </c>
      <c r="J1696" s="4" t="str">
        <f>IF(RIGHT(F1696,2) ="90",INDEX(字典!J:J,MATCH("0x"&amp;MID(F1696,7,2),字典!C:C,0)),INDEX(字典!H:H,MATCH("0x"&amp;MID(F1696,7,2),字典!C:C,0)))</f>
        <v>0x31(049)</v>
      </c>
      <c r="K1696" s="4" t="str">
        <f>INDEX(字典!M:M,MATCH("0x"&amp;RIGHT(F1696,2),字典!L:L,0))</f>
        <v>0xC1(193/065)</v>
      </c>
      <c r="L1696" s="8">
        <f t="shared" si="58"/>
        <v>42.42</v>
      </c>
      <c r="M1696" s="8">
        <f t="shared" si="59"/>
        <v>6.7000000000000171E-2</v>
      </c>
    </row>
    <row r="1697" spans="1:13" ht="18" customHeight="1" x14ac:dyDescent="0.2">
      <c r="A1697" s="1">
        <v>1696</v>
      </c>
      <c r="B1697" s="1">
        <v>8</v>
      </c>
      <c r="C1697" s="24">
        <v>43089.903846111112</v>
      </c>
      <c r="D1697" s="1" t="s">
        <v>77</v>
      </c>
      <c r="E1697" s="1" t="s">
        <v>78</v>
      </c>
      <c r="F1697" s="1" t="s">
        <v>1058</v>
      </c>
      <c r="G1697" s="1" t="s">
        <v>2137</v>
      </c>
      <c r="H1697" s="4" t="str">
        <f>INDEX(字典!B:B,MATCH(D1697,字典!A:A,0))</f>
        <v>正常</v>
      </c>
      <c r="I1697" s="4" t="str">
        <f>IF(RIGHT(F1697,2)="90",INDEX(字典!F:F,MATCH("0x"&amp;MID(F1697,5,2),字典!C:C,0)),INDEX(字典!D:D,MATCH("0x"&amp;MID(F1697,5,2),字典!C:C,0)))</f>
        <v>0x72(114)</v>
      </c>
      <c r="J1697" s="4" t="str">
        <f>IF(RIGHT(F1697,2) ="90",INDEX(字典!J:J,MATCH("0x"&amp;MID(F1697,7,2),字典!C:C,0)),INDEX(字典!H:H,MATCH("0x"&amp;MID(F1697,7,2),字典!C:C,0)))</f>
        <v>0x07(007)</v>
      </c>
      <c r="K1697" s="4" t="str">
        <f>INDEX(字典!M:M,MATCH("0x"&amp;RIGHT(F1697,2),字典!L:L,0))</f>
        <v>0xB0(176/048)</v>
      </c>
      <c r="L1697" s="8">
        <f t="shared" si="58"/>
        <v>42.488</v>
      </c>
      <c r="M1697" s="8">
        <f t="shared" si="59"/>
        <v>6.799999999999784E-2</v>
      </c>
    </row>
    <row r="1698" spans="1:13" ht="18" customHeight="1" x14ac:dyDescent="0.2">
      <c r="A1698" s="1">
        <v>1697</v>
      </c>
      <c r="B1698" s="1">
        <v>8</v>
      </c>
      <c r="C1698" s="24">
        <v>43089.903846932873</v>
      </c>
      <c r="D1698" s="1" t="s">
        <v>77</v>
      </c>
      <c r="E1698" s="1" t="s">
        <v>78</v>
      </c>
      <c r="F1698" s="1" t="s">
        <v>1060</v>
      </c>
      <c r="G1698" s="1" t="s">
        <v>2138</v>
      </c>
      <c r="H1698" s="4" t="str">
        <f>INDEX(字典!B:B,MATCH(D1698,字典!A:A,0))</f>
        <v>正常</v>
      </c>
      <c r="I1698" s="4" t="str">
        <f>IF(RIGHT(F1698,2)="90",INDEX(字典!F:F,MATCH("0x"&amp;MID(F1698,5,2),字典!C:C,0)),INDEX(字典!D:D,MATCH("0x"&amp;MID(F1698,5,2),字典!C:C,0)))</f>
        <v>0x14(020)</v>
      </c>
      <c r="J1698" s="4" t="str">
        <f>IF(RIGHT(F1698,2) ="90",INDEX(字典!J:J,MATCH("0x"&amp;MID(F1698,7,2),字典!C:C,0)),INDEX(字典!H:H,MATCH("0x"&amp;MID(F1698,7,2),字典!C:C,0)))</f>
        <v>0x5B(091)</v>
      </c>
      <c r="K1698" s="4" t="str">
        <f>INDEX(字典!M:M,MATCH("0x"&amp;RIGHT(F1698,2),字典!L:L,0))</f>
        <v>0xB0(176/048)</v>
      </c>
      <c r="L1698" s="8">
        <f t="shared" si="58"/>
        <v>42.558999999999997</v>
      </c>
      <c r="M1698" s="8">
        <f t="shared" si="59"/>
        <v>7.0999999999997954E-2</v>
      </c>
    </row>
    <row r="1699" spans="1:13" ht="18" customHeight="1" x14ac:dyDescent="0.2">
      <c r="A1699" s="1">
        <v>1698</v>
      </c>
      <c r="B1699" s="1">
        <v>8</v>
      </c>
      <c r="C1699" s="24">
        <v>43089.903847743059</v>
      </c>
      <c r="D1699" s="1" t="s">
        <v>77</v>
      </c>
      <c r="E1699" s="1" t="s">
        <v>78</v>
      </c>
      <c r="F1699" s="1" t="s">
        <v>1063</v>
      </c>
      <c r="G1699" s="1" t="s">
        <v>2139</v>
      </c>
      <c r="H1699" s="4" t="str">
        <f>INDEX(字典!B:B,MATCH(D1699,字典!A:A,0))</f>
        <v>正常</v>
      </c>
      <c r="I1699" s="4" t="str">
        <f>IF(RIGHT(F1699,2)="90",INDEX(字典!F:F,MATCH("0x"&amp;MID(F1699,5,2),字典!C:C,0)),INDEX(字典!D:D,MATCH("0x"&amp;MID(F1699,5,2),字典!C:C,0)))</f>
        <v>0x32(050)</v>
      </c>
      <c r="J1699" s="4" t="str">
        <f>IF(RIGHT(F1699,2) ="90",INDEX(字典!J:J,MATCH("0x"&amp;MID(F1699,7,2),字典!C:C,0)),INDEX(字典!H:H,MATCH("0x"&amp;MID(F1699,7,2),字典!C:C,0)))</f>
        <v>0x07(007)</v>
      </c>
      <c r="K1699" s="4" t="str">
        <f>INDEX(字典!M:M,MATCH("0x"&amp;RIGHT(F1699,2),字典!L:L,0))</f>
        <v>0xB1(177/049)</v>
      </c>
      <c r="L1699" s="8">
        <f t="shared" si="58"/>
        <v>42.628999999999998</v>
      </c>
      <c r="M1699" s="8">
        <f t="shared" si="59"/>
        <v>7.0000000000000284E-2</v>
      </c>
    </row>
    <row r="1700" spans="1:13" ht="18" customHeight="1" x14ac:dyDescent="0.2">
      <c r="A1700" s="1">
        <v>1699</v>
      </c>
      <c r="B1700" s="1">
        <v>8</v>
      </c>
      <c r="C1700" s="24">
        <v>43089.903848541668</v>
      </c>
      <c r="D1700" s="1" t="s">
        <v>77</v>
      </c>
      <c r="E1700" s="1" t="s">
        <v>78</v>
      </c>
      <c r="F1700" s="1" t="s">
        <v>1518</v>
      </c>
      <c r="G1700" s="1" t="s">
        <v>2140</v>
      </c>
      <c r="H1700" s="4" t="str">
        <f>INDEX(字典!B:B,MATCH(D1700,字典!A:A,0))</f>
        <v>正常</v>
      </c>
      <c r="I1700" s="4" t="str">
        <f>IF(RIGHT(F1700,2)="90",INDEX(字典!F:F,MATCH("0x"&amp;MID(F1700,5,2),字典!C:C,0)),INDEX(字典!D:D,MATCH("0x"&amp;MID(F1700,5,2),字典!C:C,0)))</f>
        <v>0x32(050)</v>
      </c>
      <c r="J1700" s="4" t="str">
        <f>IF(RIGHT(F1700,2) ="90",INDEX(字典!J:J,MATCH("0x"&amp;MID(F1700,7,2),字典!C:C,0)),INDEX(字典!H:H,MATCH("0x"&amp;MID(F1700,7,2),字典!C:C,0)))</f>
        <v>0x5B(091)</v>
      </c>
      <c r="K1700" s="4" t="str">
        <f>INDEX(字典!M:M,MATCH("0x"&amp;RIGHT(F1700,2),字典!L:L,0))</f>
        <v>0xB1(177/049)</v>
      </c>
      <c r="L1700" s="8">
        <f t="shared" si="58"/>
        <v>42.698</v>
      </c>
      <c r="M1700" s="8">
        <f t="shared" si="59"/>
        <v>6.9000000000002615E-2</v>
      </c>
    </row>
    <row r="1701" spans="1:13" ht="18" customHeight="1" x14ac:dyDescent="0.2">
      <c r="A1701" s="1">
        <v>1700</v>
      </c>
      <c r="B1701" s="1">
        <v>8</v>
      </c>
      <c r="C1701" s="24">
        <v>43089.903852673611</v>
      </c>
      <c r="D1701" s="1" t="s">
        <v>77</v>
      </c>
      <c r="E1701" s="1" t="s">
        <v>78</v>
      </c>
      <c r="F1701" s="1" t="s">
        <v>1093</v>
      </c>
      <c r="G1701" s="1" t="s">
        <v>2141</v>
      </c>
      <c r="H1701" s="4" t="str">
        <f>INDEX(字典!B:B,MATCH(D1701,字典!A:A,0))</f>
        <v>正常</v>
      </c>
      <c r="I1701" s="4" t="str">
        <f>IF(RIGHT(F1701,2)="90",INDEX(字典!F:F,MATCH("0x"&amp;MID(F1701,5,2),字典!C:C,0)),INDEX(字典!D:D,MATCH("0x"&amp;MID(F1701,5,2),字典!C:C,0)))</f>
        <v>按下(力度94)</v>
      </c>
      <c r="J1701" s="4" t="str">
        <f>IF(RIGHT(F1701,2) ="90",INDEX(字典!J:J,MATCH("0x"&amp;MID(F1701,7,2),字典!C:C,0)),INDEX(字典!H:H,MATCH("0x"&amp;MID(F1701,7,2),字典!C:C,0)))</f>
        <v>C3键</v>
      </c>
      <c r="K1701" s="4" t="str">
        <f>INDEX(字典!M:M,MATCH("0x"&amp;RIGHT(F1701,2),字典!L:L,0))</f>
        <v>音符</v>
      </c>
      <c r="L1701" s="8">
        <f t="shared" si="58"/>
        <v>43.054000000000002</v>
      </c>
      <c r="M1701" s="8">
        <f t="shared" si="59"/>
        <v>0.35600000000000165</v>
      </c>
    </row>
    <row r="1702" spans="1:13" ht="18" customHeight="1" x14ac:dyDescent="0.2">
      <c r="A1702" s="1">
        <v>1701</v>
      </c>
      <c r="B1702" s="1">
        <v>8</v>
      </c>
      <c r="C1702" s="24">
        <v>43089.903860335646</v>
      </c>
      <c r="D1702" s="1" t="s">
        <v>77</v>
      </c>
      <c r="E1702" s="1" t="s">
        <v>78</v>
      </c>
      <c r="F1702" s="1" t="s">
        <v>194</v>
      </c>
      <c r="G1702" s="1" t="s">
        <v>2142</v>
      </c>
      <c r="H1702" s="4" t="str">
        <f>INDEX(字典!B:B,MATCH(D1702,字典!A:A,0))</f>
        <v>正常</v>
      </c>
      <c r="I1702" s="4" t="str">
        <f>IF(RIGHT(F1702,2)="90",INDEX(字典!F:F,MATCH("0x"&amp;MID(F1702,5,2),字典!C:C,0)),INDEX(字典!D:D,MATCH("0x"&amp;MID(F1702,5,2),字典!C:C,0)))</f>
        <v>松开按键</v>
      </c>
      <c r="J1702" s="4" t="str">
        <f>IF(RIGHT(F1702,2) ="90",INDEX(字典!J:J,MATCH("0x"&amp;MID(F1702,7,2),字典!C:C,0)),INDEX(字典!H:H,MATCH("0x"&amp;MID(F1702,7,2),字典!C:C,0)))</f>
        <v>C3键</v>
      </c>
      <c r="K1702" s="4" t="str">
        <f>INDEX(字典!M:M,MATCH("0x"&amp;RIGHT(F1702,2),字典!L:L,0))</f>
        <v>音符</v>
      </c>
      <c r="L1702" s="8">
        <f t="shared" si="58"/>
        <v>43.716999999999999</v>
      </c>
      <c r="M1702" s="8">
        <f t="shared" si="59"/>
        <v>0.6629999999999967</v>
      </c>
    </row>
    <row r="1703" spans="1:13" ht="18" customHeight="1" x14ac:dyDescent="0.2">
      <c r="A1703" s="1">
        <v>1702</v>
      </c>
      <c r="B1703" s="1">
        <v>8</v>
      </c>
      <c r="C1703" s="24">
        <v>43089.903871840281</v>
      </c>
      <c r="D1703" s="1" t="s">
        <v>77</v>
      </c>
      <c r="E1703" s="1" t="s">
        <v>78</v>
      </c>
      <c r="F1703" s="1" t="s">
        <v>1049</v>
      </c>
      <c r="G1703" s="1" t="s">
        <v>2143</v>
      </c>
      <c r="H1703" s="4" t="str">
        <f>INDEX(字典!B:B,MATCH(D1703,字典!A:A,0))</f>
        <v>正常</v>
      </c>
      <c r="I1703" s="4" t="str">
        <f>IF(RIGHT(F1703,2)="90",INDEX(字典!F:F,MATCH("0x"&amp;MID(F1703,5,2),字典!C:C,0)),INDEX(字典!D:D,MATCH("0x"&amp;MID(F1703,5,2),字典!C:C,0)))</f>
        <v>-</v>
      </c>
      <c r="J1703" s="4" t="str">
        <f>IF(RIGHT(F1703,2) ="90",INDEX(字典!J:J,MATCH("0x"&amp;MID(F1703,7,2),字典!C:C,0)),INDEX(字典!H:H,MATCH("0x"&amp;MID(F1703,7,2),字典!C:C,0)))</f>
        <v>-</v>
      </c>
      <c r="K1703" s="4" t="str">
        <f>INDEX(字典!M:M,MATCH("0x"&amp;RIGHT(F1703,2),字典!L:L,0))</f>
        <v>0xB0(176/048)</v>
      </c>
      <c r="L1703" s="8">
        <f t="shared" si="58"/>
        <v>44.71</v>
      </c>
      <c r="M1703" s="8">
        <f t="shared" si="59"/>
        <v>0.9930000000000021</v>
      </c>
    </row>
    <row r="1704" spans="1:13" ht="18" customHeight="1" x14ac:dyDescent="0.2">
      <c r="A1704" s="1">
        <v>1703</v>
      </c>
      <c r="B1704" s="1">
        <v>8</v>
      </c>
      <c r="C1704" s="24">
        <v>43089.90387253472</v>
      </c>
      <c r="D1704" s="1" t="s">
        <v>77</v>
      </c>
      <c r="E1704" s="1" t="s">
        <v>78</v>
      </c>
      <c r="F1704" s="1" t="s">
        <v>1051</v>
      </c>
      <c r="G1704" s="1" t="s">
        <v>2144</v>
      </c>
      <c r="H1704" s="4" t="str">
        <f>INDEX(字典!B:B,MATCH(D1704,字典!A:A,0))</f>
        <v>正常</v>
      </c>
      <c r="I1704" s="4" t="str">
        <f>IF(RIGHT(F1704,2)="90",INDEX(字典!F:F,MATCH("0x"&amp;MID(F1704,5,2),字典!C:C,0)),INDEX(字典!D:D,MATCH("0x"&amp;MID(F1704,5,2),字典!C:C,0)))</f>
        <v>0x70(112)</v>
      </c>
      <c r="J1704" s="4" t="str">
        <f>IF(RIGHT(F1704,2) ="90",INDEX(字典!J:J,MATCH("0x"&amp;MID(F1704,7,2),字典!C:C,0)),INDEX(字典!H:H,MATCH("0x"&amp;MID(F1704,7,2),字典!C:C,0)))</f>
        <v>0x20(032)</v>
      </c>
      <c r="K1704" s="4" t="str">
        <f>INDEX(字典!M:M,MATCH("0x"&amp;RIGHT(F1704,2),字典!L:L,0))</f>
        <v>0xB0(176/048)</v>
      </c>
      <c r="L1704" s="8">
        <f t="shared" si="58"/>
        <v>44.77</v>
      </c>
      <c r="M1704" s="8">
        <f t="shared" si="59"/>
        <v>6.0000000000002274E-2</v>
      </c>
    </row>
    <row r="1705" spans="1:13" ht="18" customHeight="1" x14ac:dyDescent="0.2">
      <c r="A1705" s="1">
        <v>1704</v>
      </c>
      <c r="B1705" s="1">
        <v>8</v>
      </c>
      <c r="C1705" s="24">
        <v>43089.903873379626</v>
      </c>
      <c r="D1705" s="1" t="s">
        <v>77</v>
      </c>
      <c r="E1705" s="1" t="s">
        <v>78</v>
      </c>
      <c r="F1705" s="1" t="s">
        <v>1417</v>
      </c>
      <c r="G1705" s="1" t="s">
        <v>2145</v>
      </c>
      <c r="H1705" s="4" t="str">
        <f>INDEX(字典!B:B,MATCH(D1705,字典!A:A,0))</f>
        <v>正常</v>
      </c>
      <c r="I1705" s="4" t="str">
        <f>IF(RIGHT(F1705,2)="90",INDEX(字典!F:F,MATCH("0x"&amp;MID(F1705,5,2),字典!C:C,0)),INDEX(字典!D:D,MATCH("0x"&amp;MID(F1705,5,2),字典!C:C,0)))</f>
        <v>-</v>
      </c>
      <c r="J1705" s="4" t="str">
        <f>IF(RIGHT(F1705,2) ="90",INDEX(字典!J:J,MATCH("0x"&amp;MID(F1705,7,2),字典!C:C,0)),INDEX(字典!H:H,MATCH("0x"&amp;MID(F1705,7,2),字典!C:C,0)))</f>
        <v>0x01(001)</v>
      </c>
      <c r="K1705" s="4" t="str">
        <f>INDEX(字典!M:M,MATCH("0x"&amp;RIGHT(F1705,2),字典!L:L,0))</f>
        <v>0xC0(192/064)</v>
      </c>
      <c r="L1705" s="8">
        <f t="shared" si="58"/>
        <v>44.843000000000004</v>
      </c>
      <c r="M1705" s="8">
        <f t="shared" si="59"/>
        <v>7.3000000000000398E-2</v>
      </c>
    </row>
    <row r="1706" spans="1:13" ht="18" customHeight="1" x14ac:dyDescent="0.2">
      <c r="A1706" s="1">
        <v>1705</v>
      </c>
      <c r="B1706" s="1">
        <v>8</v>
      </c>
      <c r="C1706" s="24">
        <v>43089.903874212963</v>
      </c>
      <c r="D1706" s="1" t="s">
        <v>77</v>
      </c>
      <c r="E1706" s="1" t="s">
        <v>78</v>
      </c>
      <c r="F1706" s="1" t="s">
        <v>1054</v>
      </c>
      <c r="G1706" s="1" t="s">
        <v>2146</v>
      </c>
      <c r="H1706" s="4" t="str">
        <f>INDEX(字典!B:B,MATCH(D1706,字典!A:A,0))</f>
        <v>正常</v>
      </c>
      <c r="I1706" s="4" t="str">
        <f>IF(RIGHT(F1706,2)="90",INDEX(字典!F:F,MATCH("0x"&amp;MID(F1706,5,2),字典!C:C,0)),INDEX(字典!D:D,MATCH("0x"&amp;MID(F1706,5,2),字典!C:C,0)))</f>
        <v>-</v>
      </c>
      <c r="J1706" s="4" t="str">
        <f>IF(RIGHT(F1706,2) ="90",INDEX(字典!J:J,MATCH("0x"&amp;MID(F1706,7,2),字典!C:C,0)),INDEX(字典!H:H,MATCH("0x"&amp;MID(F1706,7,2),字典!C:C,0)))</f>
        <v>-</v>
      </c>
      <c r="K1706" s="4" t="str">
        <f>INDEX(字典!M:M,MATCH("0x"&amp;RIGHT(F1706,2),字典!L:L,0))</f>
        <v>0xB1(177/049)</v>
      </c>
      <c r="L1706" s="8">
        <f t="shared" si="58"/>
        <v>44.915999999999997</v>
      </c>
      <c r="M1706" s="8">
        <f t="shared" si="59"/>
        <v>7.2999999999993292E-2</v>
      </c>
    </row>
    <row r="1707" spans="1:13" ht="18" customHeight="1" x14ac:dyDescent="0.2">
      <c r="A1707" s="1">
        <v>1706</v>
      </c>
      <c r="B1707" s="1">
        <v>8</v>
      </c>
      <c r="C1707" s="24">
        <v>43089.903875000004</v>
      </c>
      <c r="D1707" s="1" t="s">
        <v>77</v>
      </c>
      <c r="E1707" s="1" t="s">
        <v>78</v>
      </c>
      <c r="F1707" s="1" t="s">
        <v>1055</v>
      </c>
      <c r="G1707" s="1" t="s">
        <v>2147</v>
      </c>
      <c r="H1707" s="4" t="str">
        <f>INDEX(字典!B:B,MATCH(D1707,字典!A:A,0))</f>
        <v>正常</v>
      </c>
      <c r="I1707" s="4" t="str">
        <f>IF(RIGHT(F1707,2)="90",INDEX(字典!F:F,MATCH("0x"&amp;MID(F1707,5,2),字典!C:C,0)),INDEX(字典!D:D,MATCH("0x"&amp;MID(F1707,5,2),字典!C:C,0)))</f>
        <v>0x70(112)</v>
      </c>
      <c r="J1707" s="4" t="str">
        <f>IF(RIGHT(F1707,2) ="90",INDEX(字典!J:J,MATCH("0x"&amp;MID(F1707,7,2),字典!C:C,0)),INDEX(字典!H:H,MATCH("0x"&amp;MID(F1707,7,2),字典!C:C,0)))</f>
        <v>0x20(032)</v>
      </c>
      <c r="K1707" s="4" t="str">
        <f>INDEX(字典!M:M,MATCH("0x"&amp;RIGHT(F1707,2),字典!L:L,0))</f>
        <v>0xB1(177/049)</v>
      </c>
      <c r="L1707" s="8">
        <f t="shared" si="58"/>
        <v>44.984000000000002</v>
      </c>
      <c r="M1707" s="8">
        <f t="shared" si="59"/>
        <v>6.8000000000004945E-2</v>
      </c>
    </row>
    <row r="1708" spans="1:13" ht="18" customHeight="1" x14ac:dyDescent="0.2">
      <c r="A1708" s="1">
        <v>1707</v>
      </c>
      <c r="B1708" s="1">
        <v>8</v>
      </c>
      <c r="C1708" s="24">
        <v>43089.903875833334</v>
      </c>
      <c r="D1708" s="1" t="s">
        <v>77</v>
      </c>
      <c r="E1708" s="1" t="s">
        <v>78</v>
      </c>
      <c r="F1708" s="1" t="s">
        <v>1102</v>
      </c>
      <c r="G1708" s="1" t="s">
        <v>2148</v>
      </c>
      <c r="H1708" s="4" t="str">
        <f>INDEX(字典!B:B,MATCH(D1708,字典!A:A,0))</f>
        <v>正常</v>
      </c>
      <c r="I1708" s="4" t="str">
        <f>IF(RIGHT(F1708,2)="90",INDEX(字典!F:F,MATCH("0x"&amp;MID(F1708,5,2),字典!C:C,0)),INDEX(字典!D:D,MATCH("0x"&amp;MID(F1708,5,2),字典!C:C,0)))</f>
        <v>-</v>
      </c>
      <c r="J1708" s="4" t="str">
        <f>IF(RIGHT(F1708,2) ="90",INDEX(字典!J:J,MATCH("0x"&amp;MID(F1708,7,2),字典!C:C,0)),INDEX(字典!H:H,MATCH("0x"&amp;MID(F1708,7,2),字典!C:C,0)))</f>
        <v>0x30(048)</v>
      </c>
      <c r="K1708" s="4" t="str">
        <f>INDEX(字典!M:M,MATCH("0x"&amp;RIGHT(F1708,2),字典!L:L,0))</f>
        <v>0xC1(193/065)</v>
      </c>
      <c r="L1708" s="8">
        <f t="shared" si="58"/>
        <v>45.055999999999997</v>
      </c>
      <c r="M1708" s="8">
        <f t="shared" si="59"/>
        <v>7.1999999999995623E-2</v>
      </c>
    </row>
    <row r="1709" spans="1:13" ht="18" customHeight="1" x14ac:dyDescent="0.2">
      <c r="A1709" s="1">
        <v>1708</v>
      </c>
      <c r="B1709" s="1">
        <v>8</v>
      </c>
      <c r="C1709" s="24">
        <v>43089.903876655095</v>
      </c>
      <c r="D1709" s="1" t="s">
        <v>77</v>
      </c>
      <c r="E1709" s="1" t="s">
        <v>78</v>
      </c>
      <c r="F1709" s="1" t="s">
        <v>1422</v>
      </c>
      <c r="G1709" s="1" t="s">
        <v>2149</v>
      </c>
      <c r="H1709" s="4" t="str">
        <f>INDEX(字典!B:B,MATCH(D1709,字典!A:A,0))</f>
        <v>正常</v>
      </c>
      <c r="I1709" s="4" t="str">
        <f>IF(RIGHT(F1709,2)="90",INDEX(字典!F:F,MATCH("0x"&amp;MID(F1709,5,2),字典!C:C,0)),INDEX(字典!D:D,MATCH("0x"&amp;MID(F1709,5,2),字典!C:C,0)))</f>
        <v>0x6E(110)</v>
      </c>
      <c r="J1709" s="4" t="str">
        <f>IF(RIGHT(F1709,2) ="90",INDEX(字典!J:J,MATCH("0x"&amp;MID(F1709,7,2),字典!C:C,0)),INDEX(字典!H:H,MATCH("0x"&amp;MID(F1709,7,2),字典!C:C,0)))</f>
        <v>0x07(007)</v>
      </c>
      <c r="K1709" s="4" t="str">
        <f>INDEX(字典!M:M,MATCH("0x"&amp;RIGHT(F1709,2),字典!L:L,0))</f>
        <v>0xB0(176/048)</v>
      </c>
      <c r="L1709" s="8">
        <f t="shared" si="58"/>
        <v>45.127000000000002</v>
      </c>
      <c r="M1709" s="8">
        <f t="shared" si="59"/>
        <v>7.1000000000005059E-2</v>
      </c>
    </row>
    <row r="1710" spans="1:13" ht="18" customHeight="1" x14ac:dyDescent="0.2">
      <c r="A1710" s="1">
        <v>1709</v>
      </c>
      <c r="B1710" s="1">
        <v>8</v>
      </c>
      <c r="C1710" s="24">
        <v>43089.903877488425</v>
      </c>
      <c r="D1710" s="1" t="s">
        <v>77</v>
      </c>
      <c r="E1710" s="1" t="s">
        <v>78</v>
      </c>
      <c r="F1710" s="1" t="s">
        <v>1424</v>
      </c>
      <c r="G1710" s="1" t="s">
        <v>2150</v>
      </c>
      <c r="H1710" s="4" t="str">
        <f>INDEX(字典!B:B,MATCH(D1710,字典!A:A,0))</f>
        <v>正常</v>
      </c>
      <c r="I1710" s="4" t="str">
        <f>IF(RIGHT(F1710,2)="90",INDEX(字典!F:F,MATCH("0x"&amp;MID(F1710,5,2),字典!C:C,0)),INDEX(字典!D:D,MATCH("0x"&amp;MID(F1710,5,2),字典!C:C,0)))</f>
        <v>0x12(018)</v>
      </c>
      <c r="J1710" s="4" t="str">
        <f>IF(RIGHT(F1710,2) ="90",INDEX(字典!J:J,MATCH("0x"&amp;MID(F1710,7,2),字典!C:C,0)),INDEX(字典!H:H,MATCH("0x"&amp;MID(F1710,7,2),字典!C:C,0)))</f>
        <v>0x5B(091)</v>
      </c>
      <c r="K1710" s="4" t="str">
        <f>INDEX(字典!M:M,MATCH("0x"&amp;RIGHT(F1710,2),字典!L:L,0))</f>
        <v>0xB0(176/048)</v>
      </c>
      <c r="L1710" s="8">
        <f t="shared" si="58"/>
        <v>45.198999999999998</v>
      </c>
      <c r="M1710" s="8">
        <f t="shared" si="59"/>
        <v>7.1999999999995623E-2</v>
      </c>
    </row>
    <row r="1711" spans="1:13" ht="18" customHeight="1" x14ac:dyDescent="0.2">
      <c r="A1711" s="1">
        <v>1710</v>
      </c>
      <c r="B1711" s="1">
        <v>8</v>
      </c>
      <c r="C1711" s="24">
        <v>43089.903878344907</v>
      </c>
      <c r="D1711" s="1" t="s">
        <v>77</v>
      </c>
      <c r="E1711" s="1" t="s">
        <v>78</v>
      </c>
      <c r="F1711" s="1" t="s">
        <v>1426</v>
      </c>
      <c r="G1711" s="1" t="s">
        <v>2151</v>
      </c>
      <c r="H1711" s="4" t="str">
        <f>INDEX(字典!B:B,MATCH(D1711,字典!A:A,0))</f>
        <v>正常</v>
      </c>
      <c r="I1711" s="4" t="str">
        <f>IF(RIGHT(F1711,2)="90",INDEX(字典!F:F,MATCH("0x"&amp;MID(F1711,5,2),字典!C:C,0)),INDEX(字典!D:D,MATCH("0x"&amp;MID(F1711,5,2),字典!C:C,0)))</f>
        <v>0x30(048)</v>
      </c>
      <c r="J1711" s="4" t="str">
        <f>IF(RIGHT(F1711,2) ="90",INDEX(字典!J:J,MATCH("0x"&amp;MID(F1711,7,2),字典!C:C,0)),INDEX(字典!H:H,MATCH("0x"&amp;MID(F1711,7,2),字典!C:C,0)))</f>
        <v>0x07(007)</v>
      </c>
      <c r="K1711" s="4" t="str">
        <f>INDEX(字典!M:M,MATCH("0x"&amp;RIGHT(F1711,2),字典!L:L,0))</f>
        <v>0xB1(177/049)</v>
      </c>
      <c r="L1711" s="8">
        <f t="shared" si="58"/>
        <v>45.273000000000003</v>
      </c>
      <c r="M1711" s="8">
        <f t="shared" si="59"/>
        <v>7.4000000000005173E-2</v>
      </c>
    </row>
    <row r="1712" spans="1:13" ht="18" customHeight="1" x14ac:dyDescent="0.2">
      <c r="A1712" s="1">
        <v>1711</v>
      </c>
      <c r="B1712" s="1">
        <v>8</v>
      </c>
      <c r="C1712" s="24">
        <v>43089.903879201389</v>
      </c>
      <c r="D1712" s="1" t="s">
        <v>77</v>
      </c>
      <c r="E1712" s="1" t="s">
        <v>78</v>
      </c>
      <c r="F1712" s="1" t="s">
        <v>1428</v>
      </c>
      <c r="G1712" s="1" t="s">
        <v>2152</v>
      </c>
      <c r="H1712" s="4" t="str">
        <f>INDEX(字典!B:B,MATCH(D1712,字典!A:A,0))</f>
        <v>正常</v>
      </c>
      <c r="I1712" s="4" t="str">
        <f>IF(RIGHT(F1712,2)="90",INDEX(字典!F:F,MATCH("0x"&amp;MID(F1712,5,2),字典!C:C,0)),INDEX(字典!D:D,MATCH("0x"&amp;MID(F1712,5,2),字典!C:C,0)))</f>
        <v>0x23(035)</v>
      </c>
      <c r="J1712" s="4" t="str">
        <f>IF(RIGHT(F1712,2) ="90",INDEX(字典!J:J,MATCH("0x"&amp;MID(F1712,7,2),字典!C:C,0)),INDEX(字典!H:H,MATCH("0x"&amp;MID(F1712,7,2),字典!C:C,0)))</f>
        <v>0x5B(091)</v>
      </c>
      <c r="K1712" s="4" t="str">
        <f>INDEX(字典!M:M,MATCH("0x"&amp;RIGHT(F1712,2),字典!L:L,0))</f>
        <v>0xB1(177/049)</v>
      </c>
      <c r="L1712" s="8">
        <f t="shared" si="58"/>
        <v>45.347000000000001</v>
      </c>
      <c r="M1712" s="8">
        <f t="shared" si="59"/>
        <v>7.3999999999998067E-2</v>
      </c>
    </row>
    <row r="1713" spans="1:13" ht="18" customHeight="1" x14ac:dyDescent="0.2">
      <c r="A1713" s="1">
        <v>1712</v>
      </c>
      <c r="B1713" s="1">
        <v>8</v>
      </c>
      <c r="C1713" s="24">
        <v>43089.903881678241</v>
      </c>
      <c r="D1713" s="1" t="s">
        <v>77</v>
      </c>
      <c r="E1713" s="1" t="s">
        <v>78</v>
      </c>
      <c r="F1713" s="1" t="s">
        <v>586</v>
      </c>
      <c r="G1713" s="1" t="s">
        <v>2153</v>
      </c>
      <c r="H1713" s="4" t="str">
        <f>INDEX(字典!B:B,MATCH(D1713,字典!A:A,0))</f>
        <v>正常</v>
      </c>
      <c r="I1713" s="4" t="str">
        <f>IF(RIGHT(F1713,2)="90",INDEX(字典!F:F,MATCH("0x"&amp;MID(F1713,5,2),字典!C:C,0)),INDEX(字典!D:D,MATCH("0x"&amp;MID(F1713,5,2),字典!C:C,0)))</f>
        <v>按下(力度97)</v>
      </c>
      <c r="J1713" s="4" t="str">
        <f>IF(RIGHT(F1713,2) ="90",INDEX(字典!J:J,MATCH("0x"&amp;MID(F1713,7,2),字典!C:C,0)),INDEX(字典!H:H,MATCH("0x"&amp;MID(F1713,7,2),字典!C:C,0)))</f>
        <v>C3键</v>
      </c>
      <c r="K1713" s="4" t="str">
        <f>INDEX(字典!M:M,MATCH("0x"&amp;RIGHT(F1713,2),字典!L:L,0))</f>
        <v>音符</v>
      </c>
      <c r="L1713" s="8">
        <f t="shared" si="58"/>
        <v>45.56</v>
      </c>
      <c r="M1713" s="8">
        <f t="shared" si="59"/>
        <v>0.21300000000000097</v>
      </c>
    </row>
    <row r="1714" spans="1:13" ht="18" customHeight="1" x14ac:dyDescent="0.2">
      <c r="A1714" s="1">
        <v>1713</v>
      </c>
      <c r="B1714" s="1">
        <v>8</v>
      </c>
      <c r="C1714" s="24">
        <v>43089.903891307869</v>
      </c>
      <c r="D1714" s="1" t="s">
        <v>77</v>
      </c>
      <c r="E1714" s="1" t="s">
        <v>78</v>
      </c>
      <c r="F1714" s="1" t="s">
        <v>194</v>
      </c>
      <c r="G1714" s="1" t="s">
        <v>2154</v>
      </c>
      <c r="H1714" s="4" t="str">
        <f>INDEX(字典!B:B,MATCH(D1714,字典!A:A,0))</f>
        <v>正常</v>
      </c>
      <c r="I1714" s="4" t="str">
        <f>IF(RIGHT(F1714,2)="90",INDEX(字典!F:F,MATCH("0x"&amp;MID(F1714,5,2),字典!C:C,0)),INDEX(字典!D:D,MATCH("0x"&amp;MID(F1714,5,2),字典!C:C,0)))</f>
        <v>松开按键</v>
      </c>
      <c r="J1714" s="4" t="str">
        <f>IF(RIGHT(F1714,2) ="90",INDEX(字典!J:J,MATCH("0x"&amp;MID(F1714,7,2),字典!C:C,0)),INDEX(字典!H:H,MATCH("0x"&amp;MID(F1714,7,2),字典!C:C,0)))</f>
        <v>C3键</v>
      </c>
      <c r="K1714" s="4" t="str">
        <f>INDEX(字典!M:M,MATCH("0x"&amp;RIGHT(F1714,2),字典!L:L,0))</f>
        <v>音符</v>
      </c>
      <c r="L1714" s="8">
        <f t="shared" si="58"/>
        <v>46.393000000000001</v>
      </c>
      <c r="M1714" s="8">
        <f t="shared" si="59"/>
        <v>0.83299999999999841</v>
      </c>
    </row>
    <row r="1715" spans="1:13" ht="18" customHeight="1" x14ac:dyDescent="0.2">
      <c r="A1715" s="1">
        <v>1714</v>
      </c>
      <c r="B1715" s="1">
        <v>8</v>
      </c>
      <c r="C1715" s="24">
        <v>43089.90390114583</v>
      </c>
      <c r="D1715" s="1" t="s">
        <v>77</v>
      </c>
      <c r="E1715" s="1" t="s">
        <v>78</v>
      </c>
      <c r="F1715" s="1" t="s">
        <v>1049</v>
      </c>
      <c r="G1715" s="1" t="s">
        <v>2155</v>
      </c>
      <c r="H1715" s="4" t="str">
        <f>INDEX(字典!B:B,MATCH(D1715,字典!A:A,0))</f>
        <v>正常</v>
      </c>
      <c r="I1715" s="4" t="str">
        <f>IF(RIGHT(F1715,2)="90",INDEX(字典!F:F,MATCH("0x"&amp;MID(F1715,5,2),字典!C:C,0)),INDEX(字典!D:D,MATCH("0x"&amp;MID(F1715,5,2),字典!C:C,0)))</f>
        <v>-</v>
      </c>
      <c r="J1715" s="4" t="str">
        <f>IF(RIGHT(F1715,2) ="90",INDEX(字典!J:J,MATCH("0x"&amp;MID(F1715,7,2),字典!C:C,0)),INDEX(字典!H:H,MATCH("0x"&amp;MID(F1715,7,2),字典!C:C,0)))</f>
        <v>-</v>
      </c>
      <c r="K1715" s="4" t="str">
        <f>INDEX(字典!M:M,MATCH("0x"&amp;RIGHT(F1715,2),字典!L:L,0))</f>
        <v>0xB0(176/048)</v>
      </c>
      <c r="L1715" s="8">
        <f t="shared" si="58"/>
        <v>47.243000000000002</v>
      </c>
      <c r="M1715" s="8">
        <f t="shared" si="59"/>
        <v>0.85000000000000142</v>
      </c>
    </row>
    <row r="1716" spans="1:13" ht="18" customHeight="1" x14ac:dyDescent="0.2">
      <c r="A1716" s="1">
        <v>1715</v>
      </c>
      <c r="B1716" s="1">
        <v>8</v>
      </c>
      <c r="C1716" s="24">
        <v>43089.903901886573</v>
      </c>
      <c r="D1716" s="1" t="s">
        <v>77</v>
      </c>
      <c r="E1716" s="1" t="s">
        <v>78</v>
      </c>
      <c r="F1716" s="1" t="s">
        <v>1051</v>
      </c>
      <c r="G1716" s="1" t="s">
        <v>2156</v>
      </c>
      <c r="H1716" s="4" t="str">
        <f>INDEX(字典!B:B,MATCH(D1716,字典!A:A,0))</f>
        <v>正常</v>
      </c>
      <c r="I1716" s="4" t="str">
        <f>IF(RIGHT(F1716,2)="90",INDEX(字典!F:F,MATCH("0x"&amp;MID(F1716,5,2),字典!C:C,0)),INDEX(字典!D:D,MATCH("0x"&amp;MID(F1716,5,2),字典!C:C,0)))</f>
        <v>0x70(112)</v>
      </c>
      <c r="J1716" s="4" t="str">
        <f>IF(RIGHT(F1716,2) ="90",INDEX(字典!J:J,MATCH("0x"&amp;MID(F1716,7,2),字典!C:C,0)),INDEX(字典!H:H,MATCH("0x"&amp;MID(F1716,7,2),字典!C:C,0)))</f>
        <v>0x20(032)</v>
      </c>
      <c r="K1716" s="4" t="str">
        <f>INDEX(字典!M:M,MATCH("0x"&amp;RIGHT(F1716,2),字典!L:L,0))</f>
        <v>0xB0(176/048)</v>
      </c>
      <c r="L1716" s="8">
        <f t="shared" si="58"/>
        <v>47.307000000000002</v>
      </c>
      <c r="M1716" s="8">
        <f t="shared" si="59"/>
        <v>6.4000000000000057E-2</v>
      </c>
    </row>
    <row r="1717" spans="1:13" ht="18" customHeight="1" x14ac:dyDescent="0.2">
      <c r="A1717" s="1">
        <v>1716</v>
      </c>
      <c r="B1717" s="1">
        <v>8</v>
      </c>
      <c r="C1717" s="24">
        <v>43089.903902754631</v>
      </c>
      <c r="D1717" s="1" t="s">
        <v>77</v>
      </c>
      <c r="E1717" s="1" t="s">
        <v>78</v>
      </c>
      <c r="F1717" s="1" t="s">
        <v>1052</v>
      </c>
      <c r="G1717" s="1" t="s">
        <v>2157</v>
      </c>
      <c r="H1717" s="4" t="str">
        <f>INDEX(字典!B:B,MATCH(D1717,字典!A:A,0))</f>
        <v>正常</v>
      </c>
      <c r="I1717" s="4" t="str">
        <f>IF(RIGHT(F1717,2)="90",INDEX(字典!F:F,MATCH("0x"&amp;MID(F1717,5,2),字典!C:C,0)),INDEX(字典!D:D,MATCH("0x"&amp;MID(F1717,5,2),字典!C:C,0)))</f>
        <v>-</v>
      </c>
      <c r="J1717" s="4" t="str">
        <f>IF(RIGHT(F1717,2) ="90",INDEX(字典!J:J,MATCH("0x"&amp;MID(F1717,7,2),字典!C:C,0)),INDEX(字典!H:H,MATCH("0x"&amp;MID(F1717,7,2),字典!C:C,0)))</f>
        <v>-</v>
      </c>
      <c r="K1717" s="4" t="str">
        <f>INDEX(字典!M:M,MATCH("0x"&amp;RIGHT(F1717,2),字典!L:L,0))</f>
        <v>0xC0(192/064)</v>
      </c>
      <c r="L1717" s="8">
        <f t="shared" si="58"/>
        <v>47.381999999999998</v>
      </c>
      <c r="M1717" s="8">
        <f t="shared" si="59"/>
        <v>7.4999999999995737E-2</v>
      </c>
    </row>
    <row r="1718" spans="1:13" ht="18" customHeight="1" x14ac:dyDescent="0.2">
      <c r="A1718" s="1">
        <v>1717</v>
      </c>
      <c r="B1718" s="1">
        <v>8</v>
      </c>
      <c r="C1718" s="24">
        <v>43089.903903576385</v>
      </c>
      <c r="D1718" s="1" t="s">
        <v>77</v>
      </c>
      <c r="E1718" s="1" t="s">
        <v>78</v>
      </c>
      <c r="F1718" s="1" t="s">
        <v>1054</v>
      </c>
      <c r="G1718" s="1" t="s">
        <v>2158</v>
      </c>
      <c r="H1718" s="4" t="str">
        <f>INDEX(字典!B:B,MATCH(D1718,字典!A:A,0))</f>
        <v>正常</v>
      </c>
      <c r="I1718" s="4" t="str">
        <f>IF(RIGHT(F1718,2)="90",INDEX(字典!F:F,MATCH("0x"&amp;MID(F1718,5,2),字典!C:C,0)),INDEX(字典!D:D,MATCH("0x"&amp;MID(F1718,5,2),字典!C:C,0)))</f>
        <v>-</v>
      </c>
      <c r="J1718" s="4" t="str">
        <f>IF(RIGHT(F1718,2) ="90",INDEX(字典!J:J,MATCH("0x"&amp;MID(F1718,7,2),字典!C:C,0)),INDEX(字典!H:H,MATCH("0x"&amp;MID(F1718,7,2),字典!C:C,0)))</f>
        <v>-</v>
      </c>
      <c r="K1718" s="4" t="str">
        <f>INDEX(字典!M:M,MATCH("0x"&amp;RIGHT(F1718,2),字典!L:L,0))</f>
        <v>0xB1(177/049)</v>
      </c>
      <c r="L1718" s="8">
        <f t="shared" si="58"/>
        <v>47.453000000000003</v>
      </c>
      <c r="M1718" s="8">
        <f t="shared" si="59"/>
        <v>7.1000000000005059E-2</v>
      </c>
    </row>
    <row r="1719" spans="1:13" ht="18" customHeight="1" x14ac:dyDescent="0.2">
      <c r="A1719" s="1">
        <v>1718</v>
      </c>
      <c r="B1719" s="1">
        <v>8</v>
      </c>
      <c r="C1719" s="24">
        <v>43089.903904398147</v>
      </c>
      <c r="D1719" s="1" t="s">
        <v>77</v>
      </c>
      <c r="E1719" s="1" t="s">
        <v>78</v>
      </c>
      <c r="F1719" s="1" t="s">
        <v>1055</v>
      </c>
      <c r="G1719" s="1" t="s">
        <v>2159</v>
      </c>
      <c r="H1719" s="4" t="str">
        <f>INDEX(字典!B:B,MATCH(D1719,字典!A:A,0))</f>
        <v>正常</v>
      </c>
      <c r="I1719" s="4" t="str">
        <f>IF(RIGHT(F1719,2)="90",INDEX(字典!F:F,MATCH("0x"&amp;MID(F1719,5,2),字典!C:C,0)),INDEX(字典!D:D,MATCH("0x"&amp;MID(F1719,5,2),字典!C:C,0)))</f>
        <v>0x70(112)</v>
      </c>
      <c r="J1719" s="4" t="str">
        <f>IF(RIGHT(F1719,2) ="90",INDEX(字典!J:J,MATCH("0x"&amp;MID(F1719,7,2),字典!C:C,0)),INDEX(字典!H:H,MATCH("0x"&amp;MID(F1719,7,2),字典!C:C,0)))</f>
        <v>0x20(032)</v>
      </c>
      <c r="K1719" s="4" t="str">
        <f>INDEX(字典!M:M,MATCH("0x"&amp;RIGHT(F1719,2),字典!L:L,0))</f>
        <v>0xB1(177/049)</v>
      </c>
      <c r="L1719" s="8">
        <f t="shared" si="58"/>
        <v>47.524000000000001</v>
      </c>
      <c r="M1719" s="8">
        <f t="shared" si="59"/>
        <v>7.0999999999997954E-2</v>
      </c>
    </row>
    <row r="1720" spans="1:13" ht="18" customHeight="1" x14ac:dyDescent="0.2">
      <c r="A1720" s="1">
        <v>1719</v>
      </c>
      <c r="B1720" s="1">
        <v>8</v>
      </c>
      <c r="C1720" s="24">
        <v>43089.903905277781</v>
      </c>
      <c r="D1720" s="1" t="s">
        <v>77</v>
      </c>
      <c r="E1720" s="1" t="s">
        <v>78</v>
      </c>
      <c r="F1720" s="1" t="s">
        <v>929</v>
      </c>
      <c r="G1720" s="1" t="s">
        <v>2160</v>
      </c>
      <c r="H1720" s="4" t="str">
        <f>INDEX(字典!B:B,MATCH(D1720,字典!A:A,0))</f>
        <v>正常</v>
      </c>
      <c r="I1720" s="4" t="str">
        <f>IF(RIGHT(F1720,2)="90",INDEX(字典!F:F,MATCH("0x"&amp;MID(F1720,5,2),字典!C:C,0)),INDEX(字典!D:D,MATCH("0x"&amp;MID(F1720,5,2),字典!C:C,0)))</f>
        <v>-</v>
      </c>
      <c r="J1720" s="4" t="str">
        <f>IF(RIGHT(F1720,2) ="90",INDEX(字典!J:J,MATCH("0x"&amp;MID(F1720,7,2),字典!C:C,0)),INDEX(字典!H:H,MATCH("0x"&amp;MID(F1720,7,2),字典!C:C,0)))</f>
        <v>-</v>
      </c>
      <c r="K1720" s="4" t="str">
        <f>INDEX(字典!M:M,MATCH("0x"&amp;RIGHT(F1720,2),字典!L:L,0))</f>
        <v>0xC1(193/065)</v>
      </c>
      <c r="L1720" s="8">
        <f t="shared" si="58"/>
        <v>47.6</v>
      </c>
      <c r="M1720" s="8">
        <f t="shared" si="59"/>
        <v>7.6000000000000512E-2</v>
      </c>
    </row>
    <row r="1721" spans="1:13" ht="18" customHeight="1" x14ac:dyDescent="0.2">
      <c r="A1721" s="1">
        <v>1720</v>
      </c>
      <c r="B1721" s="1">
        <v>8</v>
      </c>
      <c r="C1721" s="24">
        <v>43089.903906099535</v>
      </c>
      <c r="D1721" s="1" t="s">
        <v>77</v>
      </c>
      <c r="E1721" s="1" t="s">
        <v>78</v>
      </c>
      <c r="F1721" s="1" t="s">
        <v>1058</v>
      </c>
      <c r="G1721" s="1" t="s">
        <v>2161</v>
      </c>
      <c r="H1721" s="4" t="str">
        <f>INDEX(字典!B:B,MATCH(D1721,字典!A:A,0))</f>
        <v>正常</v>
      </c>
      <c r="I1721" s="4" t="str">
        <f>IF(RIGHT(F1721,2)="90",INDEX(字典!F:F,MATCH("0x"&amp;MID(F1721,5,2),字典!C:C,0)),INDEX(字典!D:D,MATCH("0x"&amp;MID(F1721,5,2),字典!C:C,0)))</f>
        <v>0x72(114)</v>
      </c>
      <c r="J1721" s="4" t="str">
        <f>IF(RIGHT(F1721,2) ="90",INDEX(字典!J:J,MATCH("0x"&amp;MID(F1721,7,2),字典!C:C,0)),INDEX(字典!H:H,MATCH("0x"&amp;MID(F1721,7,2),字典!C:C,0)))</f>
        <v>0x07(007)</v>
      </c>
      <c r="K1721" s="4" t="str">
        <f>INDEX(字典!M:M,MATCH("0x"&amp;RIGHT(F1721,2),字典!L:L,0))</f>
        <v>0xB0(176/048)</v>
      </c>
      <c r="L1721" s="8">
        <f t="shared" si="58"/>
        <v>47.670999999999999</v>
      </c>
      <c r="M1721" s="8">
        <f t="shared" si="59"/>
        <v>7.0999999999997954E-2</v>
      </c>
    </row>
    <row r="1722" spans="1:13" ht="18" customHeight="1" x14ac:dyDescent="0.2">
      <c r="A1722" s="1">
        <v>1721</v>
      </c>
      <c r="B1722" s="1">
        <v>8</v>
      </c>
      <c r="C1722" s="24">
        <v>43089.903906956017</v>
      </c>
      <c r="D1722" s="1" t="s">
        <v>77</v>
      </c>
      <c r="E1722" s="1" t="s">
        <v>78</v>
      </c>
      <c r="F1722" s="1" t="s">
        <v>1437</v>
      </c>
      <c r="G1722" s="1" t="s">
        <v>2162</v>
      </c>
      <c r="H1722" s="4" t="str">
        <f>INDEX(字典!B:B,MATCH(D1722,字典!A:A,0))</f>
        <v>正常</v>
      </c>
      <c r="I1722" s="4" t="str">
        <f>IF(RIGHT(F1722,2)="90",INDEX(字典!F:F,MATCH("0x"&amp;MID(F1722,5,2),字典!C:C,0)),INDEX(字典!D:D,MATCH("0x"&amp;MID(F1722,5,2),字典!C:C,0)))</f>
        <v>0x18(024)</v>
      </c>
      <c r="J1722" s="4" t="str">
        <f>IF(RIGHT(F1722,2) ="90",INDEX(字典!J:J,MATCH("0x"&amp;MID(F1722,7,2),字典!C:C,0)),INDEX(字典!H:H,MATCH("0x"&amp;MID(F1722,7,2),字典!C:C,0)))</f>
        <v>0x5B(091)</v>
      </c>
      <c r="K1722" s="4" t="str">
        <f>INDEX(字典!M:M,MATCH("0x"&amp;RIGHT(F1722,2),字典!L:L,0))</f>
        <v>0xB0(176/048)</v>
      </c>
      <c r="L1722" s="8">
        <f t="shared" si="58"/>
        <v>47.744999999999997</v>
      </c>
      <c r="M1722" s="8">
        <f t="shared" si="59"/>
        <v>7.3999999999998067E-2</v>
      </c>
    </row>
    <row r="1723" spans="1:13" ht="18" customHeight="1" x14ac:dyDescent="0.2">
      <c r="A1723" s="1">
        <v>1722</v>
      </c>
      <c r="B1723" s="1">
        <v>8</v>
      </c>
      <c r="C1723" s="24">
        <v>43089.903907881948</v>
      </c>
      <c r="D1723" s="1" t="s">
        <v>77</v>
      </c>
      <c r="E1723" s="1" t="s">
        <v>78</v>
      </c>
      <c r="F1723" s="1" t="s">
        <v>1439</v>
      </c>
      <c r="G1723" s="1" t="s">
        <v>2163</v>
      </c>
      <c r="H1723" s="4" t="str">
        <f>INDEX(字典!B:B,MATCH(D1723,字典!A:A,0))</f>
        <v>正常</v>
      </c>
      <c r="I1723" s="4" t="str">
        <f>IF(RIGHT(F1723,2)="90",INDEX(字典!F:F,MATCH("0x"&amp;MID(F1723,5,2),字典!C:C,0)),INDEX(字典!D:D,MATCH("0x"&amp;MID(F1723,5,2),字典!C:C,0)))</f>
        <v>0x68(104)</v>
      </c>
      <c r="J1723" s="4" t="str">
        <f>IF(RIGHT(F1723,2) ="90",INDEX(字典!J:J,MATCH("0x"&amp;MID(F1723,7,2),字典!C:C,0)),INDEX(字典!H:H,MATCH("0x"&amp;MID(F1723,7,2),字典!C:C,0)))</f>
        <v>0x07(007)</v>
      </c>
      <c r="K1723" s="4" t="str">
        <f>INDEX(字典!M:M,MATCH("0x"&amp;RIGHT(F1723,2),字典!L:L,0))</f>
        <v>0xB1(177/049)</v>
      </c>
      <c r="L1723" s="8">
        <f t="shared" si="58"/>
        <v>47.823999999999998</v>
      </c>
      <c r="M1723" s="8">
        <f t="shared" si="59"/>
        <v>7.9000000000000625E-2</v>
      </c>
    </row>
    <row r="1724" spans="1:13" ht="18" customHeight="1" x14ac:dyDescent="0.2">
      <c r="A1724" s="1">
        <v>1723</v>
      </c>
      <c r="B1724" s="1">
        <v>8</v>
      </c>
      <c r="C1724" s="24">
        <v>43089.903908726854</v>
      </c>
      <c r="D1724" s="1" t="s">
        <v>77</v>
      </c>
      <c r="E1724" s="1" t="s">
        <v>78</v>
      </c>
      <c r="F1724" s="1" t="s">
        <v>1441</v>
      </c>
      <c r="G1724" s="1" t="s">
        <v>2164</v>
      </c>
      <c r="H1724" s="4" t="str">
        <f>INDEX(字典!B:B,MATCH(D1724,字典!A:A,0))</f>
        <v>正常</v>
      </c>
      <c r="I1724" s="4" t="str">
        <f>IF(RIGHT(F1724,2)="90",INDEX(字典!F:F,MATCH("0x"&amp;MID(F1724,5,2),字典!C:C,0)),INDEX(字典!D:D,MATCH("0x"&amp;MID(F1724,5,2),字典!C:C,0)))</f>
        <v>0x18(024)</v>
      </c>
      <c r="J1724" s="4" t="str">
        <f>IF(RIGHT(F1724,2) ="90",INDEX(字典!J:J,MATCH("0x"&amp;MID(F1724,7,2),字典!C:C,0)),INDEX(字典!H:H,MATCH("0x"&amp;MID(F1724,7,2),字典!C:C,0)))</f>
        <v>0x5B(091)</v>
      </c>
      <c r="K1724" s="4" t="str">
        <f>INDEX(字典!M:M,MATCH("0x"&amp;RIGHT(F1724,2),字典!L:L,0))</f>
        <v>0xB1(177/049)</v>
      </c>
      <c r="L1724" s="8">
        <f t="shared" ref="L1724:L1784" si="60">HEX2DEC(RIGHT(G1724,6))/1000</f>
        <v>47.896999999999998</v>
      </c>
      <c r="M1724" s="8">
        <f t="shared" ref="M1724:M1784" si="61">IFERROR(IF(B1724=B1723,L1724-L1723,0),"")</f>
        <v>7.3000000000000398E-2</v>
      </c>
    </row>
    <row r="1725" spans="1:13" ht="18" customHeight="1" x14ac:dyDescent="0.2">
      <c r="A1725" s="1">
        <v>1724</v>
      </c>
      <c r="B1725" s="1">
        <v>8</v>
      </c>
      <c r="C1725" s="24">
        <v>43089.903917094911</v>
      </c>
      <c r="D1725" s="1" t="s">
        <v>77</v>
      </c>
      <c r="E1725" s="1" t="s">
        <v>78</v>
      </c>
      <c r="F1725" s="1" t="s">
        <v>1589</v>
      </c>
      <c r="G1725" s="1" t="s">
        <v>2165</v>
      </c>
      <c r="H1725" s="4" t="str">
        <f>INDEX(字典!B:B,MATCH(D1725,字典!A:A,0))</f>
        <v>正常</v>
      </c>
      <c r="I1725" s="4" t="str">
        <f>IF(RIGHT(F1725,2)="90",INDEX(字典!F:F,MATCH("0x"&amp;MID(F1725,5,2),字典!C:C,0)),INDEX(字典!D:D,MATCH("0x"&amp;MID(F1725,5,2),字典!C:C,0)))</f>
        <v>按下(力度102)</v>
      </c>
      <c r="J1725" s="4" t="str">
        <f>IF(RIGHT(F1725,2) ="90",INDEX(字典!J:J,MATCH("0x"&amp;MID(F1725,7,2),字典!C:C,0)),INDEX(字典!H:H,MATCH("0x"&amp;MID(F1725,7,2),字典!C:C,0)))</f>
        <v>C3键</v>
      </c>
      <c r="K1725" s="4" t="str">
        <f>INDEX(字典!M:M,MATCH("0x"&amp;RIGHT(F1725,2),字典!L:L,0))</f>
        <v>音符</v>
      </c>
      <c r="L1725" s="8">
        <f t="shared" si="60"/>
        <v>48.621000000000002</v>
      </c>
      <c r="M1725" s="8">
        <f t="shared" si="61"/>
        <v>0.72400000000000375</v>
      </c>
    </row>
    <row r="1726" spans="1:13" ht="18" customHeight="1" x14ac:dyDescent="0.2">
      <c r="A1726" s="1">
        <v>1725</v>
      </c>
      <c r="B1726" s="1">
        <v>8</v>
      </c>
      <c r="C1726" s="24">
        <v>43089.90391789352</v>
      </c>
      <c r="D1726" s="1" t="s">
        <v>77</v>
      </c>
      <c r="E1726" s="1" t="s">
        <v>78</v>
      </c>
      <c r="F1726" s="1" t="s">
        <v>2166</v>
      </c>
      <c r="G1726" s="1" t="s">
        <v>2167</v>
      </c>
      <c r="H1726" s="4" t="str">
        <f>INDEX(字典!B:B,MATCH(D1726,字典!A:A,0))</f>
        <v>正常</v>
      </c>
      <c r="I1726" s="4" t="str">
        <f>IF(RIGHT(F1726,2)="90",INDEX(字典!F:F,MATCH("0x"&amp;MID(F1726,5,2),字典!C:C,0)),INDEX(字典!D:D,MATCH("0x"&amp;MID(F1726,5,2),字典!C:C,0)))</f>
        <v>0x66(102)</v>
      </c>
      <c r="J1726" s="4" t="str">
        <f>IF(RIGHT(F1726,2) ="90",INDEX(字典!J:J,MATCH("0x"&amp;MID(F1726,7,2),字典!C:C,0)),INDEX(字典!H:H,MATCH("0x"&amp;MID(F1726,7,2),字典!C:C,0)))</f>
        <v>0x48(072)</v>
      </c>
      <c r="K1726" s="4" t="str">
        <f>INDEX(字典!M:M,MATCH("0x"&amp;RIGHT(F1726,2),字典!L:L,0))</f>
        <v>0x91(145/017)</v>
      </c>
      <c r="L1726" s="8">
        <f t="shared" si="60"/>
        <v>48.69</v>
      </c>
      <c r="M1726" s="8">
        <f t="shared" si="61"/>
        <v>6.8999999999995509E-2</v>
      </c>
    </row>
    <row r="1727" spans="1:13" ht="18" customHeight="1" x14ac:dyDescent="0.2">
      <c r="A1727" s="1">
        <v>1726</v>
      </c>
      <c r="B1727" s="1">
        <v>8</v>
      </c>
      <c r="C1727" s="24">
        <v>43089.903925902778</v>
      </c>
      <c r="D1727" s="1" t="s">
        <v>77</v>
      </c>
      <c r="E1727" s="1" t="s">
        <v>78</v>
      </c>
      <c r="F1727" s="1" t="s">
        <v>194</v>
      </c>
      <c r="G1727" s="1" t="s">
        <v>2168</v>
      </c>
      <c r="H1727" s="4" t="str">
        <f>INDEX(字典!B:B,MATCH(D1727,字典!A:A,0))</f>
        <v>正常</v>
      </c>
      <c r="I1727" s="4" t="str">
        <f>IF(RIGHT(F1727,2)="90",INDEX(字典!F:F,MATCH("0x"&amp;MID(F1727,5,2),字典!C:C,0)),INDEX(字典!D:D,MATCH("0x"&amp;MID(F1727,5,2),字典!C:C,0)))</f>
        <v>松开按键</v>
      </c>
      <c r="J1727" s="4" t="str">
        <f>IF(RIGHT(F1727,2) ="90",INDEX(字典!J:J,MATCH("0x"&amp;MID(F1727,7,2),字典!C:C,0)),INDEX(字典!H:H,MATCH("0x"&amp;MID(F1727,7,2),字典!C:C,0)))</f>
        <v>C3键</v>
      </c>
      <c r="K1727" s="4" t="str">
        <f>INDEX(字典!M:M,MATCH("0x"&amp;RIGHT(F1727,2),字典!L:L,0))</f>
        <v>音符</v>
      </c>
      <c r="L1727" s="8">
        <f t="shared" si="60"/>
        <v>49.381</v>
      </c>
      <c r="M1727" s="8">
        <f t="shared" si="61"/>
        <v>0.6910000000000025</v>
      </c>
    </row>
    <row r="1728" spans="1:13" ht="18" customHeight="1" x14ac:dyDescent="0.2">
      <c r="A1728" s="1">
        <v>1727</v>
      </c>
      <c r="B1728" s="1">
        <v>8</v>
      </c>
      <c r="C1728" s="24">
        <v>43089.90392665509</v>
      </c>
      <c r="D1728" s="1" t="s">
        <v>77</v>
      </c>
      <c r="E1728" s="1" t="s">
        <v>78</v>
      </c>
      <c r="F1728" s="1" t="s">
        <v>2169</v>
      </c>
      <c r="G1728" s="1" t="s">
        <v>2170</v>
      </c>
      <c r="H1728" s="4" t="str">
        <f>INDEX(字典!B:B,MATCH(D1728,字典!A:A,0))</f>
        <v>正常</v>
      </c>
      <c r="I1728" s="4" t="str">
        <f>IF(RIGHT(F1728,2)="90",INDEX(字典!F:F,MATCH("0x"&amp;MID(F1728,5,2),字典!C:C,0)),INDEX(字典!D:D,MATCH("0x"&amp;MID(F1728,5,2),字典!C:C,0)))</f>
        <v>-</v>
      </c>
      <c r="J1728" s="4" t="str">
        <f>IF(RIGHT(F1728,2) ="90",INDEX(字典!J:J,MATCH("0x"&amp;MID(F1728,7,2),字典!C:C,0)),INDEX(字典!H:H,MATCH("0x"&amp;MID(F1728,7,2),字典!C:C,0)))</f>
        <v>0x48(072)</v>
      </c>
      <c r="K1728" s="4" t="str">
        <f>INDEX(字典!M:M,MATCH("0x"&amp;RIGHT(F1728,2),字典!L:L,0))</f>
        <v>0x91(145/017)</v>
      </c>
      <c r="L1728" s="8">
        <f t="shared" si="60"/>
        <v>49.445999999999998</v>
      </c>
      <c r="M1728" s="8">
        <f t="shared" si="61"/>
        <v>6.4999999999997726E-2</v>
      </c>
    </row>
    <row r="1729" spans="1:13" ht="18" customHeight="1" x14ac:dyDescent="0.2">
      <c r="A1729" s="1">
        <v>1728</v>
      </c>
      <c r="B1729" s="1">
        <v>8</v>
      </c>
      <c r="C1729" s="24">
        <v>43089.903935138886</v>
      </c>
      <c r="D1729" s="1" t="s">
        <v>77</v>
      </c>
      <c r="E1729" s="1" t="s">
        <v>78</v>
      </c>
      <c r="F1729" s="1" t="s">
        <v>1049</v>
      </c>
      <c r="G1729" s="1" t="s">
        <v>2171</v>
      </c>
      <c r="H1729" s="4" t="str">
        <f>INDEX(字典!B:B,MATCH(D1729,字典!A:A,0))</f>
        <v>正常</v>
      </c>
      <c r="I1729" s="4" t="str">
        <f>IF(RIGHT(F1729,2)="90",INDEX(字典!F:F,MATCH("0x"&amp;MID(F1729,5,2),字典!C:C,0)),INDEX(字典!D:D,MATCH("0x"&amp;MID(F1729,5,2),字典!C:C,0)))</f>
        <v>-</v>
      </c>
      <c r="J1729" s="4" t="str">
        <f>IF(RIGHT(F1729,2) ="90",INDEX(字典!J:J,MATCH("0x"&amp;MID(F1729,7,2),字典!C:C,0)),INDEX(字典!H:H,MATCH("0x"&amp;MID(F1729,7,2),字典!C:C,0)))</f>
        <v>-</v>
      </c>
      <c r="K1729" s="4" t="str">
        <f>INDEX(字典!M:M,MATCH("0x"&amp;RIGHT(F1729,2),字典!L:L,0))</f>
        <v>0xB0(176/048)</v>
      </c>
      <c r="L1729" s="8">
        <f t="shared" si="60"/>
        <v>50.18</v>
      </c>
      <c r="M1729" s="8">
        <f t="shared" si="61"/>
        <v>0.73400000000000176</v>
      </c>
    </row>
    <row r="1730" spans="1:13" ht="18" customHeight="1" x14ac:dyDescent="0.2">
      <c r="A1730" s="1">
        <v>1729</v>
      </c>
      <c r="B1730" s="1">
        <v>8</v>
      </c>
      <c r="C1730" s="24">
        <v>43089.903935902781</v>
      </c>
      <c r="D1730" s="1" t="s">
        <v>77</v>
      </c>
      <c r="E1730" s="1" t="s">
        <v>78</v>
      </c>
      <c r="F1730" s="1" t="s">
        <v>1051</v>
      </c>
      <c r="G1730" s="1" t="s">
        <v>2172</v>
      </c>
      <c r="H1730" s="4" t="str">
        <f>INDEX(字典!B:B,MATCH(D1730,字典!A:A,0))</f>
        <v>正常</v>
      </c>
      <c r="I1730" s="4" t="str">
        <f>IF(RIGHT(F1730,2)="90",INDEX(字典!F:F,MATCH("0x"&amp;MID(F1730,5,2),字典!C:C,0)),INDEX(字典!D:D,MATCH("0x"&amp;MID(F1730,5,2),字典!C:C,0)))</f>
        <v>0x70(112)</v>
      </c>
      <c r="J1730" s="4" t="str">
        <f>IF(RIGHT(F1730,2) ="90",INDEX(字典!J:J,MATCH("0x"&amp;MID(F1730,7,2),字典!C:C,0)),INDEX(字典!H:H,MATCH("0x"&amp;MID(F1730,7,2),字典!C:C,0)))</f>
        <v>0x20(032)</v>
      </c>
      <c r="K1730" s="4" t="str">
        <f>INDEX(字典!M:M,MATCH("0x"&amp;RIGHT(F1730,2),字典!L:L,0))</f>
        <v>0xB0(176/048)</v>
      </c>
      <c r="L1730" s="8">
        <f t="shared" si="60"/>
        <v>50.246000000000002</v>
      </c>
      <c r="M1730" s="8">
        <f t="shared" si="61"/>
        <v>6.6000000000002501E-2</v>
      </c>
    </row>
    <row r="1731" spans="1:13" ht="18" customHeight="1" x14ac:dyDescent="0.2">
      <c r="A1731" s="1">
        <v>1730</v>
      </c>
      <c r="B1731" s="1">
        <v>8</v>
      </c>
      <c r="C1731" s="24">
        <v>43089.903936840281</v>
      </c>
      <c r="D1731" s="1" t="s">
        <v>77</v>
      </c>
      <c r="E1731" s="1" t="s">
        <v>78</v>
      </c>
      <c r="F1731" s="1" t="s">
        <v>1444</v>
      </c>
      <c r="G1731" s="1" t="s">
        <v>2173</v>
      </c>
      <c r="H1731" s="4" t="str">
        <f>INDEX(字典!B:B,MATCH(D1731,字典!A:A,0))</f>
        <v>正常</v>
      </c>
      <c r="I1731" s="4" t="str">
        <f>IF(RIGHT(F1731,2)="90",INDEX(字典!F:F,MATCH("0x"&amp;MID(F1731,5,2),字典!C:C,0)),INDEX(字典!D:D,MATCH("0x"&amp;MID(F1731,5,2),字典!C:C,0)))</f>
        <v>-</v>
      </c>
      <c r="J1731" s="4" t="str">
        <f>IF(RIGHT(F1731,2) ="90",INDEX(字典!J:J,MATCH("0x"&amp;MID(F1731,7,2),字典!C:C,0)),INDEX(字典!H:H,MATCH("0x"&amp;MID(F1731,7,2),字典!C:C,0)))</f>
        <v>0x02(002)</v>
      </c>
      <c r="K1731" s="4" t="str">
        <f>INDEX(字典!M:M,MATCH("0x"&amp;RIGHT(F1731,2),字典!L:L,0))</f>
        <v>0xC0(192/064)</v>
      </c>
      <c r="L1731" s="8">
        <f t="shared" si="60"/>
        <v>50.326999999999998</v>
      </c>
      <c r="M1731" s="8">
        <f t="shared" si="61"/>
        <v>8.0999999999995964E-2</v>
      </c>
    </row>
    <row r="1732" spans="1:13" ht="18" customHeight="1" x14ac:dyDescent="0.2">
      <c r="A1732" s="1">
        <v>1731</v>
      </c>
      <c r="B1732" s="1">
        <v>8</v>
      </c>
      <c r="C1732" s="24">
        <v>43089.903937743053</v>
      </c>
      <c r="D1732" s="1" t="s">
        <v>77</v>
      </c>
      <c r="E1732" s="1" t="s">
        <v>78</v>
      </c>
      <c r="F1732" s="1" t="s">
        <v>1054</v>
      </c>
      <c r="G1732" s="1" t="s">
        <v>2174</v>
      </c>
      <c r="H1732" s="4" t="str">
        <f>INDEX(字典!B:B,MATCH(D1732,字典!A:A,0))</f>
        <v>正常</v>
      </c>
      <c r="I1732" s="4" t="str">
        <f>IF(RIGHT(F1732,2)="90",INDEX(字典!F:F,MATCH("0x"&amp;MID(F1732,5,2),字典!C:C,0)),INDEX(字典!D:D,MATCH("0x"&amp;MID(F1732,5,2),字典!C:C,0)))</f>
        <v>-</v>
      </c>
      <c r="J1732" s="4" t="str">
        <f>IF(RIGHT(F1732,2) ="90",INDEX(字典!J:J,MATCH("0x"&amp;MID(F1732,7,2),字典!C:C,0)),INDEX(字典!H:H,MATCH("0x"&amp;MID(F1732,7,2),字典!C:C,0)))</f>
        <v>-</v>
      </c>
      <c r="K1732" s="4" t="str">
        <f>INDEX(字典!M:M,MATCH("0x"&amp;RIGHT(F1732,2),字典!L:L,0))</f>
        <v>0xB1(177/049)</v>
      </c>
      <c r="L1732" s="8">
        <f t="shared" si="60"/>
        <v>50.405000000000001</v>
      </c>
      <c r="M1732" s="8">
        <f t="shared" si="61"/>
        <v>7.8000000000002956E-2</v>
      </c>
    </row>
    <row r="1733" spans="1:13" ht="18" customHeight="1" x14ac:dyDescent="0.2">
      <c r="A1733" s="1">
        <v>1732</v>
      </c>
      <c r="B1733" s="1">
        <v>8</v>
      </c>
      <c r="C1733" s="24">
        <v>43089.903938622687</v>
      </c>
      <c r="D1733" s="1" t="s">
        <v>77</v>
      </c>
      <c r="E1733" s="1" t="s">
        <v>78</v>
      </c>
      <c r="F1733" s="1" t="s">
        <v>1447</v>
      </c>
      <c r="G1733" s="1" t="s">
        <v>2175</v>
      </c>
      <c r="H1733" s="4" t="str">
        <f>INDEX(字典!B:B,MATCH(D1733,字典!A:A,0))</f>
        <v>正常</v>
      </c>
      <c r="I1733" s="4" t="str">
        <f>IF(RIGHT(F1733,2)="90",INDEX(字典!F:F,MATCH("0x"&amp;MID(F1733,5,2),字典!C:C,0)),INDEX(字典!D:D,MATCH("0x"&amp;MID(F1733,5,2),字典!C:C,0)))</f>
        <v>0x72(114)</v>
      </c>
      <c r="J1733" s="4" t="str">
        <f>IF(RIGHT(F1733,2) ="90",INDEX(字典!J:J,MATCH("0x"&amp;MID(F1733,7,2),字典!C:C,0)),INDEX(字典!H:H,MATCH("0x"&amp;MID(F1733,7,2),字典!C:C,0)))</f>
        <v>0x20(032)</v>
      </c>
      <c r="K1733" s="4" t="str">
        <f>INDEX(字典!M:M,MATCH("0x"&amp;RIGHT(F1733,2),字典!L:L,0))</f>
        <v>0xB1(177/049)</v>
      </c>
      <c r="L1733" s="8">
        <f t="shared" si="60"/>
        <v>50.481000000000002</v>
      </c>
      <c r="M1733" s="8">
        <f t="shared" si="61"/>
        <v>7.6000000000000512E-2</v>
      </c>
    </row>
    <row r="1734" spans="1:13" ht="18" customHeight="1" x14ac:dyDescent="0.2">
      <c r="A1734" s="1">
        <v>1733</v>
      </c>
      <c r="B1734" s="1">
        <v>8</v>
      </c>
      <c r="C1734" s="24">
        <v>43089.903939537035</v>
      </c>
      <c r="D1734" s="1" t="s">
        <v>77</v>
      </c>
      <c r="E1734" s="1" t="s">
        <v>78</v>
      </c>
      <c r="F1734" s="1" t="s">
        <v>1449</v>
      </c>
      <c r="G1734" s="1" t="s">
        <v>2176</v>
      </c>
      <c r="H1734" s="4" t="str">
        <f>INDEX(字典!B:B,MATCH(D1734,字典!A:A,0))</f>
        <v>正常</v>
      </c>
      <c r="I1734" s="4" t="str">
        <f>IF(RIGHT(F1734,2)="90",INDEX(字典!F:F,MATCH("0x"&amp;MID(F1734,5,2),字典!C:C,0)),INDEX(字典!D:D,MATCH("0x"&amp;MID(F1734,5,2),字典!C:C,0)))</f>
        <v>-</v>
      </c>
      <c r="J1734" s="4" t="str">
        <f>IF(RIGHT(F1734,2) ="90",INDEX(字典!J:J,MATCH("0x"&amp;MID(F1734,7,2),字典!C:C,0)),INDEX(字典!H:H,MATCH("0x"&amp;MID(F1734,7,2),字典!C:C,0)))</f>
        <v>0x04(004)</v>
      </c>
      <c r="K1734" s="4" t="str">
        <f>INDEX(字典!M:M,MATCH("0x"&amp;RIGHT(F1734,2),字典!L:L,0))</f>
        <v>0xC1(193/065)</v>
      </c>
      <c r="L1734" s="8">
        <f t="shared" si="60"/>
        <v>50.558999999999997</v>
      </c>
      <c r="M1734" s="8">
        <f t="shared" si="61"/>
        <v>7.799999999999585E-2</v>
      </c>
    </row>
    <row r="1735" spans="1:13" ht="18" customHeight="1" x14ac:dyDescent="0.2">
      <c r="A1735" s="1">
        <v>1734</v>
      </c>
      <c r="B1735" s="1">
        <v>8</v>
      </c>
      <c r="C1735" s="24">
        <v>43089.903940428238</v>
      </c>
      <c r="D1735" s="1" t="s">
        <v>77</v>
      </c>
      <c r="E1735" s="1" t="s">
        <v>78</v>
      </c>
      <c r="F1735" s="1" t="s">
        <v>1451</v>
      </c>
      <c r="G1735" s="1" t="s">
        <v>2177</v>
      </c>
      <c r="H1735" s="4" t="str">
        <f>INDEX(字典!B:B,MATCH(D1735,字典!A:A,0))</f>
        <v>正常</v>
      </c>
      <c r="I1735" s="4" t="str">
        <f>IF(RIGHT(F1735,2)="90",INDEX(字典!F:F,MATCH("0x"&amp;MID(F1735,5,2),字典!C:C,0)),INDEX(字典!D:D,MATCH("0x"&amp;MID(F1735,5,2),字典!C:C,0)))</f>
        <v>0x70(112)</v>
      </c>
      <c r="J1735" s="4" t="str">
        <f>IF(RIGHT(F1735,2) ="90",INDEX(字典!J:J,MATCH("0x"&amp;MID(F1735,7,2),字典!C:C,0)),INDEX(字典!H:H,MATCH("0x"&amp;MID(F1735,7,2),字典!C:C,0)))</f>
        <v>0x07(007)</v>
      </c>
      <c r="K1735" s="4" t="str">
        <f>INDEX(字典!M:M,MATCH("0x"&amp;RIGHT(F1735,2),字典!L:L,0))</f>
        <v>0xB0(176/048)</v>
      </c>
      <c r="L1735" s="8">
        <f t="shared" si="60"/>
        <v>50.636000000000003</v>
      </c>
      <c r="M1735" s="8">
        <f t="shared" si="61"/>
        <v>7.7000000000005286E-2</v>
      </c>
    </row>
    <row r="1736" spans="1:13" ht="18" customHeight="1" x14ac:dyDescent="0.2">
      <c r="A1736" s="1">
        <v>1735</v>
      </c>
      <c r="B1736" s="1">
        <v>8</v>
      </c>
      <c r="C1736" s="24">
        <v>43089.903941296296</v>
      </c>
      <c r="D1736" s="1" t="s">
        <v>77</v>
      </c>
      <c r="E1736" s="1" t="s">
        <v>78</v>
      </c>
      <c r="F1736" s="1" t="s">
        <v>1060</v>
      </c>
      <c r="G1736" s="1" t="s">
        <v>2178</v>
      </c>
      <c r="H1736" s="4" t="str">
        <f>INDEX(字典!B:B,MATCH(D1736,字典!A:A,0))</f>
        <v>正常</v>
      </c>
      <c r="I1736" s="4" t="str">
        <f>IF(RIGHT(F1736,2)="90",INDEX(字典!F:F,MATCH("0x"&amp;MID(F1736,5,2),字典!C:C,0)),INDEX(字典!D:D,MATCH("0x"&amp;MID(F1736,5,2),字典!C:C,0)))</f>
        <v>0x14(020)</v>
      </c>
      <c r="J1736" s="4" t="str">
        <f>IF(RIGHT(F1736,2) ="90",INDEX(字典!J:J,MATCH("0x"&amp;MID(F1736,7,2),字典!C:C,0)),INDEX(字典!H:H,MATCH("0x"&amp;MID(F1736,7,2),字典!C:C,0)))</f>
        <v>0x5B(091)</v>
      </c>
      <c r="K1736" s="4" t="str">
        <f>INDEX(字典!M:M,MATCH("0x"&amp;RIGHT(F1736,2),字典!L:L,0))</f>
        <v>0xB0(176/048)</v>
      </c>
      <c r="L1736" s="8">
        <f t="shared" si="60"/>
        <v>50.710999999999999</v>
      </c>
      <c r="M1736" s="8">
        <f t="shared" si="61"/>
        <v>7.4999999999995737E-2</v>
      </c>
    </row>
    <row r="1737" spans="1:13" ht="18" customHeight="1" x14ac:dyDescent="0.2">
      <c r="A1737" s="1">
        <v>1736</v>
      </c>
      <c r="B1737" s="1">
        <v>8</v>
      </c>
      <c r="C1737" s="24">
        <v>43089.903942222219</v>
      </c>
      <c r="D1737" s="1" t="s">
        <v>77</v>
      </c>
      <c r="E1737" s="1" t="s">
        <v>78</v>
      </c>
      <c r="F1737" s="1" t="s">
        <v>1454</v>
      </c>
      <c r="G1737" s="1" t="s">
        <v>2179</v>
      </c>
      <c r="H1737" s="4" t="str">
        <f>INDEX(字典!B:B,MATCH(D1737,字典!A:A,0))</f>
        <v>正常</v>
      </c>
      <c r="I1737" s="4" t="str">
        <f>IF(RIGHT(F1737,2)="90",INDEX(字典!F:F,MATCH("0x"&amp;MID(F1737,5,2),字典!C:C,0)),INDEX(字典!D:D,MATCH("0x"&amp;MID(F1737,5,2),字典!C:C,0)))</f>
        <v>0x1E(030)</v>
      </c>
      <c r="J1737" s="4" t="str">
        <f>IF(RIGHT(F1737,2) ="90",INDEX(字典!J:J,MATCH("0x"&amp;MID(F1737,7,2),字典!C:C,0)),INDEX(字典!H:H,MATCH("0x"&amp;MID(F1737,7,2),字典!C:C,0)))</f>
        <v>0x5D(093)</v>
      </c>
      <c r="K1737" s="4" t="str">
        <f>INDEX(字典!M:M,MATCH("0x"&amp;RIGHT(F1737,2),字典!L:L,0))</f>
        <v>0xB0(176/048)</v>
      </c>
      <c r="L1737" s="8">
        <f t="shared" si="60"/>
        <v>50.790999999999997</v>
      </c>
      <c r="M1737" s="8">
        <f t="shared" si="61"/>
        <v>7.9999999999998295E-2</v>
      </c>
    </row>
    <row r="1738" spans="1:13" ht="18" customHeight="1" x14ac:dyDescent="0.2">
      <c r="A1738" s="1">
        <v>1737</v>
      </c>
      <c r="B1738" s="1">
        <v>8</v>
      </c>
      <c r="C1738" s="24">
        <v>43089.903943101854</v>
      </c>
      <c r="D1738" s="1" t="s">
        <v>77</v>
      </c>
      <c r="E1738" s="1" t="s">
        <v>78</v>
      </c>
      <c r="F1738" s="1" t="s">
        <v>1456</v>
      </c>
      <c r="G1738" s="1" t="s">
        <v>2180</v>
      </c>
      <c r="H1738" s="4" t="str">
        <f>INDEX(字典!B:B,MATCH(D1738,字典!A:A,0))</f>
        <v>正常</v>
      </c>
      <c r="I1738" s="4" t="str">
        <f>IF(RIGHT(F1738,2)="90",INDEX(字典!F:F,MATCH("0x"&amp;MID(F1738,5,2),字典!C:C,0)),INDEX(字典!D:D,MATCH("0x"&amp;MID(F1738,5,2),字典!C:C,0)))</f>
        <v>0x5A(090)</v>
      </c>
      <c r="J1738" s="4" t="str">
        <f>IF(RIGHT(F1738,2) ="90",INDEX(字典!J:J,MATCH("0x"&amp;MID(F1738,7,2),字典!C:C,0)),INDEX(字典!H:H,MATCH("0x"&amp;MID(F1738,7,2),字典!C:C,0)))</f>
        <v>0x07(007)</v>
      </c>
      <c r="K1738" s="4" t="str">
        <f>INDEX(字典!M:M,MATCH("0x"&amp;RIGHT(F1738,2),字典!L:L,0))</f>
        <v>0xB1(177/049)</v>
      </c>
      <c r="L1738" s="8">
        <f t="shared" si="60"/>
        <v>50.868000000000002</v>
      </c>
      <c r="M1738" s="8">
        <f t="shared" si="61"/>
        <v>7.7000000000005286E-2</v>
      </c>
    </row>
    <row r="1739" spans="1:13" ht="18" customHeight="1" x14ac:dyDescent="0.2">
      <c r="A1739" s="1">
        <v>1738</v>
      </c>
      <c r="B1739" s="1">
        <v>8</v>
      </c>
      <c r="C1739" s="24">
        <v>43089.903943993057</v>
      </c>
      <c r="D1739" s="1" t="s">
        <v>77</v>
      </c>
      <c r="E1739" s="1" t="s">
        <v>78</v>
      </c>
      <c r="F1739" s="1" t="s">
        <v>1458</v>
      </c>
      <c r="G1739" s="1" t="s">
        <v>2181</v>
      </c>
      <c r="H1739" s="4" t="str">
        <f>INDEX(字典!B:B,MATCH(D1739,字典!A:A,0))</f>
        <v>正常</v>
      </c>
      <c r="I1739" s="4" t="str">
        <f>IF(RIGHT(F1739,2)="90",INDEX(字典!F:F,MATCH("0x"&amp;MID(F1739,5,2),字典!C:C,0)),INDEX(字典!D:D,MATCH("0x"&amp;MID(F1739,5,2),字典!C:C,0)))</f>
        <v>0x14(020)</v>
      </c>
      <c r="J1739" s="4" t="str">
        <f>IF(RIGHT(F1739,2) ="90",INDEX(字典!J:J,MATCH("0x"&amp;MID(F1739,7,2),字典!C:C,0)),INDEX(字典!H:H,MATCH("0x"&amp;MID(F1739,7,2),字典!C:C,0)))</f>
        <v>0x5B(091)</v>
      </c>
      <c r="K1739" s="4" t="str">
        <f>INDEX(字典!M:M,MATCH("0x"&amp;RIGHT(F1739,2),字典!L:L,0))</f>
        <v>0xB1(177/049)</v>
      </c>
      <c r="L1739" s="8">
        <f t="shared" si="60"/>
        <v>50.945</v>
      </c>
      <c r="M1739" s="8">
        <f t="shared" si="61"/>
        <v>7.6999999999998181E-2</v>
      </c>
    </row>
    <row r="1740" spans="1:13" ht="18" customHeight="1" x14ac:dyDescent="0.2">
      <c r="A1740" s="1">
        <v>1739</v>
      </c>
      <c r="B1740" s="1">
        <v>8</v>
      </c>
      <c r="C1740" s="24">
        <v>43089.903944895836</v>
      </c>
      <c r="D1740" s="1" t="s">
        <v>77</v>
      </c>
      <c r="E1740" s="1" t="s">
        <v>78</v>
      </c>
      <c r="F1740" s="1" t="s">
        <v>1460</v>
      </c>
      <c r="G1740" s="1" t="s">
        <v>2182</v>
      </c>
      <c r="H1740" s="4" t="str">
        <f>INDEX(字典!B:B,MATCH(D1740,字典!A:A,0))</f>
        <v>正常</v>
      </c>
      <c r="I1740" s="4" t="str">
        <f>IF(RIGHT(F1740,2)="90",INDEX(字典!F:F,MATCH("0x"&amp;MID(F1740,5,2),字典!C:C,0)),INDEX(字典!D:D,MATCH("0x"&amp;MID(F1740,5,2),字典!C:C,0)))</f>
        <v>0x32(050)</v>
      </c>
      <c r="J1740" s="4" t="str">
        <f>IF(RIGHT(F1740,2) ="90",INDEX(字典!J:J,MATCH("0x"&amp;MID(F1740,7,2),字典!C:C,0)),INDEX(字典!H:H,MATCH("0x"&amp;MID(F1740,7,2),字典!C:C,0)))</f>
        <v>0x5D(093)</v>
      </c>
      <c r="K1740" s="4" t="str">
        <f>INDEX(字典!M:M,MATCH("0x"&amp;RIGHT(F1740,2),字典!L:L,0))</f>
        <v>0xB1(177/049)</v>
      </c>
      <c r="L1740" s="8">
        <f t="shared" si="60"/>
        <v>51.023000000000003</v>
      </c>
      <c r="M1740" s="8">
        <f t="shared" si="61"/>
        <v>7.8000000000002956E-2</v>
      </c>
    </row>
    <row r="1741" spans="1:13" ht="18" customHeight="1" x14ac:dyDescent="0.2">
      <c r="A1741" s="1">
        <v>1740</v>
      </c>
      <c r="B1741" s="1">
        <v>8</v>
      </c>
      <c r="C1741" s="24">
        <v>43089.903945798615</v>
      </c>
      <c r="D1741" s="1" t="s">
        <v>77</v>
      </c>
      <c r="E1741" s="1" t="s">
        <v>78</v>
      </c>
      <c r="F1741" s="1" t="s">
        <v>1589</v>
      </c>
      <c r="G1741" s="1" t="s">
        <v>2183</v>
      </c>
      <c r="H1741" s="4" t="str">
        <f>INDEX(字典!B:B,MATCH(D1741,字典!A:A,0))</f>
        <v>正常</v>
      </c>
      <c r="I1741" s="4" t="str">
        <f>IF(RIGHT(F1741,2)="90",INDEX(字典!F:F,MATCH("0x"&amp;MID(F1741,5,2),字典!C:C,0)),INDEX(字典!D:D,MATCH("0x"&amp;MID(F1741,5,2),字典!C:C,0)))</f>
        <v>按下(力度102)</v>
      </c>
      <c r="J1741" s="4" t="str">
        <f>IF(RIGHT(F1741,2) ="90",INDEX(字典!J:J,MATCH("0x"&amp;MID(F1741,7,2),字典!C:C,0)),INDEX(字典!H:H,MATCH("0x"&amp;MID(F1741,7,2),字典!C:C,0)))</f>
        <v>C3键</v>
      </c>
      <c r="K1741" s="4" t="str">
        <f>INDEX(字典!M:M,MATCH("0x"&amp;RIGHT(F1741,2),字典!L:L,0))</f>
        <v>音符</v>
      </c>
      <c r="L1741" s="8">
        <f t="shared" si="60"/>
        <v>51.100999999999999</v>
      </c>
      <c r="M1741" s="8">
        <f t="shared" si="61"/>
        <v>7.799999999999585E-2</v>
      </c>
    </row>
    <row r="1742" spans="1:13" ht="18" customHeight="1" x14ac:dyDescent="0.2">
      <c r="A1742" s="1">
        <v>1741</v>
      </c>
      <c r="B1742" s="1">
        <v>8</v>
      </c>
      <c r="C1742" s="24">
        <v>43089.903946701386</v>
      </c>
      <c r="D1742" s="1" t="s">
        <v>77</v>
      </c>
      <c r="E1742" s="1" t="s">
        <v>78</v>
      </c>
      <c r="F1742" s="1" t="s">
        <v>1574</v>
      </c>
      <c r="G1742" s="1" t="s">
        <v>2184</v>
      </c>
      <c r="H1742" s="4" t="str">
        <f>INDEX(字典!B:B,MATCH(D1742,字典!A:A,0))</f>
        <v>正常</v>
      </c>
      <c r="I1742" s="4" t="str">
        <f>IF(RIGHT(F1742,2)="90",INDEX(字典!F:F,MATCH("0x"&amp;MID(F1742,5,2),字典!C:C,0)),INDEX(字典!D:D,MATCH("0x"&amp;MID(F1742,5,2),字典!C:C,0)))</f>
        <v>按下(力度90)</v>
      </c>
      <c r="J1742" s="4" t="str">
        <f>IF(RIGHT(F1742,2) ="90",INDEX(字典!J:J,MATCH("0x"&amp;MID(F1742,7,2),字典!C:C,0)),INDEX(字典!H:H,MATCH("0x"&amp;MID(F1742,7,2),字典!C:C,0)))</f>
        <v>B2键</v>
      </c>
      <c r="K1742" s="4" t="str">
        <f>INDEX(字典!M:M,MATCH("0x"&amp;RIGHT(F1742,2),字典!L:L,0))</f>
        <v>音符</v>
      </c>
      <c r="L1742" s="8">
        <f t="shared" si="60"/>
        <v>51.179000000000002</v>
      </c>
      <c r="M1742" s="8">
        <f t="shared" si="61"/>
        <v>7.8000000000002956E-2</v>
      </c>
    </row>
    <row r="1743" spans="1:13" ht="18" customHeight="1" x14ac:dyDescent="0.2">
      <c r="A1743" s="1">
        <v>1742</v>
      </c>
      <c r="B1743" s="1">
        <v>8</v>
      </c>
      <c r="C1743" s="24">
        <v>43089.903947604165</v>
      </c>
      <c r="D1743" s="1" t="s">
        <v>77</v>
      </c>
      <c r="E1743" s="1" t="s">
        <v>78</v>
      </c>
      <c r="F1743" s="1" t="s">
        <v>50</v>
      </c>
      <c r="G1743" s="1" t="s">
        <v>2185</v>
      </c>
      <c r="H1743" s="4" t="str">
        <f>INDEX(字典!B:B,MATCH(D1743,字典!A:A,0))</f>
        <v>正常</v>
      </c>
      <c r="I1743" s="4" t="str">
        <f>IF(RIGHT(F1743,2)="90",INDEX(字典!F:F,MATCH("0x"&amp;MID(F1743,5,2),字典!C:C,0)),INDEX(字典!D:D,MATCH("0x"&amp;MID(F1743,5,2),字典!C:C,0)))</f>
        <v>松开按键</v>
      </c>
      <c r="J1743" s="4" t="str">
        <f>IF(RIGHT(F1743,2) ="90",INDEX(字典!J:J,MATCH("0x"&amp;MID(F1743,7,2),字典!C:C,0)),INDEX(字典!H:H,MATCH("0x"&amp;MID(F1743,7,2),字典!C:C,0)))</f>
        <v>B2键</v>
      </c>
      <c r="K1743" s="4" t="str">
        <f>INDEX(字典!M:M,MATCH("0x"&amp;RIGHT(F1743,2),字典!L:L,0))</f>
        <v>音符</v>
      </c>
      <c r="L1743" s="8">
        <f t="shared" si="60"/>
        <v>51.256999999999998</v>
      </c>
      <c r="M1743" s="8">
        <f t="shared" si="61"/>
        <v>7.799999999999585E-2</v>
      </c>
    </row>
    <row r="1744" spans="1:13" ht="18" customHeight="1" x14ac:dyDescent="0.2">
      <c r="A1744" s="1">
        <v>1743</v>
      </c>
      <c r="B1744" s="1">
        <v>8</v>
      </c>
      <c r="C1744" s="24">
        <v>43089.903954328707</v>
      </c>
      <c r="D1744" s="1" t="s">
        <v>77</v>
      </c>
      <c r="E1744" s="1" t="s">
        <v>78</v>
      </c>
      <c r="F1744" s="1" t="s">
        <v>194</v>
      </c>
      <c r="G1744" s="1" t="s">
        <v>2186</v>
      </c>
      <c r="H1744" s="4" t="str">
        <f>INDEX(字典!B:B,MATCH(D1744,字典!A:A,0))</f>
        <v>正常</v>
      </c>
      <c r="I1744" s="4" t="str">
        <f>IF(RIGHT(F1744,2)="90",INDEX(字典!F:F,MATCH("0x"&amp;MID(F1744,5,2),字典!C:C,0)),INDEX(字典!D:D,MATCH("0x"&amp;MID(F1744,5,2),字典!C:C,0)))</f>
        <v>松开按键</v>
      </c>
      <c r="J1744" s="4" t="str">
        <f>IF(RIGHT(F1744,2) ="90",INDEX(字典!J:J,MATCH("0x"&amp;MID(F1744,7,2),字典!C:C,0)),INDEX(字典!H:H,MATCH("0x"&amp;MID(F1744,7,2),字典!C:C,0)))</f>
        <v>C3键</v>
      </c>
      <c r="K1744" s="4" t="str">
        <f>INDEX(字典!M:M,MATCH("0x"&amp;RIGHT(F1744,2),字典!L:L,0))</f>
        <v>音符</v>
      </c>
      <c r="L1744" s="8">
        <f t="shared" si="60"/>
        <v>51.838000000000001</v>
      </c>
      <c r="M1744" s="8">
        <f t="shared" si="61"/>
        <v>0.58100000000000307</v>
      </c>
    </row>
    <row r="1745" spans="1:13" ht="18" customHeight="1" x14ac:dyDescent="0.2">
      <c r="A1745" s="1">
        <v>1744</v>
      </c>
      <c r="B1745" s="1">
        <v>8</v>
      </c>
      <c r="C1745" s="24">
        <v>43089.903963032404</v>
      </c>
      <c r="D1745" s="1" t="s">
        <v>77</v>
      </c>
      <c r="E1745" s="1" t="s">
        <v>78</v>
      </c>
      <c r="F1745" s="1" t="s">
        <v>1049</v>
      </c>
      <c r="G1745" s="1" t="s">
        <v>2187</v>
      </c>
      <c r="H1745" s="4" t="str">
        <f>INDEX(字典!B:B,MATCH(D1745,字典!A:A,0))</f>
        <v>正常</v>
      </c>
      <c r="I1745" s="4" t="str">
        <f>IF(RIGHT(F1745,2)="90",INDEX(字典!F:F,MATCH("0x"&amp;MID(F1745,5,2),字典!C:C,0)),INDEX(字典!D:D,MATCH("0x"&amp;MID(F1745,5,2),字典!C:C,0)))</f>
        <v>-</v>
      </c>
      <c r="J1745" s="4" t="str">
        <f>IF(RIGHT(F1745,2) ="90",INDEX(字典!J:J,MATCH("0x"&amp;MID(F1745,7,2),字典!C:C,0)),INDEX(字典!H:H,MATCH("0x"&amp;MID(F1745,7,2),字典!C:C,0)))</f>
        <v>-</v>
      </c>
      <c r="K1745" s="4" t="str">
        <f>INDEX(字典!M:M,MATCH("0x"&amp;RIGHT(F1745,2),字典!L:L,0))</f>
        <v>0xB0(176/048)</v>
      </c>
      <c r="L1745" s="8">
        <f t="shared" si="60"/>
        <v>52.59</v>
      </c>
      <c r="M1745" s="8">
        <f t="shared" si="61"/>
        <v>0.75200000000000244</v>
      </c>
    </row>
    <row r="1746" spans="1:13" ht="18" customHeight="1" x14ac:dyDescent="0.2">
      <c r="A1746" s="1">
        <v>1745</v>
      </c>
      <c r="B1746" s="1">
        <v>8</v>
      </c>
      <c r="C1746" s="24">
        <v>43089.903963877317</v>
      </c>
      <c r="D1746" s="1" t="s">
        <v>77</v>
      </c>
      <c r="E1746" s="1" t="s">
        <v>78</v>
      </c>
      <c r="F1746" s="1" t="s">
        <v>1463</v>
      </c>
      <c r="G1746" s="1" t="s">
        <v>2188</v>
      </c>
      <c r="H1746" s="4" t="str">
        <f>INDEX(字典!B:B,MATCH(D1746,字典!A:A,0))</f>
        <v>正常</v>
      </c>
      <c r="I1746" s="4" t="str">
        <f>IF(RIGHT(F1746,2)="90",INDEX(字典!F:F,MATCH("0x"&amp;MID(F1746,5,2),字典!C:C,0)),INDEX(字典!D:D,MATCH("0x"&amp;MID(F1746,5,2),字典!C:C,0)))</f>
        <v>0x71(113)</v>
      </c>
      <c r="J1746" s="4" t="str">
        <f>IF(RIGHT(F1746,2) ="90",INDEX(字典!J:J,MATCH("0x"&amp;MID(F1746,7,2),字典!C:C,0)),INDEX(字典!H:H,MATCH("0x"&amp;MID(F1746,7,2),字典!C:C,0)))</f>
        <v>0x20(032)</v>
      </c>
      <c r="K1746" s="4" t="str">
        <f>INDEX(字典!M:M,MATCH("0x"&amp;RIGHT(F1746,2),字典!L:L,0))</f>
        <v>0xB0(176/048)</v>
      </c>
      <c r="L1746" s="8">
        <f t="shared" si="60"/>
        <v>52.662999999999997</v>
      </c>
      <c r="M1746" s="8">
        <f t="shared" si="61"/>
        <v>7.2999999999993292E-2</v>
      </c>
    </row>
    <row r="1747" spans="1:13" ht="18" customHeight="1" x14ac:dyDescent="0.2">
      <c r="A1747" s="1">
        <v>1746</v>
      </c>
      <c r="B1747" s="1">
        <v>8</v>
      </c>
      <c r="C1747" s="24">
        <v>43089.903964791665</v>
      </c>
      <c r="D1747" s="1" t="s">
        <v>77</v>
      </c>
      <c r="E1747" s="1" t="s">
        <v>78</v>
      </c>
      <c r="F1747" s="1" t="s">
        <v>1444</v>
      </c>
      <c r="G1747" s="1" t="s">
        <v>2189</v>
      </c>
      <c r="H1747" s="4" t="str">
        <f>INDEX(字典!B:B,MATCH(D1747,字典!A:A,0))</f>
        <v>正常</v>
      </c>
      <c r="I1747" s="4" t="str">
        <f>IF(RIGHT(F1747,2)="90",INDEX(字典!F:F,MATCH("0x"&amp;MID(F1747,5,2),字典!C:C,0)),INDEX(字典!D:D,MATCH("0x"&amp;MID(F1747,5,2),字典!C:C,0)))</f>
        <v>-</v>
      </c>
      <c r="J1747" s="4" t="str">
        <f>IF(RIGHT(F1747,2) ="90",INDEX(字典!J:J,MATCH("0x"&amp;MID(F1747,7,2),字典!C:C,0)),INDEX(字典!H:H,MATCH("0x"&amp;MID(F1747,7,2),字典!C:C,0)))</f>
        <v>0x02(002)</v>
      </c>
      <c r="K1747" s="4" t="str">
        <f>INDEX(字典!M:M,MATCH("0x"&amp;RIGHT(F1747,2),字典!L:L,0))</f>
        <v>0xC0(192/064)</v>
      </c>
      <c r="L1747" s="8">
        <f t="shared" si="60"/>
        <v>52.741999999999997</v>
      </c>
      <c r="M1747" s="8">
        <f t="shared" si="61"/>
        <v>7.9000000000000625E-2</v>
      </c>
    </row>
    <row r="1748" spans="1:13" ht="18" customHeight="1" x14ac:dyDescent="0.2">
      <c r="A1748" s="1">
        <v>1747</v>
      </c>
      <c r="B1748" s="1">
        <v>8</v>
      </c>
      <c r="C1748" s="24">
        <v>43089.903965740741</v>
      </c>
      <c r="D1748" s="1" t="s">
        <v>77</v>
      </c>
      <c r="E1748" s="1" t="s">
        <v>78</v>
      </c>
      <c r="F1748" s="1" t="s">
        <v>1054</v>
      </c>
      <c r="G1748" s="1" t="s">
        <v>2190</v>
      </c>
      <c r="H1748" s="4" t="str">
        <f>INDEX(字典!B:B,MATCH(D1748,字典!A:A,0))</f>
        <v>正常</v>
      </c>
      <c r="I1748" s="4" t="str">
        <f>IF(RIGHT(F1748,2)="90",INDEX(字典!F:F,MATCH("0x"&amp;MID(F1748,5,2),字典!C:C,0)),INDEX(字典!D:D,MATCH("0x"&amp;MID(F1748,5,2),字典!C:C,0)))</f>
        <v>-</v>
      </c>
      <c r="J1748" s="4" t="str">
        <f>IF(RIGHT(F1748,2) ="90",INDEX(字典!J:J,MATCH("0x"&amp;MID(F1748,7,2),字典!C:C,0)),INDEX(字典!H:H,MATCH("0x"&amp;MID(F1748,7,2),字典!C:C,0)))</f>
        <v>-</v>
      </c>
      <c r="K1748" s="4" t="str">
        <f>INDEX(字典!M:M,MATCH("0x"&amp;RIGHT(F1748,2),字典!L:L,0))</f>
        <v>0xB1(177/049)</v>
      </c>
      <c r="L1748" s="8">
        <f t="shared" si="60"/>
        <v>52.823999999999998</v>
      </c>
      <c r="M1748" s="8">
        <f t="shared" si="61"/>
        <v>8.2000000000000739E-2</v>
      </c>
    </row>
    <row r="1749" spans="1:13" ht="18" customHeight="1" x14ac:dyDescent="0.2">
      <c r="A1749" s="1">
        <v>1748</v>
      </c>
      <c r="B1749" s="1">
        <v>8</v>
      </c>
      <c r="C1749" s="24">
        <v>43089.903966678241</v>
      </c>
      <c r="D1749" s="1" t="s">
        <v>77</v>
      </c>
      <c r="E1749" s="1" t="s">
        <v>78</v>
      </c>
      <c r="F1749" s="1" t="s">
        <v>1055</v>
      </c>
      <c r="G1749" s="1" t="s">
        <v>2191</v>
      </c>
      <c r="H1749" s="4" t="str">
        <f>INDEX(字典!B:B,MATCH(D1749,字典!A:A,0))</f>
        <v>正常</v>
      </c>
      <c r="I1749" s="4" t="str">
        <f>IF(RIGHT(F1749,2)="90",INDEX(字典!F:F,MATCH("0x"&amp;MID(F1749,5,2),字典!C:C,0)),INDEX(字典!D:D,MATCH("0x"&amp;MID(F1749,5,2),字典!C:C,0)))</f>
        <v>0x70(112)</v>
      </c>
      <c r="J1749" s="4" t="str">
        <f>IF(RIGHT(F1749,2) ="90",INDEX(字典!J:J,MATCH("0x"&amp;MID(F1749,7,2),字典!C:C,0)),INDEX(字典!H:H,MATCH("0x"&amp;MID(F1749,7,2),字典!C:C,0)))</f>
        <v>0x20(032)</v>
      </c>
      <c r="K1749" s="4" t="str">
        <f>INDEX(字典!M:M,MATCH("0x"&amp;RIGHT(F1749,2),字典!L:L,0))</f>
        <v>0xB1(177/049)</v>
      </c>
      <c r="L1749" s="8">
        <f t="shared" si="60"/>
        <v>52.905000000000001</v>
      </c>
      <c r="M1749" s="8">
        <f t="shared" si="61"/>
        <v>8.100000000000307E-2</v>
      </c>
    </row>
    <row r="1750" spans="1:13" ht="18" customHeight="1" x14ac:dyDescent="0.2">
      <c r="A1750" s="1">
        <v>1749</v>
      </c>
      <c r="B1750" s="1">
        <v>8</v>
      </c>
      <c r="C1750" s="24">
        <v>43089.903967592596</v>
      </c>
      <c r="D1750" s="1" t="s">
        <v>77</v>
      </c>
      <c r="E1750" s="1" t="s">
        <v>78</v>
      </c>
      <c r="F1750" s="1" t="s">
        <v>1468</v>
      </c>
      <c r="G1750" s="1" t="s">
        <v>2192</v>
      </c>
      <c r="H1750" s="4" t="str">
        <f>INDEX(字典!B:B,MATCH(D1750,字典!A:A,0))</f>
        <v>正常</v>
      </c>
      <c r="I1750" s="4" t="str">
        <f>IF(RIGHT(F1750,2)="90",INDEX(字典!F:F,MATCH("0x"&amp;MID(F1750,5,2),字典!C:C,0)),INDEX(字典!D:D,MATCH("0x"&amp;MID(F1750,5,2),字典!C:C,0)))</f>
        <v>-</v>
      </c>
      <c r="J1750" s="4" t="str">
        <f>IF(RIGHT(F1750,2) ="90",INDEX(字典!J:J,MATCH("0x"&amp;MID(F1750,7,2),字典!C:C,0)),INDEX(字典!H:H,MATCH("0x"&amp;MID(F1750,7,2),字典!C:C,0)))</f>
        <v>0x02(002)</v>
      </c>
      <c r="K1750" s="4" t="str">
        <f>INDEX(字典!M:M,MATCH("0x"&amp;RIGHT(F1750,2),字典!L:L,0))</f>
        <v>0xC1(193/065)</v>
      </c>
      <c r="L1750" s="8">
        <f t="shared" si="60"/>
        <v>52.984000000000002</v>
      </c>
      <c r="M1750" s="8">
        <f t="shared" si="61"/>
        <v>7.9000000000000625E-2</v>
      </c>
    </row>
    <row r="1751" spans="1:13" ht="18" customHeight="1" x14ac:dyDescent="0.2">
      <c r="A1751" s="1">
        <v>1750</v>
      </c>
      <c r="B1751" s="1">
        <v>8</v>
      </c>
      <c r="C1751" s="24">
        <v>43089.903968530096</v>
      </c>
      <c r="D1751" s="1" t="s">
        <v>77</v>
      </c>
      <c r="E1751" s="1" t="s">
        <v>78</v>
      </c>
      <c r="F1751" s="1" t="s">
        <v>1470</v>
      </c>
      <c r="G1751" s="1" t="s">
        <v>2193</v>
      </c>
      <c r="H1751" s="4" t="str">
        <f>INDEX(字典!B:B,MATCH(D1751,字典!A:A,0))</f>
        <v>正常</v>
      </c>
      <c r="I1751" s="4" t="str">
        <f>IF(RIGHT(F1751,2)="90",INDEX(字典!F:F,MATCH("0x"&amp;MID(F1751,5,2),字典!C:C,0)),INDEX(字典!D:D,MATCH("0x"&amp;MID(F1751,5,2),字典!C:C,0)))</f>
        <v>0x67(103)</v>
      </c>
      <c r="J1751" s="4" t="str">
        <f>IF(RIGHT(F1751,2) ="90",INDEX(字典!J:J,MATCH("0x"&amp;MID(F1751,7,2),字典!C:C,0)),INDEX(字典!H:H,MATCH("0x"&amp;MID(F1751,7,2),字典!C:C,0)))</f>
        <v>0x07(007)</v>
      </c>
      <c r="K1751" s="4" t="str">
        <f>INDEX(字典!M:M,MATCH("0x"&amp;RIGHT(F1751,2),字典!L:L,0))</f>
        <v>0xB0(176/048)</v>
      </c>
      <c r="L1751" s="8">
        <f t="shared" si="60"/>
        <v>53.064999999999998</v>
      </c>
      <c r="M1751" s="8">
        <f t="shared" si="61"/>
        <v>8.0999999999995964E-2</v>
      </c>
    </row>
    <row r="1752" spans="1:13" ht="18" customHeight="1" x14ac:dyDescent="0.2">
      <c r="A1752" s="1">
        <v>1751</v>
      </c>
      <c r="B1752" s="1">
        <v>8</v>
      </c>
      <c r="C1752" s="24">
        <v>43089.903969444444</v>
      </c>
      <c r="D1752" s="1" t="s">
        <v>77</v>
      </c>
      <c r="E1752" s="1" t="s">
        <v>78</v>
      </c>
      <c r="F1752" s="1" t="s">
        <v>1472</v>
      </c>
      <c r="G1752" s="1" t="s">
        <v>2194</v>
      </c>
      <c r="H1752" s="4" t="str">
        <f>INDEX(字典!B:B,MATCH(D1752,字典!A:A,0))</f>
        <v>正常</v>
      </c>
      <c r="I1752" s="4" t="str">
        <f>IF(RIGHT(F1752,2)="90",INDEX(字典!F:F,MATCH("0x"&amp;MID(F1752,5,2),字典!C:C,0)),INDEX(字典!D:D,MATCH("0x"&amp;MID(F1752,5,2),字典!C:C,0)))</f>
        <v>0x18(024)</v>
      </c>
      <c r="J1752" s="4" t="str">
        <f>IF(RIGHT(F1752,2) ="90",INDEX(字典!J:J,MATCH("0x"&amp;MID(F1752,7,2),字典!C:C,0)),INDEX(字典!H:H,MATCH("0x"&amp;MID(F1752,7,2),字典!C:C,0)))</f>
        <v>0x5D(093)</v>
      </c>
      <c r="K1752" s="4" t="str">
        <f>INDEX(字典!M:M,MATCH("0x"&amp;RIGHT(F1752,2),字典!L:L,0))</f>
        <v>0xB0(176/048)</v>
      </c>
      <c r="L1752" s="8">
        <f t="shared" si="60"/>
        <v>53.143999999999998</v>
      </c>
      <c r="M1752" s="8">
        <f t="shared" si="61"/>
        <v>7.9000000000000625E-2</v>
      </c>
    </row>
    <row r="1753" spans="1:13" ht="18" customHeight="1" x14ac:dyDescent="0.2">
      <c r="A1753" s="1">
        <v>1752</v>
      </c>
      <c r="B1753" s="1">
        <v>8</v>
      </c>
      <c r="C1753" s="24">
        <v>43089.903970358799</v>
      </c>
      <c r="D1753" s="1" t="s">
        <v>77</v>
      </c>
      <c r="E1753" s="1" t="s">
        <v>78</v>
      </c>
      <c r="F1753" s="1" t="s">
        <v>1474</v>
      </c>
      <c r="G1753" s="1" t="s">
        <v>2195</v>
      </c>
      <c r="H1753" s="4" t="str">
        <f>INDEX(字典!B:B,MATCH(D1753,字典!A:A,0))</f>
        <v>正常</v>
      </c>
      <c r="I1753" s="4" t="str">
        <f>IF(RIGHT(F1753,2)="90",INDEX(字典!F:F,MATCH("0x"&amp;MID(F1753,5,2),字典!C:C,0)),INDEX(字典!D:D,MATCH("0x"&amp;MID(F1753,5,2),字典!C:C,0)))</f>
        <v>0x4C(076)</v>
      </c>
      <c r="J1753" s="4" t="str">
        <f>IF(RIGHT(F1753,2) ="90",INDEX(字典!J:J,MATCH("0x"&amp;MID(F1753,7,2),字典!C:C,0)),INDEX(字典!H:H,MATCH("0x"&amp;MID(F1753,7,2),字典!C:C,0)))</f>
        <v>0x07(007)</v>
      </c>
      <c r="K1753" s="4" t="str">
        <f>INDEX(字典!M:M,MATCH("0x"&amp;RIGHT(F1753,2),字典!L:L,0))</f>
        <v>0xB1(177/049)</v>
      </c>
      <c r="L1753" s="8">
        <f t="shared" si="60"/>
        <v>53.222999999999999</v>
      </c>
      <c r="M1753" s="8">
        <f t="shared" si="61"/>
        <v>7.9000000000000625E-2</v>
      </c>
    </row>
    <row r="1754" spans="1:13" ht="18" customHeight="1" x14ac:dyDescent="0.2">
      <c r="A1754" s="1">
        <v>1753</v>
      </c>
      <c r="B1754" s="1">
        <v>8</v>
      </c>
      <c r="C1754" s="24">
        <v>43089.903971319443</v>
      </c>
      <c r="D1754" s="1" t="s">
        <v>77</v>
      </c>
      <c r="E1754" s="1" t="s">
        <v>78</v>
      </c>
      <c r="F1754" s="1" t="s">
        <v>1476</v>
      </c>
      <c r="G1754" s="1" t="s">
        <v>2196</v>
      </c>
      <c r="H1754" s="4" t="str">
        <f>INDEX(字典!B:B,MATCH(D1754,字典!A:A,0))</f>
        <v>正常</v>
      </c>
      <c r="I1754" s="4" t="str">
        <f>IF(RIGHT(F1754,2)="90",INDEX(字典!F:F,MATCH("0x"&amp;MID(F1754,5,2),字典!C:C,0)),INDEX(字典!D:D,MATCH("0x"&amp;MID(F1754,5,2),字典!C:C,0)))</f>
        <v>0x28(040)</v>
      </c>
      <c r="J1754" s="4" t="str">
        <f>IF(RIGHT(F1754,2) ="90",INDEX(字典!J:J,MATCH("0x"&amp;MID(F1754,7,2),字典!C:C,0)),INDEX(字典!H:H,MATCH("0x"&amp;MID(F1754,7,2),字典!C:C,0)))</f>
        <v>0x5D(093)</v>
      </c>
      <c r="K1754" s="4" t="str">
        <f>INDEX(字典!M:M,MATCH("0x"&amp;RIGHT(F1754,2),字典!L:L,0))</f>
        <v>0xB1(177/049)</v>
      </c>
      <c r="L1754" s="8">
        <f t="shared" si="60"/>
        <v>53.305999999999997</v>
      </c>
      <c r="M1754" s="8">
        <f t="shared" si="61"/>
        <v>8.2999999999998408E-2</v>
      </c>
    </row>
    <row r="1755" spans="1:13" ht="18" customHeight="1" x14ac:dyDescent="0.2">
      <c r="A1755" s="1">
        <v>1754</v>
      </c>
      <c r="B1755" s="1">
        <v>8</v>
      </c>
      <c r="C1755" s="24">
        <v>43089.903972245367</v>
      </c>
      <c r="D1755" s="1" t="s">
        <v>77</v>
      </c>
      <c r="E1755" s="1" t="s">
        <v>78</v>
      </c>
      <c r="F1755" s="1" t="s">
        <v>2197</v>
      </c>
      <c r="G1755" s="1" t="s">
        <v>2198</v>
      </c>
      <c r="H1755" s="4" t="str">
        <f>INDEX(字典!B:B,MATCH(D1755,字典!A:A,0))</f>
        <v>正常</v>
      </c>
      <c r="I1755" s="4" t="str">
        <f>IF(RIGHT(F1755,2)="90",INDEX(字典!F:F,MATCH("0x"&amp;MID(F1755,5,2),字典!C:C,0)),INDEX(字典!D:D,MATCH("0x"&amp;MID(F1755,5,2),字典!C:C,0)))</f>
        <v>按下(力度105)</v>
      </c>
      <c r="J1755" s="4" t="str">
        <f>IF(RIGHT(F1755,2) ="90",INDEX(字典!J:J,MATCH("0x"&amp;MID(F1755,7,2),字典!C:C,0)),INDEX(字典!H:H,MATCH("0x"&amp;MID(F1755,7,2),字典!C:C,0)))</f>
        <v>C3键</v>
      </c>
      <c r="K1755" s="4" t="str">
        <f>INDEX(字典!M:M,MATCH("0x"&amp;RIGHT(F1755,2),字典!L:L,0))</f>
        <v>音符</v>
      </c>
      <c r="L1755" s="8">
        <f t="shared" si="60"/>
        <v>53.386000000000003</v>
      </c>
      <c r="M1755" s="8">
        <f t="shared" si="61"/>
        <v>8.00000000000054E-2</v>
      </c>
    </row>
    <row r="1756" spans="1:13" ht="18" customHeight="1" x14ac:dyDescent="0.2">
      <c r="A1756" s="1">
        <v>1755</v>
      </c>
      <c r="B1756" s="1">
        <v>8</v>
      </c>
      <c r="C1756" s="24">
        <v>43089.903981747688</v>
      </c>
      <c r="D1756" s="1" t="s">
        <v>77</v>
      </c>
      <c r="E1756" s="1" t="s">
        <v>78</v>
      </c>
      <c r="F1756" s="1" t="s">
        <v>194</v>
      </c>
      <c r="G1756" s="1" t="s">
        <v>2199</v>
      </c>
      <c r="H1756" s="4" t="str">
        <f>INDEX(字典!B:B,MATCH(D1756,字典!A:A,0))</f>
        <v>正常</v>
      </c>
      <c r="I1756" s="4" t="str">
        <f>IF(RIGHT(F1756,2)="90",INDEX(字典!F:F,MATCH("0x"&amp;MID(F1756,5,2),字典!C:C,0)),INDEX(字典!D:D,MATCH("0x"&amp;MID(F1756,5,2),字典!C:C,0)))</f>
        <v>松开按键</v>
      </c>
      <c r="J1756" s="4" t="str">
        <f>IF(RIGHT(F1756,2) ="90",INDEX(字典!J:J,MATCH("0x"&amp;MID(F1756,7,2),字典!C:C,0)),INDEX(字典!H:H,MATCH("0x"&amp;MID(F1756,7,2),字典!C:C,0)))</f>
        <v>C3键</v>
      </c>
      <c r="K1756" s="4" t="str">
        <f>INDEX(字典!M:M,MATCH("0x"&amp;RIGHT(F1756,2),字典!L:L,0))</f>
        <v>音符</v>
      </c>
      <c r="L1756" s="8">
        <f t="shared" si="60"/>
        <v>54.206000000000003</v>
      </c>
      <c r="M1756" s="8">
        <f t="shared" si="61"/>
        <v>0.82000000000000028</v>
      </c>
    </row>
    <row r="1757" spans="1:13" ht="18" customHeight="1" x14ac:dyDescent="0.2">
      <c r="A1757" s="1">
        <v>1756</v>
      </c>
      <c r="B1757" s="1">
        <v>8</v>
      </c>
      <c r="C1757" s="24">
        <v>43089.90398988426</v>
      </c>
      <c r="D1757" s="1" t="s">
        <v>77</v>
      </c>
      <c r="E1757" s="1" t="s">
        <v>78</v>
      </c>
      <c r="F1757" s="1" t="s">
        <v>1049</v>
      </c>
      <c r="G1757" s="1" t="s">
        <v>2200</v>
      </c>
      <c r="H1757" s="4" t="str">
        <f>INDEX(字典!B:B,MATCH(D1757,字典!A:A,0))</f>
        <v>正常</v>
      </c>
      <c r="I1757" s="4" t="str">
        <f>IF(RIGHT(F1757,2)="90",INDEX(字典!F:F,MATCH("0x"&amp;MID(F1757,5,2),字典!C:C,0)),INDEX(字典!D:D,MATCH("0x"&amp;MID(F1757,5,2),字典!C:C,0)))</f>
        <v>-</v>
      </c>
      <c r="J1757" s="4" t="str">
        <f>IF(RIGHT(F1757,2) ="90",INDEX(字典!J:J,MATCH("0x"&amp;MID(F1757,7,2),字典!C:C,0)),INDEX(字典!H:H,MATCH("0x"&amp;MID(F1757,7,2),字典!C:C,0)))</f>
        <v>-</v>
      </c>
      <c r="K1757" s="4" t="str">
        <f>INDEX(字典!M:M,MATCH("0x"&amp;RIGHT(F1757,2),字典!L:L,0))</f>
        <v>0xB0(176/048)</v>
      </c>
      <c r="L1757" s="8">
        <f t="shared" si="60"/>
        <v>54.91</v>
      </c>
      <c r="M1757" s="8">
        <f t="shared" si="61"/>
        <v>0.70399999999999352</v>
      </c>
    </row>
    <row r="1758" spans="1:13" ht="18" customHeight="1" x14ac:dyDescent="0.2">
      <c r="A1758" s="1">
        <v>1757</v>
      </c>
      <c r="B1758" s="1">
        <v>8</v>
      </c>
      <c r="C1758" s="24">
        <v>43089.903990775463</v>
      </c>
      <c r="D1758" s="1" t="s">
        <v>77</v>
      </c>
      <c r="E1758" s="1" t="s">
        <v>78</v>
      </c>
      <c r="F1758" s="1" t="s">
        <v>1051</v>
      </c>
      <c r="G1758" s="1" t="s">
        <v>2201</v>
      </c>
      <c r="H1758" s="4" t="str">
        <f>INDEX(字典!B:B,MATCH(D1758,字典!A:A,0))</f>
        <v>正常</v>
      </c>
      <c r="I1758" s="4" t="str">
        <f>IF(RIGHT(F1758,2)="90",INDEX(字典!F:F,MATCH("0x"&amp;MID(F1758,5,2),字典!C:C,0)),INDEX(字典!D:D,MATCH("0x"&amp;MID(F1758,5,2),字典!C:C,0)))</f>
        <v>0x70(112)</v>
      </c>
      <c r="J1758" s="4" t="str">
        <f>IF(RIGHT(F1758,2) ="90",INDEX(字典!J:J,MATCH("0x"&amp;MID(F1758,7,2),字典!C:C,0)),INDEX(字典!H:H,MATCH("0x"&amp;MID(F1758,7,2),字典!C:C,0)))</f>
        <v>0x20(032)</v>
      </c>
      <c r="K1758" s="4" t="str">
        <f>INDEX(字典!M:M,MATCH("0x"&amp;RIGHT(F1758,2),字典!L:L,0))</f>
        <v>0xB0(176/048)</v>
      </c>
      <c r="L1758" s="8">
        <f t="shared" si="60"/>
        <v>54.987000000000002</v>
      </c>
      <c r="M1758" s="8">
        <f t="shared" si="61"/>
        <v>7.7000000000005286E-2</v>
      </c>
    </row>
    <row r="1759" spans="1:13" ht="18" customHeight="1" x14ac:dyDescent="0.2">
      <c r="A1759" s="1">
        <v>1758</v>
      </c>
      <c r="B1759" s="1">
        <v>8</v>
      </c>
      <c r="C1759" s="24">
        <v>43089.903991712963</v>
      </c>
      <c r="D1759" s="1" t="s">
        <v>77</v>
      </c>
      <c r="E1759" s="1" t="s">
        <v>78</v>
      </c>
      <c r="F1759" s="1" t="s">
        <v>1052</v>
      </c>
      <c r="G1759" s="1" t="s">
        <v>2202</v>
      </c>
      <c r="H1759" s="4" t="str">
        <f>INDEX(字典!B:B,MATCH(D1759,字典!A:A,0))</f>
        <v>正常</v>
      </c>
      <c r="I1759" s="4" t="str">
        <f>IF(RIGHT(F1759,2)="90",INDEX(字典!F:F,MATCH("0x"&amp;MID(F1759,5,2),字典!C:C,0)),INDEX(字典!D:D,MATCH("0x"&amp;MID(F1759,5,2),字典!C:C,0)))</f>
        <v>-</v>
      </c>
      <c r="J1759" s="4" t="str">
        <f>IF(RIGHT(F1759,2) ="90",INDEX(字典!J:J,MATCH("0x"&amp;MID(F1759,7,2),字典!C:C,0)),INDEX(字典!H:H,MATCH("0x"&amp;MID(F1759,7,2),字典!C:C,0)))</f>
        <v>-</v>
      </c>
      <c r="K1759" s="4" t="str">
        <f>INDEX(字典!M:M,MATCH("0x"&amp;RIGHT(F1759,2),字典!L:L,0))</f>
        <v>0xC0(192/064)</v>
      </c>
      <c r="L1759" s="8">
        <f t="shared" si="60"/>
        <v>55.067999999999998</v>
      </c>
      <c r="M1759" s="8">
        <f t="shared" si="61"/>
        <v>8.0999999999995964E-2</v>
      </c>
    </row>
    <row r="1760" spans="1:13" ht="18" customHeight="1" x14ac:dyDescent="0.2">
      <c r="A1760" s="1">
        <v>1759</v>
      </c>
      <c r="B1760" s="1">
        <v>8</v>
      </c>
      <c r="C1760" s="24">
        <v>43089.903992627318</v>
      </c>
      <c r="D1760" s="1" t="s">
        <v>77</v>
      </c>
      <c r="E1760" s="1" t="s">
        <v>78</v>
      </c>
      <c r="F1760" s="1" t="s">
        <v>1054</v>
      </c>
      <c r="G1760" s="1" t="s">
        <v>2203</v>
      </c>
      <c r="H1760" s="4" t="str">
        <f>INDEX(字典!B:B,MATCH(D1760,字典!A:A,0))</f>
        <v>正常</v>
      </c>
      <c r="I1760" s="4" t="str">
        <f>IF(RIGHT(F1760,2)="90",INDEX(字典!F:F,MATCH("0x"&amp;MID(F1760,5,2),字典!C:C,0)),INDEX(字典!D:D,MATCH("0x"&amp;MID(F1760,5,2),字典!C:C,0)))</f>
        <v>-</v>
      </c>
      <c r="J1760" s="4" t="str">
        <f>IF(RIGHT(F1760,2) ="90",INDEX(字典!J:J,MATCH("0x"&amp;MID(F1760,7,2),字典!C:C,0)),INDEX(字典!H:H,MATCH("0x"&amp;MID(F1760,7,2),字典!C:C,0)))</f>
        <v>-</v>
      </c>
      <c r="K1760" s="4" t="str">
        <f>INDEX(字典!M:M,MATCH("0x"&amp;RIGHT(F1760,2),字典!L:L,0))</f>
        <v>0xB1(177/049)</v>
      </c>
      <c r="L1760" s="8">
        <f t="shared" si="60"/>
        <v>55.146999999999998</v>
      </c>
      <c r="M1760" s="8">
        <f t="shared" si="61"/>
        <v>7.9000000000000625E-2</v>
      </c>
    </row>
    <row r="1761" spans="1:13" ht="18" customHeight="1" x14ac:dyDescent="0.2">
      <c r="A1761" s="1">
        <v>1760</v>
      </c>
      <c r="B1761" s="1">
        <v>8</v>
      </c>
      <c r="C1761" s="24">
        <v>43089.903993576387</v>
      </c>
      <c r="D1761" s="1" t="s">
        <v>77</v>
      </c>
      <c r="E1761" s="1" t="s">
        <v>78</v>
      </c>
      <c r="F1761" s="1" t="s">
        <v>1928</v>
      </c>
      <c r="G1761" s="1" t="s">
        <v>2204</v>
      </c>
      <c r="H1761" s="4" t="str">
        <f>INDEX(字典!B:B,MATCH(D1761,字典!A:A,0))</f>
        <v>正常</v>
      </c>
      <c r="I1761" s="4" t="str">
        <f>IF(RIGHT(F1761,2)="90",INDEX(字典!F:F,MATCH("0x"&amp;MID(F1761,5,2),字典!C:C,0)),INDEX(字典!D:D,MATCH("0x"&amp;MID(F1761,5,2),字典!C:C,0)))</f>
        <v>0x74(116)</v>
      </c>
      <c r="J1761" s="4" t="str">
        <f>IF(RIGHT(F1761,2) ="90",INDEX(字典!J:J,MATCH("0x"&amp;MID(F1761,7,2),字典!C:C,0)),INDEX(字典!H:H,MATCH("0x"&amp;MID(F1761,7,2),字典!C:C,0)))</f>
        <v>0x20(032)</v>
      </c>
      <c r="K1761" s="4" t="str">
        <f>INDEX(字典!M:M,MATCH("0x"&amp;RIGHT(F1761,2),字典!L:L,0))</f>
        <v>0xB1(177/049)</v>
      </c>
      <c r="L1761" s="8">
        <f t="shared" si="60"/>
        <v>55.228999999999999</v>
      </c>
      <c r="M1761" s="8">
        <f t="shared" si="61"/>
        <v>8.2000000000000739E-2</v>
      </c>
    </row>
    <row r="1762" spans="1:13" ht="18" customHeight="1" x14ac:dyDescent="0.2">
      <c r="A1762" s="1">
        <v>1761</v>
      </c>
      <c r="B1762" s="1">
        <v>8</v>
      </c>
      <c r="C1762" s="24">
        <v>43089.903994513887</v>
      </c>
      <c r="D1762" s="1" t="s">
        <v>77</v>
      </c>
      <c r="E1762" s="1" t="s">
        <v>78</v>
      </c>
      <c r="F1762" s="1" t="s">
        <v>1102</v>
      </c>
      <c r="G1762" s="1" t="s">
        <v>2205</v>
      </c>
      <c r="H1762" s="4" t="str">
        <f>INDEX(字典!B:B,MATCH(D1762,字典!A:A,0))</f>
        <v>正常</v>
      </c>
      <c r="I1762" s="4" t="str">
        <f>IF(RIGHT(F1762,2)="90",INDEX(字典!F:F,MATCH("0x"&amp;MID(F1762,5,2),字典!C:C,0)),INDEX(字典!D:D,MATCH("0x"&amp;MID(F1762,5,2),字典!C:C,0)))</f>
        <v>-</v>
      </c>
      <c r="J1762" s="4" t="str">
        <f>IF(RIGHT(F1762,2) ="90",INDEX(字典!J:J,MATCH("0x"&amp;MID(F1762,7,2),字典!C:C,0)),INDEX(字典!H:H,MATCH("0x"&amp;MID(F1762,7,2),字典!C:C,0)))</f>
        <v>0x30(048)</v>
      </c>
      <c r="K1762" s="4" t="str">
        <f>INDEX(字典!M:M,MATCH("0x"&amp;RIGHT(F1762,2),字典!L:L,0))</f>
        <v>0xC1(193/065)</v>
      </c>
      <c r="L1762" s="8">
        <f t="shared" si="60"/>
        <v>55.308999999999997</v>
      </c>
      <c r="M1762" s="8">
        <f t="shared" si="61"/>
        <v>7.9999999999998295E-2</v>
      </c>
    </row>
    <row r="1763" spans="1:13" ht="18" customHeight="1" x14ac:dyDescent="0.2">
      <c r="A1763" s="1">
        <v>1762</v>
      </c>
      <c r="B1763" s="1">
        <v>8</v>
      </c>
      <c r="C1763" s="24">
        <v>43089.903995520835</v>
      </c>
      <c r="D1763" s="1" t="s">
        <v>77</v>
      </c>
      <c r="E1763" s="1" t="s">
        <v>78</v>
      </c>
      <c r="F1763" s="1" t="s">
        <v>1931</v>
      </c>
      <c r="G1763" s="1" t="s">
        <v>2206</v>
      </c>
      <c r="H1763" s="4" t="str">
        <f>INDEX(字典!B:B,MATCH(D1763,字典!A:A,0))</f>
        <v>正常</v>
      </c>
      <c r="I1763" s="4" t="str">
        <f>IF(RIGHT(F1763,2)="90",INDEX(字典!F:F,MATCH("0x"&amp;MID(F1763,5,2),字典!C:C,0)),INDEX(字典!D:D,MATCH("0x"&amp;MID(F1763,5,2),字典!C:C,0)))</f>
        <v>0x73(115)</v>
      </c>
      <c r="J1763" s="4" t="str">
        <f>IF(RIGHT(F1763,2) ="90",INDEX(字典!J:J,MATCH("0x"&amp;MID(F1763,7,2),字典!C:C,0)),INDEX(字典!H:H,MATCH("0x"&amp;MID(F1763,7,2),字典!C:C,0)))</f>
        <v>0x07(007)</v>
      </c>
      <c r="K1763" s="4" t="str">
        <f>INDEX(字典!M:M,MATCH("0x"&amp;RIGHT(F1763,2),字典!L:L,0))</f>
        <v>0xB0(176/048)</v>
      </c>
      <c r="L1763" s="8">
        <f t="shared" si="60"/>
        <v>55.396000000000001</v>
      </c>
      <c r="M1763" s="8">
        <f t="shared" si="61"/>
        <v>8.7000000000003297E-2</v>
      </c>
    </row>
    <row r="1764" spans="1:13" ht="18" customHeight="1" x14ac:dyDescent="0.2">
      <c r="A1764" s="1">
        <v>1763</v>
      </c>
      <c r="B1764" s="1">
        <v>8</v>
      </c>
      <c r="C1764" s="24">
        <v>43089.903996446759</v>
      </c>
      <c r="D1764" s="1" t="s">
        <v>77</v>
      </c>
      <c r="E1764" s="1" t="s">
        <v>78</v>
      </c>
      <c r="F1764" s="1" t="s">
        <v>1437</v>
      </c>
      <c r="G1764" s="1" t="s">
        <v>2207</v>
      </c>
      <c r="H1764" s="4" t="str">
        <f>INDEX(字典!B:B,MATCH(D1764,字典!A:A,0))</f>
        <v>正常</v>
      </c>
      <c r="I1764" s="4" t="str">
        <f>IF(RIGHT(F1764,2)="90",INDEX(字典!F:F,MATCH("0x"&amp;MID(F1764,5,2),字典!C:C,0)),INDEX(字典!D:D,MATCH("0x"&amp;MID(F1764,5,2),字典!C:C,0)))</f>
        <v>0x18(024)</v>
      </c>
      <c r="J1764" s="4" t="str">
        <f>IF(RIGHT(F1764,2) ="90",INDEX(字典!J:J,MATCH("0x"&amp;MID(F1764,7,2),字典!C:C,0)),INDEX(字典!H:H,MATCH("0x"&amp;MID(F1764,7,2),字典!C:C,0)))</f>
        <v>0x5B(091)</v>
      </c>
      <c r="K1764" s="4" t="str">
        <f>INDEX(字典!M:M,MATCH("0x"&amp;RIGHT(F1764,2),字典!L:L,0))</f>
        <v>0xB0(176/048)</v>
      </c>
      <c r="L1764" s="8">
        <f t="shared" si="60"/>
        <v>55.475999999999999</v>
      </c>
      <c r="M1764" s="8">
        <f t="shared" si="61"/>
        <v>7.9999999999998295E-2</v>
      </c>
    </row>
    <row r="1765" spans="1:13" ht="18" customHeight="1" x14ac:dyDescent="0.2">
      <c r="A1765" s="1">
        <v>1764</v>
      </c>
      <c r="B1765" s="1">
        <v>8</v>
      </c>
      <c r="C1765" s="24">
        <v>43089.903997384259</v>
      </c>
      <c r="D1765" s="1" t="s">
        <v>77</v>
      </c>
      <c r="E1765" s="1" t="s">
        <v>78</v>
      </c>
      <c r="F1765" s="1" t="s">
        <v>1061</v>
      </c>
      <c r="G1765" s="1" t="s">
        <v>2208</v>
      </c>
      <c r="H1765" s="4" t="str">
        <f>INDEX(字典!B:B,MATCH(D1765,字典!A:A,0))</f>
        <v>正常</v>
      </c>
      <c r="I1765" s="4" t="str">
        <f>IF(RIGHT(F1765,2)="90",INDEX(字典!F:F,MATCH("0x"&amp;MID(F1765,5,2),字典!C:C,0)),INDEX(字典!D:D,MATCH("0x"&amp;MID(F1765,5,2),字典!C:C,0)))</f>
        <v>-</v>
      </c>
      <c r="J1765" s="4" t="str">
        <f>IF(RIGHT(F1765,2) ="90",INDEX(字典!J:J,MATCH("0x"&amp;MID(F1765,7,2),字典!C:C,0)),INDEX(字典!H:H,MATCH("0x"&amp;MID(F1765,7,2),字典!C:C,0)))</f>
        <v>0x5D(093)</v>
      </c>
      <c r="K1765" s="4" t="str">
        <f>INDEX(字典!M:M,MATCH("0x"&amp;RIGHT(F1765,2),字典!L:L,0))</f>
        <v>0xB0(176/048)</v>
      </c>
      <c r="L1765" s="8">
        <f t="shared" si="60"/>
        <v>55.557000000000002</v>
      </c>
      <c r="M1765" s="8">
        <f t="shared" si="61"/>
        <v>8.100000000000307E-2</v>
      </c>
    </row>
    <row r="1766" spans="1:13" ht="18" customHeight="1" x14ac:dyDescent="0.2">
      <c r="A1766" s="1">
        <v>1765</v>
      </c>
      <c r="B1766" s="1">
        <v>8</v>
      </c>
      <c r="C1766" s="24">
        <v>43089.903998344904</v>
      </c>
      <c r="D1766" s="1" t="s">
        <v>77</v>
      </c>
      <c r="E1766" s="1" t="s">
        <v>78</v>
      </c>
      <c r="F1766" s="1" t="s">
        <v>1935</v>
      </c>
      <c r="G1766" s="1" t="s">
        <v>2209</v>
      </c>
      <c r="H1766" s="4" t="str">
        <f>INDEX(字典!B:B,MATCH(D1766,字典!A:A,0))</f>
        <v>正常</v>
      </c>
      <c r="I1766" s="4" t="str">
        <f>IF(RIGHT(F1766,2)="90",INDEX(字典!F:F,MATCH("0x"&amp;MID(F1766,5,2),字典!C:C,0)),INDEX(字典!D:D,MATCH("0x"&amp;MID(F1766,5,2),字典!C:C,0)))</f>
        <v>0x35(053)</v>
      </c>
      <c r="J1766" s="4" t="str">
        <f>IF(RIGHT(F1766,2) ="90",INDEX(字典!J:J,MATCH("0x"&amp;MID(F1766,7,2),字典!C:C,0)),INDEX(字典!H:H,MATCH("0x"&amp;MID(F1766,7,2),字典!C:C,0)))</f>
        <v>0x07(007)</v>
      </c>
      <c r="K1766" s="4" t="str">
        <f>INDEX(字典!M:M,MATCH("0x"&amp;RIGHT(F1766,2),字典!L:L,0))</f>
        <v>0xB1(177/049)</v>
      </c>
      <c r="L1766" s="8">
        <f t="shared" si="60"/>
        <v>55.640999999999998</v>
      </c>
      <c r="M1766" s="8">
        <f t="shared" si="61"/>
        <v>8.3999999999996078E-2</v>
      </c>
    </row>
    <row r="1767" spans="1:13" ht="18" customHeight="1" x14ac:dyDescent="0.2">
      <c r="A1767" s="1">
        <v>1766</v>
      </c>
      <c r="B1767" s="1">
        <v>8</v>
      </c>
      <c r="C1767" s="24">
        <v>43089.903999270835</v>
      </c>
      <c r="D1767" s="1" t="s">
        <v>77</v>
      </c>
      <c r="E1767" s="1" t="s">
        <v>78</v>
      </c>
      <c r="F1767" s="1" t="s">
        <v>1441</v>
      </c>
      <c r="G1767" s="1" t="s">
        <v>2210</v>
      </c>
      <c r="H1767" s="4" t="str">
        <f>INDEX(字典!B:B,MATCH(D1767,字典!A:A,0))</f>
        <v>正常</v>
      </c>
      <c r="I1767" s="4" t="str">
        <f>IF(RIGHT(F1767,2)="90",INDEX(字典!F:F,MATCH("0x"&amp;MID(F1767,5,2),字典!C:C,0)),INDEX(字典!D:D,MATCH("0x"&amp;MID(F1767,5,2),字典!C:C,0)))</f>
        <v>0x18(024)</v>
      </c>
      <c r="J1767" s="4" t="str">
        <f>IF(RIGHT(F1767,2) ="90",INDEX(字典!J:J,MATCH("0x"&amp;MID(F1767,7,2),字典!C:C,0)),INDEX(字典!H:H,MATCH("0x"&amp;MID(F1767,7,2),字典!C:C,0)))</f>
        <v>0x5B(091)</v>
      </c>
      <c r="K1767" s="4" t="str">
        <f>INDEX(字典!M:M,MATCH("0x"&amp;RIGHT(F1767,2),字典!L:L,0))</f>
        <v>0xB1(177/049)</v>
      </c>
      <c r="L1767" s="8">
        <f t="shared" si="60"/>
        <v>55.720999999999997</v>
      </c>
      <c r="M1767" s="8">
        <f t="shared" si="61"/>
        <v>7.9999999999998295E-2</v>
      </c>
    </row>
    <row r="1768" spans="1:13" ht="18" customHeight="1" x14ac:dyDescent="0.2">
      <c r="A1768" s="1">
        <v>1767</v>
      </c>
      <c r="B1768" s="1">
        <v>8</v>
      </c>
      <c r="C1768" s="24">
        <v>43089.904000254632</v>
      </c>
      <c r="D1768" s="1" t="s">
        <v>77</v>
      </c>
      <c r="E1768" s="1" t="s">
        <v>78</v>
      </c>
      <c r="F1768" s="1" t="s">
        <v>1499</v>
      </c>
      <c r="G1768" s="1" t="s">
        <v>2211</v>
      </c>
      <c r="H1768" s="4" t="str">
        <f>INDEX(字典!B:B,MATCH(D1768,字典!A:A,0))</f>
        <v>正常</v>
      </c>
      <c r="I1768" s="4" t="str">
        <f>IF(RIGHT(F1768,2)="90",INDEX(字典!F:F,MATCH("0x"&amp;MID(F1768,5,2),字典!C:C,0)),INDEX(字典!D:D,MATCH("0x"&amp;MID(F1768,5,2),字典!C:C,0)))</f>
        <v>-</v>
      </c>
      <c r="J1768" s="4" t="str">
        <f>IF(RIGHT(F1768,2) ="90",INDEX(字典!J:J,MATCH("0x"&amp;MID(F1768,7,2),字典!C:C,0)),INDEX(字典!H:H,MATCH("0x"&amp;MID(F1768,7,2),字典!C:C,0)))</f>
        <v>0x5D(093)</v>
      </c>
      <c r="K1768" s="4" t="str">
        <f>INDEX(字典!M:M,MATCH("0x"&amp;RIGHT(F1768,2),字典!L:L,0))</f>
        <v>0xB1(177/049)</v>
      </c>
      <c r="L1768" s="8">
        <f t="shared" si="60"/>
        <v>55.805999999999997</v>
      </c>
      <c r="M1768" s="8">
        <f t="shared" si="61"/>
        <v>8.5000000000000853E-2</v>
      </c>
    </row>
    <row r="1769" spans="1:13" ht="18" customHeight="1" x14ac:dyDescent="0.2">
      <c r="A1769" s="1">
        <v>1768</v>
      </c>
      <c r="B1769" s="1">
        <v>8</v>
      </c>
      <c r="C1769" s="24">
        <v>43089.904001643517</v>
      </c>
      <c r="D1769" s="1" t="s">
        <v>77</v>
      </c>
      <c r="E1769" s="1" t="s">
        <v>78</v>
      </c>
      <c r="F1769" s="1" t="s">
        <v>1589</v>
      </c>
      <c r="G1769" s="1" t="s">
        <v>2212</v>
      </c>
      <c r="H1769" s="4" t="str">
        <f>INDEX(字典!B:B,MATCH(D1769,字典!A:A,0))</f>
        <v>正常</v>
      </c>
      <c r="I1769" s="4" t="str">
        <f>IF(RIGHT(F1769,2)="90",INDEX(字典!F:F,MATCH("0x"&amp;MID(F1769,5,2),字典!C:C,0)),INDEX(字典!D:D,MATCH("0x"&amp;MID(F1769,5,2),字典!C:C,0)))</f>
        <v>按下(力度102)</v>
      </c>
      <c r="J1769" s="4" t="str">
        <f>IF(RIGHT(F1769,2) ="90",INDEX(字典!J:J,MATCH("0x"&amp;MID(F1769,7,2),字典!C:C,0)),INDEX(字典!H:H,MATCH("0x"&amp;MID(F1769,7,2),字典!C:C,0)))</f>
        <v>C3键</v>
      </c>
      <c r="K1769" s="4" t="str">
        <f>INDEX(字典!M:M,MATCH("0x"&amp;RIGHT(F1769,2),字典!L:L,0))</f>
        <v>音符</v>
      </c>
      <c r="L1769" s="8">
        <f t="shared" si="60"/>
        <v>55.926000000000002</v>
      </c>
      <c r="M1769" s="8">
        <f t="shared" si="61"/>
        <v>0.12000000000000455</v>
      </c>
    </row>
    <row r="1770" spans="1:13" ht="18" customHeight="1" x14ac:dyDescent="0.2">
      <c r="A1770" s="1">
        <v>1769</v>
      </c>
      <c r="B1770" s="1">
        <v>8</v>
      </c>
      <c r="C1770" s="24">
        <v>43089.904002499999</v>
      </c>
      <c r="D1770" s="1" t="s">
        <v>77</v>
      </c>
      <c r="E1770" s="1" t="s">
        <v>78</v>
      </c>
      <c r="F1770" s="1" t="s">
        <v>2213</v>
      </c>
      <c r="G1770" s="1" t="s">
        <v>2214</v>
      </c>
      <c r="H1770" s="4" t="str">
        <f>INDEX(字典!B:B,MATCH(D1770,字典!A:A,0))</f>
        <v>正常</v>
      </c>
      <c r="I1770" s="4" t="str">
        <f>IF(RIGHT(F1770,2)="90",INDEX(字典!F:F,MATCH("0x"&amp;MID(F1770,5,2),字典!C:C,0)),INDEX(字典!D:D,MATCH("0x"&amp;MID(F1770,5,2),字典!C:C,0)))</f>
        <v>0x66(102)</v>
      </c>
      <c r="J1770" s="4" t="str">
        <f>IF(RIGHT(F1770,2) ="90",INDEX(字典!J:J,MATCH("0x"&amp;MID(F1770,7,2),字典!C:C,0)),INDEX(字典!H:H,MATCH("0x"&amp;MID(F1770,7,2),字典!C:C,0)))</f>
        <v>0x3C(060)</v>
      </c>
      <c r="K1770" s="4" t="str">
        <f>INDEX(字典!M:M,MATCH("0x"&amp;RIGHT(F1770,2),字典!L:L,0))</f>
        <v>0x91(145/017)</v>
      </c>
      <c r="L1770" s="8">
        <f t="shared" si="60"/>
        <v>56</v>
      </c>
      <c r="M1770" s="8">
        <f t="shared" si="61"/>
        <v>7.3999999999998067E-2</v>
      </c>
    </row>
    <row r="1771" spans="1:13" ht="18" customHeight="1" x14ac:dyDescent="0.2">
      <c r="A1771" s="1">
        <v>1770</v>
      </c>
      <c r="B1771" s="1">
        <v>8</v>
      </c>
      <c r="C1771" s="24">
        <v>43089.904009675927</v>
      </c>
      <c r="D1771" s="1" t="s">
        <v>77</v>
      </c>
      <c r="E1771" s="1" t="s">
        <v>78</v>
      </c>
      <c r="F1771" s="1" t="s">
        <v>194</v>
      </c>
      <c r="G1771" s="1" t="s">
        <v>2215</v>
      </c>
      <c r="H1771" s="4" t="str">
        <f>INDEX(字典!B:B,MATCH(D1771,字典!A:A,0))</f>
        <v>正常</v>
      </c>
      <c r="I1771" s="4" t="str">
        <f>IF(RIGHT(F1771,2)="90",INDEX(字典!F:F,MATCH("0x"&amp;MID(F1771,5,2),字典!C:C,0)),INDEX(字典!D:D,MATCH("0x"&amp;MID(F1771,5,2),字典!C:C,0)))</f>
        <v>松开按键</v>
      </c>
      <c r="J1771" s="4" t="str">
        <f>IF(RIGHT(F1771,2) ="90",INDEX(字典!J:J,MATCH("0x"&amp;MID(F1771,7,2),字典!C:C,0)),INDEX(字典!H:H,MATCH("0x"&amp;MID(F1771,7,2),字典!C:C,0)))</f>
        <v>C3键</v>
      </c>
      <c r="K1771" s="4" t="str">
        <f>INDEX(字典!M:M,MATCH("0x"&amp;RIGHT(F1771,2),字典!L:L,0))</f>
        <v>音符</v>
      </c>
      <c r="L1771" s="8">
        <f t="shared" si="60"/>
        <v>56.62</v>
      </c>
      <c r="M1771" s="8">
        <f t="shared" si="61"/>
        <v>0.61999999999999744</v>
      </c>
    </row>
    <row r="1772" spans="1:13" ht="18" customHeight="1" x14ac:dyDescent="0.2">
      <c r="A1772" s="1">
        <v>1771</v>
      </c>
      <c r="B1772" s="1">
        <v>8</v>
      </c>
      <c r="C1772" s="24">
        <v>43089.904010555554</v>
      </c>
      <c r="D1772" s="1" t="s">
        <v>77</v>
      </c>
      <c r="E1772" s="1" t="s">
        <v>78</v>
      </c>
      <c r="F1772" s="1" t="s">
        <v>2216</v>
      </c>
      <c r="G1772" s="1" t="s">
        <v>2217</v>
      </c>
      <c r="H1772" s="4" t="str">
        <f>INDEX(字典!B:B,MATCH(D1772,字典!A:A,0))</f>
        <v>正常</v>
      </c>
      <c r="I1772" s="4" t="str">
        <f>IF(RIGHT(F1772,2)="90",INDEX(字典!F:F,MATCH("0x"&amp;MID(F1772,5,2),字典!C:C,0)),INDEX(字典!D:D,MATCH("0x"&amp;MID(F1772,5,2),字典!C:C,0)))</f>
        <v>-</v>
      </c>
      <c r="J1772" s="4" t="str">
        <f>IF(RIGHT(F1772,2) ="90",INDEX(字典!J:J,MATCH("0x"&amp;MID(F1772,7,2),字典!C:C,0)),INDEX(字典!H:H,MATCH("0x"&amp;MID(F1772,7,2),字典!C:C,0)))</f>
        <v>0x3C(060)</v>
      </c>
      <c r="K1772" s="4" t="str">
        <f>INDEX(字典!M:M,MATCH("0x"&amp;RIGHT(F1772,2),字典!L:L,0))</f>
        <v>0x91(145/017)</v>
      </c>
      <c r="L1772" s="8">
        <f t="shared" si="60"/>
        <v>56.695999999999998</v>
      </c>
      <c r="M1772" s="8">
        <f t="shared" si="61"/>
        <v>7.6000000000000512E-2</v>
      </c>
    </row>
    <row r="1773" spans="1:13" ht="18" customHeight="1" x14ac:dyDescent="0.2">
      <c r="A1773" s="1">
        <v>1772</v>
      </c>
      <c r="B1773" s="1">
        <v>8</v>
      </c>
      <c r="C1773" s="24">
        <v>43089.904019212961</v>
      </c>
      <c r="D1773" s="1" t="s">
        <v>77</v>
      </c>
      <c r="E1773" s="1" t="s">
        <v>78</v>
      </c>
      <c r="F1773" s="1" t="s">
        <v>1049</v>
      </c>
      <c r="G1773" s="1" t="s">
        <v>2218</v>
      </c>
      <c r="H1773" s="4" t="str">
        <f>INDEX(字典!B:B,MATCH(D1773,字典!A:A,0))</f>
        <v>正常</v>
      </c>
      <c r="I1773" s="4" t="str">
        <f>IF(RIGHT(F1773,2)="90",INDEX(字典!F:F,MATCH("0x"&amp;MID(F1773,5,2),字典!C:C,0)),INDEX(字典!D:D,MATCH("0x"&amp;MID(F1773,5,2),字典!C:C,0)))</f>
        <v>-</v>
      </c>
      <c r="J1773" s="4" t="str">
        <f>IF(RIGHT(F1773,2) ="90",INDEX(字典!J:J,MATCH("0x"&amp;MID(F1773,7,2),字典!C:C,0)),INDEX(字典!H:H,MATCH("0x"&amp;MID(F1773,7,2),字典!C:C,0)))</f>
        <v>-</v>
      </c>
      <c r="K1773" s="4" t="str">
        <f>INDEX(字典!M:M,MATCH("0x"&amp;RIGHT(F1773,2),字典!L:L,0))</f>
        <v>0xB0(176/048)</v>
      </c>
      <c r="L1773" s="8">
        <f t="shared" si="60"/>
        <v>57.442999999999998</v>
      </c>
      <c r="M1773" s="8">
        <f t="shared" si="61"/>
        <v>0.74699999999999989</v>
      </c>
    </row>
    <row r="1774" spans="1:13" ht="18" customHeight="1" x14ac:dyDescent="0.2">
      <c r="A1774" s="1">
        <v>1773</v>
      </c>
      <c r="B1774" s="1">
        <v>8</v>
      </c>
      <c r="C1774" s="24">
        <v>43089.90402008102</v>
      </c>
      <c r="D1774" s="1" t="s">
        <v>77</v>
      </c>
      <c r="E1774" s="1" t="s">
        <v>78</v>
      </c>
      <c r="F1774" s="1" t="s">
        <v>1051</v>
      </c>
      <c r="G1774" s="1" t="s">
        <v>2219</v>
      </c>
      <c r="H1774" s="4" t="str">
        <f>INDEX(字典!B:B,MATCH(D1774,字典!A:A,0))</f>
        <v>正常</v>
      </c>
      <c r="I1774" s="4" t="str">
        <f>IF(RIGHT(F1774,2)="90",INDEX(字典!F:F,MATCH("0x"&amp;MID(F1774,5,2),字典!C:C,0)),INDEX(字典!D:D,MATCH("0x"&amp;MID(F1774,5,2),字典!C:C,0)))</f>
        <v>0x70(112)</v>
      </c>
      <c r="J1774" s="4" t="str">
        <f>IF(RIGHT(F1774,2) ="90",INDEX(字典!J:J,MATCH("0x"&amp;MID(F1774,7,2),字典!C:C,0)),INDEX(字典!H:H,MATCH("0x"&amp;MID(F1774,7,2),字典!C:C,0)))</f>
        <v>0x20(032)</v>
      </c>
      <c r="K1774" s="4" t="str">
        <f>INDEX(字典!M:M,MATCH("0x"&amp;RIGHT(F1774,2),字典!L:L,0))</f>
        <v>0xB0(176/048)</v>
      </c>
      <c r="L1774" s="8">
        <f t="shared" si="60"/>
        <v>57.518000000000001</v>
      </c>
      <c r="M1774" s="8">
        <f t="shared" si="61"/>
        <v>7.5000000000002842E-2</v>
      </c>
    </row>
    <row r="1775" spans="1:13" ht="18" customHeight="1" x14ac:dyDescent="0.2">
      <c r="A1775" s="1">
        <v>1774</v>
      </c>
      <c r="B1775" s="1">
        <v>8</v>
      </c>
      <c r="C1775" s="24">
        <v>43089.904021041664</v>
      </c>
      <c r="D1775" s="1" t="s">
        <v>77</v>
      </c>
      <c r="E1775" s="1" t="s">
        <v>78</v>
      </c>
      <c r="F1775" s="1" t="s">
        <v>1052</v>
      </c>
      <c r="G1775" s="1" t="s">
        <v>2220</v>
      </c>
      <c r="H1775" s="4" t="str">
        <f>INDEX(字典!B:B,MATCH(D1775,字典!A:A,0))</f>
        <v>正常</v>
      </c>
      <c r="I1775" s="4" t="str">
        <f>IF(RIGHT(F1775,2)="90",INDEX(字典!F:F,MATCH("0x"&amp;MID(F1775,5,2),字典!C:C,0)),INDEX(字典!D:D,MATCH("0x"&amp;MID(F1775,5,2),字典!C:C,0)))</f>
        <v>-</v>
      </c>
      <c r="J1775" s="4" t="str">
        <f>IF(RIGHT(F1775,2) ="90",INDEX(字典!J:J,MATCH("0x"&amp;MID(F1775,7,2),字典!C:C,0)),INDEX(字典!H:H,MATCH("0x"&amp;MID(F1775,7,2),字典!C:C,0)))</f>
        <v>-</v>
      </c>
      <c r="K1775" s="4" t="str">
        <f>INDEX(字典!M:M,MATCH("0x"&amp;RIGHT(F1775,2),字典!L:L,0))</f>
        <v>0xC0(192/064)</v>
      </c>
      <c r="L1775" s="8">
        <f t="shared" si="60"/>
        <v>57.601999999999997</v>
      </c>
      <c r="M1775" s="8">
        <f t="shared" si="61"/>
        <v>8.3999999999996078E-2</v>
      </c>
    </row>
    <row r="1776" spans="1:13" ht="18" customHeight="1" x14ac:dyDescent="0.2">
      <c r="A1776" s="1">
        <v>1775</v>
      </c>
      <c r="B1776" s="1">
        <v>8</v>
      </c>
      <c r="C1776" s="24">
        <v>43089.904022002316</v>
      </c>
      <c r="D1776" s="1" t="s">
        <v>77</v>
      </c>
      <c r="E1776" s="1" t="s">
        <v>78</v>
      </c>
      <c r="F1776" s="1" t="s">
        <v>1054</v>
      </c>
      <c r="G1776" s="1" t="s">
        <v>2221</v>
      </c>
      <c r="H1776" s="4" t="str">
        <f>INDEX(字典!B:B,MATCH(D1776,字典!A:A,0))</f>
        <v>正常</v>
      </c>
      <c r="I1776" s="4" t="str">
        <f>IF(RIGHT(F1776,2)="90",INDEX(字典!F:F,MATCH("0x"&amp;MID(F1776,5,2),字典!C:C,0)),INDEX(字典!D:D,MATCH("0x"&amp;MID(F1776,5,2),字典!C:C,0)))</f>
        <v>-</v>
      </c>
      <c r="J1776" s="4" t="str">
        <f>IF(RIGHT(F1776,2) ="90",INDEX(字典!J:J,MATCH("0x"&amp;MID(F1776,7,2),字典!C:C,0)),INDEX(字典!H:H,MATCH("0x"&amp;MID(F1776,7,2),字典!C:C,0)))</f>
        <v>-</v>
      </c>
      <c r="K1776" s="4" t="str">
        <f>INDEX(字典!M:M,MATCH("0x"&amp;RIGHT(F1776,2),字典!L:L,0))</f>
        <v>0xB1(177/049)</v>
      </c>
      <c r="L1776" s="8">
        <f t="shared" si="60"/>
        <v>57.685000000000002</v>
      </c>
      <c r="M1776" s="8">
        <f t="shared" si="61"/>
        <v>8.3000000000005514E-2</v>
      </c>
    </row>
    <row r="1777" spans="1:13" ht="18" customHeight="1" x14ac:dyDescent="0.2">
      <c r="A1777" s="1">
        <v>1776</v>
      </c>
      <c r="B1777" s="1">
        <v>8</v>
      </c>
      <c r="C1777" s="24">
        <v>43089.904023009258</v>
      </c>
      <c r="D1777" s="1" t="s">
        <v>77</v>
      </c>
      <c r="E1777" s="1" t="s">
        <v>78</v>
      </c>
      <c r="F1777" s="1" t="s">
        <v>1055</v>
      </c>
      <c r="G1777" s="1" t="s">
        <v>2222</v>
      </c>
      <c r="H1777" s="4" t="str">
        <f>INDEX(字典!B:B,MATCH(D1777,字典!A:A,0))</f>
        <v>正常</v>
      </c>
      <c r="I1777" s="4" t="str">
        <f>IF(RIGHT(F1777,2)="90",INDEX(字典!F:F,MATCH("0x"&amp;MID(F1777,5,2),字典!C:C,0)),INDEX(字典!D:D,MATCH("0x"&amp;MID(F1777,5,2),字典!C:C,0)))</f>
        <v>0x70(112)</v>
      </c>
      <c r="J1777" s="4" t="str">
        <f>IF(RIGHT(F1777,2) ="90",INDEX(字典!J:J,MATCH("0x"&amp;MID(F1777,7,2),字典!C:C,0)),INDEX(字典!H:H,MATCH("0x"&amp;MID(F1777,7,2),字典!C:C,0)))</f>
        <v>0x20(032)</v>
      </c>
      <c r="K1777" s="4" t="str">
        <f>INDEX(字典!M:M,MATCH("0x"&amp;RIGHT(F1777,2),字典!L:L,0))</f>
        <v>0xB1(177/049)</v>
      </c>
      <c r="L1777" s="8">
        <f t="shared" si="60"/>
        <v>57.771999999999998</v>
      </c>
      <c r="M1777" s="8">
        <f t="shared" si="61"/>
        <v>8.6999999999996191E-2</v>
      </c>
    </row>
    <row r="1778" spans="1:13" ht="18" customHeight="1" x14ac:dyDescent="0.2">
      <c r="A1778" s="1">
        <v>1777</v>
      </c>
      <c r="B1778" s="1">
        <v>8</v>
      </c>
      <c r="C1778" s="24">
        <v>43089.90402396991</v>
      </c>
      <c r="D1778" s="1" t="s">
        <v>77</v>
      </c>
      <c r="E1778" s="1" t="s">
        <v>78</v>
      </c>
      <c r="F1778" s="1" t="s">
        <v>1056</v>
      </c>
      <c r="G1778" s="1" t="s">
        <v>2223</v>
      </c>
      <c r="H1778" s="4" t="str">
        <f>INDEX(字典!B:B,MATCH(D1778,字典!A:A,0))</f>
        <v>正常</v>
      </c>
      <c r="I1778" s="4" t="str">
        <f>IF(RIGHT(F1778,2)="90",INDEX(字典!F:F,MATCH("0x"&amp;MID(F1778,5,2),字典!C:C,0)),INDEX(字典!D:D,MATCH("0x"&amp;MID(F1778,5,2),字典!C:C,0)))</f>
        <v>-</v>
      </c>
      <c r="J1778" s="4" t="str">
        <f>IF(RIGHT(F1778,2) ="90",INDEX(字典!J:J,MATCH("0x"&amp;MID(F1778,7,2),字典!C:C,0)),INDEX(字典!H:H,MATCH("0x"&amp;MID(F1778,7,2),字典!C:C,0)))</f>
        <v>0x31(049)</v>
      </c>
      <c r="K1778" s="4" t="str">
        <f>INDEX(字典!M:M,MATCH("0x"&amp;RIGHT(F1778,2),字典!L:L,0))</f>
        <v>0xC1(193/065)</v>
      </c>
      <c r="L1778" s="8">
        <f t="shared" si="60"/>
        <v>57.854999999999997</v>
      </c>
      <c r="M1778" s="8">
        <f t="shared" si="61"/>
        <v>8.2999999999998408E-2</v>
      </c>
    </row>
    <row r="1779" spans="1:13" ht="18" customHeight="1" x14ac:dyDescent="0.2">
      <c r="A1779" s="1">
        <v>1778</v>
      </c>
      <c r="B1779" s="1">
        <v>8</v>
      </c>
      <c r="C1779" s="24">
        <v>43089.904025011572</v>
      </c>
      <c r="D1779" s="1" t="s">
        <v>77</v>
      </c>
      <c r="E1779" s="1" t="s">
        <v>78</v>
      </c>
      <c r="F1779" s="1" t="s">
        <v>1058</v>
      </c>
      <c r="G1779" s="1" t="s">
        <v>2224</v>
      </c>
      <c r="H1779" s="4" t="str">
        <f>INDEX(字典!B:B,MATCH(D1779,字典!A:A,0))</f>
        <v>正常</v>
      </c>
      <c r="I1779" s="4" t="str">
        <f>IF(RIGHT(F1779,2)="90",INDEX(字典!F:F,MATCH("0x"&amp;MID(F1779,5,2),字典!C:C,0)),INDEX(字典!D:D,MATCH("0x"&amp;MID(F1779,5,2),字典!C:C,0)))</f>
        <v>0x72(114)</v>
      </c>
      <c r="J1779" s="4" t="str">
        <f>IF(RIGHT(F1779,2) ="90",INDEX(字典!J:J,MATCH("0x"&amp;MID(F1779,7,2),字典!C:C,0)),INDEX(字典!H:H,MATCH("0x"&amp;MID(F1779,7,2),字典!C:C,0)))</f>
        <v>0x07(007)</v>
      </c>
      <c r="K1779" s="4" t="str">
        <f>INDEX(字典!M:M,MATCH("0x"&amp;RIGHT(F1779,2),字典!L:L,0))</f>
        <v>0xB0(176/048)</v>
      </c>
      <c r="L1779" s="8">
        <f t="shared" si="60"/>
        <v>57.945</v>
      </c>
      <c r="M1779" s="8">
        <f t="shared" si="61"/>
        <v>9.0000000000003411E-2</v>
      </c>
    </row>
    <row r="1780" spans="1:13" ht="18" customHeight="1" x14ac:dyDescent="0.2">
      <c r="A1780" s="1">
        <v>1779</v>
      </c>
      <c r="B1780" s="1">
        <v>8</v>
      </c>
      <c r="C1780" s="24">
        <v>43089.904025949072</v>
      </c>
      <c r="D1780" s="1" t="s">
        <v>77</v>
      </c>
      <c r="E1780" s="1" t="s">
        <v>78</v>
      </c>
      <c r="F1780" s="1" t="s">
        <v>1060</v>
      </c>
      <c r="G1780" s="1" t="s">
        <v>2225</v>
      </c>
      <c r="H1780" s="4" t="str">
        <f>INDEX(字典!B:B,MATCH(D1780,字典!A:A,0))</f>
        <v>正常</v>
      </c>
      <c r="I1780" s="4" t="str">
        <f>IF(RIGHT(F1780,2)="90",INDEX(字典!F:F,MATCH("0x"&amp;MID(F1780,5,2),字典!C:C,0)),INDEX(字典!D:D,MATCH("0x"&amp;MID(F1780,5,2),字典!C:C,0)))</f>
        <v>0x14(020)</v>
      </c>
      <c r="J1780" s="4" t="str">
        <f>IF(RIGHT(F1780,2) ="90",INDEX(字典!J:J,MATCH("0x"&amp;MID(F1780,7,2),字典!C:C,0)),INDEX(字典!H:H,MATCH("0x"&amp;MID(F1780,7,2),字典!C:C,0)))</f>
        <v>0x5B(091)</v>
      </c>
      <c r="K1780" s="4" t="str">
        <f>INDEX(字典!M:M,MATCH("0x"&amp;RIGHT(F1780,2),字典!L:L,0))</f>
        <v>0xB0(176/048)</v>
      </c>
      <c r="L1780" s="8">
        <f t="shared" si="60"/>
        <v>58.026000000000003</v>
      </c>
      <c r="M1780" s="8">
        <f t="shared" si="61"/>
        <v>8.100000000000307E-2</v>
      </c>
    </row>
    <row r="1781" spans="1:13" ht="18" customHeight="1" x14ac:dyDescent="0.2">
      <c r="A1781" s="1">
        <v>1780</v>
      </c>
      <c r="B1781" s="1">
        <v>8</v>
      </c>
      <c r="C1781" s="24">
        <v>43089.904026944445</v>
      </c>
      <c r="D1781" s="1" t="s">
        <v>77</v>
      </c>
      <c r="E1781" s="1" t="s">
        <v>78</v>
      </c>
      <c r="F1781" s="1" t="s">
        <v>1063</v>
      </c>
      <c r="G1781" s="1" t="s">
        <v>2226</v>
      </c>
      <c r="H1781" s="4" t="str">
        <f>INDEX(字典!B:B,MATCH(D1781,字典!A:A,0))</f>
        <v>正常</v>
      </c>
      <c r="I1781" s="4" t="str">
        <f>IF(RIGHT(F1781,2)="90",INDEX(字典!F:F,MATCH("0x"&amp;MID(F1781,5,2),字典!C:C,0)),INDEX(字典!D:D,MATCH("0x"&amp;MID(F1781,5,2),字典!C:C,0)))</f>
        <v>0x32(050)</v>
      </c>
      <c r="J1781" s="4" t="str">
        <f>IF(RIGHT(F1781,2) ="90",INDEX(字典!J:J,MATCH("0x"&amp;MID(F1781,7,2),字典!C:C,0)),INDEX(字典!H:H,MATCH("0x"&amp;MID(F1781,7,2),字典!C:C,0)))</f>
        <v>0x07(007)</v>
      </c>
      <c r="K1781" s="4" t="str">
        <f>INDEX(字典!M:M,MATCH("0x"&amp;RIGHT(F1781,2),字典!L:L,0))</f>
        <v>0xB1(177/049)</v>
      </c>
      <c r="L1781" s="8">
        <f t="shared" si="60"/>
        <v>58.112000000000002</v>
      </c>
      <c r="M1781" s="8">
        <f t="shared" si="61"/>
        <v>8.5999999999998522E-2</v>
      </c>
    </row>
    <row r="1782" spans="1:13" ht="18" customHeight="1" x14ac:dyDescent="0.2">
      <c r="A1782" s="1">
        <v>1781</v>
      </c>
      <c r="B1782" s="1">
        <v>8</v>
      </c>
      <c r="C1782" s="24">
        <v>43089.904027928242</v>
      </c>
      <c r="D1782" s="1" t="s">
        <v>77</v>
      </c>
      <c r="E1782" s="1" t="s">
        <v>78</v>
      </c>
      <c r="F1782" s="1" t="s">
        <v>1518</v>
      </c>
      <c r="G1782" s="1" t="s">
        <v>2227</v>
      </c>
      <c r="H1782" s="4" t="str">
        <f>INDEX(字典!B:B,MATCH(D1782,字典!A:A,0))</f>
        <v>正常</v>
      </c>
      <c r="I1782" s="4" t="str">
        <f>IF(RIGHT(F1782,2)="90",INDEX(字典!F:F,MATCH("0x"&amp;MID(F1782,5,2),字典!C:C,0)),INDEX(字典!D:D,MATCH("0x"&amp;MID(F1782,5,2),字典!C:C,0)))</f>
        <v>0x32(050)</v>
      </c>
      <c r="J1782" s="4" t="str">
        <f>IF(RIGHT(F1782,2) ="90",INDEX(字典!J:J,MATCH("0x"&amp;MID(F1782,7,2),字典!C:C,0)),INDEX(字典!H:H,MATCH("0x"&amp;MID(F1782,7,2),字典!C:C,0)))</f>
        <v>0x5B(091)</v>
      </c>
      <c r="K1782" s="4" t="str">
        <f>INDEX(字典!M:M,MATCH("0x"&amp;RIGHT(F1782,2),字典!L:L,0))</f>
        <v>0xB1(177/049)</v>
      </c>
      <c r="L1782" s="8">
        <f t="shared" si="60"/>
        <v>58.197000000000003</v>
      </c>
      <c r="M1782" s="8">
        <f t="shared" si="61"/>
        <v>8.5000000000000853E-2</v>
      </c>
    </row>
    <row r="1783" spans="1:13" ht="18" customHeight="1" x14ac:dyDescent="0.2">
      <c r="A1783" s="1">
        <v>1782</v>
      </c>
      <c r="B1783" s="1">
        <v>8</v>
      </c>
      <c r="C1783" s="24">
        <v>43089.904028912038</v>
      </c>
      <c r="D1783" s="1" t="s">
        <v>77</v>
      </c>
      <c r="E1783" s="1" t="s">
        <v>78</v>
      </c>
      <c r="F1783" s="1" t="s">
        <v>1589</v>
      </c>
      <c r="G1783" s="1" t="s">
        <v>2228</v>
      </c>
      <c r="H1783" s="4" t="str">
        <f>INDEX(字典!B:B,MATCH(D1783,字典!A:A,0))</f>
        <v>正常</v>
      </c>
      <c r="I1783" s="4" t="str">
        <f>IF(RIGHT(F1783,2)="90",INDEX(字典!F:F,MATCH("0x"&amp;MID(F1783,5,2),字典!C:C,0)),INDEX(字典!D:D,MATCH("0x"&amp;MID(F1783,5,2),字典!C:C,0)))</f>
        <v>按下(力度102)</v>
      </c>
      <c r="J1783" s="4" t="str">
        <f>IF(RIGHT(F1783,2) ="90",INDEX(字典!J:J,MATCH("0x"&amp;MID(F1783,7,2),字典!C:C,0)),INDEX(字典!H:H,MATCH("0x"&amp;MID(F1783,7,2),字典!C:C,0)))</f>
        <v>C3键</v>
      </c>
      <c r="K1783" s="4" t="str">
        <f>INDEX(字典!M:M,MATCH("0x"&amp;RIGHT(F1783,2),字典!L:L,0))</f>
        <v>音符</v>
      </c>
      <c r="L1783" s="8">
        <f t="shared" si="60"/>
        <v>58.281999999999996</v>
      </c>
      <c r="M1783" s="8">
        <f t="shared" si="61"/>
        <v>8.4999999999993747E-2</v>
      </c>
    </row>
    <row r="1784" spans="1:13" ht="18" customHeight="1" x14ac:dyDescent="0.2">
      <c r="A1784" s="1">
        <v>1783</v>
      </c>
      <c r="B1784" s="1">
        <v>8</v>
      </c>
      <c r="C1784" s="24">
        <v>43089.904042361108</v>
      </c>
      <c r="D1784" s="1" t="s">
        <v>77</v>
      </c>
      <c r="E1784" s="1" t="s">
        <v>78</v>
      </c>
      <c r="F1784" s="1" t="s">
        <v>194</v>
      </c>
      <c r="G1784" s="1" t="s">
        <v>2229</v>
      </c>
      <c r="H1784" s="4" t="str">
        <f>INDEX(字典!B:B,MATCH(D1784,字典!A:A,0))</f>
        <v>正常</v>
      </c>
      <c r="I1784" s="4" t="str">
        <f>IF(RIGHT(F1784,2)="90",INDEX(字典!F:F,MATCH("0x"&amp;MID(F1784,5,2),字典!C:C,0)),INDEX(字典!D:D,MATCH("0x"&amp;MID(F1784,5,2),字典!C:C,0)))</f>
        <v>松开按键</v>
      </c>
      <c r="J1784" s="4" t="str">
        <f>IF(RIGHT(F1784,2) ="90",INDEX(字典!J:J,MATCH("0x"&amp;MID(F1784,7,2),字典!C:C,0)),INDEX(字典!H:H,MATCH("0x"&amp;MID(F1784,7,2),字典!C:C,0)))</f>
        <v>C3键</v>
      </c>
      <c r="K1784" s="4" t="str">
        <f>INDEX(字典!M:M,MATCH("0x"&amp;RIGHT(F1784,2),字典!L:L,0))</f>
        <v>音符</v>
      </c>
      <c r="L1784" s="8">
        <f t="shared" si="60"/>
        <v>59.444000000000003</v>
      </c>
      <c r="M1784" s="8">
        <f t="shared" si="61"/>
        <v>1.1620000000000061</v>
      </c>
    </row>
  </sheetData>
  <autoFilter ref="A1:M1784"/>
  <phoneticPr fontId="1" type="noConversion"/>
  <pageMargins left="0.7" right="0.7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电子琴</vt:lpstr>
      <vt:lpstr>字典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2017-12-20T13:53:05Z</dcterms:modified>
</cp:coreProperties>
</file>