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6AABBD67-1A30-4D48-A2B8-F0F521ABFF2F}" xr6:coauthVersionLast="47" xr6:coauthVersionMax="47" xr10:uidLastSave="{00000000-0000-0000-0000-000000000000}"/>
  <bookViews>
    <workbookView xWindow="-120" yWindow="-120" windowWidth="20730" windowHeight="11310" activeTab="1" xr2:uid="{FF5AD6D8-915D-4F21-8C30-F8702BD20A05}"/>
  </bookViews>
  <sheets>
    <sheet name="Planilha1" sheetId="1" r:id="rId1"/>
    <sheet name="Algoritmo cinza 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J29" i="2"/>
  <c r="BU25" i="2"/>
  <c r="BT25" i="2"/>
  <c r="BQ25" i="2"/>
  <c r="BP25" i="2"/>
  <c r="BO25" i="2"/>
  <c r="BL25" i="2"/>
  <c r="BK25" i="2"/>
  <c r="BI25" i="2"/>
  <c r="BG25" i="2"/>
  <c r="BE25" i="2"/>
  <c r="BD25" i="2"/>
  <c r="BA25" i="2"/>
  <c r="AZ25" i="2"/>
  <c r="AY25" i="2"/>
  <c r="AV25" i="2"/>
  <c r="AU25" i="2"/>
  <c r="AS25" i="2"/>
  <c r="AQ25" i="2"/>
  <c r="BU24" i="2"/>
  <c r="BR24" i="2"/>
  <c r="BQ24" i="2"/>
  <c r="BP24" i="2"/>
  <c r="BM24" i="2"/>
  <c r="BL24" i="2"/>
  <c r="BJ24" i="2"/>
  <c r="BH24" i="2"/>
  <c r="BF24" i="2"/>
  <c r="BE24" i="2"/>
  <c r="BB24" i="2"/>
  <c r="BA24" i="2"/>
  <c r="AZ24" i="2"/>
  <c r="AW24" i="2"/>
  <c r="AV24" i="2"/>
  <c r="AT24" i="2"/>
  <c r="AR24" i="2"/>
  <c r="AP24" i="2"/>
  <c r="BS23" i="2"/>
  <c r="BR23" i="2"/>
  <c r="BQ23" i="2"/>
  <c r="BN23" i="2"/>
  <c r="BM23" i="2"/>
  <c r="BK23" i="2"/>
  <c r="BI23" i="2"/>
  <c r="BG23" i="2"/>
  <c r="BF23" i="2"/>
  <c r="BC23" i="2"/>
  <c r="BB23" i="2"/>
  <c r="BA23" i="2"/>
  <c r="AX23" i="2"/>
  <c r="AW23" i="2"/>
  <c r="AU23" i="2"/>
  <c r="AS23" i="2"/>
  <c r="AQ23" i="2"/>
  <c r="AP23" i="2"/>
  <c r="BT22" i="2"/>
  <c r="BS22" i="2"/>
  <c r="BR22" i="2"/>
  <c r="BO22" i="2"/>
  <c r="BN22" i="2"/>
  <c r="BL22" i="2"/>
  <c r="BJ22" i="2"/>
  <c r="BH22" i="2"/>
  <c r="BG22" i="2"/>
  <c r="BD22" i="2"/>
  <c r="BC22" i="2"/>
  <c r="BB22" i="2"/>
  <c r="AY22" i="2"/>
  <c r="AX22" i="2"/>
  <c r="AV22" i="2"/>
  <c r="AT22" i="2"/>
  <c r="AR22" i="2"/>
  <c r="AQ22" i="2"/>
  <c r="BU21" i="2"/>
  <c r="BT21" i="2"/>
  <c r="BS21" i="2"/>
  <c r="BP21" i="2"/>
  <c r="BO21" i="2"/>
  <c r="BM21" i="2"/>
  <c r="BK21" i="2"/>
  <c r="BI21" i="2"/>
  <c r="BH21" i="2"/>
  <c r="BE21" i="2"/>
  <c r="BD21" i="2"/>
  <c r="BC21" i="2"/>
  <c r="AZ21" i="2"/>
  <c r="AY21" i="2"/>
  <c r="AW21" i="2"/>
  <c r="AU21" i="2"/>
  <c r="AS21" i="2"/>
  <c r="AR21" i="2"/>
  <c r="BU20" i="2"/>
  <c r="BT20" i="2"/>
  <c r="BQ20" i="2"/>
  <c r="BP20" i="2"/>
  <c r="BN20" i="2"/>
  <c r="BL20" i="2"/>
  <c r="BJ20" i="2"/>
  <c r="BI20" i="2"/>
  <c r="BF20" i="2"/>
  <c r="BE20" i="2"/>
  <c r="BD20" i="2"/>
  <c r="BA20" i="2"/>
  <c r="AZ20" i="2"/>
  <c r="AX20" i="2"/>
  <c r="AV20" i="2"/>
  <c r="AT20" i="2"/>
  <c r="AS20" i="2"/>
  <c r="AP20" i="2"/>
  <c r="BU19" i="2"/>
  <c r="BR19" i="2"/>
  <c r="BQ19" i="2"/>
  <c r="BO19" i="2"/>
  <c r="BM19" i="2"/>
  <c r="BK19" i="2"/>
  <c r="BJ19" i="2"/>
  <c r="BG19" i="2"/>
  <c r="BF19" i="2"/>
  <c r="BE19" i="2"/>
  <c r="BB19" i="2"/>
  <c r="BA19" i="2"/>
  <c r="AY19" i="2"/>
  <c r="AW19" i="2"/>
  <c r="AU19" i="2"/>
  <c r="AT19" i="2"/>
  <c r="AQ19" i="2"/>
  <c r="AP19" i="2"/>
  <c r="BS18" i="2"/>
  <c r="BR18" i="2"/>
  <c r="BP18" i="2"/>
  <c r="BN18" i="2"/>
  <c r="BL18" i="2"/>
  <c r="BK18" i="2"/>
  <c r="BH18" i="2"/>
  <c r="BG18" i="2"/>
  <c r="BF18" i="2"/>
  <c r="BC18" i="2"/>
  <c r="BB18" i="2"/>
  <c r="AZ18" i="2"/>
  <c r="AX18" i="2"/>
  <c r="AV18" i="2"/>
  <c r="AU18" i="2"/>
  <c r="AR18" i="2"/>
  <c r="AQ18" i="2"/>
  <c r="AP18" i="2"/>
  <c r="BT17" i="2"/>
  <c r="BS17" i="2"/>
  <c r="BQ17" i="2"/>
  <c r="BO17" i="2"/>
  <c r="BM17" i="2"/>
  <c r="BL17" i="2"/>
  <c r="BI17" i="2"/>
  <c r="BH17" i="2"/>
  <c r="BG17" i="2"/>
  <c r="BD17" i="2"/>
  <c r="BC17" i="2"/>
  <c r="BA17" i="2"/>
  <c r="AY17" i="2"/>
  <c r="AW17" i="2"/>
  <c r="AV17" i="2"/>
  <c r="AS17" i="2"/>
  <c r="AR17" i="2"/>
  <c r="AQ17" i="2"/>
  <c r="BU16" i="2"/>
  <c r="BT16" i="2"/>
  <c r="BS16" i="2"/>
  <c r="BQ16" i="2"/>
  <c r="BP16" i="2"/>
  <c r="BO16" i="2"/>
  <c r="BM16" i="2"/>
  <c r="BL16" i="2"/>
  <c r="BK16" i="2"/>
  <c r="BI16" i="2"/>
  <c r="BH16" i="2"/>
  <c r="BG16" i="2"/>
  <c r="BE16" i="2"/>
  <c r="BD16" i="2"/>
  <c r="BC16" i="2"/>
  <c r="BA16" i="2"/>
  <c r="AZ16" i="2"/>
  <c r="AY16" i="2"/>
  <c r="AW16" i="2"/>
  <c r="AV16" i="2"/>
  <c r="AU16" i="2"/>
  <c r="AS16" i="2"/>
  <c r="AR16" i="2"/>
  <c r="AQ16" i="2"/>
  <c r="BU15" i="2"/>
  <c r="BT15" i="2"/>
  <c r="BR15" i="2"/>
  <c r="BQ15" i="2"/>
  <c r="BP15" i="2"/>
  <c r="BN15" i="2"/>
  <c r="BM15" i="2"/>
  <c r="BL15" i="2"/>
  <c r="BJ15" i="2"/>
  <c r="BI15" i="2"/>
  <c r="BH15" i="2"/>
  <c r="BF15" i="2"/>
  <c r="BE15" i="2"/>
  <c r="BD15" i="2"/>
  <c r="BB15" i="2"/>
  <c r="BA15" i="2"/>
  <c r="AZ15" i="2"/>
  <c r="AX15" i="2"/>
  <c r="AW15" i="2"/>
  <c r="AV15" i="2"/>
  <c r="AT15" i="2"/>
  <c r="AS15" i="2"/>
  <c r="AR15" i="2"/>
  <c r="AP15" i="2"/>
  <c r="BU14" i="2"/>
  <c r="BS14" i="2"/>
  <c r="BR14" i="2"/>
  <c r="BQ14" i="2"/>
  <c r="BO14" i="2"/>
  <c r="BN14" i="2"/>
  <c r="BM14" i="2"/>
  <c r="BK14" i="2"/>
  <c r="BJ14" i="2"/>
  <c r="BI14" i="2"/>
  <c r="BG14" i="2"/>
  <c r="BF14" i="2"/>
  <c r="BE14" i="2"/>
  <c r="BC14" i="2"/>
  <c r="BB14" i="2"/>
  <c r="BA14" i="2"/>
  <c r="AY14" i="2"/>
  <c r="AX14" i="2"/>
  <c r="AW14" i="2"/>
  <c r="AU14" i="2"/>
  <c r="AT14" i="2"/>
  <c r="AS14" i="2"/>
  <c r="AQ14" i="2"/>
  <c r="AP14" i="2"/>
  <c r="BT13" i="2"/>
  <c r="BS13" i="2"/>
  <c r="BR13" i="2"/>
  <c r="BP13" i="2"/>
  <c r="BO13" i="2"/>
  <c r="BN13" i="2"/>
  <c r="BL13" i="2"/>
  <c r="BK13" i="2"/>
  <c r="BJ13" i="2"/>
  <c r="BH13" i="2"/>
  <c r="BG13" i="2"/>
  <c r="BF13" i="2"/>
  <c r="BD13" i="2"/>
  <c r="BC13" i="2"/>
  <c r="BB13" i="2"/>
  <c r="AZ13" i="2"/>
  <c r="AY13" i="2"/>
  <c r="AX13" i="2"/>
  <c r="AV13" i="2"/>
  <c r="AU13" i="2"/>
  <c r="AT13" i="2"/>
  <c r="AR13" i="2"/>
  <c r="AQ13" i="2"/>
  <c r="AP13" i="2"/>
  <c r="BU12" i="2"/>
  <c r="BT12" i="2"/>
  <c r="BS12" i="2"/>
  <c r="BQ12" i="2"/>
  <c r="BP12" i="2"/>
  <c r="BO12" i="2"/>
  <c r="BM12" i="2"/>
  <c r="BL12" i="2"/>
  <c r="BK12" i="2"/>
  <c r="BI12" i="2"/>
  <c r="BH12" i="2"/>
  <c r="BG12" i="2"/>
  <c r="BE12" i="2"/>
  <c r="BD12" i="2"/>
  <c r="BC12" i="2"/>
  <c r="BA12" i="2"/>
  <c r="AZ12" i="2"/>
  <c r="AY12" i="2"/>
  <c r="AW12" i="2"/>
  <c r="AV12" i="2"/>
  <c r="AU12" i="2"/>
  <c r="AS12" i="2"/>
  <c r="AR12" i="2"/>
  <c r="AQ12" i="2"/>
  <c r="BU11" i="2"/>
  <c r="BT11" i="2"/>
  <c r="BR11" i="2"/>
  <c r="BQ11" i="2"/>
  <c r="BP11" i="2"/>
  <c r="BN11" i="2"/>
  <c r="BM11" i="2"/>
  <c r="BL11" i="2"/>
  <c r="BJ11" i="2"/>
  <c r="BI11" i="2"/>
  <c r="BH11" i="2"/>
  <c r="BF11" i="2"/>
  <c r="BE11" i="2"/>
  <c r="BD11" i="2"/>
  <c r="BB11" i="2"/>
  <c r="BA11" i="2"/>
  <c r="AZ11" i="2"/>
  <c r="AX11" i="2"/>
  <c r="AW11" i="2"/>
  <c r="AV11" i="2"/>
  <c r="AT11" i="2"/>
  <c r="AS11" i="2"/>
  <c r="AR11" i="2"/>
  <c r="AP11" i="2"/>
  <c r="BU10" i="2"/>
  <c r="BT10" i="2"/>
  <c r="BS10" i="2"/>
  <c r="BQ10" i="2"/>
  <c r="BP10" i="2"/>
  <c r="BO10" i="2"/>
  <c r="BM10" i="2"/>
  <c r="BL10" i="2"/>
  <c r="BK10" i="2"/>
  <c r="BI10" i="2"/>
  <c r="BH10" i="2"/>
  <c r="BG10" i="2"/>
  <c r="BE10" i="2"/>
  <c r="BD10" i="2"/>
  <c r="BC10" i="2"/>
  <c r="BA10" i="2"/>
  <c r="AZ10" i="2"/>
  <c r="AY10" i="2"/>
  <c r="AW10" i="2"/>
  <c r="AV10" i="2"/>
  <c r="AU10" i="2"/>
  <c r="AS10" i="2"/>
  <c r="AR10" i="2"/>
  <c r="AQ10" i="2"/>
  <c r="BU9" i="2"/>
  <c r="BT9" i="2"/>
  <c r="BR9" i="2"/>
  <c r="BQ9" i="2"/>
  <c r="BP9" i="2"/>
  <c r="BN9" i="2"/>
  <c r="BM9" i="2"/>
  <c r="BL9" i="2"/>
  <c r="BJ9" i="2"/>
  <c r="BI9" i="2"/>
  <c r="BH9" i="2"/>
  <c r="BF9" i="2"/>
  <c r="BE9" i="2"/>
  <c r="BD9" i="2"/>
  <c r="BB9" i="2"/>
  <c r="BA9" i="2"/>
  <c r="AZ9" i="2"/>
  <c r="AX9" i="2"/>
  <c r="AW9" i="2"/>
  <c r="AV9" i="2"/>
  <c r="AT9" i="2"/>
  <c r="AS9" i="2"/>
  <c r="AR9" i="2"/>
  <c r="AP9" i="2"/>
  <c r="BU8" i="2"/>
  <c r="BS8" i="2"/>
  <c r="BR8" i="2"/>
  <c r="BQ8" i="2"/>
  <c r="BO8" i="2"/>
  <c r="BN8" i="2"/>
  <c r="BM8" i="2"/>
  <c r="BK8" i="2"/>
  <c r="BJ8" i="2"/>
  <c r="BI8" i="2"/>
  <c r="BG8" i="2"/>
  <c r="BF8" i="2"/>
  <c r="BE8" i="2"/>
  <c r="BC8" i="2"/>
  <c r="BB8" i="2"/>
  <c r="BA8" i="2"/>
  <c r="AY8" i="2"/>
  <c r="AX8" i="2"/>
  <c r="AW8" i="2"/>
  <c r="AU8" i="2"/>
  <c r="AT8" i="2"/>
  <c r="AS8" i="2"/>
  <c r="AQ8" i="2"/>
  <c r="AP8" i="2"/>
  <c r="BT7" i="2"/>
  <c r="BS7" i="2"/>
  <c r="BR7" i="2"/>
  <c r="BP7" i="2"/>
  <c r="BO7" i="2"/>
  <c r="BN7" i="2"/>
  <c r="BL7" i="2"/>
  <c r="BK7" i="2"/>
  <c r="BJ7" i="2"/>
  <c r="BH7" i="2"/>
  <c r="BG7" i="2"/>
  <c r="BF7" i="2"/>
  <c r="BD7" i="2"/>
  <c r="BC7" i="2"/>
  <c r="BB7" i="2"/>
  <c r="AZ7" i="2"/>
  <c r="AY7" i="2"/>
  <c r="AX7" i="2"/>
  <c r="AV7" i="2"/>
  <c r="AU7" i="2"/>
  <c r="AT7" i="2"/>
  <c r="AR7" i="2"/>
  <c r="AQ7" i="2"/>
  <c r="AP7" i="2"/>
  <c r="BU6" i="2"/>
  <c r="BT6" i="2"/>
  <c r="BS6" i="2"/>
  <c r="BQ6" i="2"/>
  <c r="BP6" i="2"/>
  <c r="BO6" i="2"/>
  <c r="BM6" i="2"/>
  <c r="BL6" i="2"/>
  <c r="BK6" i="2"/>
  <c r="BI6" i="2"/>
  <c r="BH6" i="2"/>
  <c r="BG6" i="2"/>
  <c r="BE6" i="2"/>
  <c r="BD6" i="2"/>
  <c r="BC6" i="2"/>
  <c r="BA6" i="2"/>
  <c r="AZ6" i="2"/>
  <c r="AY6" i="2"/>
  <c r="AW6" i="2"/>
  <c r="AV6" i="2"/>
  <c r="AU6" i="2"/>
  <c r="AS6" i="2"/>
  <c r="AR6" i="2"/>
  <c r="AQ6" i="2"/>
  <c r="BU5" i="2"/>
  <c r="BT5" i="2"/>
  <c r="BR5" i="2"/>
  <c r="BQ5" i="2"/>
  <c r="BP5" i="2"/>
  <c r="BN5" i="2"/>
  <c r="BM5" i="2"/>
  <c r="BL5" i="2"/>
  <c r="BJ5" i="2"/>
  <c r="BI5" i="2"/>
  <c r="BH5" i="2"/>
  <c r="BF5" i="2"/>
  <c r="BE5" i="2"/>
  <c r="BD5" i="2"/>
  <c r="BB5" i="2"/>
  <c r="BA5" i="2"/>
  <c r="AZ5" i="2"/>
  <c r="AX5" i="2"/>
  <c r="AW5" i="2"/>
  <c r="AV5" i="2"/>
  <c r="AT5" i="2"/>
  <c r="AS5" i="2"/>
  <c r="AR5" i="2"/>
  <c r="AP5" i="2"/>
  <c r="BT4" i="2"/>
  <c r="BS4" i="2"/>
  <c r="BR4" i="2"/>
  <c r="BP4" i="2"/>
  <c r="BO4" i="2"/>
  <c r="BN4" i="2"/>
  <c r="BL4" i="2"/>
  <c r="BK4" i="2"/>
  <c r="BJ4" i="2"/>
  <c r="BH4" i="2"/>
  <c r="BG4" i="2"/>
  <c r="BF4" i="2"/>
  <c r="BD4" i="2"/>
  <c r="BC4" i="2"/>
  <c r="BB4" i="2"/>
  <c r="AZ4" i="2"/>
  <c r="AY4" i="2"/>
  <c r="AX4" i="2"/>
  <c r="AV4" i="2"/>
  <c r="AU4" i="2"/>
  <c r="AT4" i="2"/>
  <c r="AR4" i="2"/>
  <c r="AQ4" i="2"/>
  <c r="AP4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BW3" i="2" s="1"/>
  <c r="BU2" i="2"/>
  <c r="BT2" i="2"/>
  <c r="BS2" i="2"/>
  <c r="BR2" i="2"/>
  <c r="BQ2" i="2"/>
  <c r="BP2" i="2"/>
  <c r="BO2" i="2"/>
  <c r="BN2" i="2"/>
  <c r="BM2" i="2"/>
  <c r="BL2" i="2"/>
  <c r="BK2" i="2"/>
  <c r="BJ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BW2" i="2" s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EL28" i="1"/>
  <c r="ET30" i="1"/>
  <c r="ES30" i="1"/>
  <c r="GS26" i="1" s="1"/>
  <c r="CU103" i="1"/>
  <c r="CU104" i="1" s="1"/>
  <c r="CT103" i="1"/>
  <c r="CT104" i="1" s="1"/>
  <c r="CS103" i="1"/>
  <c r="CS104" i="1" s="1"/>
  <c r="CR103" i="1"/>
  <c r="CR104" i="1" s="1"/>
  <c r="CQ103" i="1"/>
  <c r="CQ104" i="1" s="1"/>
  <c r="CP103" i="1"/>
  <c r="CP104" i="1" s="1"/>
  <c r="CO103" i="1"/>
  <c r="CO104" i="1" s="1"/>
  <c r="CN103" i="1"/>
  <c r="CN104" i="1" s="1"/>
  <c r="CM103" i="1"/>
  <c r="CM104" i="1" s="1"/>
  <c r="CL103" i="1"/>
  <c r="CL104" i="1" s="1"/>
  <c r="CK103" i="1"/>
  <c r="CK104" i="1" s="1"/>
  <c r="CJ103" i="1"/>
  <c r="CJ104" i="1" s="1"/>
  <c r="CI103" i="1"/>
  <c r="CI104" i="1" s="1"/>
  <c r="CH103" i="1"/>
  <c r="CH104" i="1" s="1"/>
  <c r="CG103" i="1"/>
  <c r="CG104" i="1" s="1"/>
  <c r="CF103" i="1"/>
  <c r="CF104" i="1" s="1"/>
  <c r="CE103" i="1"/>
  <c r="CE104" i="1" s="1"/>
  <c r="CD103" i="1"/>
  <c r="CD104" i="1" s="1"/>
  <c r="CC103" i="1"/>
  <c r="CC104" i="1" s="1"/>
  <c r="CB103" i="1"/>
  <c r="CB104" i="1" s="1"/>
  <c r="CA103" i="1"/>
  <c r="CA104" i="1" s="1"/>
  <c r="BZ103" i="1"/>
  <c r="BZ104" i="1" s="1"/>
  <c r="BY103" i="1"/>
  <c r="BY104" i="1" s="1"/>
  <c r="BX103" i="1"/>
  <c r="BX104" i="1" s="1"/>
  <c r="BW103" i="1"/>
  <c r="BW104" i="1" s="1"/>
  <c r="BV103" i="1"/>
  <c r="BV104" i="1" s="1"/>
  <c r="BU103" i="1"/>
  <c r="BU104" i="1" s="1"/>
  <c r="BT103" i="1"/>
  <c r="BT104" i="1" s="1"/>
  <c r="BS103" i="1"/>
  <c r="BS104" i="1" s="1"/>
  <c r="BR103" i="1"/>
  <c r="BR104" i="1" s="1"/>
  <c r="BQ103" i="1"/>
  <c r="BQ104" i="1" s="1"/>
  <c r="BP103" i="1"/>
  <c r="BP104" i="1" s="1"/>
  <c r="CU102" i="1"/>
  <c r="CU106" i="1" s="1"/>
  <c r="CT102" i="1"/>
  <c r="CT106" i="1" s="1"/>
  <c r="CS102" i="1"/>
  <c r="CS106" i="1" s="1"/>
  <c r="CR102" i="1"/>
  <c r="CR106" i="1" s="1"/>
  <c r="CQ102" i="1"/>
  <c r="CQ106" i="1" s="1"/>
  <c r="CP102" i="1"/>
  <c r="CP106" i="1" s="1"/>
  <c r="CO102" i="1"/>
  <c r="CO106" i="1" s="1"/>
  <c r="CN102" i="1"/>
  <c r="CN106" i="1" s="1"/>
  <c r="CM102" i="1"/>
  <c r="CM106" i="1" s="1"/>
  <c r="CL102" i="1"/>
  <c r="CL106" i="1" s="1"/>
  <c r="CK102" i="1"/>
  <c r="CK106" i="1" s="1"/>
  <c r="CJ102" i="1"/>
  <c r="CJ106" i="1" s="1"/>
  <c r="CI102" i="1"/>
  <c r="CI106" i="1" s="1"/>
  <c r="CH102" i="1"/>
  <c r="CH106" i="1" s="1"/>
  <c r="CG102" i="1"/>
  <c r="CG106" i="1" s="1"/>
  <c r="CF102" i="1"/>
  <c r="CF106" i="1" s="1"/>
  <c r="CE102" i="1"/>
  <c r="CE106" i="1" s="1"/>
  <c r="CD102" i="1"/>
  <c r="CD106" i="1" s="1"/>
  <c r="CC102" i="1"/>
  <c r="CC106" i="1" s="1"/>
  <c r="CB102" i="1"/>
  <c r="CB106" i="1" s="1"/>
  <c r="CA102" i="1"/>
  <c r="CA106" i="1" s="1"/>
  <c r="BZ102" i="1"/>
  <c r="BZ106" i="1" s="1"/>
  <c r="BY102" i="1"/>
  <c r="BY106" i="1" s="1"/>
  <c r="BX102" i="1"/>
  <c r="BX106" i="1" s="1"/>
  <c r="BW102" i="1"/>
  <c r="BW106" i="1" s="1"/>
  <c r="BV102" i="1"/>
  <c r="BV106" i="1" s="1"/>
  <c r="BU102" i="1"/>
  <c r="BU106" i="1" s="1"/>
  <c r="BT102" i="1"/>
  <c r="BT106" i="1" s="1"/>
  <c r="BS102" i="1"/>
  <c r="BS106" i="1" s="1"/>
  <c r="BR102" i="1"/>
  <c r="BR106" i="1" s="1"/>
  <c r="BQ102" i="1"/>
  <c r="BQ106" i="1" s="1"/>
  <c r="BP102" i="1"/>
  <c r="BP106" i="1" s="1"/>
  <c r="CX100" i="1"/>
  <c r="CW100" i="1"/>
  <c r="CX99" i="1"/>
  <c r="CW99" i="1"/>
  <c r="CX98" i="1"/>
  <c r="CW98" i="1"/>
  <c r="CX97" i="1"/>
  <c r="CW97" i="1"/>
  <c r="CX96" i="1"/>
  <c r="CW96" i="1"/>
  <c r="CX95" i="1"/>
  <c r="CY95" i="1" s="1"/>
  <c r="CW95" i="1"/>
  <c r="CX94" i="1"/>
  <c r="CW94" i="1"/>
  <c r="CX93" i="1"/>
  <c r="CW93" i="1"/>
  <c r="CX92" i="1"/>
  <c r="CW92" i="1"/>
  <c r="CX91" i="1"/>
  <c r="CY91" i="1" s="1"/>
  <c r="CW91" i="1"/>
  <c r="CX90" i="1"/>
  <c r="CW90" i="1"/>
  <c r="CX89" i="1"/>
  <c r="CY89" i="1" s="1"/>
  <c r="CW89" i="1"/>
  <c r="CX88" i="1"/>
  <c r="CW88" i="1"/>
  <c r="CX87" i="1"/>
  <c r="CY87" i="1" s="1"/>
  <c r="CW87" i="1"/>
  <c r="CX86" i="1"/>
  <c r="CY86" i="1" s="1"/>
  <c r="CW86" i="1"/>
  <c r="CX85" i="1"/>
  <c r="CY85" i="1" s="1"/>
  <c r="CW85" i="1"/>
  <c r="CX84" i="1"/>
  <c r="CY84" i="1" s="1"/>
  <c r="CW84" i="1"/>
  <c r="CX83" i="1"/>
  <c r="CY83" i="1" s="1"/>
  <c r="CW83" i="1"/>
  <c r="CX82" i="1"/>
  <c r="CY82" i="1" s="1"/>
  <c r="CW82" i="1"/>
  <c r="DA82" i="1" s="1"/>
  <c r="CX81" i="1"/>
  <c r="CY81" i="1" s="1"/>
  <c r="CW81" i="1"/>
  <c r="CX80" i="1"/>
  <c r="CW80" i="1"/>
  <c r="CX79" i="1"/>
  <c r="CY79" i="1" s="1"/>
  <c r="CW79" i="1"/>
  <c r="CX78" i="1"/>
  <c r="CY78" i="1" s="1"/>
  <c r="CW78" i="1"/>
  <c r="CX77" i="1"/>
  <c r="CY77" i="1" s="1"/>
  <c r="CW77" i="1"/>
  <c r="BR25" i="2" l="1"/>
  <c r="BN25" i="2"/>
  <c r="BJ25" i="2"/>
  <c r="BF25" i="2"/>
  <c r="BB25" i="2"/>
  <c r="AX25" i="2"/>
  <c r="AT25" i="2"/>
  <c r="AP25" i="2"/>
  <c r="BS24" i="2"/>
  <c r="BO24" i="2"/>
  <c r="BK24" i="2"/>
  <c r="BG24" i="2"/>
  <c r="BC24" i="2"/>
  <c r="AY24" i="2"/>
  <c r="AU24" i="2"/>
  <c r="AQ24" i="2"/>
  <c r="BW24" i="2" s="1"/>
  <c r="BT23" i="2"/>
  <c r="BP23" i="2"/>
  <c r="BL23" i="2"/>
  <c r="BH23" i="2"/>
  <c r="BD23" i="2"/>
  <c r="AZ23" i="2"/>
  <c r="AV23" i="2"/>
  <c r="AR23" i="2"/>
  <c r="BU22" i="2"/>
  <c r="BQ22" i="2"/>
  <c r="BM22" i="2"/>
  <c r="BI22" i="2"/>
  <c r="BE22" i="2"/>
  <c r="BA22" i="2"/>
  <c r="AW22" i="2"/>
  <c r="AS22" i="2"/>
  <c r="BR21" i="2"/>
  <c r="BN21" i="2"/>
  <c r="BJ21" i="2"/>
  <c r="BF21" i="2"/>
  <c r="BB21" i="2"/>
  <c r="AX21" i="2"/>
  <c r="AT21" i="2"/>
  <c r="AP21" i="2"/>
  <c r="BS20" i="2"/>
  <c r="BO20" i="2"/>
  <c r="BK20" i="2"/>
  <c r="BG20" i="2"/>
  <c r="BC20" i="2"/>
  <c r="BC27" i="2" s="1"/>
  <c r="AY20" i="2"/>
  <c r="AU20" i="2"/>
  <c r="AQ20" i="2"/>
  <c r="BT19" i="2"/>
  <c r="BT27" i="2" s="1"/>
  <c r="BP19" i="2"/>
  <c r="BL19" i="2"/>
  <c r="BH19" i="2"/>
  <c r="BD19" i="2"/>
  <c r="AZ19" i="2"/>
  <c r="AV19" i="2"/>
  <c r="AR19" i="2"/>
  <c r="BU18" i="2"/>
  <c r="BQ18" i="2"/>
  <c r="BM18" i="2"/>
  <c r="BI18" i="2"/>
  <c r="BE18" i="2"/>
  <c r="BA18" i="2"/>
  <c r="BW18" i="2" s="1"/>
  <c r="AW18" i="2"/>
  <c r="AS18" i="2"/>
  <c r="BR17" i="2"/>
  <c r="BR27" i="2" s="1"/>
  <c r="BN17" i="2"/>
  <c r="BJ17" i="2"/>
  <c r="BF17" i="2"/>
  <c r="BB17" i="2"/>
  <c r="BB27" i="2" s="1"/>
  <c r="AX17" i="2"/>
  <c r="AX27" i="2" s="1"/>
  <c r="AT17" i="2"/>
  <c r="AP17" i="2"/>
  <c r="BS25" i="2"/>
  <c r="BM25" i="2"/>
  <c r="BM27" i="2" s="1"/>
  <c r="BH25" i="2"/>
  <c r="BC25" i="2"/>
  <c r="AW25" i="2"/>
  <c r="AR25" i="2"/>
  <c r="BT24" i="2"/>
  <c r="BN24" i="2"/>
  <c r="BI24" i="2"/>
  <c r="BD24" i="2"/>
  <c r="AX24" i="2"/>
  <c r="AS24" i="2"/>
  <c r="BU23" i="2"/>
  <c r="BO23" i="2"/>
  <c r="BJ23" i="2"/>
  <c r="BE23" i="2"/>
  <c r="AY23" i="2"/>
  <c r="AT23" i="2"/>
  <c r="BW23" i="2" s="1"/>
  <c r="BP22" i="2"/>
  <c r="BK22" i="2"/>
  <c r="BF22" i="2"/>
  <c r="AZ22" i="2"/>
  <c r="AU22" i="2"/>
  <c r="AP22" i="2"/>
  <c r="BQ21" i="2"/>
  <c r="BL21" i="2"/>
  <c r="BG21" i="2"/>
  <c r="BA21" i="2"/>
  <c r="AV21" i="2"/>
  <c r="AQ21" i="2"/>
  <c r="BR20" i="2"/>
  <c r="BM20" i="2"/>
  <c r="BH20" i="2"/>
  <c r="BB20" i="2"/>
  <c r="AW20" i="2"/>
  <c r="AR20" i="2"/>
  <c r="BS19" i="2"/>
  <c r="BS27" i="2" s="1"/>
  <c r="BN19" i="2"/>
  <c r="BI19" i="2"/>
  <c r="BC19" i="2"/>
  <c r="AX19" i="2"/>
  <c r="AS19" i="2"/>
  <c r="BW19" i="2" s="1"/>
  <c r="BT18" i="2"/>
  <c r="BO18" i="2"/>
  <c r="BJ18" i="2"/>
  <c r="BD18" i="2"/>
  <c r="AY18" i="2"/>
  <c r="AT18" i="2"/>
  <c r="BU17" i="2"/>
  <c r="BU27" i="2" s="1"/>
  <c r="BP17" i="2"/>
  <c r="BK17" i="2"/>
  <c r="BE17" i="2"/>
  <c r="AZ17" i="2"/>
  <c r="AZ27" i="2" s="1"/>
  <c r="AU17" i="2"/>
  <c r="BR16" i="2"/>
  <c r="BN16" i="2"/>
  <c r="BJ16" i="2"/>
  <c r="BF16" i="2"/>
  <c r="BB16" i="2"/>
  <c r="AX16" i="2"/>
  <c r="AT16" i="2"/>
  <c r="AP16" i="2"/>
  <c r="BW16" i="2" s="1"/>
  <c r="BS15" i="2"/>
  <c r="BO15" i="2"/>
  <c r="BK15" i="2"/>
  <c r="BG15" i="2"/>
  <c r="BC15" i="2"/>
  <c r="AY15" i="2"/>
  <c r="AU15" i="2"/>
  <c r="AQ15" i="2"/>
  <c r="BW15" i="2" s="1"/>
  <c r="BT14" i="2"/>
  <c r="BP14" i="2"/>
  <c r="BL14" i="2"/>
  <c r="BH14" i="2"/>
  <c r="BD14" i="2"/>
  <c r="AZ14" i="2"/>
  <c r="AV14" i="2"/>
  <c r="AR14" i="2"/>
  <c r="BW14" i="2" s="1"/>
  <c r="BU13" i="2"/>
  <c r="BQ13" i="2"/>
  <c r="BM13" i="2"/>
  <c r="BI13" i="2"/>
  <c r="BE13" i="2"/>
  <c r="BA13" i="2"/>
  <c r="AW13" i="2"/>
  <c r="AS13" i="2"/>
  <c r="BW13" i="2" s="1"/>
  <c r="BR12" i="2"/>
  <c r="BN12" i="2"/>
  <c r="BJ12" i="2"/>
  <c r="BF12" i="2"/>
  <c r="BB12" i="2"/>
  <c r="AX12" i="2"/>
  <c r="AT12" i="2"/>
  <c r="AP12" i="2"/>
  <c r="BW12" i="2" s="1"/>
  <c r="BS11" i="2"/>
  <c r="BO11" i="2"/>
  <c r="BK11" i="2"/>
  <c r="BG11" i="2"/>
  <c r="BC11" i="2"/>
  <c r="AY11" i="2"/>
  <c r="AU11" i="2"/>
  <c r="AQ11" i="2"/>
  <c r="BW11" i="2" s="1"/>
  <c r="BR10" i="2"/>
  <c r="BN10" i="2"/>
  <c r="BJ10" i="2"/>
  <c r="BF10" i="2"/>
  <c r="BB10" i="2"/>
  <c r="AX10" i="2"/>
  <c r="AT10" i="2"/>
  <c r="AP10" i="2"/>
  <c r="BW10" i="2" s="1"/>
  <c r="BS9" i="2"/>
  <c r="BO9" i="2"/>
  <c r="BK9" i="2"/>
  <c r="BG9" i="2"/>
  <c r="BC9" i="2"/>
  <c r="AY9" i="2"/>
  <c r="AU9" i="2"/>
  <c r="AQ9" i="2"/>
  <c r="BW9" i="2" s="1"/>
  <c r="BT8" i="2"/>
  <c r="BP8" i="2"/>
  <c r="BP27" i="2" s="1"/>
  <c r="BL8" i="2"/>
  <c r="BL27" i="2" s="1"/>
  <c r="BH8" i="2"/>
  <c r="BH27" i="2" s="1"/>
  <c r="BD8" i="2"/>
  <c r="BD27" i="2" s="1"/>
  <c r="AZ8" i="2"/>
  <c r="AV8" i="2"/>
  <c r="AV27" i="2" s="1"/>
  <c r="AR8" i="2"/>
  <c r="BW8" i="2" s="1"/>
  <c r="BU7" i="2"/>
  <c r="BQ7" i="2"/>
  <c r="BM7" i="2"/>
  <c r="BI7" i="2"/>
  <c r="BE7" i="2"/>
  <c r="BA7" i="2"/>
  <c r="AW7" i="2"/>
  <c r="AS7" i="2"/>
  <c r="BW7" i="2" s="1"/>
  <c r="BR6" i="2"/>
  <c r="BN6" i="2"/>
  <c r="BN27" i="2" s="1"/>
  <c r="BJ6" i="2"/>
  <c r="BJ27" i="2" s="1"/>
  <c r="BF6" i="2"/>
  <c r="BF27" i="2" s="1"/>
  <c r="BB6" i="2"/>
  <c r="AX6" i="2"/>
  <c r="AT6" i="2"/>
  <c r="AT27" i="2" s="1"/>
  <c r="AP6" i="2"/>
  <c r="BW6" i="2" s="1"/>
  <c r="BS5" i="2"/>
  <c r="BO5" i="2"/>
  <c r="BO27" i="2" s="1"/>
  <c r="BK5" i="2"/>
  <c r="BK27" i="2" s="1"/>
  <c r="BG5" i="2"/>
  <c r="BG27" i="2" s="1"/>
  <c r="BC5" i="2"/>
  <c r="AY5" i="2"/>
  <c r="AY27" i="2" s="1"/>
  <c r="AU5" i="2"/>
  <c r="AQ5" i="2"/>
  <c r="AQ27" i="2" s="1"/>
  <c r="BU4" i="2"/>
  <c r="BQ4" i="2"/>
  <c r="BQ27" i="2" s="1"/>
  <c r="BM4" i="2"/>
  <c r="BI4" i="2"/>
  <c r="BI27" i="2" s="1"/>
  <c r="BE4" i="2"/>
  <c r="BE27" i="2" s="1"/>
  <c r="BA4" i="2"/>
  <c r="AW4" i="2"/>
  <c r="AW27" i="2" s="1"/>
  <c r="AS4" i="2"/>
  <c r="BW4" i="2" s="1"/>
  <c r="FZ13" i="1"/>
  <c r="HB4" i="1"/>
  <c r="DA77" i="1"/>
  <c r="FZ9" i="1"/>
  <c r="FY19" i="1"/>
  <c r="FY5" i="1"/>
  <c r="FZ11" i="1"/>
  <c r="HD6" i="1"/>
  <c r="FZ15" i="1"/>
  <c r="GJ3" i="1"/>
  <c r="GM5" i="1"/>
  <c r="GO7" i="1"/>
  <c r="GP9" i="1"/>
  <c r="GP11" i="1"/>
  <c r="GP13" i="1"/>
  <c r="GP15" i="1"/>
  <c r="FY21" i="1"/>
  <c r="HA3" i="1"/>
  <c r="HC5" i="1"/>
  <c r="FZ8" i="1"/>
  <c r="FZ10" i="1"/>
  <c r="FZ12" i="1"/>
  <c r="FZ14" i="1"/>
  <c r="FZ16" i="1"/>
  <c r="FY23" i="1"/>
  <c r="GL4" i="1"/>
  <c r="GN6" i="1"/>
  <c r="GP8" i="1"/>
  <c r="GP10" i="1"/>
  <c r="GP12" i="1"/>
  <c r="GP14" i="1"/>
  <c r="FY17" i="1"/>
  <c r="FY25" i="1"/>
  <c r="FY3" i="1"/>
  <c r="GN3" i="1"/>
  <c r="FZ4" i="1"/>
  <c r="GP4" i="1"/>
  <c r="GA5" i="1"/>
  <c r="GQ5" i="1"/>
  <c r="GB6" i="1"/>
  <c r="GR6" i="1"/>
  <c r="GC7" i="1"/>
  <c r="GS7" i="1"/>
  <c r="GD8" i="1"/>
  <c r="GT8" i="1"/>
  <c r="GD9" i="1"/>
  <c r="GT9" i="1"/>
  <c r="GD10" i="1"/>
  <c r="GT10" i="1"/>
  <c r="GD11" i="1"/>
  <c r="GT11" i="1"/>
  <c r="GD12" i="1"/>
  <c r="GT12" i="1"/>
  <c r="GD13" i="1"/>
  <c r="GT13" i="1"/>
  <c r="GD14" i="1"/>
  <c r="GT14" i="1"/>
  <c r="GD15" i="1"/>
  <c r="GT15" i="1"/>
  <c r="GD16" i="1"/>
  <c r="GO17" i="1"/>
  <c r="GO19" i="1"/>
  <c r="GO21" i="1"/>
  <c r="GO23" i="1"/>
  <c r="GO25" i="1"/>
  <c r="GB3" i="1"/>
  <c r="GS3" i="1"/>
  <c r="GD4" i="1"/>
  <c r="GT4" i="1"/>
  <c r="GE5" i="1"/>
  <c r="GU5" i="1"/>
  <c r="GF6" i="1"/>
  <c r="GV6" i="1"/>
  <c r="GG7" i="1"/>
  <c r="GW7" i="1"/>
  <c r="GH8" i="1"/>
  <c r="GX8" i="1"/>
  <c r="GH9" i="1"/>
  <c r="GX9" i="1"/>
  <c r="GH10" i="1"/>
  <c r="GX10" i="1"/>
  <c r="GH11" i="1"/>
  <c r="GX11" i="1"/>
  <c r="GH12" i="1"/>
  <c r="GX12" i="1"/>
  <c r="GH13" i="1"/>
  <c r="GX13" i="1"/>
  <c r="GH14" i="1"/>
  <c r="GX14" i="1"/>
  <c r="GH15" i="1"/>
  <c r="GX15" i="1"/>
  <c r="GH16" i="1"/>
  <c r="FY18" i="1"/>
  <c r="FY20" i="1"/>
  <c r="FY22" i="1"/>
  <c r="FY24" i="1"/>
  <c r="FY26" i="1"/>
  <c r="GF3" i="1"/>
  <c r="GW3" i="1"/>
  <c r="GH4" i="1"/>
  <c r="GX4" i="1"/>
  <c r="GI5" i="1"/>
  <c r="GY5" i="1"/>
  <c r="GJ6" i="1"/>
  <c r="GZ6" i="1"/>
  <c r="GK7" i="1"/>
  <c r="HA7" i="1"/>
  <c r="GL8" i="1"/>
  <c r="HB8" i="1"/>
  <c r="GL9" i="1"/>
  <c r="HB9" i="1"/>
  <c r="GL10" i="1"/>
  <c r="HB10" i="1"/>
  <c r="GL11" i="1"/>
  <c r="HB11" i="1"/>
  <c r="GL12" i="1"/>
  <c r="HB12" i="1"/>
  <c r="GL13" i="1"/>
  <c r="HB13" i="1"/>
  <c r="GL14" i="1"/>
  <c r="HB14" i="1"/>
  <c r="GL15" i="1"/>
  <c r="HB15" i="1"/>
  <c r="GO16" i="1"/>
  <c r="GO18" i="1"/>
  <c r="GO20" i="1"/>
  <c r="GO22" i="1"/>
  <c r="GO24" i="1"/>
  <c r="GO26" i="1"/>
  <c r="FY6" i="1"/>
  <c r="FY4" i="1"/>
  <c r="GC3" i="1"/>
  <c r="GG3" i="1"/>
  <c r="GK3" i="1"/>
  <c r="GO3" i="1"/>
  <c r="GT3" i="1"/>
  <c r="GX3" i="1"/>
  <c r="HB3" i="1"/>
  <c r="GA4" i="1"/>
  <c r="GE4" i="1"/>
  <c r="GI4" i="1"/>
  <c r="GM4" i="1"/>
  <c r="GQ4" i="1"/>
  <c r="GU4" i="1"/>
  <c r="GY4" i="1"/>
  <c r="HC4" i="1"/>
  <c r="GB5" i="1"/>
  <c r="GF5" i="1"/>
  <c r="GJ5" i="1"/>
  <c r="GN5" i="1"/>
  <c r="GR5" i="1"/>
  <c r="GV5" i="1"/>
  <c r="GZ5" i="1"/>
  <c r="HD5" i="1"/>
  <c r="GC6" i="1"/>
  <c r="GG6" i="1"/>
  <c r="GK6" i="1"/>
  <c r="GO6" i="1"/>
  <c r="GS6" i="1"/>
  <c r="GW6" i="1"/>
  <c r="HA6" i="1"/>
  <c r="FZ7" i="1"/>
  <c r="GD7" i="1"/>
  <c r="GH7" i="1"/>
  <c r="GL7" i="1"/>
  <c r="GP7" i="1"/>
  <c r="GT7" i="1"/>
  <c r="GX7" i="1"/>
  <c r="HB7" i="1"/>
  <c r="GA8" i="1"/>
  <c r="GE8" i="1"/>
  <c r="GI8" i="1"/>
  <c r="GM8" i="1"/>
  <c r="GQ8" i="1"/>
  <c r="GU8" i="1"/>
  <c r="GY8" i="1"/>
  <c r="HC8" i="1"/>
  <c r="GA9" i="1"/>
  <c r="GE9" i="1"/>
  <c r="GI9" i="1"/>
  <c r="GM9" i="1"/>
  <c r="GQ9" i="1"/>
  <c r="GU9" i="1"/>
  <c r="GY9" i="1"/>
  <c r="HC9" i="1"/>
  <c r="GA10" i="1"/>
  <c r="GE10" i="1"/>
  <c r="GI10" i="1"/>
  <c r="GM10" i="1"/>
  <c r="GQ10" i="1"/>
  <c r="GU10" i="1"/>
  <c r="GY10" i="1"/>
  <c r="HC10" i="1"/>
  <c r="GA11" i="1"/>
  <c r="GE11" i="1"/>
  <c r="GI11" i="1"/>
  <c r="GM11" i="1"/>
  <c r="GQ11" i="1"/>
  <c r="GU11" i="1"/>
  <c r="GY11" i="1"/>
  <c r="HC11" i="1"/>
  <c r="GA12" i="1"/>
  <c r="GE12" i="1"/>
  <c r="GI12" i="1"/>
  <c r="GM12" i="1"/>
  <c r="GQ12" i="1"/>
  <c r="GU12" i="1"/>
  <c r="GY12" i="1"/>
  <c r="HC12" i="1"/>
  <c r="GA13" i="1"/>
  <c r="GE13" i="1"/>
  <c r="GI13" i="1"/>
  <c r="GM13" i="1"/>
  <c r="GQ13" i="1"/>
  <c r="GU13" i="1"/>
  <c r="GY13" i="1"/>
  <c r="HC13" i="1"/>
  <c r="GA14" i="1"/>
  <c r="GE14" i="1"/>
  <c r="GI14" i="1"/>
  <c r="GM14" i="1"/>
  <c r="GQ14" i="1"/>
  <c r="GU14" i="1"/>
  <c r="GY14" i="1"/>
  <c r="HC14" i="1"/>
  <c r="GA15" i="1"/>
  <c r="GE15" i="1"/>
  <c r="GI15" i="1"/>
  <c r="GM15" i="1"/>
  <c r="GQ15" i="1"/>
  <c r="GU15" i="1"/>
  <c r="GY15" i="1"/>
  <c r="HC15" i="1"/>
  <c r="GA16" i="1"/>
  <c r="GE16" i="1"/>
  <c r="GI16" i="1"/>
  <c r="GS16" i="1"/>
  <c r="GC17" i="1"/>
  <c r="GS17" i="1"/>
  <c r="GC18" i="1"/>
  <c r="GS18" i="1"/>
  <c r="GC19" i="1"/>
  <c r="GS19" i="1"/>
  <c r="GC20" i="1"/>
  <c r="GS20" i="1"/>
  <c r="GC21" i="1"/>
  <c r="GS21" i="1"/>
  <c r="GC22" i="1"/>
  <c r="GS22" i="1"/>
  <c r="GC23" i="1"/>
  <c r="GS23" i="1"/>
  <c r="GC24" i="1"/>
  <c r="GS24" i="1"/>
  <c r="GC25" i="1"/>
  <c r="GS25" i="1"/>
  <c r="GC26" i="1"/>
  <c r="HD26" i="1"/>
  <c r="GZ26" i="1"/>
  <c r="GV26" i="1"/>
  <c r="GR26" i="1"/>
  <c r="GN26" i="1"/>
  <c r="GJ26" i="1"/>
  <c r="GF26" i="1"/>
  <c r="GB26" i="1"/>
  <c r="HD25" i="1"/>
  <c r="GZ25" i="1"/>
  <c r="GV25" i="1"/>
  <c r="GR25" i="1"/>
  <c r="GN25" i="1"/>
  <c r="GJ25" i="1"/>
  <c r="GF25" i="1"/>
  <c r="GB25" i="1"/>
  <c r="HD24" i="1"/>
  <c r="GZ24" i="1"/>
  <c r="GV24" i="1"/>
  <c r="GR24" i="1"/>
  <c r="GN24" i="1"/>
  <c r="GJ24" i="1"/>
  <c r="GF24" i="1"/>
  <c r="GB24" i="1"/>
  <c r="HD23" i="1"/>
  <c r="GZ23" i="1"/>
  <c r="GV23" i="1"/>
  <c r="GR23" i="1"/>
  <c r="GN23" i="1"/>
  <c r="GJ23" i="1"/>
  <c r="GF23" i="1"/>
  <c r="GB23" i="1"/>
  <c r="HD22" i="1"/>
  <c r="GZ22" i="1"/>
  <c r="GV22" i="1"/>
  <c r="GR22" i="1"/>
  <c r="GN22" i="1"/>
  <c r="GJ22" i="1"/>
  <c r="GF22" i="1"/>
  <c r="GB22" i="1"/>
  <c r="HD21" i="1"/>
  <c r="GZ21" i="1"/>
  <c r="GV21" i="1"/>
  <c r="GR21" i="1"/>
  <c r="GN21" i="1"/>
  <c r="GJ21" i="1"/>
  <c r="GF21" i="1"/>
  <c r="GB21" i="1"/>
  <c r="HD20" i="1"/>
  <c r="GZ20" i="1"/>
  <c r="GV20" i="1"/>
  <c r="GR20" i="1"/>
  <c r="GN20" i="1"/>
  <c r="GJ20" i="1"/>
  <c r="GF20" i="1"/>
  <c r="GB20" i="1"/>
  <c r="HD19" i="1"/>
  <c r="GZ19" i="1"/>
  <c r="GV19" i="1"/>
  <c r="GR19" i="1"/>
  <c r="GN19" i="1"/>
  <c r="GJ19" i="1"/>
  <c r="GF19" i="1"/>
  <c r="GB19" i="1"/>
  <c r="HD18" i="1"/>
  <c r="GZ18" i="1"/>
  <c r="GV18" i="1"/>
  <c r="GR18" i="1"/>
  <c r="GN18" i="1"/>
  <c r="GJ18" i="1"/>
  <c r="GF18" i="1"/>
  <c r="GB18" i="1"/>
  <c r="HD17" i="1"/>
  <c r="GZ17" i="1"/>
  <c r="GV17" i="1"/>
  <c r="GR17" i="1"/>
  <c r="GN17" i="1"/>
  <c r="GJ17" i="1"/>
  <c r="GF17" i="1"/>
  <c r="GB17" i="1"/>
  <c r="HD16" i="1"/>
  <c r="GZ16" i="1"/>
  <c r="GV16" i="1"/>
  <c r="GR16" i="1"/>
  <c r="GN16" i="1"/>
  <c r="HC26" i="1"/>
  <c r="GY26" i="1"/>
  <c r="GU26" i="1"/>
  <c r="GQ26" i="1"/>
  <c r="GM26" i="1"/>
  <c r="GI26" i="1"/>
  <c r="GE26" i="1"/>
  <c r="GA26" i="1"/>
  <c r="HC25" i="1"/>
  <c r="GY25" i="1"/>
  <c r="GU25" i="1"/>
  <c r="GQ25" i="1"/>
  <c r="GM25" i="1"/>
  <c r="GI25" i="1"/>
  <c r="GE25" i="1"/>
  <c r="GA25" i="1"/>
  <c r="HC24" i="1"/>
  <c r="GY24" i="1"/>
  <c r="GU24" i="1"/>
  <c r="GQ24" i="1"/>
  <c r="GM24" i="1"/>
  <c r="GI24" i="1"/>
  <c r="GE24" i="1"/>
  <c r="GA24" i="1"/>
  <c r="HC23" i="1"/>
  <c r="GY23" i="1"/>
  <c r="GU23" i="1"/>
  <c r="GQ23" i="1"/>
  <c r="GM23" i="1"/>
  <c r="GI23" i="1"/>
  <c r="GE23" i="1"/>
  <c r="GA23" i="1"/>
  <c r="HC22" i="1"/>
  <c r="GY22" i="1"/>
  <c r="GU22" i="1"/>
  <c r="GQ22" i="1"/>
  <c r="GM22" i="1"/>
  <c r="GI22" i="1"/>
  <c r="GE22" i="1"/>
  <c r="GA22" i="1"/>
  <c r="HC21" i="1"/>
  <c r="GY21" i="1"/>
  <c r="GU21" i="1"/>
  <c r="GQ21" i="1"/>
  <c r="GM21" i="1"/>
  <c r="GI21" i="1"/>
  <c r="GE21" i="1"/>
  <c r="GA21" i="1"/>
  <c r="HC20" i="1"/>
  <c r="GY20" i="1"/>
  <c r="GU20" i="1"/>
  <c r="GQ20" i="1"/>
  <c r="GM20" i="1"/>
  <c r="GI20" i="1"/>
  <c r="GE20" i="1"/>
  <c r="GA20" i="1"/>
  <c r="HC19" i="1"/>
  <c r="GY19" i="1"/>
  <c r="GU19" i="1"/>
  <c r="GQ19" i="1"/>
  <c r="GM19" i="1"/>
  <c r="GI19" i="1"/>
  <c r="GE19" i="1"/>
  <c r="GA19" i="1"/>
  <c r="HC18" i="1"/>
  <c r="GY18" i="1"/>
  <c r="GU18" i="1"/>
  <c r="GQ18" i="1"/>
  <c r="GM18" i="1"/>
  <c r="GI18" i="1"/>
  <c r="GE18" i="1"/>
  <c r="GA18" i="1"/>
  <c r="HC17" i="1"/>
  <c r="GY17" i="1"/>
  <c r="GU17" i="1"/>
  <c r="GQ17" i="1"/>
  <c r="GM17" i="1"/>
  <c r="GI17" i="1"/>
  <c r="GE17" i="1"/>
  <c r="GA17" i="1"/>
  <c r="HC16" i="1"/>
  <c r="GY16" i="1"/>
  <c r="GU16" i="1"/>
  <c r="GQ16" i="1"/>
  <c r="GM16" i="1"/>
  <c r="HB26" i="1"/>
  <c r="GX26" i="1"/>
  <c r="GT26" i="1"/>
  <c r="GP26" i="1"/>
  <c r="GL26" i="1"/>
  <c r="GH26" i="1"/>
  <c r="GD26" i="1"/>
  <c r="FZ26" i="1"/>
  <c r="HB25" i="1"/>
  <c r="GX25" i="1"/>
  <c r="GT25" i="1"/>
  <c r="GP25" i="1"/>
  <c r="GL25" i="1"/>
  <c r="GH25" i="1"/>
  <c r="GD25" i="1"/>
  <c r="FZ25" i="1"/>
  <c r="HB24" i="1"/>
  <c r="GX24" i="1"/>
  <c r="GT24" i="1"/>
  <c r="GP24" i="1"/>
  <c r="GL24" i="1"/>
  <c r="GH24" i="1"/>
  <c r="GD24" i="1"/>
  <c r="FZ24" i="1"/>
  <c r="HB23" i="1"/>
  <c r="GX23" i="1"/>
  <c r="GT23" i="1"/>
  <c r="GP23" i="1"/>
  <c r="GL23" i="1"/>
  <c r="GH23" i="1"/>
  <c r="GD23" i="1"/>
  <c r="FZ23" i="1"/>
  <c r="HB22" i="1"/>
  <c r="GX22" i="1"/>
  <c r="GT22" i="1"/>
  <c r="GP22" i="1"/>
  <c r="GL22" i="1"/>
  <c r="GH22" i="1"/>
  <c r="GD22" i="1"/>
  <c r="FZ22" i="1"/>
  <c r="HB21" i="1"/>
  <c r="GX21" i="1"/>
  <c r="GT21" i="1"/>
  <c r="GP21" i="1"/>
  <c r="GL21" i="1"/>
  <c r="GH21" i="1"/>
  <c r="GD21" i="1"/>
  <c r="FZ21" i="1"/>
  <c r="HB20" i="1"/>
  <c r="GX20" i="1"/>
  <c r="GT20" i="1"/>
  <c r="GP20" i="1"/>
  <c r="GL20" i="1"/>
  <c r="GH20" i="1"/>
  <c r="GD20" i="1"/>
  <c r="FZ20" i="1"/>
  <c r="HB19" i="1"/>
  <c r="GX19" i="1"/>
  <c r="GT19" i="1"/>
  <c r="GP19" i="1"/>
  <c r="GL19" i="1"/>
  <c r="GH19" i="1"/>
  <c r="GD19" i="1"/>
  <c r="FZ19" i="1"/>
  <c r="HB18" i="1"/>
  <c r="GX18" i="1"/>
  <c r="GT18" i="1"/>
  <c r="GP18" i="1"/>
  <c r="GL18" i="1"/>
  <c r="GH18" i="1"/>
  <c r="GD18" i="1"/>
  <c r="FZ18" i="1"/>
  <c r="HB17" i="1"/>
  <c r="GX17" i="1"/>
  <c r="GT17" i="1"/>
  <c r="GP17" i="1"/>
  <c r="GL17" i="1"/>
  <c r="GH17" i="1"/>
  <c r="GD17" i="1"/>
  <c r="FZ17" i="1"/>
  <c r="HB16" i="1"/>
  <c r="GX16" i="1"/>
  <c r="GT16" i="1"/>
  <c r="GP16" i="1"/>
  <c r="GL16" i="1"/>
  <c r="FY7" i="1"/>
  <c r="FZ3" i="1"/>
  <c r="GD3" i="1"/>
  <c r="GH3" i="1"/>
  <c r="GL3" i="1"/>
  <c r="GP3" i="1"/>
  <c r="GU3" i="1"/>
  <c r="GY3" i="1"/>
  <c r="HC3" i="1"/>
  <c r="GB4" i="1"/>
  <c r="GF4" i="1"/>
  <c r="GJ4" i="1"/>
  <c r="GN4" i="1"/>
  <c r="GR4" i="1"/>
  <c r="GV4" i="1"/>
  <c r="GZ4" i="1"/>
  <c r="HD4" i="1"/>
  <c r="GC5" i="1"/>
  <c r="GG5" i="1"/>
  <c r="GK5" i="1"/>
  <c r="GO5" i="1"/>
  <c r="GS5" i="1"/>
  <c r="GW5" i="1"/>
  <c r="HA5" i="1"/>
  <c r="FZ6" i="1"/>
  <c r="GD6" i="1"/>
  <c r="GH6" i="1"/>
  <c r="GL6" i="1"/>
  <c r="GP6" i="1"/>
  <c r="GT6" i="1"/>
  <c r="GX6" i="1"/>
  <c r="HB6" i="1"/>
  <c r="GA7" i="1"/>
  <c r="GE7" i="1"/>
  <c r="GI7" i="1"/>
  <c r="GM7" i="1"/>
  <c r="GQ7" i="1"/>
  <c r="GU7" i="1"/>
  <c r="GY7" i="1"/>
  <c r="HC7" i="1"/>
  <c r="GB8" i="1"/>
  <c r="GF8" i="1"/>
  <c r="GJ8" i="1"/>
  <c r="GN8" i="1"/>
  <c r="GR8" i="1"/>
  <c r="GV8" i="1"/>
  <c r="GZ8" i="1"/>
  <c r="HD8" i="1"/>
  <c r="GB9" i="1"/>
  <c r="GF9" i="1"/>
  <c r="GJ9" i="1"/>
  <c r="GN9" i="1"/>
  <c r="GR9" i="1"/>
  <c r="GV9" i="1"/>
  <c r="GZ9" i="1"/>
  <c r="HD9" i="1"/>
  <c r="GB10" i="1"/>
  <c r="GF10" i="1"/>
  <c r="GJ10" i="1"/>
  <c r="GN10" i="1"/>
  <c r="GR10" i="1"/>
  <c r="GV10" i="1"/>
  <c r="GZ10" i="1"/>
  <c r="HD10" i="1"/>
  <c r="GB11" i="1"/>
  <c r="GF11" i="1"/>
  <c r="GJ11" i="1"/>
  <c r="GN11" i="1"/>
  <c r="GR11" i="1"/>
  <c r="GV11" i="1"/>
  <c r="GZ11" i="1"/>
  <c r="HD11" i="1"/>
  <c r="GB12" i="1"/>
  <c r="GF12" i="1"/>
  <c r="GJ12" i="1"/>
  <c r="GN12" i="1"/>
  <c r="GR12" i="1"/>
  <c r="GV12" i="1"/>
  <c r="GZ12" i="1"/>
  <c r="HD12" i="1"/>
  <c r="GB13" i="1"/>
  <c r="GF13" i="1"/>
  <c r="GJ13" i="1"/>
  <c r="GN13" i="1"/>
  <c r="GR13" i="1"/>
  <c r="GV13" i="1"/>
  <c r="GZ13" i="1"/>
  <c r="HD13" i="1"/>
  <c r="GB14" i="1"/>
  <c r="GF14" i="1"/>
  <c r="GJ14" i="1"/>
  <c r="GN14" i="1"/>
  <c r="GR14" i="1"/>
  <c r="GV14" i="1"/>
  <c r="GZ14" i="1"/>
  <c r="HD14" i="1"/>
  <c r="GB15" i="1"/>
  <c r="GF15" i="1"/>
  <c r="GJ15" i="1"/>
  <c r="GN15" i="1"/>
  <c r="GR15" i="1"/>
  <c r="GV15" i="1"/>
  <c r="GZ15" i="1"/>
  <c r="HD15" i="1"/>
  <c r="GB16" i="1"/>
  <c r="GF16" i="1"/>
  <c r="GJ16" i="1"/>
  <c r="GW16" i="1"/>
  <c r="GG17" i="1"/>
  <c r="GW17" i="1"/>
  <c r="GG18" i="1"/>
  <c r="GW18" i="1"/>
  <c r="GG19" i="1"/>
  <c r="GW19" i="1"/>
  <c r="GG20" i="1"/>
  <c r="GW20" i="1"/>
  <c r="GG21" i="1"/>
  <c r="GW21" i="1"/>
  <c r="GG22" i="1"/>
  <c r="GW22" i="1"/>
  <c r="GG23" i="1"/>
  <c r="GW23" i="1"/>
  <c r="GG24" i="1"/>
  <c r="GW24" i="1"/>
  <c r="GG25" i="1"/>
  <c r="GW25" i="1"/>
  <c r="GG26" i="1"/>
  <c r="GW26" i="1"/>
  <c r="FY8" i="1"/>
  <c r="GA3" i="1"/>
  <c r="GE3" i="1"/>
  <c r="GI3" i="1"/>
  <c r="GM3" i="1"/>
  <c r="GQ3" i="1"/>
  <c r="GV3" i="1"/>
  <c r="GZ3" i="1"/>
  <c r="HD3" i="1"/>
  <c r="GC4" i="1"/>
  <c r="GG4" i="1"/>
  <c r="GK4" i="1"/>
  <c r="GO4" i="1"/>
  <c r="GS4" i="1"/>
  <c r="GW4" i="1"/>
  <c r="HA4" i="1"/>
  <c r="FZ5" i="1"/>
  <c r="GD5" i="1"/>
  <c r="GH5" i="1"/>
  <c r="GL5" i="1"/>
  <c r="GP5" i="1"/>
  <c r="GT5" i="1"/>
  <c r="GX5" i="1"/>
  <c r="HB5" i="1"/>
  <c r="GA6" i="1"/>
  <c r="GE6" i="1"/>
  <c r="GI6" i="1"/>
  <c r="GM6" i="1"/>
  <c r="GQ6" i="1"/>
  <c r="GU6" i="1"/>
  <c r="GY6" i="1"/>
  <c r="HC6" i="1"/>
  <c r="GB7" i="1"/>
  <c r="GF7" i="1"/>
  <c r="GJ7" i="1"/>
  <c r="GN7" i="1"/>
  <c r="GR7" i="1"/>
  <c r="GV7" i="1"/>
  <c r="GZ7" i="1"/>
  <c r="HD7" i="1"/>
  <c r="GC8" i="1"/>
  <c r="GG8" i="1"/>
  <c r="GK8" i="1"/>
  <c r="GO8" i="1"/>
  <c r="GS8" i="1"/>
  <c r="GW8" i="1"/>
  <c r="HA8" i="1"/>
  <c r="FY9" i="1"/>
  <c r="GC9" i="1"/>
  <c r="GG9" i="1"/>
  <c r="GK9" i="1"/>
  <c r="GO9" i="1"/>
  <c r="GS9" i="1"/>
  <c r="GW9" i="1"/>
  <c r="HA9" i="1"/>
  <c r="FY10" i="1"/>
  <c r="GC10" i="1"/>
  <c r="GG10" i="1"/>
  <c r="GK10" i="1"/>
  <c r="GO10" i="1"/>
  <c r="GS10" i="1"/>
  <c r="GW10" i="1"/>
  <c r="HA10" i="1"/>
  <c r="FY11" i="1"/>
  <c r="GC11" i="1"/>
  <c r="GG11" i="1"/>
  <c r="GK11" i="1"/>
  <c r="GO11" i="1"/>
  <c r="GS11" i="1"/>
  <c r="GW11" i="1"/>
  <c r="HA11" i="1"/>
  <c r="FY12" i="1"/>
  <c r="GC12" i="1"/>
  <c r="GG12" i="1"/>
  <c r="GK12" i="1"/>
  <c r="GO12" i="1"/>
  <c r="GS12" i="1"/>
  <c r="GW12" i="1"/>
  <c r="HA12" i="1"/>
  <c r="FY13" i="1"/>
  <c r="GC13" i="1"/>
  <c r="GG13" i="1"/>
  <c r="GK13" i="1"/>
  <c r="GO13" i="1"/>
  <c r="GS13" i="1"/>
  <c r="GW13" i="1"/>
  <c r="HA13" i="1"/>
  <c r="FY14" i="1"/>
  <c r="GC14" i="1"/>
  <c r="GG14" i="1"/>
  <c r="GK14" i="1"/>
  <c r="GO14" i="1"/>
  <c r="GS14" i="1"/>
  <c r="GW14" i="1"/>
  <c r="HA14" i="1"/>
  <c r="FY15" i="1"/>
  <c r="GC15" i="1"/>
  <c r="GG15" i="1"/>
  <c r="GK15" i="1"/>
  <c r="GO15" i="1"/>
  <c r="GS15" i="1"/>
  <c r="GW15" i="1"/>
  <c r="HA15" i="1"/>
  <c r="FY16" i="1"/>
  <c r="GC16" i="1"/>
  <c r="GG16" i="1"/>
  <c r="GK16" i="1"/>
  <c r="HA16" i="1"/>
  <c r="GK17" i="1"/>
  <c r="HA17" i="1"/>
  <c r="GK18" i="1"/>
  <c r="HA18" i="1"/>
  <c r="GK19" i="1"/>
  <c r="HA19" i="1"/>
  <c r="GK20" i="1"/>
  <c r="HA20" i="1"/>
  <c r="GK21" i="1"/>
  <c r="HA21" i="1"/>
  <c r="GK22" i="1"/>
  <c r="HA22" i="1"/>
  <c r="GK23" i="1"/>
  <c r="HA23" i="1"/>
  <c r="GK24" i="1"/>
  <c r="HA24" i="1"/>
  <c r="GK25" i="1"/>
  <c r="HA25" i="1"/>
  <c r="GK26" i="1"/>
  <c r="HA26" i="1"/>
  <c r="DA81" i="1"/>
  <c r="DA83" i="1"/>
  <c r="DA86" i="1"/>
  <c r="DA78" i="1"/>
  <c r="DA85" i="1"/>
  <c r="DA87" i="1"/>
  <c r="DA84" i="1"/>
  <c r="CY97" i="1"/>
  <c r="DA97" i="1" s="1"/>
  <c r="CY80" i="1"/>
  <c r="DA80" i="1" s="1"/>
  <c r="CY93" i="1"/>
  <c r="DA93" i="1" s="1"/>
  <c r="CY96" i="1"/>
  <c r="DA96" i="1" s="1"/>
  <c r="CY98" i="1"/>
  <c r="DA98" i="1" s="1"/>
  <c r="CY100" i="1"/>
  <c r="DA100" i="1" s="1"/>
  <c r="CY99" i="1"/>
  <c r="DA99" i="1" s="1"/>
  <c r="DA79" i="1"/>
  <c r="DA89" i="1"/>
  <c r="CY90" i="1"/>
  <c r="DA90" i="1" s="1"/>
  <c r="CY94" i="1"/>
  <c r="DA94" i="1" s="1"/>
  <c r="CY88" i="1"/>
  <c r="DA88" i="1" s="1"/>
  <c r="DA91" i="1"/>
  <c r="CY92" i="1"/>
  <c r="DA92" i="1" s="1"/>
  <c r="DA95" i="1"/>
  <c r="BT108" i="1"/>
  <c r="AR32" i="2" l="1"/>
  <c r="BA27" i="2"/>
  <c r="BZ2" i="2"/>
  <c r="AU27" i="2"/>
  <c r="BW5" i="2"/>
  <c r="CA10" i="2" s="1"/>
  <c r="BW22" i="2"/>
  <c r="BW17" i="2"/>
  <c r="BW20" i="2"/>
  <c r="BW21" i="2"/>
  <c r="BW25" i="2"/>
  <c r="AS27" i="2"/>
  <c r="AP27" i="2"/>
  <c r="AR27" i="2"/>
  <c r="GH28" i="1"/>
  <c r="GT28" i="1"/>
  <c r="GS28" i="1"/>
  <c r="GR28" i="1"/>
  <c r="HF11" i="1"/>
  <c r="GV28" i="1"/>
  <c r="GC28" i="1"/>
  <c r="FZ28" i="1"/>
  <c r="HB28" i="1"/>
  <c r="GL28" i="1"/>
  <c r="GK28" i="1"/>
  <c r="GZ28" i="1"/>
  <c r="GJ28" i="1"/>
  <c r="GY28" i="1"/>
  <c r="GI28" i="1"/>
  <c r="GX28" i="1"/>
  <c r="FY28" i="1"/>
  <c r="GF28" i="1"/>
  <c r="GA28" i="1"/>
  <c r="GB28" i="1"/>
  <c r="HD28" i="1"/>
  <c r="GU28" i="1"/>
  <c r="GE28" i="1"/>
  <c r="GD28" i="1"/>
  <c r="GQ28" i="1"/>
  <c r="GP28" i="1"/>
  <c r="HF4" i="1"/>
  <c r="HF10" i="1"/>
  <c r="HF5" i="1"/>
  <c r="HF20" i="1"/>
  <c r="HF26" i="1"/>
  <c r="GO28" i="1"/>
  <c r="GN28" i="1"/>
  <c r="GW28" i="1"/>
  <c r="HF15" i="1"/>
  <c r="HF13" i="1"/>
  <c r="HF8" i="1"/>
  <c r="HF19" i="1"/>
  <c r="HF22" i="1"/>
  <c r="HF25" i="1"/>
  <c r="HC28" i="1"/>
  <c r="HA28" i="1"/>
  <c r="GG28" i="1"/>
  <c r="HF3" i="1"/>
  <c r="HF14" i="1"/>
  <c r="HF12" i="1"/>
  <c r="HF9" i="1"/>
  <c r="HF6" i="1"/>
  <c r="HF17" i="1"/>
  <c r="HF21" i="1"/>
  <c r="HF23" i="1"/>
  <c r="GM28" i="1"/>
  <c r="HF16" i="1"/>
  <c r="HF7" i="1"/>
  <c r="HF18" i="1"/>
  <c r="HF24" i="1"/>
  <c r="HI3" i="1"/>
  <c r="DE78" i="1"/>
  <c r="DH87" i="1"/>
  <c r="CC109" i="1"/>
  <c r="BU108" i="1"/>
  <c r="DD78" i="1"/>
  <c r="DF78" i="1" s="1"/>
  <c r="DE80" i="1"/>
  <c r="DF80" i="1" s="1"/>
  <c r="DL87" i="1" s="1"/>
  <c r="BB31" i="2" l="1"/>
  <c r="AQ32" i="2"/>
  <c r="AT32" i="2" s="1"/>
  <c r="AS30" i="2"/>
  <c r="BY4" i="2"/>
  <c r="CE10" i="2" s="1"/>
  <c r="GA33" i="1"/>
  <c r="GK32" i="1"/>
  <c r="FZ33" i="1"/>
  <c r="HJ11" i="1"/>
  <c r="GB31" i="1"/>
  <c r="HH5" i="1"/>
  <c r="CG109" i="1"/>
  <c r="BF31" i="2" l="1"/>
  <c r="GC33" i="1"/>
  <c r="HN11" i="1"/>
  <c r="GO32" i="1"/>
  <c r="AJ66" i="1"/>
  <c r="AJ67" i="1" s="1"/>
  <c r="AI66" i="1"/>
  <c r="AI67" i="1" s="1"/>
  <c r="AH66" i="1"/>
  <c r="AH67" i="1" s="1"/>
  <c r="AG66" i="1"/>
  <c r="AG67" i="1" s="1"/>
  <c r="AF66" i="1"/>
  <c r="AF67" i="1" s="1"/>
  <c r="AE66" i="1"/>
  <c r="AE67" i="1" s="1"/>
  <c r="AD66" i="1"/>
  <c r="AD67" i="1" s="1"/>
  <c r="AC66" i="1"/>
  <c r="AC67" i="1" s="1"/>
  <c r="AB66" i="1"/>
  <c r="AB67" i="1" s="1"/>
  <c r="AA66" i="1"/>
  <c r="AA67" i="1" s="1"/>
  <c r="Z66" i="1"/>
  <c r="Z67" i="1" s="1"/>
  <c r="Y66" i="1"/>
  <c r="Y67" i="1" s="1"/>
  <c r="X66" i="1"/>
  <c r="X67" i="1" s="1"/>
  <c r="W66" i="1"/>
  <c r="W67" i="1" s="1"/>
  <c r="V66" i="1"/>
  <c r="V67" i="1" s="1"/>
  <c r="U66" i="1"/>
  <c r="U67" i="1" s="1"/>
  <c r="T66" i="1"/>
  <c r="T67" i="1" s="1"/>
  <c r="S66" i="1"/>
  <c r="S67" i="1" s="1"/>
  <c r="R66" i="1"/>
  <c r="R67" i="1" s="1"/>
  <c r="Q66" i="1"/>
  <c r="Q67" i="1" s="1"/>
  <c r="P66" i="1"/>
  <c r="P67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I66" i="1"/>
  <c r="I67" i="1" s="1"/>
  <c r="H66" i="1"/>
  <c r="H67" i="1" s="1"/>
  <c r="G66" i="1"/>
  <c r="G67" i="1" s="1"/>
  <c r="F66" i="1"/>
  <c r="F67" i="1" s="1"/>
  <c r="E66" i="1"/>
  <c r="E67" i="1" s="1"/>
  <c r="AJ65" i="1"/>
  <c r="AJ69" i="1" s="1"/>
  <c r="AI65" i="1"/>
  <c r="AI69" i="1" s="1"/>
  <c r="AH65" i="1"/>
  <c r="AH69" i="1" s="1"/>
  <c r="AG65" i="1"/>
  <c r="AG69" i="1" s="1"/>
  <c r="AF65" i="1"/>
  <c r="AF69" i="1" s="1"/>
  <c r="AE65" i="1"/>
  <c r="AE69" i="1" s="1"/>
  <c r="AD65" i="1"/>
  <c r="AD69" i="1" s="1"/>
  <c r="AC65" i="1"/>
  <c r="AC69" i="1" s="1"/>
  <c r="AB65" i="1"/>
  <c r="AB69" i="1" s="1"/>
  <c r="AA65" i="1"/>
  <c r="AA69" i="1" s="1"/>
  <c r="Z65" i="1"/>
  <c r="Z69" i="1" s="1"/>
  <c r="Y65" i="1"/>
  <c r="Y69" i="1" s="1"/>
  <c r="X65" i="1"/>
  <c r="X69" i="1" s="1"/>
  <c r="W65" i="1"/>
  <c r="W69" i="1" s="1"/>
  <c r="V65" i="1"/>
  <c r="V69" i="1" s="1"/>
  <c r="U65" i="1"/>
  <c r="U69" i="1" s="1"/>
  <c r="T65" i="1"/>
  <c r="T69" i="1" s="1"/>
  <c r="S65" i="1"/>
  <c r="S69" i="1" s="1"/>
  <c r="R65" i="1"/>
  <c r="R69" i="1" s="1"/>
  <c r="Q65" i="1"/>
  <c r="Q69" i="1" s="1"/>
  <c r="P65" i="1"/>
  <c r="P69" i="1" s="1"/>
  <c r="O65" i="1"/>
  <c r="O69" i="1" s="1"/>
  <c r="N65" i="1"/>
  <c r="N69" i="1" s="1"/>
  <c r="M65" i="1"/>
  <c r="M69" i="1" s="1"/>
  <c r="L65" i="1"/>
  <c r="L69" i="1" s="1"/>
  <c r="K65" i="1"/>
  <c r="K69" i="1" s="1"/>
  <c r="J65" i="1"/>
  <c r="J69" i="1" s="1"/>
  <c r="I65" i="1"/>
  <c r="I69" i="1" s="1"/>
  <c r="H65" i="1"/>
  <c r="H69" i="1" s="1"/>
  <c r="G65" i="1"/>
  <c r="G69" i="1" s="1"/>
  <c r="F65" i="1"/>
  <c r="F69" i="1" s="1"/>
  <c r="E65" i="1"/>
  <c r="E69" i="1" s="1"/>
  <c r="AM63" i="1"/>
  <c r="AN63" i="1" s="1"/>
  <c r="AL63" i="1"/>
  <c r="AM62" i="1"/>
  <c r="AN62" i="1" s="1"/>
  <c r="AL62" i="1"/>
  <c r="AM61" i="1"/>
  <c r="AN61" i="1" s="1"/>
  <c r="AL61" i="1"/>
  <c r="AM60" i="1"/>
  <c r="AN60" i="1" s="1"/>
  <c r="AP60" i="1" s="1"/>
  <c r="AL60" i="1"/>
  <c r="AM59" i="1"/>
  <c r="AN59" i="1" s="1"/>
  <c r="AL59" i="1"/>
  <c r="AM58" i="1"/>
  <c r="AN58" i="1" s="1"/>
  <c r="AP58" i="1" s="1"/>
  <c r="AL58" i="1"/>
  <c r="AM57" i="1"/>
  <c r="AN57" i="1" s="1"/>
  <c r="AL57" i="1"/>
  <c r="AM56" i="1"/>
  <c r="AN56" i="1" s="1"/>
  <c r="AP56" i="1" s="1"/>
  <c r="AL56" i="1"/>
  <c r="AM55" i="1"/>
  <c r="AN55" i="1" s="1"/>
  <c r="AL55" i="1"/>
  <c r="AM54" i="1"/>
  <c r="AN54" i="1" s="1"/>
  <c r="AP54" i="1" s="1"/>
  <c r="AL54" i="1"/>
  <c r="AM53" i="1"/>
  <c r="AN53" i="1" s="1"/>
  <c r="AL53" i="1"/>
  <c r="AM52" i="1"/>
  <c r="AN52" i="1" s="1"/>
  <c r="AP52" i="1" s="1"/>
  <c r="AL52" i="1"/>
  <c r="AM51" i="1"/>
  <c r="AN51" i="1" s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N43" i="1" s="1"/>
  <c r="AL43" i="1"/>
  <c r="AM42" i="1"/>
  <c r="AN42" i="1" s="1"/>
  <c r="AP42" i="1" s="1"/>
  <c r="AL42" i="1"/>
  <c r="AM41" i="1"/>
  <c r="AN41" i="1" s="1"/>
  <c r="AL41" i="1"/>
  <c r="AM40" i="1"/>
  <c r="AN40" i="1" s="1"/>
  <c r="AP40" i="1" s="1"/>
  <c r="AL40" i="1"/>
  <c r="CU66" i="1"/>
  <c r="CU67" i="1" s="1"/>
  <c r="CT66" i="1"/>
  <c r="CT67" i="1" s="1"/>
  <c r="CS66" i="1"/>
  <c r="CS67" i="1" s="1"/>
  <c r="CR66" i="1"/>
  <c r="CR67" i="1" s="1"/>
  <c r="CQ66" i="1"/>
  <c r="CQ67" i="1" s="1"/>
  <c r="CP66" i="1"/>
  <c r="CP67" i="1" s="1"/>
  <c r="CO66" i="1"/>
  <c r="CO67" i="1" s="1"/>
  <c r="CN66" i="1"/>
  <c r="CN67" i="1" s="1"/>
  <c r="CM66" i="1"/>
  <c r="CM67" i="1" s="1"/>
  <c r="CL66" i="1"/>
  <c r="CL67" i="1" s="1"/>
  <c r="CK66" i="1"/>
  <c r="CK67" i="1" s="1"/>
  <c r="CJ66" i="1"/>
  <c r="CJ67" i="1" s="1"/>
  <c r="CI66" i="1"/>
  <c r="CI67" i="1" s="1"/>
  <c r="CH66" i="1"/>
  <c r="CH67" i="1" s="1"/>
  <c r="CG66" i="1"/>
  <c r="CG67" i="1" s="1"/>
  <c r="CF66" i="1"/>
  <c r="CF67" i="1" s="1"/>
  <c r="CE66" i="1"/>
  <c r="CE67" i="1" s="1"/>
  <c r="CD66" i="1"/>
  <c r="CD67" i="1" s="1"/>
  <c r="CC66" i="1"/>
  <c r="CC67" i="1" s="1"/>
  <c r="CB66" i="1"/>
  <c r="CB67" i="1" s="1"/>
  <c r="CA66" i="1"/>
  <c r="CA67" i="1" s="1"/>
  <c r="BZ66" i="1"/>
  <c r="BZ67" i="1" s="1"/>
  <c r="BY66" i="1"/>
  <c r="BY67" i="1" s="1"/>
  <c r="BX66" i="1"/>
  <c r="BX67" i="1" s="1"/>
  <c r="BW66" i="1"/>
  <c r="BW67" i="1" s="1"/>
  <c r="BV66" i="1"/>
  <c r="BV67" i="1" s="1"/>
  <c r="BU66" i="1"/>
  <c r="BU67" i="1" s="1"/>
  <c r="BT66" i="1"/>
  <c r="BT67" i="1" s="1"/>
  <c r="BS66" i="1"/>
  <c r="BS67" i="1" s="1"/>
  <c r="BR66" i="1"/>
  <c r="BR67" i="1" s="1"/>
  <c r="BQ66" i="1"/>
  <c r="BQ67" i="1" s="1"/>
  <c r="BP66" i="1"/>
  <c r="BP67" i="1" s="1"/>
  <c r="CU65" i="1"/>
  <c r="CU69" i="1" s="1"/>
  <c r="CT65" i="1"/>
  <c r="CT69" i="1" s="1"/>
  <c r="CS65" i="1"/>
  <c r="CS69" i="1" s="1"/>
  <c r="CR65" i="1"/>
  <c r="CR69" i="1" s="1"/>
  <c r="CQ65" i="1"/>
  <c r="CP65" i="1"/>
  <c r="CP69" i="1" s="1"/>
  <c r="CO65" i="1"/>
  <c r="CO69" i="1" s="1"/>
  <c r="CN65" i="1"/>
  <c r="CN69" i="1" s="1"/>
  <c r="CM65" i="1"/>
  <c r="CL65" i="1"/>
  <c r="CL69" i="1" s="1"/>
  <c r="CK65" i="1"/>
  <c r="CK69" i="1" s="1"/>
  <c r="CJ65" i="1"/>
  <c r="CJ69" i="1" s="1"/>
  <c r="CI65" i="1"/>
  <c r="CI69" i="1" s="1"/>
  <c r="CH65" i="1"/>
  <c r="CH69" i="1" s="1"/>
  <c r="CG65" i="1"/>
  <c r="CG69" i="1" s="1"/>
  <c r="CF65" i="1"/>
  <c r="CF69" i="1" s="1"/>
  <c r="CE65" i="1"/>
  <c r="CE69" i="1" s="1"/>
  <c r="CD65" i="1"/>
  <c r="CD69" i="1" s="1"/>
  <c r="CC65" i="1"/>
  <c r="CC69" i="1" s="1"/>
  <c r="CB65" i="1"/>
  <c r="CB69" i="1" s="1"/>
  <c r="CA65" i="1"/>
  <c r="BZ65" i="1"/>
  <c r="BZ69" i="1" s="1"/>
  <c r="BY65" i="1"/>
  <c r="BY69" i="1" s="1"/>
  <c r="BX65" i="1"/>
  <c r="BX69" i="1" s="1"/>
  <c r="BW65" i="1"/>
  <c r="BV65" i="1"/>
  <c r="BV69" i="1" s="1"/>
  <c r="BU65" i="1"/>
  <c r="BU69" i="1" s="1"/>
  <c r="BT65" i="1"/>
  <c r="BT69" i="1" s="1"/>
  <c r="BS65" i="1"/>
  <c r="BS69" i="1" s="1"/>
  <c r="BR65" i="1"/>
  <c r="BR69" i="1" s="1"/>
  <c r="BQ65" i="1"/>
  <c r="BQ69" i="1" s="1"/>
  <c r="BP65" i="1"/>
  <c r="BP69" i="1" s="1"/>
  <c r="CX63" i="1"/>
  <c r="CY63" i="1" s="1"/>
  <c r="CW63" i="1"/>
  <c r="CX62" i="1"/>
  <c r="CY62" i="1" s="1"/>
  <c r="CW62" i="1"/>
  <c r="CX61" i="1"/>
  <c r="CY61" i="1" s="1"/>
  <c r="CW61" i="1"/>
  <c r="CX60" i="1"/>
  <c r="CY60" i="1" s="1"/>
  <c r="CW60" i="1"/>
  <c r="CX59" i="1"/>
  <c r="CY59" i="1" s="1"/>
  <c r="CW59" i="1"/>
  <c r="CX58" i="1"/>
  <c r="CY58" i="1" s="1"/>
  <c r="CW58" i="1"/>
  <c r="CX57" i="1"/>
  <c r="CY57" i="1" s="1"/>
  <c r="CW57" i="1"/>
  <c r="CX56" i="1"/>
  <c r="CY56" i="1" s="1"/>
  <c r="CW56" i="1"/>
  <c r="CX55" i="1"/>
  <c r="CY55" i="1" s="1"/>
  <c r="DA55" i="1" s="1"/>
  <c r="CW55" i="1"/>
  <c r="CX54" i="1"/>
  <c r="CY54" i="1" s="1"/>
  <c r="CW54" i="1"/>
  <c r="CX53" i="1"/>
  <c r="CY53" i="1" s="1"/>
  <c r="CW53" i="1"/>
  <c r="CX52" i="1"/>
  <c r="CY52" i="1" s="1"/>
  <c r="CW52" i="1"/>
  <c r="CX51" i="1"/>
  <c r="CY51" i="1" s="1"/>
  <c r="DA51" i="1" s="1"/>
  <c r="CW51" i="1"/>
  <c r="CX50" i="1"/>
  <c r="CW50" i="1"/>
  <c r="CX49" i="1"/>
  <c r="CW49" i="1"/>
  <c r="CX48" i="1"/>
  <c r="CW48" i="1"/>
  <c r="CX47" i="1"/>
  <c r="CW47" i="1"/>
  <c r="CX46" i="1"/>
  <c r="CW46" i="1"/>
  <c r="CY45" i="1"/>
  <c r="CX45" i="1"/>
  <c r="CW45" i="1"/>
  <c r="CX44" i="1"/>
  <c r="CW44" i="1"/>
  <c r="CX43" i="1"/>
  <c r="CY43" i="1" s="1"/>
  <c r="CW43" i="1"/>
  <c r="CX42" i="1"/>
  <c r="CY42" i="1" s="1"/>
  <c r="CW42" i="1"/>
  <c r="CX41" i="1"/>
  <c r="CY41" i="1" s="1"/>
  <c r="CW41" i="1"/>
  <c r="CX40" i="1"/>
  <c r="CY40" i="1" s="1"/>
  <c r="CW40" i="1"/>
  <c r="CU29" i="1"/>
  <c r="CU30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F29" i="1"/>
  <c r="CF30" i="1" s="1"/>
  <c r="CE29" i="1"/>
  <c r="CE30" i="1" s="1"/>
  <c r="CD29" i="1"/>
  <c r="CD30" i="1" s="1"/>
  <c r="CC29" i="1"/>
  <c r="CC30" i="1" s="1"/>
  <c r="CB29" i="1"/>
  <c r="CB30" i="1" s="1"/>
  <c r="CA29" i="1"/>
  <c r="CA30" i="1" s="1"/>
  <c r="BZ29" i="1"/>
  <c r="BZ30" i="1" s="1"/>
  <c r="BY29" i="1"/>
  <c r="BY30" i="1" s="1"/>
  <c r="BX29" i="1"/>
  <c r="BX30" i="1" s="1"/>
  <c r="BW29" i="1"/>
  <c r="BW30" i="1" s="1"/>
  <c r="BV29" i="1"/>
  <c r="BV30" i="1" s="1"/>
  <c r="BU29" i="1"/>
  <c r="BU30" i="1" s="1"/>
  <c r="BT29" i="1"/>
  <c r="BT30" i="1" s="1"/>
  <c r="BS29" i="1"/>
  <c r="BS30" i="1" s="1"/>
  <c r="BR29" i="1"/>
  <c r="BR30" i="1" s="1"/>
  <c r="BQ29" i="1"/>
  <c r="BQ30" i="1" s="1"/>
  <c r="BP29" i="1"/>
  <c r="BP30" i="1" s="1"/>
  <c r="CU28" i="1"/>
  <c r="CU32" i="1" s="1"/>
  <c r="CT28" i="1"/>
  <c r="CT32" i="1" s="1"/>
  <c r="CS28" i="1"/>
  <c r="CS32" i="1" s="1"/>
  <c r="CR28" i="1"/>
  <c r="CR32" i="1" s="1"/>
  <c r="CQ28" i="1"/>
  <c r="CQ32" i="1" s="1"/>
  <c r="CP28" i="1"/>
  <c r="CP32" i="1" s="1"/>
  <c r="CO28" i="1"/>
  <c r="CO32" i="1" s="1"/>
  <c r="CN28" i="1"/>
  <c r="CN32" i="1" s="1"/>
  <c r="CM28" i="1"/>
  <c r="CM32" i="1" s="1"/>
  <c r="CL28" i="1"/>
  <c r="CL32" i="1" s="1"/>
  <c r="CK28" i="1"/>
  <c r="CK32" i="1" s="1"/>
  <c r="CJ28" i="1"/>
  <c r="CJ32" i="1" s="1"/>
  <c r="CI28" i="1"/>
  <c r="CI32" i="1" s="1"/>
  <c r="CH28" i="1"/>
  <c r="CH32" i="1" s="1"/>
  <c r="CG28" i="1"/>
  <c r="CG32" i="1" s="1"/>
  <c r="CF28" i="1"/>
  <c r="CF32" i="1" s="1"/>
  <c r="CE28" i="1"/>
  <c r="CE32" i="1" s="1"/>
  <c r="CD28" i="1"/>
  <c r="CD32" i="1" s="1"/>
  <c r="CC28" i="1"/>
  <c r="CC32" i="1" s="1"/>
  <c r="CB28" i="1"/>
  <c r="CB32" i="1" s="1"/>
  <c r="CA28" i="1"/>
  <c r="CA32" i="1" s="1"/>
  <c r="BZ28" i="1"/>
  <c r="BZ32" i="1" s="1"/>
  <c r="BY28" i="1"/>
  <c r="BY32" i="1" s="1"/>
  <c r="BX28" i="1"/>
  <c r="BX32" i="1" s="1"/>
  <c r="BW28" i="1"/>
  <c r="BW32" i="1" s="1"/>
  <c r="BV28" i="1"/>
  <c r="BV32" i="1" s="1"/>
  <c r="BU28" i="1"/>
  <c r="BU32" i="1" s="1"/>
  <c r="BT28" i="1"/>
  <c r="BT32" i="1" s="1"/>
  <c r="BS28" i="1"/>
  <c r="BS32" i="1" s="1"/>
  <c r="BR28" i="1"/>
  <c r="BR32" i="1" s="1"/>
  <c r="BQ28" i="1"/>
  <c r="BQ32" i="1" s="1"/>
  <c r="BP28" i="1"/>
  <c r="CX26" i="1"/>
  <c r="CY26" i="1" s="1"/>
  <c r="CW26" i="1"/>
  <c r="CX25" i="1"/>
  <c r="CY25" i="1" s="1"/>
  <c r="CW25" i="1"/>
  <c r="CX24" i="1"/>
  <c r="CY24" i="1" s="1"/>
  <c r="CW24" i="1"/>
  <c r="CX23" i="1"/>
  <c r="CY23" i="1" s="1"/>
  <c r="CW23" i="1"/>
  <c r="CX22" i="1"/>
  <c r="CY22" i="1" s="1"/>
  <c r="DA22" i="1" s="1"/>
  <c r="CW22" i="1"/>
  <c r="CY21" i="1"/>
  <c r="DA21" i="1" s="1"/>
  <c r="CX21" i="1"/>
  <c r="CW21" i="1"/>
  <c r="CX20" i="1"/>
  <c r="CY20" i="1" s="1"/>
  <c r="CW20" i="1"/>
  <c r="CX19" i="1"/>
  <c r="CY19" i="1" s="1"/>
  <c r="CW19" i="1"/>
  <c r="CX18" i="1"/>
  <c r="CY18" i="1" s="1"/>
  <c r="DA18" i="1" s="1"/>
  <c r="CW18" i="1"/>
  <c r="CY17" i="1"/>
  <c r="CX17" i="1"/>
  <c r="CW17" i="1"/>
  <c r="CX16" i="1"/>
  <c r="CY16" i="1" s="1"/>
  <c r="DA16" i="1" s="1"/>
  <c r="CW16" i="1"/>
  <c r="CX15" i="1"/>
  <c r="CY15" i="1" s="1"/>
  <c r="CW15" i="1"/>
  <c r="CX14" i="1"/>
  <c r="CY14" i="1" s="1"/>
  <c r="DA14" i="1" s="1"/>
  <c r="CW14" i="1"/>
  <c r="CX13" i="1"/>
  <c r="CY13" i="1" s="1"/>
  <c r="CW13" i="1"/>
  <c r="CX12" i="1"/>
  <c r="CY12" i="1" s="1"/>
  <c r="CW12" i="1"/>
  <c r="CX11" i="1"/>
  <c r="CY11" i="1" s="1"/>
  <c r="CW11" i="1"/>
  <c r="CX10" i="1"/>
  <c r="CY10" i="1" s="1"/>
  <c r="CW10" i="1"/>
  <c r="CX9" i="1"/>
  <c r="CY9" i="1" s="1"/>
  <c r="CW9" i="1"/>
  <c r="CX8" i="1"/>
  <c r="CY8" i="1" s="1"/>
  <c r="CW8" i="1"/>
  <c r="CX7" i="1"/>
  <c r="CY7" i="1" s="1"/>
  <c r="CW7" i="1"/>
  <c r="CX6" i="1"/>
  <c r="CY6" i="1" s="1"/>
  <c r="CW6" i="1"/>
  <c r="CX5" i="1"/>
  <c r="CY5" i="1" s="1"/>
  <c r="CW5" i="1"/>
  <c r="CX4" i="1"/>
  <c r="CY4" i="1" s="1"/>
  <c r="CW4" i="1"/>
  <c r="CX3" i="1"/>
  <c r="CY3" i="1" s="1"/>
  <c r="CW3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M26" i="1"/>
  <c r="AN26" i="1" s="1"/>
  <c r="AL26" i="1"/>
  <c r="AM25" i="1"/>
  <c r="AN25" i="1" s="1"/>
  <c r="AL25" i="1"/>
  <c r="AP25" i="1" s="1"/>
  <c r="AM24" i="1"/>
  <c r="AN24" i="1" s="1"/>
  <c r="AL24" i="1"/>
  <c r="AP24" i="1" s="1"/>
  <c r="AM23" i="1"/>
  <c r="AN23" i="1" s="1"/>
  <c r="AL23" i="1"/>
  <c r="AP23" i="1" s="1"/>
  <c r="AM22" i="1"/>
  <c r="AN22" i="1" s="1"/>
  <c r="AL22" i="1"/>
  <c r="AP22" i="1" s="1"/>
  <c r="AM21" i="1"/>
  <c r="AN21" i="1" s="1"/>
  <c r="AL21" i="1"/>
  <c r="AP21" i="1" s="1"/>
  <c r="AM20" i="1"/>
  <c r="AN20" i="1" s="1"/>
  <c r="AL20" i="1"/>
  <c r="AP20" i="1" s="1"/>
  <c r="AM19" i="1"/>
  <c r="AN19" i="1" s="1"/>
  <c r="AL19" i="1"/>
  <c r="AP19" i="1" s="1"/>
  <c r="AM18" i="1"/>
  <c r="AN18" i="1" s="1"/>
  <c r="AL18" i="1"/>
  <c r="AP18" i="1" s="1"/>
  <c r="AM17" i="1"/>
  <c r="AN17" i="1" s="1"/>
  <c r="AL17" i="1"/>
  <c r="AP17" i="1" s="1"/>
  <c r="AM16" i="1"/>
  <c r="AN16" i="1" s="1"/>
  <c r="AL16" i="1"/>
  <c r="AP16" i="1" s="1"/>
  <c r="AM15" i="1"/>
  <c r="AN15" i="1" s="1"/>
  <c r="AL15" i="1"/>
  <c r="AM14" i="1"/>
  <c r="AN14" i="1" s="1"/>
  <c r="AL14" i="1"/>
  <c r="AP14" i="1" s="1"/>
  <c r="AM13" i="1"/>
  <c r="AN13" i="1" s="1"/>
  <c r="AL13" i="1"/>
  <c r="AM12" i="1"/>
  <c r="AN12" i="1" s="1"/>
  <c r="AL12" i="1"/>
  <c r="AP12" i="1" s="1"/>
  <c r="AM11" i="1"/>
  <c r="AN11" i="1" s="1"/>
  <c r="AL11" i="1"/>
  <c r="AM10" i="1"/>
  <c r="AN10" i="1" s="1"/>
  <c r="AL10" i="1"/>
  <c r="AP10" i="1" s="1"/>
  <c r="AM9" i="1"/>
  <c r="AN9" i="1" s="1"/>
  <c r="AL9" i="1"/>
  <c r="AM8" i="1"/>
  <c r="AN8" i="1" s="1"/>
  <c r="AL8" i="1"/>
  <c r="AP8" i="1" s="1"/>
  <c r="AM7" i="1"/>
  <c r="AN7" i="1" s="1"/>
  <c r="AL7" i="1"/>
  <c r="AM6" i="1"/>
  <c r="AN6" i="1" s="1"/>
  <c r="AL6" i="1"/>
  <c r="AP6" i="1" s="1"/>
  <c r="AM5" i="1"/>
  <c r="AN5" i="1" s="1"/>
  <c r="AL5" i="1"/>
  <c r="AM4" i="1"/>
  <c r="AN4" i="1" s="1"/>
  <c r="AL4" i="1"/>
  <c r="AP4" i="1" s="1"/>
  <c r="AM3" i="1"/>
  <c r="AN3" i="1" s="1"/>
  <c r="AL3" i="1"/>
  <c r="DA15" i="1" l="1"/>
  <c r="DA20" i="1"/>
  <c r="DA23" i="1"/>
  <c r="DA25" i="1"/>
  <c r="I71" i="1"/>
  <c r="AP3" i="1"/>
  <c r="AP5" i="1"/>
  <c r="AP7" i="1"/>
  <c r="AP9" i="1"/>
  <c r="AP11" i="1"/>
  <c r="AP13" i="1"/>
  <c r="AP15" i="1"/>
  <c r="R35" i="1"/>
  <c r="V35" i="1" s="1"/>
  <c r="I34" i="1"/>
  <c r="J34" i="1" s="1"/>
  <c r="DA17" i="1"/>
  <c r="DA19" i="1"/>
  <c r="DA24" i="1"/>
  <c r="DA26" i="1"/>
  <c r="DA57" i="1"/>
  <c r="BP32" i="1"/>
  <c r="DA59" i="1"/>
  <c r="CM69" i="1"/>
  <c r="DA41" i="1"/>
  <c r="DA58" i="1"/>
  <c r="DA60" i="1"/>
  <c r="DA62" i="1"/>
  <c r="BW69" i="1"/>
  <c r="BT71" i="1" s="1"/>
  <c r="DA52" i="1"/>
  <c r="CQ69" i="1"/>
  <c r="CA69" i="1"/>
  <c r="DA42" i="1"/>
  <c r="DA61" i="1"/>
  <c r="DA43" i="1"/>
  <c r="DA54" i="1"/>
  <c r="DA56" i="1"/>
  <c r="DA63" i="1"/>
  <c r="DD41" i="1" s="1"/>
  <c r="DA40" i="1"/>
  <c r="DA53" i="1"/>
  <c r="AP53" i="1"/>
  <c r="AP57" i="1"/>
  <c r="AP59" i="1"/>
  <c r="AP63" i="1"/>
  <c r="AP43" i="1"/>
  <c r="AP51" i="1"/>
  <c r="AP55" i="1"/>
  <c r="AP61" i="1"/>
  <c r="AP41" i="1"/>
  <c r="AP62" i="1"/>
  <c r="AN44" i="1"/>
  <c r="AP44" i="1" s="1"/>
  <c r="AN45" i="1"/>
  <c r="AP45" i="1" s="1"/>
  <c r="AN46" i="1"/>
  <c r="AP46" i="1" s="1"/>
  <c r="AN47" i="1"/>
  <c r="AP47" i="1" s="1"/>
  <c r="AN48" i="1"/>
  <c r="AP48" i="1" s="1"/>
  <c r="AN49" i="1"/>
  <c r="AP49" i="1" s="1"/>
  <c r="AN50" i="1"/>
  <c r="AP50" i="1" s="1"/>
  <c r="CY47" i="1"/>
  <c r="DA47" i="1" s="1"/>
  <c r="CY48" i="1"/>
  <c r="DA48" i="1" s="1"/>
  <c r="CY49" i="1"/>
  <c r="DA49" i="1" s="1"/>
  <c r="CY44" i="1"/>
  <c r="DA44" i="1" s="1"/>
  <c r="CY46" i="1"/>
  <c r="DA46" i="1" s="1"/>
  <c r="CY50" i="1"/>
  <c r="DA50" i="1" s="1"/>
  <c r="DA45" i="1"/>
  <c r="DA4" i="1"/>
  <c r="DA6" i="1"/>
  <c r="DA8" i="1"/>
  <c r="DA10" i="1"/>
  <c r="DA12" i="1"/>
  <c r="DA3" i="1"/>
  <c r="DE6" i="1" s="1"/>
  <c r="DF6" i="1" s="1"/>
  <c r="DA5" i="1"/>
  <c r="DA7" i="1"/>
  <c r="DA9" i="1"/>
  <c r="DA11" i="1"/>
  <c r="DA13" i="1"/>
  <c r="AP26" i="1"/>
  <c r="CC72" i="1" l="1"/>
  <c r="BU71" i="1"/>
  <c r="CG72" i="1" s="1"/>
  <c r="DH13" i="1"/>
  <c r="DL13" i="1" s="1"/>
  <c r="AW13" i="1"/>
  <c r="AU6" i="1"/>
  <c r="AV6" i="1" s="1"/>
  <c r="BA13" i="1" s="1"/>
  <c r="DE4" i="1"/>
  <c r="DD4" i="1"/>
  <c r="DF4" i="1" s="1"/>
  <c r="R72" i="1"/>
  <c r="J71" i="1"/>
  <c r="V72" i="1" s="1"/>
  <c r="BT34" i="1"/>
  <c r="BU34" i="1" s="1"/>
  <c r="CC35" i="1"/>
  <c r="AW50" i="1"/>
  <c r="AU43" i="1"/>
  <c r="AV43" i="1" s="1"/>
  <c r="BA50" i="1" s="1"/>
  <c r="DE41" i="1"/>
  <c r="DF41" i="1" s="1"/>
  <c r="DH50" i="1"/>
  <c r="DE43" i="1"/>
  <c r="DF43" i="1" s="1"/>
  <c r="CG35" i="1" l="1"/>
  <c r="DL50" i="1"/>
</calcChain>
</file>

<file path=xl/sharedStrings.xml><?xml version="1.0" encoding="utf-8"?>
<sst xmlns="http://schemas.openxmlformats.org/spreadsheetml/2006/main" count="41" uniqueCount="8">
  <si>
    <t>nan</t>
  </si>
  <si>
    <t>VALOR MAXIMO</t>
  </si>
  <si>
    <t>VALOR MINIMO</t>
  </si>
  <si>
    <t>2 metros</t>
  </si>
  <si>
    <t>1 Metro</t>
  </si>
  <si>
    <t>1 Metro oleo limpo</t>
  </si>
  <si>
    <t>ES30</t>
  </si>
  <si>
    <t>COLE QUALQUER IMAGEM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</si>
</sst>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19" xfId="0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6" borderId="12" xfId="0" applyFill="1" applyBorder="1"/>
    <xf numFmtId="0" fontId="0" fillId="6" borderId="13" xfId="0" applyFill="1" applyBorder="1"/>
    <xf numFmtId="0" fontId="0" fillId="6" borderId="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0" xfId="0" applyFill="1"/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12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</cellXfs>
  <cellStyles count="1">
    <cellStyle name="Normal" xfId="0" builtinId="0"/>
  </cellStyles>
  <dxfs count="18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598-69B8-488E-A86F-1757F685DF6B}">
  <dimension ref="C1:HQ110"/>
  <sheetViews>
    <sheetView topLeftCell="DW4" zoomScale="25" zoomScaleNormal="25" workbookViewId="0">
      <selection activeCell="EK3" sqref="EK3:HQ35"/>
    </sheetView>
  </sheetViews>
  <sheetFormatPr defaultColWidth="7.28515625" defaultRowHeight="38.25" customHeight="1" x14ac:dyDescent="0.25"/>
  <cols>
    <col min="1" max="180" width="7.28515625" style="1"/>
    <col min="181" max="181" width="7.140625" style="1" customWidth="1"/>
    <col min="182" max="199" width="7.28515625" style="1"/>
    <col min="200" max="200" width="7.42578125" style="1" customWidth="1"/>
    <col min="201" max="216" width="7.28515625" style="1"/>
    <col min="217" max="217" width="13.28515625" style="1" bestFit="1" customWidth="1"/>
    <col min="218" max="16384" width="7.28515625" style="1"/>
  </cols>
  <sheetData>
    <row r="1" spans="3:225" ht="38.25" customHeight="1" x14ac:dyDescent="0.25">
      <c r="C1" s="103" t="s">
        <v>3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N1" s="103" t="s">
        <v>5</v>
      </c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</row>
    <row r="2" spans="3:225" ht="38.25" customHeight="1" thickBot="1" x14ac:dyDescent="0.3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/>
      <c r="DU2" s="103"/>
    </row>
    <row r="3" spans="3:225" ht="38.25" customHeight="1" x14ac:dyDescent="0.25">
      <c r="C3" s="2"/>
      <c r="D3" s="2"/>
      <c r="E3" s="2">
        <v>25.03</v>
      </c>
      <c r="F3" s="2">
        <v>24.13</v>
      </c>
      <c r="G3" s="2">
        <v>25.67</v>
      </c>
      <c r="H3" s="2">
        <v>25.59</v>
      </c>
      <c r="I3" s="2">
        <v>25.86</v>
      </c>
      <c r="J3" s="2">
        <v>25.41</v>
      </c>
      <c r="K3" s="2">
        <v>25.73</v>
      </c>
      <c r="L3" s="2">
        <v>25.8</v>
      </c>
      <c r="M3" s="2">
        <v>25.47</v>
      </c>
      <c r="N3" s="2">
        <v>24.63</v>
      </c>
      <c r="O3" s="2">
        <v>24</v>
      </c>
      <c r="P3" s="3">
        <v>24.14</v>
      </c>
      <c r="Q3" s="4">
        <v>23.91</v>
      </c>
      <c r="R3" s="4">
        <v>24.07</v>
      </c>
      <c r="S3" s="4">
        <v>24.43</v>
      </c>
      <c r="T3" s="4">
        <v>24.3</v>
      </c>
      <c r="U3" s="4">
        <v>24.38</v>
      </c>
      <c r="V3" s="4">
        <v>24.39</v>
      </c>
      <c r="W3" s="4">
        <v>24.77</v>
      </c>
      <c r="X3" s="4" t="s">
        <v>0</v>
      </c>
      <c r="Y3" s="4">
        <v>24.21</v>
      </c>
      <c r="Z3" s="4">
        <v>23.74</v>
      </c>
      <c r="AA3" s="4">
        <v>24.2</v>
      </c>
      <c r="AB3" s="4">
        <v>24.51</v>
      </c>
      <c r="AC3" s="4">
        <v>23.89</v>
      </c>
      <c r="AD3" s="4">
        <v>23.2</v>
      </c>
      <c r="AE3" s="5">
        <v>23.67</v>
      </c>
      <c r="AF3" s="2">
        <v>24.44</v>
      </c>
      <c r="AG3" s="11">
        <v>23.8</v>
      </c>
      <c r="AH3" s="2">
        <v>24.45</v>
      </c>
      <c r="AI3" s="2">
        <v>25.12</v>
      </c>
      <c r="AJ3" s="2">
        <v>25.91</v>
      </c>
      <c r="AK3" s="2"/>
      <c r="AL3" s="2">
        <f t="shared" ref="AL3:AL26" si="0">AVERAGE(E3:AJ3)</f>
        <v>24.608064516129033</v>
      </c>
      <c r="AM3" s="2">
        <f t="shared" ref="AM3:AM26" si="1">STDEV(E3:AJ3)</f>
        <v>0.75009963495897758</v>
      </c>
      <c r="AN3" s="2">
        <f t="shared" ref="AN3:AN26" si="2">AM3*5.65</f>
        <v>4.2380629375182233</v>
      </c>
      <c r="AO3" s="2"/>
      <c r="AP3" s="2">
        <f t="shared" ref="AP3:AP26" si="3">AL3-(AM3/AN3)</f>
        <v>24.431073365686554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N3" s="2"/>
      <c r="BO3" s="2"/>
      <c r="BP3" s="23">
        <v>23.95</v>
      </c>
      <c r="BQ3" s="23">
        <v>23.94</v>
      </c>
      <c r="BR3" s="23">
        <v>25.23</v>
      </c>
      <c r="BS3" s="23">
        <v>24.22</v>
      </c>
      <c r="BT3" s="23">
        <v>25.05</v>
      </c>
      <c r="BU3" s="23">
        <v>24.45</v>
      </c>
      <c r="BV3" s="23">
        <v>25</v>
      </c>
      <c r="BW3" s="23">
        <v>24.68</v>
      </c>
      <c r="BX3" s="24">
        <v>23.75</v>
      </c>
      <c r="BY3" s="25">
        <v>23.34</v>
      </c>
      <c r="BZ3" s="25">
        <v>23.46</v>
      </c>
      <c r="CA3" s="25">
        <v>22.98</v>
      </c>
      <c r="CB3" s="25">
        <v>23.5</v>
      </c>
      <c r="CC3" s="25">
        <v>23.34</v>
      </c>
      <c r="CD3" s="25">
        <v>23.43</v>
      </c>
      <c r="CE3" s="25">
        <v>23.53</v>
      </c>
      <c r="CF3" s="25">
        <v>23.94</v>
      </c>
      <c r="CG3" s="25">
        <v>23.44</v>
      </c>
      <c r="CH3" s="25">
        <v>23.33</v>
      </c>
      <c r="CI3" s="25" t="s">
        <v>0</v>
      </c>
      <c r="CJ3" s="25">
        <v>23.7</v>
      </c>
      <c r="CK3" s="25">
        <v>23.28</v>
      </c>
      <c r="CL3" s="25">
        <v>23.65</v>
      </c>
      <c r="CM3" s="26">
        <v>23.81</v>
      </c>
      <c r="CN3" s="23">
        <v>23.68</v>
      </c>
      <c r="CO3" s="23">
        <v>22.89</v>
      </c>
      <c r="CP3" s="23">
        <v>24.12</v>
      </c>
      <c r="CQ3" s="23">
        <v>23.88</v>
      </c>
      <c r="CR3" s="23">
        <v>25.37</v>
      </c>
      <c r="CS3" s="23">
        <v>25.13</v>
      </c>
      <c r="CT3" s="23">
        <v>26.68</v>
      </c>
      <c r="CU3" s="23">
        <v>25.58</v>
      </c>
      <c r="CV3" s="2"/>
      <c r="CW3" s="2">
        <f t="shared" ref="CW3:CW26" si="4">AVERAGE(BP3:CU3)</f>
        <v>24.075161290322576</v>
      </c>
      <c r="CX3" s="2">
        <f t="shared" ref="CX3:CX26" si="5">STDEV(BP3:CU3)</f>
        <v>0.87464610354795069</v>
      </c>
      <c r="CY3" s="2">
        <f t="shared" ref="CY3:CY26" si="6">CX3*5.65</f>
        <v>4.9417504850459215</v>
      </c>
      <c r="CZ3" s="2"/>
      <c r="DA3" s="2">
        <f t="shared" ref="DA3:DA26" si="7">CW3-(CX3/CY3)</f>
        <v>23.898170139880097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EK3" s="86"/>
      <c r="EL3" s="99">
        <v>28.5</v>
      </c>
      <c r="EM3" s="99">
        <v>29.99</v>
      </c>
      <c r="EN3" s="99">
        <v>28.63</v>
      </c>
      <c r="EO3" s="99">
        <v>30.59</v>
      </c>
      <c r="EP3" s="99">
        <v>28.72</v>
      </c>
      <c r="EQ3" s="99">
        <v>30.14</v>
      </c>
      <c r="ER3" s="99">
        <v>29.05</v>
      </c>
      <c r="ES3" s="99">
        <v>30.42</v>
      </c>
      <c r="ET3" s="99">
        <v>27.91</v>
      </c>
      <c r="EU3" s="99">
        <v>29.1</v>
      </c>
      <c r="EV3" s="99">
        <v>27.74</v>
      </c>
      <c r="EW3" s="99">
        <v>29.23</v>
      </c>
      <c r="EX3" s="99">
        <v>27.85</v>
      </c>
      <c r="EY3" s="99">
        <v>29.38</v>
      </c>
      <c r="EZ3" s="99">
        <v>28.14</v>
      </c>
      <c r="FA3" s="99">
        <v>29.83</v>
      </c>
      <c r="FB3" s="99">
        <v>27.71</v>
      </c>
      <c r="FC3" s="99">
        <v>29.14</v>
      </c>
      <c r="FD3" s="99">
        <v>27.75</v>
      </c>
      <c r="FE3" s="99" t="s">
        <v>0</v>
      </c>
      <c r="FF3" s="99">
        <v>27.81</v>
      </c>
      <c r="FG3" s="99">
        <v>29.38</v>
      </c>
      <c r="FH3" s="99">
        <v>27.75</v>
      </c>
      <c r="FI3" s="99">
        <v>29.88</v>
      </c>
      <c r="FJ3" s="99">
        <v>27.66</v>
      </c>
      <c r="FK3" s="99">
        <v>29.69</v>
      </c>
      <c r="FL3" s="99">
        <v>28.3</v>
      </c>
      <c r="FM3" s="99">
        <v>30.69</v>
      </c>
      <c r="FN3" s="99">
        <v>28.54</v>
      </c>
      <c r="FO3" s="99">
        <v>30.69</v>
      </c>
      <c r="FP3" s="99">
        <v>28.97</v>
      </c>
      <c r="FQ3" s="99">
        <v>32.17</v>
      </c>
      <c r="FR3" s="86"/>
      <c r="FS3" s="86"/>
      <c r="FT3" s="86"/>
      <c r="FU3" s="86"/>
      <c r="FV3" s="86"/>
      <c r="FW3" s="86"/>
      <c r="FX3" s="86"/>
      <c r="FY3" s="87">
        <f>EL3/ES30</f>
        <v>0.82945285215366704</v>
      </c>
      <c r="FZ3" s="88">
        <f>EM3/ES30</f>
        <v>0.87281722933643768</v>
      </c>
      <c r="GA3" s="88">
        <f>EN3/ES30</f>
        <v>0.83323632130384162</v>
      </c>
      <c r="GB3" s="88">
        <f>EO3/ES30</f>
        <v>0.890279394644936</v>
      </c>
      <c r="GC3" s="88">
        <f>EP3/ES30</f>
        <v>0.83585564610011642</v>
      </c>
      <c r="GD3" s="88">
        <f>EQ3/ES30</f>
        <v>0.87718277066356232</v>
      </c>
      <c r="GE3" s="88">
        <f>ER3/ES30</f>
        <v>0.84545983701979044</v>
      </c>
      <c r="GF3" s="88">
        <f>ES3/ES30</f>
        <v>0.88533178114086153</v>
      </c>
      <c r="GG3" s="88">
        <f>ET3/ES30</f>
        <v>0.81228172293364376</v>
      </c>
      <c r="GH3" s="88">
        <f>EU3/ES30</f>
        <v>0.84691501746216535</v>
      </c>
      <c r="GI3" s="88">
        <f>EV3/ES30</f>
        <v>0.80733410942956918</v>
      </c>
      <c r="GJ3" s="88">
        <f>EW3/ES30</f>
        <v>0.85069848661233993</v>
      </c>
      <c r="GK3" s="88">
        <f>EX3/ES30</f>
        <v>0.81053550640279404</v>
      </c>
      <c r="GL3" s="88">
        <f>EY3/ES30</f>
        <v>0.85506402793946445</v>
      </c>
      <c r="GM3" s="88">
        <f>EZ3/ES30</f>
        <v>0.81897555296856817</v>
      </c>
      <c r="GN3" s="88">
        <f>FA3/ES30</f>
        <v>0.86816065192083813</v>
      </c>
      <c r="GO3" s="88">
        <f>FB3/ES30</f>
        <v>0.80646100116414443</v>
      </c>
      <c r="GP3" s="88">
        <f>FC3/ES30</f>
        <v>0.84807916181606524</v>
      </c>
      <c r="GQ3" s="88">
        <f>FD3/ES30</f>
        <v>0.80762514551804421</v>
      </c>
      <c r="GR3" s="88"/>
      <c r="GS3" s="88">
        <f>FF3/ES30</f>
        <v>0.80937136204889404</v>
      </c>
      <c r="GT3" s="88">
        <f>FG3/ES30</f>
        <v>0.85506402793946445</v>
      </c>
      <c r="GU3" s="88">
        <f>FH3/ES30</f>
        <v>0.80762514551804421</v>
      </c>
      <c r="GV3" s="88">
        <f>FI3/ES30</f>
        <v>0.86961583236321305</v>
      </c>
      <c r="GW3" s="88">
        <f>FJ3/ES30</f>
        <v>0.80500582072176952</v>
      </c>
      <c r="GX3" s="88">
        <f>FK3/ES30</f>
        <v>0.86408614668218864</v>
      </c>
      <c r="GY3" s="88">
        <f>FL3/ES30</f>
        <v>0.82363213038416772</v>
      </c>
      <c r="GZ3" s="88">
        <f>FM3/ES30</f>
        <v>0.89318975552968571</v>
      </c>
      <c r="HA3" s="88">
        <f>FN3/ES30</f>
        <v>0.83061699650756693</v>
      </c>
      <c r="HB3" s="88">
        <f>FO3/ES30</f>
        <v>0.89318975552968571</v>
      </c>
      <c r="HC3" s="88">
        <f>FP3/ES30</f>
        <v>0.84313154831199066</v>
      </c>
      <c r="HD3" s="89">
        <f>FQ3/ES30</f>
        <v>0.93626309662398144</v>
      </c>
      <c r="HE3" s="86"/>
      <c r="HF3" s="2">
        <f t="shared" ref="HF3:HF26" si="8">AVERAGE(FY3:HD3)</f>
        <v>0.84621089789327442</v>
      </c>
      <c r="HG3" s="86"/>
      <c r="HH3" s="86"/>
      <c r="HI3" s="86">
        <f>AVERAGE(FY3:HD26)</f>
        <v>0.86334470663410634</v>
      </c>
      <c r="HJ3" s="86"/>
      <c r="HK3" s="86"/>
      <c r="HL3" s="86"/>
      <c r="HM3" s="86"/>
      <c r="HN3" s="86"/>
      <c r="HO3" s="86"/>
      <c r="HP3" s="86"/>
      <c r="HQ3" s="86"/>
    </row>
    <row r="4" spans="3:225" ht="38.25" customHeight="1" x14ac:dyDescent="0.25">
      <c r="C4" s="2"/>
      <c r="D4" s="2"/>
      <c r="E4" s="2">
        <v>24.3</v>
      </c>
      <c r="F4" s="2">
        <v>25.33</v>
      </c>
      <c r="G4" s="2">
        <v>25.46</v>
      </c>
      <c r="H4" s="2">
        <v>25.29</v>
      </c>
      <c r="I4" s="2">
        <v>24.84</v>
      </c>
      <c r="J4" s="2">
        <v>26.24</v>
      </c>
      <c r="K4" s="2">
        <v>25.92</v>
      </c>
      <c r="L4" s="2">
        <v>26.11</v>
      </c>
      <c r="M4" s="2">
        <v>25.09</v>
      </c>
      <c r="N4" s="2">
        <v>24.84</v>
      </c>
      <c r="O4" s="2">
        <v>24.23</v>
      </c>
      <c r="P4" s="6">
        <v>24.28</v>
      </c>
      <c r="Q4" s="2">
        <v>23.71</v>
      </c>
      <c r="R4" s="2">
        <v>23.91</v>
      </c>
      <c r="S4" s="2">
        <v>24.09</v>
      </c>
      <c r="T4" s="2">
        <v>24.59</v>
      </c>
      <c r="U4" s="2">
        <v>23.7</v>
      </c>
      <c r="V4" s="2">
        <v>24.4</v>
      </c>
      <c r="W4" s="2">
        <v>23.69</v>
      </c>
      <c r="X4" s="2">
        <v>24.89</v>
      </c>
      <c r="Y4" s="2">
        <v>23.66</v>
      </c>
      <c r="Z4" s="2">
        <v>23.96</v>
      </c>
      <c r="AA4" s="2">
        <v>24.07</v>
      </c>
      <c r="AB4" s="2">
        <v>24.67</v>
      </c>
      <c r="AC4" s="2">
        <v>23.11</v>
      </c>
      <c r="AD4" s="2">
        <v>23.31</v>
      </c>
      <c r="AE4" s="7">
        <v>23.98</v>
      </c>
      <c r="AF4" s="2">
        <v>24.41</v>
      </c>
      <c r="AG4" s="14">
        <v>23.38</v>
      </c>
      <c r="AH4" s="2">
        <v>25.29</v>
      </c>
      <c r="AI4" s="2">
        <v>24.9</v>
      </c>
      <c r="AJ4" s="2">
        <v>25.9</v>
      </c>
      <c r="AK4" s="2"/>
      <c r="AL4" s="2">
        <f t="shared" si="0"/>
        <v>24.548437499999995</v>
      </c>
      <c r="AM4" s="2">
        <f t="shared" si="1"/>
        <v>0.84202179641928576</v>
      </c>
      <c r="AN4" s="2">
        <f t="shared" si="2"/>
        <v>4.7574231497689645</v>
      </c>
      <c r="AO4" s="2"/>
      <c r="AP4" s="2">
        <f t="shared" si="3"/>
        <v>24.371446349557516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N4" s="2"/>
      <c r="BO4" s="2"/>
      <c r="BP4" s="23">
        <v>23.33</v>
      </c>
      <c r="BQ4" s="23">
        <v>23.91</v>
      </c>
      <c r="BR4" s="23">
        <v>24.95</v>
      </c>
      <c r="BS4" s="23">
        <v>25.33</v>
      </c>
      <c r="BT4" s="23">
        <v>24.97</v>
      </c>
      <c r="BU4" s="23">
        <v>25.21</v>
      </c>
      <c r="BV4" s="23">
        <v>24.91</v>
      </c>
      <c r="BW4" s="23">
        <v>25.67</v>
      </c>
      <c r="BX4" s="27">
        <v>23.68</v>
      </c>
      <c r="BY4" s="23">
        <v>24</v>
      </c>
      <c r="BZ4" s="23">
        <v>23.63</v>
      </c>
      <c r="CA4" s="23">
        <v>24.2</v>
      </c>
      <c r="CB4" s="23">
        <v>23.75</v>
      </c>
      <c r="CC4" s="23">
        <v>23.24</v>
      </c>
      <c r="CD4" s="23">
        <v>23.18</v>
      </c>
      <c r="CE4" s="23">
        <v>23.67</v>
      </c>
      <c r="CF4" s="23">
        <v>23.88</v>
      </c>
      <c r="CG4" s="23">
        <v>24.06</v>
      </c>
      <c r="CH4" s="23">
        <v>23.03</v>
      </c>
      <c r="CI4" s="23">
        <v>23.28</v>
      </c>
      <c r="CJ4" s="23">
        <v>23.03</v>
      </c>
      <c r="CK4" s="23">
        <v>23.76</v>
      </c>
      <c r="CL4" s="23">
        <v>23.24</v>
      </c>
      <c r="CM4" s="28">
        <v>23.06</v>
      </c>
      <c r="CN4" s="23">
        <v>22.81</v>
      </c>
      <c r="CO4" s="23">
        <v>23.54</v>
      </c>
      <c r="CP4" s="23">
        <v>23.67</v>
      </c>
      <c r="CQ4" s="23">
        <v>24.58</v>
      </c>
      <c r="CR4" s="23">
        <v>25.02</v>
      </c>
      <c r="CS4" s="23">
        <v>25.87</v>
      </c>
      <c r="CT4" s="23">
        <v>26.32</v>
      </c>
      <c r="CU4" s="23">
        <v>26.99</v>
      </c>
      <c r="CV4" s="2"/>
      <c r="CW4" s="2">
        <f t="shared" si="4"/>
        <v>24.180312499999996</v>
      </c>
      <c r="CX4" s="2">
        <f t="shared" si="5"/>
        <v>1.0576983055886784</v>
      </c>
      <c r="CY4" s="2">
        <f t="shared" si="6"/>
        <v>5.9759954265760333</v>
      </c>
      <c r="CZ4" s="2"/>
      <c r="DA4" s="2">
        <f t="shared" si="7"/>
        <v>24.003321349557517</v>
      </c>
      <c r="DB4" s="2"/>
      <c r="DC4" s="2"/>
      <c r="DD4" s="2">
        <f>AVERAGE(DA3:DA6,DA19:DA26)</f>
        <v>25.166080086116661</v>
      </c>
      <c r="DE4" s="2">
        <f>AVERAGE(DA7:DA18)</f>
        <v>24.408165099557518</v>
      </c>
      <c r="DF4" s="2">
        <f>DD4-DE4</f>
        <v>0.75791498655914324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EK4" s="86"/>
      <c r="EL4" s="99">
        <v>30.32</v>
      </c>
      <c r="EM4" s="99">
        <v>28.73</v>
      </c>
      <c r="EN4" s="99">
        <v>31.05</v>
      </c>
      <c r="EO4" s="99">
        <v>29.09</v>
      </c>
      <c r="EP4" s="99">
        <v>30.66</v>
      </c>
      <c r="EQ4" s="99">
        <v>29.65</v>
      </c>
      <c r="ER4" s="99">
        <v>31.22</v>
      </c>
      <c r="ES4" s="99">
        <v>29.11</v>
      </c>
      <c r="ET4" s="99">
        <v>29.71</v>
      </c>
      <c r="EU4" s="99">
        <v>28.15</v>
      </c>
      <c r="EV4" s="99">
        <v>29.85</v>
      </c>
      <c r="EW4" s="99">
        <v>28.38</v>
      </c>
      <c r="EX4" s="99">
        <v>29.58</v>
      </c>
      <c r="EY4" s="99">
        <v>28.12</v>
      </c>
      <c r="EZ4" s="99">
        <v>29.12</v>
      </c>
      <c r="FA4" s="99">
        <v>28.64</v>
      </c>
      <c r="FB4" s="99">
        <v>29.37</v>
      </c>
      <c r="FC4" s="99">
        <v>28.43</v>
      </c>
      <c r="FD4" s="99">
        <v>29.87</v>
      </c>
      <c r="FE4" s="99">
        <v>28.6</v>
      </c>
      <c r="FF4" s="99">
        <v>29.09</v>
      </c>
      <c r="FG4" s="99">
        <v>28.48</v>
      </c>
      <c r="FH4" s="99">
        <v>29.5</v>
      </c>
      <c r="FI4" s="99">
        <v>29.03</v>
      </c>
      <c r="FJ4" s="99">
        <v>29.72</v>
      </c>
      <c r="FK4" s="99">
        <v>28.52</v>
      </c>
      <c r="FL4" s="99">
        <v>29.87</v>
      </c>
      <c r="FM4" s="99">
        <v>28.62</v>
      </c>
      <c r="FN4" s="99">
        <v>30.56</v>
      </c>
      <c r="FO4" s="99">
        <v>29.28</v>
      </c>
      <c r="FP4" s="99">
        <v>31.55</v>
      </c>
      <c r="FQ4" s="99">
        <v>30.17</v>
      </c>
      <c r="FR4" s="86"/>
      <c r="FS4" s="86"/>
      <c r="FT4" s="86"/>
      <c r="FU4" s="86"/>
      <c r="FV4" s="86"/>
      <c r="FW4" s="86"/>
      <c r="FX4" s="86"/>
      <c r="FY4" s="90">
        <f>EL4/ES30</f>
        <v>0.88242142025611181</v>
      </c>
      <c r="FZ4" s="86">
        <f>EM4/ES30</f>
        <v>0.83614668218859145</v>
      </c>
      <c r="GA4" s="86">
        <f>EN4/ES30</f>
        <v>0.9036670547147847</v>
      </c>
      <c r="GB4" s="86">
        <f>EO4/ES30</f>
        <v>0.84662398137369033</v>
      </c>
      <c r="GC4" s="86">
        <f>EP4/ES30</f>
        <v>0.89231664726426074</v>
      </c>
      <c r="GD4" s="86">
        <f>EQ4/ES30</f>
        <v>0.86292200232828864</v>
      </c>
      <c r="GE4" s="86">
        <f>ER4/ES30</f>
        <v>0.90861466821885917</v>
      </c>
      <c r="GF4" s="86">
        <f>ES4/ES30</f>
        <v>0.84720605355064027</v>
      </c>
      <c r="GG4" s="86">
        <f>ET4/ES30</f>
        <v>0.86466821885913858</v>
      </c>
      <c r="GH4" s="86">
        <f>EU4/ES30</f>
        <v>0.81926658905704308</v>
      </c>
      <c r="GI4" s="86">
        <f>EV4/ES30</f>
        <v>0.86874272409778819</v>
      </c>
      <c r="GJ4" s="86">
        <f>EW4/ES30</f>
        <v>0.82596041909196738</v>
      </c>
      <c r="GK4" s="86">
        <f>EX4/ES30</f>
        <v>0.86088474970896389</v>
      </c>
      <c r="GL4" s="86">
        <f>EY4/ES30</f>
        <v>0.81839348079161822</v>
      </c>
      <c r="GM4" s="86">
        <f>EZ4/ES30</f>
        <v>0.8474970896391153</v>
      </c>
      <c r="GN4" s="86">
        <f>FA4/ES30</f>
        <v>0.83352735739231665</v>
      </c>
      <c r="GO4" s="86">
        <f>FB4/ES30</f>
        <v>0.85477299185098954</v>
      </c>
      <c r="GP4" s="86">
        <f>FC4/ES30</f>
        <v>0.82741559953434229</v>
      </c>
      <c r="GQ4" s="86">
        <f>FD4/ES30</f>
        <v>0.86932479627473813</v>
      </c>
      <c r="GR4" s="86">
        <f>FE4/ES30</f>
        <v>0.83236321303841687</v>
      </c>
      <c r="GS4" s="86">
        <f>FF4/ES30</f>
        <v>0.84662398137369033</v>
      </c>
      <c r="GT4" s="86">
        <f>FG4/ES30</f>
        <v>0.8288707799767171</v>
      </c>
      <c r="GU4" s="86">
        <f>FH4/ES30</f>
        <v>0.85855646100116412</v>
      </c>
      <c r="GV4" s="86">
        <f>FI4/ES30</f>
        <v>0.84487776484284061</v>
      </c>
      <c r="GW4" s="86">
        <f>FJ4/ES30</f>
        <v>0.8649592549476135</v>
      </c>
      <c r="GX4" s="86">
        <f>FK4/ES30</f>
        <v>0.83003492433061699</v>
      </c>
      <c r="GY4" s="86">
        <f>FL4/ES30</f>
        <v>0.86932479627473813</v>
      </c>
      <c r="GZ4" s="86">
        <f>FM4/ES30</f>
        <v>0.8329452852153667</v>
      </c>
      <c r="HA4" s="86">
        <f>FN4/ES30</f>
        <v>0.88940628637951102</v>
      </c>
      <c r="HB4" s="86">
        <f>FO4/ES30</f>
        <v>0.85215366705471485</v>
      </c>
      <c r="HC4" s="86">
        <f>FP4/ES30</f>
        <v>0.91821885913853318</v>
      </c>
      <c r="HD4" s="91">
        <f>FQ4/ES30</f>
        <v>0.87805587892898729</v>
      </c>
      <c r="HE4" s="86"/>
      <c r="HF4" s="2">
        <f t="shared" si="8"/>
        <v>0.85677386495925512</v>
      </c>
      <c r="HG4" s="86"/>
      <c r="HH4" s="86"/>
      <c r="HI4" s="86"/>
      <c r="HJ4" s="86"/>
      <c r="HK4" s="86"/>
      <c r="HL4" s="86"/>
      <c r="HM4" s="86"/>
      <c r="HN4" s="86"/>
      <c r="HO4" s="86"/>
      <c r="HP4" s="86"/>
      <c r="HQ4" s="86"/>
    </row>
    <row r="5" spans="3:225" ht="38.25" customHeight="1" thickBot="1" x14ac:dyDescent="0.3">
      <c r="C5" s="2"/>
      <c r="D5" s="2"/>
      <c r="E5" s="2">
        <v>24.71</v>
      </c>
      <c r="F5" s="2">
        <v>24.74</v>
      </c>
      <c r="G5" s="2">
        <v>24.95</v>
      </c>
      <c r="H5" s="2">
        <v>25.5</v>
      </c>
      <c r="I5" s="2">
        <v>25.16</v>
      </c>
      <c r="J5" s="2">
        <v>24.97</v>
      </c>
      <c r="K5" s="2">
        <v>26.22</v>
      </c>
      <c r="L5" s="2">
        <v>26.45</v>
      </c>
      <c r="M5" s="2">
        <v>25.36</v>
      </c>
      <c r="N5" s="2">
        <v>24.43</v>
      </c>
      <c r="O5" s="2">
        <v>24.51</v>
      </c>
      <c r="P5" s="6">
        <v>24.23</v>
      </c>
      <c r="Q5" s="2">
        <v>24.09</v>
      </c>
      <c r="R5" s="2">
        <v>23.91</v>
      </c>
      <c r="S5" s="2">
        <v>23.89</v>
      </c>
      <c r="T5" s="2">
        <v>24.28</v>
      </c>
      <c r="U5" s="2">
        <v>23.94</v>
      </c>
      <c r="V5" s="2">
        <v>24.21</v>
      </c>
      <c r="W5" s="2">
        <v>24.22</v>
      </c>
      <c r="X5" s="2">
        <v>24.06</v>
      </c>
      <c r="Y5" s="2">
        <v>24.03</v>
      </c>
      <c r="Z5" s="2">
        <v>24.25</v>
      </c>
      <c r="AA5" s="2">
        <v>24.03</v>
      </c>
      <c r="AB5" s="2">
        <v>24.51</v>
      </c>
      <c r="AC5" s="2">
        <v>24.1</v>
      </c>
      <c r="AD5" s="2">
        <v>23.12</v>
      </c>
      <c r="AE5" s="7">
        <v>24.09</v>
      </c>
      <c r="AF5" s="2">
        <v>24.45</v>
      </c>
      <c r="AG5" s="14">
        <v>24.07</v>
      </c>
      <c r="AH5" s="2">
        <v>24.52</v>
      </c>
      <c r="AI5" s="2">
        <v>24.81</v>
      </c>
      <c r="AJ5" s="2">
        <v>26.36</v>
      </c>
      <c r="AK5" s="2"/>
      <c r="AL5" s="2">
        <f t="shared" si="0"/>
        <v>24.567812500000002</v>
      </c>
      <c r="AM5" s="2">
        <f t="shared" si="1"/>
        <v>0.75088650564172355</v>
      </c>
      <c r="AN5" s="2">
        <f t="shared" si="2"/>
        <v>4.242508756875738</v>
      </c>
      <c r="AO5" s="2"/>
      <c r="AP5" s="2">
        <f t="shared" si="3"/>
        <v>24.390821349557523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N5" s="2"/>
      <c r="BO5" s="2"/>
      <c r="BP5" s="23">
        <v>23.94</v>
      </c>
      <c r="BQ5" s="23">
        <v>23.9</v>
      </c>
      <c r="BR5" s="23">
        <v>24.75</v>
      </c>
      <c r="BS5" s="23">
        <v>25.11</v>
      </c>
      <c r="BT5" s="23">
        <v>24.93</v>
      </c>
      <c r="BU5" s="23">
        <v>24.55</v>
      </c>
      <c r="BV5" s="23">
        <v>25.29</v>
      </c>
      <c r="BW5" s="23">
        <v>25.01</v>
      </c>
      <c r="BX5" s="27">
        <v>24.79</v>
      </c>
      <c r="BY5" s="23">
        <v>24.61</v>
      </c>
      <c r="BZ5" s="23">
        <v>24.4</v>
      </c>
      <c r="CA5" s="23">
        <v>23.03</v>
      </c>
      <c r="CB5" s="23">
        <v>23.77</v>
      </c>
      <c r="CC5" s="23">
        <v>23.82</v>
      </c>
      <c r="CD5" s="23">
        <v>23.36</v>
      </c>
      <c r="CE5" s="23">
        <v>23.39</v>
      </c>
      <c r="CF5" s="23">
        <v>23.8</v>
      </c>
      <c r="CG5" s="23">
        <v>23.92</v>
      </c>
      <c r="CH5" s="23">
        <v>23.32</v>
      </c>
      <c r="CI5" s="23">
        <v>23.51</v>
      </c>
      <c r="CJ5" s="23">
        <v>23.65</v>
      </c>
      <c r="CK5" s="23">
        <v>23.43</v>
      </c>
      <c r="CL5" s="23">
        <v>23.62</v>
      </c>
      <c r="CM5" s="28">
        <v>23.57</v>
      </c>
      <c r="CN5" s="23">
        <v>24.02</v>
      </c>
      <c r="CO5" s="23">
        <v>23.81</v>
      </c>
      <c r="CP5" s="23">
        <v>24.13</v>
      </c>
      <c r="CQ5" s="23">
        <v>24.01</v>
      </c>
      <c r="CR5" s="23">
        <v>24.74</v>
      </c>
      <c r="CS5" s="23">
        <v>25.13</v>
      </c>
      <c r="CT5" s="23">
        <v>25.83</v>
      </c>
      <c r="CU5" s="23">
        <v>26.47</v>
      </c>
      <c r="CV5" s="2"/>
      <c r="CW5" s="2">
        <f t="shared" si="4"/>
        <v>24.237812499999997</v>
      </c>
      <c r="CX5" s="2">
        <f t="shared" si="5"/>
        <v>0.79651553404044884</v>
      </c>
      <c r="CY5" s="2">
        <f t="shared" si="6"/>
        <v>4.5003127673285359</v>
      </c>
      <c r="CZ5" s="2"/>
      <c r="DA5" s="2">
        <f t="shared" si="7"/>
        <v>24.060821349557518</v>
      </c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EK5" s="86"/>
      <c r="EL5" s="99">
        <v>28.71</v>
      </c>
      <c r="EM5" s="99">
        <v>29.76</v>
      </c>
      <c r="EN5" s="99">
        <v>28.47</v>
      </c>
      <c r="EO5" s="99">
        <v>30.9</v>
      </c>
      <c r="EP5" s="99">
        <v>29.01</v>
      </c>
      <c r="EQ5" s="99">
        <v>30.45</v>
      </c>
      <c r="ER5" s="99">
        <v>29.41</v>
      </c>
      <c r="ES5" s="99">
        <v>30.92</v>
      </c>
      <c r="ET5" s="99">
        <v>28.32</v>
      </c>
      <c r="EU5" s="99">
        <v>29.24</v>
      </c>
      <c r="EV5" s="99">
        <v>27.99</v>
      </c>
      <c r="EW5" s="99">
        <v>29.53</v>
      </c>
      <c r="EX5" s="99">
        <v>27.93</v>
      </c>
      <c r="EY5" s="99">
        <v>29.06</v>
      </c>
      <c r="EZ5" s="99">
        <v>27.86</v>
      </c>
      <c r="FA5" s="99">
        <v>29.63</v>
      </c>
      <c r="FB5" s="99">
        <v>28.16</v>
      </c>
      <c r="FC5" s="99">
        <v>29.33</v>
      </c>
      <c r="FD5" s="99">
        <v>27.45</v>
      </c>
      <c r="FE5" s="99">
        <v>29.57</v>
      </c>
      <c r="FF5" s="99">
        <v>27.85</v>
      </c>
      <c r="FG5" s="99">
        <v>29.07</v>
      </c>
      <c r="FH5" s="99">
        <v>27.85</v>
      </c>
      <c r="FI5" s="99">
        <v>29.87</v>
      </c>
      <c r="FJ5" s="99">
        <v>28.34</v>
      </c>
      <c r="FK5" s="99">
        <v>29.31</v>
      </c>
      <c r="FL5" s="99">
        <v>27.59</v>
      </c>
      <c r="FM5" s="99">
        <v>30.88</v>
      </c>
      <c r="FN5" s="99">
        <v>28.67</v>
      </c>
      <c r="FO5" s="99">
        <v>30.6</v>
      </c>
      <c r="FP5" s="99">
        <v>28.84</v>
      </c>
      <c r="FQ5" s="99">
        <v>32.33</v>
      </c>
      <c r="FR5" s="86"/>
      <c r="FS5" s="86"/>
      <c r="FT5" s="86"/>
      <c r="FU5" s="86"/>
      <c r="FV5" s="86"/>
      <c r="FW5" s="86"/>
      <c r="FX5" s="86"/>
      <c r="FY5" s="90">
        <f>EL5/ES30</f>
        <v>0.83556461001164151</v>
      </c>
      <c r="FZ5" s="86">
        <f>EM5/ES30</f>
        <v>0.8661233993015135</v>
      </c>
      <c r="GA5" s="86">
        <f>EN5/ES30</f>
        <v>0.82857974388824207</v>
      </c>
      <c r="GB5" s="86">
        <f>EO5/ES30</f>
        <v>0.89930151338766007</v>
      </c>
      <c r="GC5" s="86">
        <f>EP5/ES30</f>
        <v>0.84429569266589066</v>
      </c>
      <c r="GD5" s="86">
        <f>EQ5/ES30</f>
        <v>0.88620488940628639</v>
      </c>
      <c r="GE5" s="86">
        <f>ER5/ES30</f>
        <v>0.85593713620488943</v>
      </c>
      <c r="GF5" s="86">
        <f>ES5/ES30</f>
        <v>0.89988358556461012</v>
      </c>
      <c r="GG5" s="86">
        <f>ET5/ES30</f>
        <v>0.82421420256111755</v>
      </c>
      <c r="GH5" s="86">
        <f>EU5/ES30</f>
        <v>0.85098952270081485</v>
      </c>
      <c r="GI5" s="86">
        <f>EV5/ES30</f>
        <v>0.81461001164144353</v>
      </c>
      <c r="GJ5" s="86">
        <f>EW5/ES30</f>
        <v>0.85942956926658909</v>
      </c>
      <c r="GK5" s="86">
        <f>EX5/ES30</f>
        <v>0.8128637951105937</v>
      </c>
      <c r="GL5" s="86">
        <f>EY5/ES30</f>
        <v>0.84575087310826536</v>
      </c>
      <c r="GM5" s="86">
        <f>EZ5/ES30</f>
        <v>0.81082654249126895</v>
      </c>
      <c r="GN5" s="86">
        <f>FA5/ES30</f>
        <v>0.8623399301513387</v>
      </c>
      <c r="GO5" s="86">
        <f>FB5/ES30</f>
        <v>0.81955762514551811</v>
      </c>
      <c r="GP5" s="86">
        <f>FC5/ES30</f>
        <v>0.85360884749708965</v>
      </c>
      <c r="GQ5" s="86">
        <f>FD5/ES30</f>
        <v>0.79889406286379505</v>
      </c>
      <c r="GR5" s="86">
        <f>FE5/ES30</f>
        <v>0.86059371362048898</v>
      </c>
      <c r="GS5" s="86">
        <f>FF5/ES30</f>
        <v>0.81053550640279404</v>
      </c>
      <c r="GT5" s="86">
        <f>FG5/ES30</f>
        <v>0.84604190919674038</v>
      </c>
      <c r="GU5" s="86">
        <f>FH5/ES30</f>
        <v>0.81053550640279404</v>
      </c>
      <c r="GV5" s="86">
        <f>FI5/ES30</f>
        <v>0.86932479627473813</v>
      </c>
      <c r="GW5" s="86">
        <f>FJ5/ES30</f>
        <v>0.82479627473806749</v>
      </c>
      <c r="GX5" s="86">
        <f>FK5/ES30</f>
        <v>0.85302677532013971</v>
      </c>
      <c r="GY5" s="86">
        <f>FL5/ES30</f>
        <v>0.80296856810244466</v>
      </c>
      <c r="GZ5" s="86">
        <f>FM5/ES30</f>
        <v>0.89871944121071012</v>
      </c>
      <c r="HA5" s="86">
        <f>FN5/ES30</f>
        <v>0.83440046565774162</v>
      </c>
      <c r="HB5" s="86">
        <f>FO5/ES30</f>
        <v>0.89057043073341102</v>
      </c>
      <c r="HC5" s="86">
        <f>FP5/ES30</f>
        <v>0.83934807916181609</v>
      </c>
      <c r="HD5" s="91">
        <f>FQ5/ES30</f>
        <v>0.94091967403958088</v>
      </c>
      <c r="HE5" s="86"/>
      <c r="HF5" s="2">
        <f t="shared" si="8"/>
        <v>0.84846114668218842</v>
      </c>
      <c r="HG5" s="86"/>
      <c r="HH5" s="86">
        <f>STDEV(HF3:HF26) - 0</f>
        <v>1.056494564046891E-2</v>
      </c>
      <c r="HI5" s="86"/>
      <c r="HJ5" s="86"/>
      <c r="HK5" s="86"/>
      <c r="HL5" s="86"/>
      <c r="HM5" s="86"/>
      <c r="HN5" s="86"/>
      <c r="HO5" s="86"/>
      <c r="HP5" s="86"/>
      <c r="HQ5" s="86"/>
    </row>
    <row r="6" spans="3:225" ht="38.25" customHeight="1" thickBot="1" x14ac:dyDescent="0.3">
      <c r="C6" s="2"/>
      <c r="D6" s="2"/>
      <c r="E6" s="2">
        <v>24.92</v>
      </c>
      <c r="F6" s="2">
        <v>25.23</v>
      </c>
      <c r="G6" s="2">
        <v>25.18</v>
      </c>
      <c r="H6" s="2">
        <v>26.24</v>
      </c>
      <c r="I6" s="2">
        <v>25.15</v>
      </c>
      <c r="J6" s="2">
        <v>25.39</v>
      </c>
      <c r="K6" s="2">
        <v>26.22</v>
      </c>
      <c r="L6" s="2">
        <v>26.57</v>
      </c>
      <c r="M6" s="2">
        <v>25.01</v>
      </c>
      <c r="N6" s="2">
        <v>25.54</v>
      </c>
      <c r="O6" s="2">
        <v>24.2</v>
      </c>
      <c r="P6" s="6">
        <v>24.69</v>
      </c>
      <c r="Q6" s="2">
        <v>23.55</v>
      </c>
      <c r="R6" s="2">
        <v>24.08</v>
      </c>
      <c r="S6" s="2">
        <v>24.45</v>
      </c>
      <c r="T6" s="2">
        <v>24.4</v>
      </c>
      <c r="U6" s="2">
        <v>24.13</v>
      </c>
      <c r="V6" s="2">
        <v>24.42</v>
      </c>
      <c r="W6" s="2">
        <v>24.09</v>
      </c>
      <c r="X6" s="2">
        <v>24.54</v>
      </c>
      <c r="Y6" s="2">
        <v>23.87</v>
      </c>
      <c r="Z6" s="2">
        <v>24.29</v>
      </c>
      <c r="AA6" s="2">
        <v>24.28</v>
      </c>
      <c r="AB6" s="2">
        <v>23.92</v>
      </c>
      <c r="AC6" s="2">
        <v>23.75</v>
      </c>
      <c r="AD6" s="2">
        <v>24.16</v>
      </c>
      <c r="AE6" s="7">
        <v>23.76</v>
      </c>
      <c r="AF6" s="2">
        <v>24.41</v>
      </c>
      <c r="AG6" s="14">
        <v>24.32</v>
      </c>
      <c r="AH6" s="2">
        <v>24.62</v>
      </c>
      <c r="AI6" s="2">
        <v>25.1</v>
      </c>
      <c r="AJ6" s="2">
        <v>25.35</v>
      </c>
      <c r="AK6" s="2"/>
      <c r="AL6" s="2">
        <f t="shared" si="0"/>
        <v>24.682187499999994</v>
      </c>
      <c r="AM6" s="2">
        <f t="shared" si="1"/>
        <v>0.7546874353002041</v>
      </c>
      <c r="AN6" s="2">
        <f t="shared" si="2"/>
        <v>4.2639840094461539</v>
      </c>
      <c r="AO6" s="2"/>
      <c r="AP6" s="2">
        <f t="shared" si="3"/>
        <v>24.505196349557515</v>
      </c>
      <c r="AQ6" s="2"/>
      <c r="AR6" s="2"/>
      <c r="AS6" s="2"/>
      <c r="AT6" s="2"/>
      <c r="AU6" s="2">
        <f>STDEV(AP3:AP26)</f>
        <v>0.41286535496450316</v>
      </c>
      <c r="AV6" s="2">
        <f>AU6-0.15</f>
        <v>0.26286535496450314</v>
      </c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N6" s="2"/>
      <c r="BO6" s="2"/>
      <c r="BP6" s="23">
        <v>23.15</v>
      </c>
      <c r="BQ6" s="23">
        <v>24.29</v>
      </c>
      <c r="BR6" s="23">
        <v>24.49</v>
      </c>
      <c r="BS6" s="23">
        <v>24.9</v>
      </c>
      <c r="BT6" s="23">
        <v>24.84</v>
      </c>
      <c r="BU6" s="23">
        <v>25.09</v>
      </c>
      <c r="BV6" s="23">
        <v>25.22</v>
      </c>
      <c r="BW6" s="23">
        <v>25.22</v>
      </c>
      <c r="BX6" s="27">
        <v>24.73</v>
      </c>
      <c r="BY6" s="23">
        <v>24.91</v>
      </c>
      <c r="BZ6" s="23">
        <v>23.83</v>
      </c>
      <c r="CA6" s="29">
        <v>23.58</v>
      </c>
      <c r="CB6" s="30">
        <v>23.83</v>
      </c>
      <c r="CC6" s="30">
        <v>23.5</v>
      </c>
      <c r="CD6" s="30">
        <v>23.89</v>
      </c>
      <c r="CE6" s="30">
        <v>23.95</v>
      </c>
      <c r="CF6" s="30">
        <v>23.53</v>
      </c>
      <c r="CG6" s="30">
        <v>23.86</v>
      </c>
      <c r="CH6" s="30">
        <v>23.69</v>
      </c>
      <c r="CI6" s="31">
        <v>23.56</v>
      </c>
      <c r="CJ6" s="23">
        <v>23.76</v>
      </c>
      <c r="CK6" s="23">
        <v>23.74</v>
      </c>
      <c r="CL6" s="23">
        <v>23.26</v>
      </c>
      <c r="CM6" s="28">
        <v>23.62</v>
      </c>
      <c r="CN6" s="23">
        <v>23.35</v>
      </c>
      <c r="CO6" s="23">
        <v>23.95</v>
      </c>
      <c r="CP6" s="23">
        <v>23.27</v>
      </c>
      <c r="CQ6" s="23">
        <v>24.25</v>
      </c>
      <c r="CR6" s="23">
        <v>24.21</v>
      </c>
      <c r="CS6" s="23">
        <v>24.66</v>
      </c>
      <c r="CT6" s="23">
        <v>25.27</v>
      </c>
      <c r="CU6" s="23">
        <v>26.81</v>
      </c>
      <c r="CV6" s="2"/>
      <c r="CW6" s="2">
        <f t="shared" si="4"/>
        <v>24.194062499999998</v>
      </c>
      <c r="CX6" s="2">
        <f t="shared" si="5"/>
        <v>0.79794841524192295</v>
      </c>
      <c r="CY6" s="2">
        <f t="shared" si="6"/>
        <v>4.5084085461168648</v>
      </c>
      <c r="CZ6" s="2"/>
      <c r="DA6" s="2">
        <f t="shared" si="7"/>
        <v>24.017071349557519</v>
      </c>
      <c r="DB6" s="2"/>
      <c r="DC6" s="2"/>
      <c r="DD6" s="2"/>
      <c r="DE6" s="2">
        <f>STDEV(DA3:DA26)</f>
        <v>0.83039699025864677</v>
      </c>
      <c r="DF6" s="2">
        <f>DE6-0.15</f>
        <v>0.68039699025864675</v>
      </c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EK6" s="86"/>
      <c r="EL6" s="99">
        <v>30.69</v>
      </c>
      <c r="EM6" s="99">
        <v>29.25</v>
      </c>
      <c r="EN6" s="99">
        <v>31.25</v>
      </c>
      <c r="EO6" s="99">
        <v>29.33</v>
      </c>
      <c r="EP6" s="99">
        <v>31.25</v>
      </c>
      <c r="EQ6" s="99">
        <v>29.85</v>
      </c>
      <c r="ER6" s="99">
        <v>31.09</v>
      </c>
      <c r="ES6" s="99">
        <v>29.89</v>
      </c>
      <c r="ET6" s="99">
        <v>29.76</v>
      </c>
      <c r="EU6" s="99">
        <v>28.34</v>
      </c>
      <c r="EV6" s="99">
        <v>29.31</v>
      </c>
      <c r="EW6" s="99">
        <v>28.36</v>
      </c>
      <c r="EX6" s="99">
        <v>29.57</v>
      </c>
      <c r="EY6" s="99">
        <v>28.19</v>
      </c>
      <c r="EZ6" s="99">
        <v>29.61</v>
      </c>
      <c r="FA6" s="99">
        <v>28.52</v>
      </c>
      <c r="FB6" s="99">
        <v>29.15</v>
      </c>
      <c r="FC6" s="99">
        <v>27.99</v>
      </c>
      <c r="FD6" s="99">
        <v>28.94</v>
      </c>
      <c r="FE6" s="99">
        <v>28.63</v>
      </c>
      <c r="FF6" s="99">
        <v>29.24</v>
      </c>
      <c r="FG6" s="99">
        <v>28.22</v>
      </c>
      <c r="FH6" s="99">
        <v>29.23</v>
      </c>
      <c r="FI6" s="99">
        <v>28.37</v>
      </c>
      <c r="FJ6" s="99">
        <v>29.32</v>
      </c>
      <c r="FK6" s="99">
        <v>28.36</v>
      </c>
      <c r="FL6" s="99">
        <v>29.7</v>
      </c>
      <c r="FM6" s="99">
        <v>28.48</v>
      </c>
      <c r="FN6" s="99">
        <v>30.29</v>
      </c>
      <c r="FO6" s="99">
        <v>28.66</v>
      </c>
      <c r="FP6" s="99">
        <v>31.27</v>
      </c>
      <c r="FQ6" s="99">
        <v>30.42</v>
      </c>
      <c r="FR6" s="86"/>
      <c r="FS6" s="86"/>
      <c r="FT6" s="86"/>
      <c r="FU6" s="86"/>
      <c r="FV6" s="86"/>
      <c r="FW6" s="86"/>
      <c r="FX6" s="86"/>
      <c r="FY6" s="90">
        <f>EL6/ES30</f>
        <v>0.89318975552968571</v>
      </c>
      <c r="FZ6" s="86">
        <f>EM6/ES30</f>
        <v>0.85128055878928988</v>
      </c>
      <c r="GA6" s="86">
        <f>EN6/ES30</f>
        <v>0.90948777648428403</v>
      </c>
      <c r="GB6" s="86">
        <f>EO6/ES30</f>
        <v>0.85360884749708965</v>
      </c>
      <c r="GC6" s="86">
        <f>EP6/ES30</f>
        <v>0.90948777648428403</v>
      </c>
      <c r="GD6" s="86">
        <f>EQ6/ES30</f>
        <v>0.86874272409778819</v>
      </c>
      <c r="GE6" s="86">
        <f>ER6/ES30</f>
        <v>0.90483119906868448</v>
      </c>
      <c r="GF6" s="86">
        <f>ES6/ES30</f>
        <v>0.86990686845168808</v>
      </c>
      <c r="GG6" s="86">
        <f>ET6/ES30</f>
        <v>0.8661233993015135</v>
      </c>
      <c r="GH6" s="86">
        <f>EU6/ES30</f>
        <v>0.82479627473806749</v>
      </c>
      <c r="GI6" s="86">
        <f>EV6/ES30</f>
        <v>0.85302677532013971</v>
      </c>
      <c r="GJ6" s="86">
        <f>EW6/ES30</f>
        <v>0.82537834691501744</v>
      </c>
      <c r="GK6" s="86">
        <f>EX6/ES30</f>
        <v>0.86059371362048898</v>
      </c>
      <c r="GL6" s="86">
        <f>EY6/ES30</f>
        <v>0.82043073341094297</v>
      </c>
      <c r="GM6" s="86">
        <f>EZ6/ES30</f>
        <v>0.86175785797438886</v>
      </c>
      <c r="GN6" s="86">
        <f>FA6/ES30</f>
        <v>0.83003492433061699</v>
      </c>
      <c r="GO6" s="86">
        <f>FB6/ES30</f>
        <v>0.84837019790454016</v>
      </c>
      <c r="GP6" s="86">
        <f>FC6/ES30</f>
        <v>0.81461001164144353</v>
      </c>
      <c r="GQ6" s="86">
        <f>FD6/ES30</f>
        <v>0.8422584400465658</v>
      </c>
      <c r="GR6" s="86">
        <f>FE6/ES30</f>
        <v>0.83323632130384162</v>
      </c>
      <c r="GS6" s="86">
        <f>FF6/ES30</f>
        <v>0.85098952270081485</v>
      </c>
      <c r="GT6" s="86">
        <f>FG6/ES30</f>
        <v>0.82130384167636783</v>
      </c>
      <c r="GU6" s="86">
        <f>FH6/ES30</f>
        <v>0.85069848661233993</v>
      </c>
      <c r="GV6" s="86">
        <f>FI6/ES30</f>
        <v>0.82566938300349246</v>
      </c>
      <c r="GW6" s="86">
        <f>FJ6/ES30</f>
        <v>0.85331781140861473</v>
      </c>
      <c r="GX6" s="86">
        <f>FK6/ES30</f>
        <v>0.82537834691501744</v>
      </c>
      <c r="GY6" s="86">
        <f>FL6/ES30</f>
        <v>0.86437718277066355</v>
      </c>
      <c r="GZ6" s="86">
        <f>FM6/ES30</f>
        <v>0.8288707799767171</v>
      </c>
      <c r="HA6" s="86">
        <f>FN6/ES30</f>
        <v>0.88154831199068684</v>
      </c>
      <c r="HB6" s="86">
        <f>FO6/ES30</f>
        <v>0.83410942956926659</v>
      </c>
      <c r="HC6" s="86">
        <f>FP6/ES30</f>
        <v>0.91006984866123397</v>
      </c>
      <c r="HD6" s="91">
        <f>FQ6/ES30</f>
        <v>0.88533178114086153</v>
      </c>
      <c r="HE6" s="86"/>
      <c r="HF6" s="2">
        <f t="shared" si="8"/>
        <v>0.855400538416764</v>
      </c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</row>
    <row r="7" spans="3:225" ht="38.25" customHeight="1" thickBot="1" x14ac:dyDescent="0.3">
      <c r="C7" s="2"/>
      <c r="D7" s="2"/>
      <c r="E7" s="2">
        <v>24.91</v>
      </c>
      <c r="F7" s="2">
        <v>24.93</v>
      </c>
      <c r="G7" s="2">
        <v>25.3</v>
      </c>
      <c r="H7" s="2">
        <v>25.81</v>
      </c>
      <c r="I7" s="2">
        <v>25.5</v>
      </c>
      <c r="J7" s="2">
        <v>25.27</v>
      </c>
      <c r="K7" s="2">
        <v>26.07</v>
      </c>
      <c r="L7" s="2">
        <v>26</v>
      </c>
      <c r="M7" s="2">
        <v>26.2</v>
      </c>
      <c r="N7" s="2">
        <v>24.74</v>
      </c>
      <c r="O7" s="2">
        <v>24.63</v>
      </c>
      <c r="P7" s="6">
        <v>24.35</v>
      </c>
      <c r="Q7" s="2">
        <v>24.22</v>
      </c>
      <c r="R7" s="2">
        <v>24.02</v>
      </c>
      <c r="S7" s="2">
        <v>24.34</v>
      </c>
      <c r="T7" s="2">
        <v>23.9</v>
      </c>
      <c r="U7" s="2">
        <v>24.29</v>
      </c>
      <c r="V7" s="8">
        <v>24.17</v>
      </c>
      <c r="W7" s="9">
        <v>24.21</v>
      </c>
      <c r="X7" s="9">
        <v>24.51</v>
      </c>
      <c r="Y7" s="10">
        <v>24.18</v>
      </c>
      <c r="Z7" s="2">
        <v>24.25</v>
      </c>
      <c r="AA7" s="2">
        <v>24.33</v>
      </c>
      <c r="AB7" s="2">
        <v>24.18</v>
      </c>
      <c r="AC7" s="2">
        <v>23.74</v>
      </c>
      <c r="AD7" s="2">
        <v>23.53</v>
      </c>
      <c r="AE7" s="7">
        <v>24.32</v>
      </c>
      <c r="AF7" s="2">
        <v>24.12</v>
      </c>
      <c r="AG7" s="14">
        <v>24.89</v>
      </c>
      <c r="AH7" s="2">
        <v>24.71</v>
      </c>
      <c r="AI7" s="2">
        <v>24.78</v>
      </c>
      <c r="AJ7" s="2">
        <v>25.26</v>
      </c>
      <c r="AK7" s="2"/>
      <c r="AL7" s="2">
        <f t="shared" si="0"/>
        <v>24.676874999999999</v>
      </c>
      <c r="AM7" s="2">
        <f t="shared" si="1"/>
        <v>0.6904436979218509</v>
      </c>
      <c r="AN7" s="2">
        <f t="shared" si="2"/>
        <v>3.9010068932584576</v>
      </c>
      <c r="AO7" s="2"/>
      <c r="AP7" s="2">
        <f t="shared" si="3"/>
        <v>24.49988384955752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N7" s="2"/>
      <c r="BO7" s="2"/>
      <c r="BP7" s="24">
        <v>23.49</v>
      </c>
      <c r="BQ7" s="25">
        <v>23.39</v>
      </c>
      <c r="BR7" s="25">
        <v>24.58</v>
      </c>
      <c r="BS7" s="25">
        <v>24.28</v>
      </c>
      <c r="BT7" s="25">
        <v>25.34</v>
      </c>
      <c r="BU7" s="25">
        <v>24.65</v>
      </c>
      <c r="BV7" s="25">
        <v>25.45</v>
      </c>
      <c r="BW7" s="25">
        <v>24.82</v>
      </c>
      <c r="BX7" s="48">
        <v>25.42</v>
      </c>
      <c r="BY7" s="49">
        <v>24.93</v>
      </c>
      <c r="BZ7" s="49">
        <v>24.41</v>
      </c>
      <c r="CA7" s="50">
        <v>23.68</v>
      </c>
      <c r="CB7" s="49">
        <v>24.41</v>
      </c>
      <c r="CC7" s="49">
        <v>24.77</v>
      </c>
      <c r="CD7" s="49">
        <v>24.33</v>
      </c>
      <c r="CE7" s="49">
        <v>24.44</v>
      </c>
      <c r="CF7" s="49">
        <v>24.69</v>
      </c>
      <c r="CG7" s="49">
        <v>24.42</v>
      </c>
      <c r="CH7" s="49">
        <v>23.8</v>
      </c>
      <c r="CI7" s="51">
        <v>23.19</v>
      </c>
      <c r="CJ7" s="49">
        <v>23.45</v>
      </c>
      <c r="CK7" s="49">
        <v>23.7</v>
      </c>
      <c r="CL7" s="49">
        <v>23.71</v>
      </c>
      <c r="CM7" s="52">
        <v>23.59</v>
      </c>
      <c r="CN7" s="25">
        <v>23.53</v>
      </c>
      <c r="CO7" s="25">
        <v>23.24</v>
      </c>
      <c r="CP7" s="25">
        <v>24.1</v>
      </c>
      <c r="CQ7" s="25">
        <v>24.12</v>
      </c>
      <c r="CR7" s="25">
        <v>25.4</v>
      </c>
      <c r="CS7" s="25">
        <v>25.16</v>
      </c>
      <c r="CT7" s="25">
        <v>26.08</v>
      </c>
      <c r="CU7" s="25">
        <v>26.78</v>
      </c>
      <c r="CV7" s="4"/>
      <c r="CW7" s="4">
        <f t="shared" si="4"/>
        <v>24.417187500000001</v>
      </c>
      <c r="CX7" s="4">
        <f t="shared" si="5"/>
        <v>0.85877720410495439</v>
      </c>
      <c r="CY7" s="4">
        <f t="shared" si="6"/>
        <v>4.8520912031929928</v>
      </c>
      <c r="CZ7" s="5"/>
      <c r="DA7" s="10">
        <f t="shared" si="7"/>
        <v>24.240196349557522</v>
      </c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EK7" s="86"/>
      <c r="EL7" s="99">
        <v>28.73</v>
      </c>
      <c r="EM7" s="99">
        <v>30.32</v>
      </c>
      <c r="EN7" s="99">
        <v>29.53</v>
      </c>
      <c r="EO7" s="99">
        <v>31.81</v>
      </c>
      <c r="EP7" s="99">
        <v>29.66</v>
      </c>
      <c r="EQ7" s="99">
        <v>30.83</v>
      </c>
      <c r="ER7" s="99">
        <v>29.41</v>
      </c>
      <c r="ES7" s="99">
        <v>31.29</v>
      </c>
      <c r="ET7" s="99">
        <v>28.54</v>
      </c>
      <c r="EU7" s="99">
        <v>29.13</v>
      </c>
      <c r="EV7" s="99">
        <v>28.53</v>
      </c>
      <c r="EW7" s="99">
        <v>29.91</v>
      </c>
      <c r="EX7" s="99">
        <v>28.2</v>
      </c>
      <c r="EY7" s="99">
        <v>30.06</v>
      </c>
      <c r="EZ7" s="99">
        <v>28.59</v>
      </c>
      <c r="FA7" s="99">
        <v>30.02</v>
      </c>
      <c r="FB7" s="99">
        <v>27.98</v>
      </c>
      <c r="FC7" s="99">
        <v>29.37</v>
      </c>
      <c r="FD7" s="99">
        <v>28.01</v>
      </c>
      <c r="FE7" s="99">
        <v>29.3</v>
      </c>
      <c r="FF7" s="99">
        <v>27.97</v>
      </c>
      <c r="FG7" s="99">
        <v>29.43</v>
      </c>
      <c r="FH7" s="99">
        <v>28.14</v>
      </c>
      <c r="FI7" s="99">
        <v>29.67</v>
      </c>
      <c r="FJ7" s="99">
        <v>27.67</v>
      </c>
      <c r="FK7" s="99">
        <v>29.16</v>
      </c>
      <c r="FL7" s="99">
        <v>28.25</v>
      </c>
      <c r="FM7" s="99">
        <v>30.74</v>
      </c>
      <c r="FN7" s="99">
        <v>28.1</v>
      </c>
      <c r="FO7" s="99">
        <v>30.62</v>
      </c>
      <c r="FP7" s="99">
        <v>28.9</v>
      </c>
      <c r="FQ7" s="99">
        <v>31.81</v>
      </c>
      <c r="FR7" s="86"/>
      <c r="FS7" s="86"/>
      <c r="FT7" s="86"/>
      <c r="FU7" s="86"/>
      <c r="FV7" s="86"/>
      <c r="FW7" s="86"/>
      <c r="FX7" s="86"/>
      <c r="FY7" s="90">
        <f>EL7/ES30</f>
        <v>0.83614668218859145</v>
      </c>
      <c r="FZ7" s="86">
        <f>EM7/ES30</f>
        <v>0.88242142025611181</v>
      </c>
      <c r="GA7" s="86">
        <f>EN7/ES30</f>
        <v>0.85942956926658909</v>
      </c>
      <c r="GB7" s="86">
        <f>EO7/ES30</f>
        <v>0.92578579743888245</v>
      </c>
      <c r="GC7" s="86">
        <f>EP7/ES30</f>
        <v>0.86321303841676367</v>
      </c>
      <c r="GD7" s="86">
        <f>EQ7/ES30</f>
        <v>0.89726426076833521</v>
      </c>
      <c r="GE7" s="86">
        <f>ER7/ES30</f>
        <v>0.85593713620488943</v>
      </c>
      <c r="GF7" s="86">
        <f>ES7/ES30</f>
        <v>0.91065192083818391</v>
      </c>
      <c r="GG7" s="86">
        <f>ET7/ES30</f>
        <v>0.83061699650756693</v>
      </c>
      <c r="GH7" s="86">
        <f>EU7/ES30</f>
        <v>0.84778812572759021</v>
      </c>
      <c r="GI7" s="86">
        <f>EV7/ES30</f>
        <v>0.83032596041909201</v>
      </c>
      <c r="GJ7" s="86">
        <f>EW7/ES30</f>
        <v>0.87048894062863802</v>
      </c>
      <c r="GK7" s="86">
        <f>EX7/ES30</f>
        <v>0.82072176949941789</v>
      </c>
      <c r="GL7" s="86">
        <f>EY7/ES30</f>
        <v>0.87485448195576254</v>
      </c>
      <c r="GM7" s="86">
        <f>EZ7/ES30</f>
        <v>0.83207217694994184</v>
      </c>
      <c r="GN7" s="86">
        <f>FA7/ES30</f>
        <v>0.87369033760186265</v>
      </c>
      <c r="GO7" s="86">
        <f>FB7/ES30</f>
        <v>0.81431897555296862</v>
      </c>
      <c r="GP7" s="86">
        <f>FC7/ES30</f>
        <v>0.85477299185098954</v>
      </c>
      <c r="GQ7" s="86">
        <f>FD7/ES30</f>
        <v>0.81519208381839359</v>
      </c>
      <c r="GR7" s="86">
        <f>FE7/ES30</f>
        <v>0.85273573923166479</v>
      </c>
      <c r="GS7" s="86">
        <f>FF7/ES30</f>
        <v>0.81402793946449359</v>
      </c>
      <c r="GT7" s="86">
        <f>FG7/ES30</f>
        <v>0.85651920838183937</v>
      </c>
      <c r="GU7" s="86">
        <f>FH7/ES30</f>
        <v>0.81897555296856817</v>
      </c>
      <c r="GV7" s="86">
        <f>FI7/ES30</f>
        <v>0.86350407450523869</v>
      </c>
      <c r="GW7" s="86">
        <f>FJ7/ES30</f>
        <v>0.80529685681024454</v>
      </c>
      <c r="GX7" s="86">
        <f>FK7/ES30</f>
        <v>0.84866123399301518</v>
      </c>
      <c r="GY7" s="86">
        <f>FL7/ES30</f>
        <v>0.8221769499417928</v>
      </c>
      <c r="GZ7" s="86">
        <f>FM7/ES30</f>
        <v>0.89464493597206052</v>
      </c>
      <c r="HA7" s="86">
        <f>FN7/ES30</f>
        <v>0.81781140861466828</v>
      </c>
      <c r="HB7" s="86">
        <f>FO7/ES30</f>
        <v>0.89115250291036097</v>
      </c>
      <c r="HC7" s="86">
        <f>FP7/ES30</f>
        <v>0.84109429569266592</v>
      </c>
      <c r="HD7" s="91">
        <f>FQ7/ES30</f>
        <v>0.92578579743888245</v>
      </c>
      <c r="HE7" s="86"/>
      <c r="HF7" s="34">
        <f t="shared" si="8"/>
        <v>0.8546274738067523</v>
      </c>
      <c r="HG7" s="86"/>
      <c r="HH7" s="86"/>
      <c r="HI7" s="86"/>
      <c r="HJ7" s="86"/>
      <c r="HK7" s="86"/>
      <c r="HL7" s="86"/>
      <c r="HM7" s="86"/>
      <c r="HN7" s="86"/>
      <c r="HO7" s="86"/>
      <c r="HP7" s="86"/>
      <c r="HQ7" s="86"/>
    </row>
    <row r="8" spans="3:225" ht="38.25" customHeight="1" x14ac:dyDescent="0.25">
      <c r="C8" s="2"/>
      <c r="D8" s="2"/>
      <c r="E8" s="2">
        <v>25.07</v>
      </c>
      <c r="F8" s="2">
        <v>25.56</v>
      </c>
      <c r="G8" s="2">
        <v>26.06</v>
      </c>
      <c r="H8" s="2">
        <v>26.29</v>
      </c>
      <c r="I8" s="2">
        <v>25.65</v>
      </c>
      <c r="J8" s="2">
        <v>26.56</v>
      </c>
      <c r="K8" s="2">
        <v>25.52</v>
      </c>
      <c r="L8" s="2">
        <v>25.88</v>
      </c>
      <c r="M8" s="2">
        <v>25.09</v>
      </c>
      <c r="N8" s="2">
        <v>25.43</v>
      </c>
      <c r="O8" s="2">
        <v>24.5</v>
      </c>
      <c r="P8" s="6">
        <v>24.26</v>
      </c>
      <c r="Q8" s="2">
        <v>24.04</v>
      </c>
      <c r="R8" s="2">
        <v>24.36</v>
      </c>
      <c r="S8" s="2">
        <v>24.05</v>
      </c>
      <c r="T8" s="2">
        <v>24.66</v>
      </c>
      <c r="U8" s="2">
        <v>23.77</v>
      </c>
      <c r="V8" s="12">
        <v>24.52</v>
      </c>
      <c r="W8" s="2">
        <v>24.77</v>
      </c>
      <c r="X8" s="2">
        <v>24.77</v>
      </c>
      <c r="Y8" s="13">
        <v>23.85</v>
      </c>
      <c r="Z8" s="2">
        <v>24.6</v>
      </c>
      <c r="AA8" s="2">
        <v>24</v>
      </c>
      <c r="AB8" s="2">
        <v>24.47</v>
      </c>
      <c r="AC8" s="2">
        <v>23.57</v>
      </c>
      <c r="AD8" s="2">
        <v>23.94</v>
      </c>
      <c r="AE8" s="7">
        <v>24.17</v>
      </c>
      <c r="AF8" s="2">
        <v>24.63</v>
      </c>
      <c r="AG8" s="14">
        <v>24.28</v>
      </c>
      <c r="AH8" s="2">
        <v>24.33</v>
      </c>
      <c r="AI8" s="2">
        <v>24.81</v>
      </c>
      <c r="AJ8" s="2">
        <v>25.43</v>
      </c>
      <c r="AK8" s="2"/>
      <c r="AL8" s="2">
        <f t="shared" si="0"/>
        <v>24.7778125</v>
      </c>
      <c r="AM8" s="2">
        <f t="shared" si="1"/>
        <v>0.77381224018783479</v>
      </c>
      <c r="AN8" s="2">
        <f t="shared" si="2"/>
        <v>4.3720391570612671</v>
      </c>
      <c r="AO8" s="2"/>
      <c r="AP8" s="2">
        <f t="shared" si="3"/>
        <v>24.600821349557521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N8" s="2"/>
      <c r="BO8" s="2"/>
      <c r="BP8" s="27">
        <v>23.8</v>
      </c>
      <c r="BQ8" s="23">
        <v>23.95</v>
      </c>
      <c r="BR8" s="23">
        <v>24.68</v>
      </c>
      <c r="BS8" s="23">
        <v>24.63</v>
      </c>
      <c r="BT8" s="23">
        <v>25.02</v>
      </c>
      <c r="BU8" s="23">
        <v>25.14</v>
      </c>
      <c r="BV8" s="23">
        <v>24.81</v>
      </c>
      <c r="BW8" s="23">
        <v>25.13</v>
      </c>
      <c r="BX8" s="53">
        <v>24.71</v>
      </c>
      <c r="BY8" s="54">
        <v>24.96</v>
      </c>
      <c r="BZ8" s="54">
        <v>23.3</v>
      </c>
      <c r="CA8" s="55">
        <v>24.74</v>
      </c>
      <c r="CB8" s="54">
        <v>24.85</v>
      </c>
      <c r="CC8" s="54">
        <v>25.37</v>
      </c>
      <c r="CD8" s="54">
        <v>24.18</v>
      </c>
      <c r="CE8" s="54">
        <v>24.73</v>
      </c>
      <c r="CF8" s="54">
        <v>25.3</v>
      </c>
      <c r="CG8" s="54">
        <v>25.03</v>
      </c>
      <c r="CH8" s="54">
        <v>23.98</v>
      </c>
      <c r="CI8" s="56">
        <v>23.69</v>
      </c>
      <c r="CJ8" s="54">
        <v>23.2</v>
      </c>
      <c r="CK8" s="54">
        <v>23.43</v>
      </c>
      <c r="CL8" s="54">
        <v>23.27</v>
      </c>
      <c r="CM8" s="57">
        <v>23.57</v>
      </c>
      <c r="CN8" s="23">
        <v>23.46</v>
      </c>
      <c r="CO8" s="23">
        <v>23.76</v>
      </c>
      <c r="CP8" s="23">
        <v>23.85</v>
      </c>
      <c r="CQ8" s="23">
        <v>23.9</v>
      </c>
      <c r="CR8" s="23">
        <v>24.25</v>
      </c>
      <c r="CS8" s="23">
        <v>25.02</v>
      </c>
      <c r="CT8" s="23">
        <v>25.32</v>
      </c>
      <c r="CU8" s="23">
        <v>26.76</v>
      </c>
      <c r="CV8" s="2"/>
      <c r="CW8" s="2">
        <f t="shared" si="4"/>
        <v>24.430937500000002</v>
      </c>
      <c r="CX8" s="2">
        <f t="shared" si="5"/>
        <v>0.80792190366356276</v>
      </c>
      <c r="CY8" s="2">
        <f t="shared" si="6"/>
        <v>4.5647587556991303</v>
      </c>
      <c r="CZ8" s="7"/>
      <c r="DA8" s="13">
        <f t="shared" si="7"/>
        <v>24.253946349557523</v>
      </c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EK8" s="86"/>
      <c r="EL8" s="99">
        <v>31.13</v>
      </c>
      <c r="EM8" s="99">
        <v>29.96</v>
      </c>
      <c r="EN8" s="99">
        <v>31.46</v>
      </c>
      <c r="EO8" s="99">
        <v>30.04</v>
      </c>
      <c r="EP8" s="99">
        <v>31.36</v>
      </c>
      <c r="EQ8" s="99">
        <v>30.17</v>
      </c>
      <c r="ER8" s="99">
        <v>30.88</v>
      </c>
      <c r="ES8" s="99">
        <v>29.84</v>
      </c>
      <c r="ET8" s="99">
        <v>29.31</v>
      </c>
      <c r="EU8" s="99">
        <v>28.37</v>
      </c>
      <c r="EV8" s="99">
        <v>30.29</v>
      </c>
      <c r="EW8" s="99">
        <v>29.43</v>
      </c>
      <c r="EX8" s="99">
        <v>30.41</v>
      </c>
      <c r="EY8" s="99">
        <v>29.86</v>
      </c>
      <c r="EZ8" s="99">
        <v>30.68</v>
      </c>
      <c r="FA8" s="99">
        <v>29.73</v>
      </c>
      <c r="FB8" s="99">
        <v>29.38</v>
      </c>
      <c r="FC8" s="99">
        <v>28.51</v>
      </c>
      <c r="FD8" s="99">
        <v>29.58</v>
      </c>
      <c r="FE8" s="99">
        <v>28.15</v>
      </c>
      <c r="FF8" s="99">
        <v>29.12</v>
      </c>
      <c r="FG8" s="99">
        <v>28.41</v>
      </c>
      <c r="FH8" s="99">
        <v>29.46</v>
      </c>
      <c r="FI8" s="99">
        <v>28.72</v>
      </c>
      <c r="FJ8" s="99">
        <v>29.47</v>
      </c>
      <c r="FK8" s="99">
        <v>28.23</v>
      </c>
      <c r="FL8" s="99">
        <v>29.79</v>
      </c>
      <c r="FM8" s="99">
        <v>28.83</v>
      </c>
      <c r="FN8" s="99">
        <v>30.43</v>
      </c>
      <c r="FO8" s="99">
        <v>28.92</v>
      </c>
      <c r="FP8" s="99">
        <v>31.37</v>
      </c>
      <c r="FQ8" s="99">
        <v>29.91</v>
      </c>
      <c r="FR8" s="86"/>
      <c r="FS8" s="86"/>
      <c r="FT8" s="86"/>
      <c r="FU8" s="86"/>
      <c r="FV8" s="86"/>
      <c r="FW8" s="86"/>
      <c r="FX8" s="86"/>
      <c r="FY8" s="90">
        <f>EL8/ES30</f>
        <v>0.90599534342258436</v>
      </c>
      <c r="FZ8" s="86">
        <f>EM8/ES30</f>
        <v>0.87194412107101282</v>
      </c>
      <c r="GA8" s="86">
        <f>EN8/ES30</f>
        <v>0.91559953434225849</v>
      </c>
      <c r="GB8" s="86">
        <f>EO8/ES30</f>
        <v>0.8742724097788126</v>
      </c>
      <c r="GC8" s="86">
        <f>EP8/ES30</f>
        <v>0.91268917345750877</v>
      </c>
      <c r="GD8" s="86">
        <f>EQ8/ES30</f>
        <v>0.87805587892898729</v>
      </c>
      <c r="GE8" s="86">
        <f>ER8/ES30</f>
        <v>0.89871944121071012</v>
      </c>
      <c r="GF8" s="86">
        <f>ES8/ES30</f>
        <v>0.86845168800931316</v>
      </c>
      <c r="GG8" s="86">
        <f>ET8/ES30</f>
        <v>0.85302677532013971</v>
      </c>
      <c r="GH8" s="86">
        <f>EU8/ES30</f>
        <v>0.82566938300349246</v>
      </c>
      <c r="GI8" s="86">
        <f>EV8/ES30</f>
        <v>0.88154831199068684</v>
      </c>
      <c r="GJ8" s="86">
        <f>EW8/ES30</f>
        <v>0.85651920838183937</v>
      </c>
      <c r="GK8" s="86">
        <f>EX8/ES30</f>
        <v>0.8850407450523865</v>
      </c>
      <c r="GL8" s="86">
        <f>EY8/ES30</f>
        <v>0.8690337601862631</v>
      </c>
      <c r="GM8" s="86">
        <f>EZ8/ES30</f>
        <v>0.89289871944121069</v>
      </c>
      <c r="GN8" s="86">
        <f>FA8/ES30</f>
        <v>0.86525029103608853</v>
      </c>
      <c r="GO8" s="86">
        <f>FB8/ES30</f>
        <v>0.85506402793946445</v>
      </c>
      <c r="GP8" s="86">
        <f>FC8/ES30</f>
        <v>0.82974388824214207</v>
      </c>
      <c r="GQ8" s="86">
        <f>FD8/ES30</f>
        <v>0.86088474970896389</v>
      </c>
      <c r="GR8" s="86">
        <f>FE8/ES30</f>
        <v>0.81926658905704308</v>
      </c>
      <c r="GS8" s="86">
        <f>FF8/ES30</f>
        <v>0.8474970896391153</v>
      </c>
      <c r="GT8" s="86">
        <f>FG8/ES30</f>
        <v>0.82683352735739235</v>
      </c>
      <c r="GU8" s="86">
        <f>FH8/ES30</f>
        <v>0.85739231664726434</v>
      </c>
      <c r="GV8" s="86">
        <f>FI8/ES30</f>
        <v>0.83585564610011642</v>
      </c>
      <c r="GW8" s="86">
        <f>FJ8/ES30</f>
        <v>0.85768335273573926</v>
      </c>
      <c r="GX8" s="86">
        <f>FK8/ES30</f>
        <v>0.82159487776484286</v>
      </c>
      <c r="GY8" s="86">
        <f>FL8/ES30</f>
        <v>0.86699650756693825</v>
      </c>
      <c r="GZ8" s="86">
        <f>FM8/ES30</f>
        <v>0.83905704307334106</v>
      </c>
      <c r="HA8" s="86">
        <f>FN8/ES30</f>
        <v>0.88562281722933645</v>
      </c>
      <c r="HB8" s="86">
        <f>FO8/ES30</f>
        <v>0.84167636786961586</v>
      </c>
      <c r="HC8" s="86">
        <f>FP8/ES30</f>
        <v>0.9129802095459838</v>
      </c>
      <c r="HD8" s="91">
        <f>FQ8/ES30</f>
        <v>0.87048894062863802</v>
      </c>
      <c r="HE8" s="86"/>
      <c r="HF8" s="34">
        <f t="shared" si="8"/>
        <v>0.86510477299185129</v>
      </c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</row>
    <row r="9" spans="3:225" ht="38.25" customHeight="1" thickBot="1" x14ac:dyDescent="0.3">
      <c r="C9" s="2"/>
      <c r="D9" s="2"/>
      <c r="E9" s="3">
        <v>25.39</v>
      </c>
      <c r="F9" s="4">
        <v>25.22</v>
      </c>
      <c r="G9" s="4">
        <v>25.93</v>
      </c>
      <c r="H9" s="4">
        <v>26.25</v>
      </c>
      <c r="I9" s="4">
        <v>26.25</v>
      </c>
      <c r="J9" s="4">
        <v>26.11</v>
      </c>
      <c r="K9" s="4">
        <v>26.13</v>
      </c>
      <c r="L9" s="4">
        <v>26.39</v>
      </c>
      <c r="M9" s="4">
        <v>26.25</v>
      </c>
      <c r="N9" s="4">
        <v>25.18</v>
      </c>
      <c r="O9" s="4">
        <v>24.35</v>
      </c>
      <c r="P9" s="48">
        <v>24.74</v>
      </c>
      <c r="Q9" s="49">
        <v>24.16</v>
      </c>
      <c r="R9" s="49">
        <v>24.28</v>
      </c>
      <c r="S9" s="49">
        <v>23.95</v>
      </c>
      <c r="T9" s="49">
        <v>24.5</v>
      </c>
      <c r="U9" s="49">
        <v>24.69</v>
      </c>
      <c r="V9" s="50">
        <v>24.45</v>
      </c>
      <c r="W9" s="49">
        <v>24.75</v>
      </c>
      <c r="X9" s="49">
        <v>24.64</v>
      </c>
      <c r="Y9" s="51">
        <v>24.6</v>
      </c>
      <c r="Z9" s="49">
        <v>24.33</v>
      </c>
      <c r="AA9" s="49">
        <v>24.12</v>
      </c>
      <c r="AB9" s="49">
        <v>24.02</v>
      </c>
      <c r="AC9" s="49">
        <v>24.06</v>
      </c>
      <c r="AD9" s="49">
        <v>23.83</v>
      </c>
      <c r="AE9" s="52">
        <v>24.23</v>
      </c>
      <c r="AF9" s="4">
        <v>24.57</v>
      </c>
      <c r="AG9" s="64">
        <v>24.58</v>
      </c>
      <c r="AH9" s="4">
        <v>24.81</v>
      </c>
      <c r="AI9" s="4">
        <v>24.89</v>
      </c>
      <c r="AJ9" s="4">
        <v>25.83</v>
      </c>
      <c r="AK9" s="4"/>
      <c r="AL9" s="4">
        <f t="shared" si="0"/>
        <v>24.921250000000001</v>
      </c>
      <c r="AM9" s="4">
        <f t="shared" si="1"/>
        <v>0.80267194921992624</v>
      </c>
      <c r="AN9" s="4">
        <f t="shared" si="2"/>
        <v>4.5350965130925838</v>
      </c>
      <c r="AO9" s="5"/>
      <c r="AP9" s="11">
        <f t="shared" si="3"/>
        <v>24.744258849557522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N9" s="2"/>
      <c r="BO9" s="2"/>
      <c r="BP9" s="27">
        <v>24.11</v>
      </c>
      <c r="BQ9" s="23">
        <v>23.89</v>
      </c>
      <c r="BR9" s="23">
        <v>24.74</v>
      </c>
      <c r="BS9" s="23">
        <v>24.18</v>
      </c>
      <c r="BT9" s="23">
        <v>25.11</v>
      </c>
      <c r="BU9" s="23">
        <v>24.5</v>
      </c>
      <c r="BV9" s="23">
        <v>25.53</v>
      </c>
      <c r="BW9" s="23">
        <v>25.34</v>
      </c>
      <c r="BX9" s="53">
        <v>24.84</v>
      </c>
      <c r="BY9" s="54">
        <v>24.27</v>
      </c>
      <c r="BZ9" s="54">
        <v>23.97</v>
      </c>
      <c r="CA9" s="55">
        <v>24.71</v>
      </c>
      <c r="CB9" s="54">
        <v>25.24</v>
      </c>
      <c r="CC9" s="54">
        <v>25.14</v>
      </c>
      <c r="CD9" s="54">
        <v>24.98</v>
      </c>
      <c r="CE9" s="54">
        <v>25.17</v>
      </c>
      <c r="CF9" s="54">
        <v>25.27</v>
      </c>
      <c r="CG9" s="54">
        <v>25.01</v>
      </c>
      <c r="CH9" s="54">
        <v>23.65</v>
      </c>
      <c r="CI9" s="56">
        <v>23.41</v>
      </c>
      <c r="CJ9" s="54">
        <v>24.05</v>
      </c>
      <c r="CK9" s="54">
        <v>23.9</v>
      </c>
      <c r="CL9" s="54">
        <v>23.04</v>
      </c>
      <c r="CM9" s="57">
        <v>23.42</v>
      </c>
      <c r="CN9" s="23">
        <v>23.54</v>
      </c>
      <c r="CO9" s="23">
        <v>24.26</v>
      </c>
      <c r="CP9" s="23">
        <v>24.35</v>
      </c>
      <c r="CQ9" s="23">
        <v>24.05</v>
      </c>
      <c r="CR9" s="23">
        <v>24.73</v>
      </c>
      <c r="CS9" s="23">
        <v>25.19</v>
      </c>
      <c r="CT9" s="23">
        <v>25.85</v>
      </c>
      <c r="CU9" s="23">
        <v>26.15</v>
      </c>
      <c r="CV9" s="2"/>
      <c r="CW9" s="2">
        <f t="shared" si="4"/>
        <v>24.549687499999997</v>
      </c>
      <c r="CX9" s="2">
        <f t="shared" si="5"/>
        <v>0.7572466439930321</v>
      </c>
      <c r="CY9" s="2">
        <f t="shared" si="6"/>
        <v>4.2784435385606319</v>
      </c>
      <c r="CZ9" s="7"/>
      <c r="DA9" s="13">
        <f t="shared" si="7"/>
        <v>24.372696349557518</v>
      </c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EK9" s="86"/>
      <c r="EL9" s="99">
        <v>29.82</v>
      </c>
      <c r="EM9" s="99">
        <v>30.89</v>
      </c>
      <c r="EN9" s="99">
        <v>30.12</v>
      </c>
      <c r="EO9" s="99">
        <v>31.49</v>
      </c>
      <c r="EP9" s="99">
        <v>29.55</v>
      </c>
      <c r="EQ9" s="99">
        <v>30.76</v>
      </c>
      <c r="ER9" s="99">
        <v>29.78</v>
      </c>
      <c r="ES9" s="99">
        <v>30.91</v>
      </c>
      <c r="ET9" s="99">
        <v>28.31</v>
      </c>
      <c r="EU9" s="99">
        <v>29.65</v>
      </c>
      <c r="EV9" s="99">
        <v>29.33</v>
      </c>
      <c r="EW9" s="99">
        <v>30.6</v>
      </c>
      <c r="EX9" s="99">
        <v>29.15</v>
      </c>
      <c r="EY9" s="99">
        <v>30.1</v>
      </c>
      <c r="EZ9" s="99">
        <v>29.13</v>
      </c>
      <c r="FA9" s="99">
        <v>30.66</v>
      </c>
      <c r="FB9" s="99">
        <v>28.76</v>
      </c>
      <c r="FC9" s="99">
        <v>29.21</v>
      </c>
      <c r="FD9" s="99">
        <v>27.94</v>
      </c>
      <c r="FE9" s="99">
        <v>29.44</v>
      </c>
      <c r="FF9" s="99">
        <v>27.96</v>
      </c>
      <c r="FG9" s="99">
        <v>29.13</v>
      </c>
      <c r="FH9" s="99">
        <v>27.98</v>
      </c>
      <c r="FI9" s="99">
        <v>29.24</v>
      </c>
      <c r="FJ9" s="99">
        <v>27.88</v>
      </c>
      <c r="FK9" s="99">
        <v>29.35</v>
      </c>
      <c r="FL9" s="99">
        <v>28.16</v>
      </c>
      <c r="FM9" s="99">
        <v>30.39</v>
      </c>
      <c r="FN9" s="99">
        <v>28.26</v>
      </c>
      <c r="FO9" s="99">
        <v>30.39</v>
      </c>
      <c r="FP9" s="99">
        <v>29</v>
      </c>
      <c r="FQ9" s="99">
        <v>31.89</v>
      </c>
      <c r="FR9" s="86"/>
      <c r="FS9" s="86"/>
      <c r="FT9" s="86"/>
      <c r="FU9" s="86"/>
      <c r="FV9" s="86"/>
      <c r="FW9" s="86"/>
      <c r="FX9" s="86"/>
      <c r="FY9" s="90">
        <f>EL9/ES30</f>
        <v>0.86786961583236322</v>
      </c>
      <c r="FZ9" s="86">
        <f>EM9/ES30</f>
        <v>0.89901047729918515</v>
      </c>
      <c r="GA9" s="86">
        <f>EN9/ES30</f>
        <v>0.87660069848661237</v>
      </c>
      <c r="GB9" s="86">
        <f>EO9/ES30</f>
        <v>0.91647264260768335</v>
      </c>
      <c r="GC9" s="86">
        <f>EP9/ES30</f>
        <v>0.86001164144353903</v>
      </c>
      <c r="GD9" s="86">
        <f>EQ9/ES30</f>
        <v>0.89522700814901057</v>
      </c>
      <c r="GE9" s="86">
        <f>ER9/ES30</f>
        <v>0.86670547147846333</v>
      </c>
      <c r="GF9" s="86">
        <f>ES9/ES30</f>
        <v>0.89959254947613509</v>
      </c>
      <c r="GG9" s="86">
        <f>ET9/ES30</f>
        <v>0.82392316647264263</v>
      </c>
      <c r="GH9" s="86">
        <f>EU9/ES30</f>
        <v>0.86292200232828864</v>
      </c>
      <c r="GI9" s="86">
        <f>EV9/ES30</f>
        <v>0.85360884749708965</v>
      </c>
      <c r="GJ9" s="86">
        <f>EW9/ES30</f>
        <v>0.89057043073341102</v>
      </c>
      <c r="GK9" s="86">
        <f>EX9/ES30</f>
        <v>0.84837019790454016</v>
      </c>
      <c r="GL9" s="86">
        <f>EY9/ES30</f>
        <v>0.87601862630966243</v>
      </c>
      <c r="GM9" s="86">
        <f>EZ9/ES30</f>
        <v>0.84778812572759021</v>
      </c>
      <c r="GN9" s="86">
        <f>FA9/ES30</f>
        <v>0.89231664726426074</v>
      </c>
      <c r="GO9" s="86">
        <f>FB9/ES30</f>
        <v>0.83701979045401631</v>
      </c>
      <c r="GP9" s="86">
        <f>FC9/ES30</f>
        <v>0.85011641443538999</v>
      </c>
      <c r="GQ9" s="86">
        <f>FD9/ES30</f>
        <v>0.81315483119906873</v>
      </c>
      <c r="GR9" s="86">
        <f>FE9/ES30</f>
        <v>0.8568102444703144</v>
      </c>
      <c r="GS9" s="86">
        <f>FF9/ES30</f>
        <v>0.81373690337601867</v>
      </c>
      <c r="GT9" s="86">
        <f>FG9/ES30</f>
        <v>0.84778812572759021</v>
      </c>
      <c r="GU9" s="86">
        <f>FH9/ES30</f>
        <v>0.81431897555296862</v>
      </c>
      <c r="GV9" s="86">
        <f>FI9/ES30</f>
        <v>0.85098952270081485</v>
      </c>
      <c r="GW9" s="86">
        <f>FJ9/ES30</f>
        <v>0.8114086146682189</v>
      </c>
      <c r="GX9" s="86">
        <f>FK9/ES30</f>
        <v>0.85419091967403959</v>
      </c>
      <c r="GY9" s="86">
        <f>FL9/ES30</f>
        <v>0.81955762514551811</v>
      </c>
      <c r="GZ9" s="86">
        <f>FM9/ES30</f>
        <v>0.88445867287543656</v>
      </c>
      <c r="HA9" s="86">
        <f>FN9/ES30</f>
        <v>0.82246798603026783</v>
      </c>
      <c r="HB9" s="86">
        <f>FO9/ES30</f>
        <v>0.88445867287543656</v>
      </c>
      <c r="HC9" s="86">
        <f>FP9/ES30</f>
        <v>0.84400465657741564</v>
      </c>
      <c r="HD9" s="91">
        <f>FQ9/ES30</f>
        <v>0.92811408614668223</v>
      </c>
      <c r="HE9" s="86"/>
      <c r="HF9" s="35">
        <f t="shared" si="8"/>
        <v>0.8596751309662396</v>
      </c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</row>
    <row r="10" spans="3:225" ht="38.25" customHeight="1" thickBot="1" x14ac:dyDescent="0.3">
      <c r="C10" s="2"/>
      <c r="D10" s="2"/>
      <c r="E10" s="6">
        <v>25.34</v>
      </c>
      <c r="F10" s="2">
        <v>26.01</v>
      </c>
      <c r="G10" s="2">
        <v>26.09</v>
      </c>
      <c r="H10" s="2">
        <v>26.14</v>
      </c>
      <c r="I10" s="2">
        <v>26.02</v>
      </c>
      <c r="J10" s="2">
        <v>26.24</v>
      </c>
      <c r="K10" s="2">
        <v>26.29</v>
      </c>
      <c r="L10" s="2">
        <v>26.62</v>
      </c>
      <c r="M10" s="2">
        <v>25.67</v>
      </c>
      <c r="N10" s="2">
        <v>25.82</v>
      </c>
      <c r="O10" s="2">
        <v>24.69</v>
      </c>
      <c r="P10" s="53">
        <v>24.3</v>
      </c>
      <c r="Q10" s="54">
        <v>24.31</v>
      </c>
      <c r="R10" s="54">
        <v>24.43</v>
      </c>
      <c r="S10" s="54">
        <v>24.3</v>
      </c>
      <c r="T10" s="54">
        <v>24.57</v>
      </c>
      <c r="U10" s="54">
        <v>24.34</v>
      </c>
      <c r="V10" s="55">
        <v>24.75</v>
      </c>
      <c r="W10" s="54">
        <v>24.93</v>
      </c>
      <c r="X10" s="54">
        <v>24.71</v>
      </c>
      <c r="Y10" s="56">
        <v>24.09</v>
      </c>
      <c r="Z10" s="54">
        <v>24.84</v>
      </c>
      <c r="AA10" s="54">
        <v>23.62</v>
      </c>
      <c r="AB10" s="54">
        <v>24.47</v>
      </c>
      <c r="AC10" s="54">
        <v>23.52</v>
      </c>
      <c r="AD10" s="54">
        <v>24.2</v>
      </c>
      <c r="AE10" s="57">
        <v>24.25</v>
      </c>
      <c r="AF10" s="2">
        <v>24.49</v>
      </c>
      <c r="AG10" s="65">
        <v>23.94</v>
      </c>
      <c r="AH10" s="2">
        <v>25.05</v>
      </c>
      <c r="AI10" s="2">
        <v>25.55</v>
      </c>
      <c r="AJ10" s="2">
        <v>25.53</v>
      </c>
      <c r="AK10" s="2"/>
      <c r="AL10" s="2">
        <f t="shared" si="0"/>
        <v>24.9725</v>
      </c>
      <c r="AM10" s="2">
        <f t="shared" si="1"/>
        <v>0.85454383228148256</v>
      </c>
      <c r="AN10" s="2">
        <f t="shared" si="2"/>
        <v>4.8281726523903767</v>
      </c>
      <c r="AO10" s="7"/>
      <c r="AP10" s="14">
        <f t="shared" si="3"/>
        <v>24.795508849557521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N10" s="2"/>
      <c r="BO10" s="2"/>
      <c r="BP10" s="27">
        <v>24.57</v>
      </c>
      <c r="BQ10" s="23">
        <v>25.03</v>
      </c>
      <c r="BR10" s="23">
        <v>24.79</v>
      </c>
      <c r="BS10" s="23">
        <v>24.92</v>
      </c>
      <c r="BT10" s="23">
        <v>24.43</v>
      </c>
      <c r="BU10" s="23">
        <v>24.7</v>
      </c>
      <c r="BV10" s="23">
        <v>25.26</v>
      </c>
      <c r="BW10" s="23">
        <v>25.08</v>
      </c>
      <c r="BX10" s="53">
        <v>24.5</v>
      </c>
      <c r="BY10" s="54">
        <v>24.47</v>
      </c>
      <c r="BZ10" s="54">
        <v>24.1</v>
      </c>
      <c r="CA10" s="55">
        <v>24.86</v>
      </c>
      <c r="CB10" s="54">
        <v>24.97</v>
      </c>
      <c r="CC10" s="54">
        <v>25.2</v>
      </c>
      <c r="CD10" s="54">
        <v>24.4</v>
      </c>
      <c r="CE10" s="54">
        <v>25.11</v>
      </c>
      <c r="CF10" s="54">
        <v>24.81</v>
      </c>
      <c r="CG10" s="54">
        <v>25.03</v>
      </c>
      <c r="CH10" s="54">
        <v>23.96</v>
      </c>
      <c r="CI10" s="56">
        <v>24.07</v>
      </c>
      <c r="CJ10" s="54">
        <v>23.28</v>
      </c>
      <c r="CK10" s="54">
        <v>24.16</v>
      </c>
      <c r="CL10" s="54">
        <v>23.51</v>
      </c>
      <c r="CM10" s="57">
        <v>23.74</v>
      </c>
      <c r="CN10" s="23">
        <v>23.65</v>
      </c>
      <c r="CO10" s="23">
        <v>23.96</v>
      </c>
      <c r="CP10" s="23">
        <v>23.88</v>
      </c>
      <c r="CQ10" s="23">
        <v>25.02</v>
      </c>
      <c r="CR10" s="23">
        <v>24.62</v>
      </c>
      <c r="CS10" s="23">
        <v>25.28</v>
      </c>
      <c r="CT10" s="23">
        <v>25.72</v>
      </c>
      <c r="CU10" s="23">
        <v>26.58</v>
      </c>
      <c r="CV10" s="2"/>
      <c r="CW10" s="2">
        <f t="shared" si="4"/>
        <v>24.614374999999995</v>
      </c>
      <c r="CX10" s="2">
        <f t="shared" si="5"/>
        <v>0.68607785460590753</v>
      </c>
      <c r="CY10" s="2">
        <f t="shared" si="6"/>
        <v>3.8763398785233778</v>
      </c>
      <c r="CZ10" s="7"/>
      <c r="DA10" s="13">
        <f t="shared" si="7"/>
        <v>24.437383849557516</v>
      </c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EK10" s="86"/>
      <c r="EL10" s="99">
        <v>31.51</v>
      </c>
      <c r="EM10" s="99">
        <v>30.31</v>
      </c>
      <c r="EN10" s="99">
        <v>31.63</v>
      </c>
      <c r="EO10" s="99">
        <v>30.51</v>
      </c>
      <c r="EP10" s="99">
        <v>31.37</v>
      </c>
      <c r="EQ10" s="99">
        <v>29.73</v>
      </c>
      <c r="ER10" s="99">
        <v>31.1</v>
      </c>
      <c r="ES10" s="99">
        <v>29.81</v>
      </c>
      <c r="ET10" s="99">
        <v>30</v>
      </c>
      <c r="EU10" s="99">
        <v>29.19</v>
      </c>
      <c r="EV10" s="99">
        <v>31.26</v>
      </c>
      <c r="EW10" s="99">
        <v>30.13</v>
      </c>
      <c r="EX10" s="99">
        <v>30.15</v>
      </c>
      <c r="EY10" s="99">
        <v>29.56</v>
      </c>
      <c r="EZ10" s="99">
        <v>30.54</v>
      </c>
      <c r="FA10" s="99">
        <v>29.41</v>
      </c>
      <c r="FB10" s="99">
        <v>30.07</v>
      </c>
      <c r="FC10" s="99">
        <v>28.49</v>
      </c>
      <c r="FD10" s="99">
        <v>28.75</v>
      </c>
      <c r="FE10" s="99">
        <v>28.65</v>
      </c>
      <c r="FF10" s="99">
        <v>28.84</v>
      </c>
      <c r="FG10" s="99">
        <v>28.1</v>
      </c>
      <c r="FH10" s="99">
        <v>29.54</v>
      </c>
      <c r="FI10" s="99">
        <v>28.57</v>
      </c>
      <c r="FJ10" s="99">
        <v>29.52</v>
      </c>
      <c r="FK10" s="99">
        <v>28.26</v>
      </c>
      <c r="FL10" s="99">
        <v>29.92</v>
      </c>
      <c r="FM10" s="99">
        <v>28.69</v>
      </c>
      <c r="FN10" s="99">
        <v>29.87</v>
      </c>
      <c r="FO10" s="99">
        <v>29.3</v>
      </c>
      <c r="FP10" s="99">
        <v>30.46</v>
      </c>
      <c r="FQ10" s="99">
        <v>29.68</v>
      </c>
      <c r="FR10" s="86"/>
      <c r="FS10" s="86"/>
      <c r="FT10" s="86"/>
      <c r="FU10" s="86"/>
      <c r="FV10" s="86"/>
      <c r="FW10" s="86"/>
      <c r="FX10" s="86"/>
      <c r="FY10" s="90">
        <f>EL10/ES30</f>
        <v>0.91705471478463341</v>
      </c>
      <c r="FZ10" s="86">
        <f>EM10/ES30</f>
        <v>0.88213038416763678</v>
      </c>
      <c r="GA10" s="86">
        <f>EN10/ES30</f>
        <v>0.92054714784633296</v>
      </c>
      <c r="GB10" s="86">
        <f>EO10/ES30</f>
        <v>0.88795110593713622</v>
      </c>
      <c r="GC10" s="86">
        <f>EP10/ES30</f>
        <v>0.9129802095459838</v>
      </c>
      <c r="GD10" s="86">
        <f>EQ10/ES30</f>
        <v>0.86525029103608853</v>
      </c>
      <c r="GE10" s="86">
        <f>ER10/ES30</f>
        <v>0.9051222351571595</v>
      </c>
      <c r="GF10" s="86">
        <f>ES10/ES30</f>
        <v>0.86757857974388819</v>
      </c>
      <c r="GG10" s="86">
        <f>ET10/ES30</f>
        <v>0.87310826542491271</v>
      </c>
      <c r="GH10" s="86">
        <f>EU10/ES30</f>
        <v>0.84953434225844005</v>
      </c>
      <c r="GI10" s="86">
        <f>EV10/ES30</f>
        <v>0.90977881257275905</v>
      </c>
      <c r="GJ10" s="86">
        <f>EW10/ES30</f>
        <v>0.87689173457508729</v>
      </c>
      <c r="GK10" s="86">
        <f>EX10/ES30</f>
        <v>0.87747380675203723</v>
      </c>
      <c r="GL10" s="86">
        <f>EY10/ES30</f>
        <v>0.86030267753201395</v>
      </c>
      <c r="GM10" s="86">
        <f>EZ10/ES30</f>
        <v>0.88882421420256108</v>
      </c>
      <c r="GN10" s="86">
        <f>FA10/ES30</f>
        <v>0.85593713620488943</v>
      </c>
      <c r="GO10" s="86">
        <f>FB10/ES30</f>
        <v>0.87514551804423746</v>
      </c>
      <c r="GP10" s="86">
        <f>FC10/ES30</f>
        <v>0.82916181606519201</v>
      </c>
      <c r="GQ10" s="86">
        <f>FD10/ES30</f>
        <v>0.83672875436554139</v>
      </c>
      <c r="GR10" s="86">
        <f>FE10/ES30</f>
        <v>0.83381839348079156</v>
      </c>
      <c r="GS10" s="86">
        <f>FF10/ES30</f>
        <v>0.83934807916181609</v>
      </c>
      <c r="GT10" s="86">
        <f>FG10/ES30</f>
        <v>0.81781140861466828</v>
      </c>
      <c r="GU10" s="86">
        <f>FH10/ES30</f>
        <v>0.859720605355064</v>
      </c>
      <c r="GV10" s="86">
        <f>FI10/ES30</f>
        <v>0.8314901047729919</v>
      </c>
      <c r="GW10" s="86">
        <f>FJ10/ES30</f>
        <v>0.85913853317811406</v>
      </c>
      <c r="GX10" s="86">
        <f>FK10/ES30</f>
        <v>0.82246798603026783</v>
      </c>
      <c r="GY10" s="86">
        <f>FL10/ES30</f>
        <v>0.87077997671711294</v>
      </c>
      <c r="GZ10" s="86">
        <f>FM10/ES30</f>
        <v>0.83498253783469156</v>
      </c>
      <c r="HA10" s="86">
        <f>FN10/ES30</f>
        <v>0.86932479627473813</v>
      </c>
      <c r="HB10" s="86">
        <f>FO10/ES30</f>
        <v>0.85273573923166479</v>
      </c>
      <c r="HC10" s="86">
        <f>FP10/ES30</f>
        <v>0.88649592549476142</v>
      </c>
      <c r="HD10" s="91">
        <f>FQ10/ES30</f>
        <v>0.86379511059371361</v>
      </c>
      <c r="HE10" s="86"/>
      <c r="HF10" s="36">
        <f t="shared" si="8"/>
        <v>0.86666909196740405</v>
      </c>
      <c r="HG10" s="86"/>
      <c r="HH10" s="86"/>
      <c r="HI10" s="100" t="s">
        <v>1</v>
      </c>
      <c r="HJ10" s="101"/>
      <c r="HK10" s="102"/>
      <c r="HL10" s="86"/>
      <c r="HM10" s="100" t="s">
        <v>2</v>
      </c>
      <c r="HN10" s="101"/>
      <c r="HO10" s="102"/>
      <c r="HP10" s="86"/>
      <c r="HQ10" s="86"/>
    </row>
    <row r="11" spans="3:225" ht="38.25" customHeight="1" thickBot="1" x14ac:dyDescent="0.3">
      <c r="C11" s="2"/>
      <c r="D11" s="2"/>
      <c r="E11" s="6">
        <v>25.82</v>
      </c>
      <c r="F11" s="2">
        <v>25.31</v>
      </c>
      <c r="G11" s="2">
        <v>26.35</v>
      </c>
      <c r="H11" s="2">
        <v>25.91</v>
      </c>
      <c r="I11" s="2">
        <v>25.92</v>
      </c>
      <c r="J11" s="2">
        <v>25.94</v>
      </c>
      <c r="K11" s="2">
        <v>26.33</v>
      </c>
      <c r="L11" s="2">
        <v>26.43</v>
      </c>
      <c r="M11" s="2">
        <v>26.08</v>
      </c>
      <c r="N11" s="2">
        <v>25.39</v>
      </c>
      <c r="O11" s="2">
        <v>24.57</v>
      </c>
      <c r="P11" s="53">
        <v>24.49</v>
      </c>
      <c r="Q11" s="54">
        <v>24.35</v>
      </c>
      <c r="R11" s="54">
        <v>23.86</v>
      </c>
      <c r="S11" s="54">
        <v>24.5</v>
      </c>
      <c r="T11" s="54">
        <v>24.57</v>
      </c>
      <c r="U11" s="54">
        <v>24.75</v>
      </c>
      <c r="V11" s="55">
        <v>24.51</v>
      </c>
      <c r="W11" s="54">
        <v>24.95</v>
      </c>
      <c r="X11" s="54">
        <v>24.7</v>
      </c>
      <c r="Y11" s="56">
        <v>24.81</v>
      </c>
      <c r="Z11" s="54">
        <v>24.38</v>
      </c>
      <c r="AA11" s="54">
        <v>24.16</v>
      </c>
      <c r="AB11" s="54">
        <v>24.33</v>
      </c>
      <c r="AC11" s="54">
        <v>24.12</v>
      </c>
      <c r="AD11" s="54">
        <v>23.9</v>
      </c>
      <c r="AE11" s="57">
        <v>24.33</v>
      </c>
      <c r="AF11" s="2">
        <v>24.66</v>
      </c>
      <c r="AG11" s="65">
        <v>24.64</v>
      </c>
      <c r="AH11" s="2">
        <v>24.88</v>
      </c>
      <c r="AI11" s="2">
        <v>25.6</v>
      </c>
      <c r="AJ11" s="2">
        <v>25.65</v>
      </c>
      <c r="AK11" s="2"/>
      <c r="AL11" s="2">
        <f t="shared" si="0"/>
        <v>25.005937499999998</v>
      </c>
      <c r="AM11" s="2">
        <f t="shared" si="1"/>
        <v>0.7689073075349494</v>
      </c>
      <c r="AN11" s="2">
        <f t="shared" si="2"/>
        <v>4.3443262875724642</v>
      </c>
      <c r="AO11" s="7"/>
      <c r="AP11" s="14">
        <f t="shared" si="3"/>
        <v>24.828946349557519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N11" s="2"/>
      <c r="BO11" s="2"/>
      <c r="BP11" s="27">
        <v>24.06</v>
      </c>
      <c r="BQ11" s="23">
        <v>23.59</v>
      </c>
      <c r="BR11" s="23">
        <v>23.69</v>
      </c>
      <c r="BS11" s="23">
        <v>23.68</v>
      </c>
      <c r="BT11" s="23">
        <v>24.1</v>
      </c>
      <c r="BU11" s="23">
        <v>23.95</v>
      </c>
      <c r="BV11" s="23">
        <v>24.66</v>
      </c>
      <c r="BW11" s="23">
        <v>24.67</v>
      </c>
      <c r="BX11" s="53">
        <v>25.43</v>
      </c>
      <c r="BY11" s="54">
        <v>24.92</v>
      </c>
      <c r="BZ11" s="54">
        <v>23.62</v>
      </c>
      <c r="CA11" s="55">
        <v>24.08</v>
      </c>
      <c r="CB11" s="54">
        <v>25.15</v>
      </c>
      <c r="CC11" s="54">
        <v>24.82</v>
      </c>
      <c r="CD11" s="54">
        <v>24.92</v>
      </c>
      <c r="CE11" s="54">
        <v>24.83</v>
      </c>
      <c r="CF11" s="54">
        <v>24.87</v>
      </c>
      <c r="CG11" s="54">
        <v>25.02</v>
      </c>
      <c r="CH11" s="54">
        <v>24.82</v>
      </c>
      <c r="CI11" s="56">
        <v>23.41</v>
      </c>
      <c r="CJ11" s="54">
        <v>23.49</v>
      </c>
      <c r="CK11" s="54">
        <v>23.53</v>
      </c>
      <c r="CL11" s="54">
        <v>23.51</v>
      </c>
      <c r="CM11" s="57">
        <v>23.6</v>
      </c>
      <c r="CN11" s="23">
        <v>23.7</v>
      </c>
      <c r="CO11" s="23">
        <v>24.07</v>
      </c>
      <c r="CP11" s="23">
        <v>24.25</v>
      </c>
      <c r="CQ11" s="23">
        <v>24.3</v>
      </c>
      <c r="CR11" s="23">
        <v>25.36</v>
      </c>
      <c r="CS11" s="23">
        <v>25.75</v>
      </c>
      <c r="CT11" s="23">
        <v>26.69</v>
      </c>
      <c r="CU11" s="23">
        <v>26.21</v>
      </c>
      <c r="CV11" s="2"/>
      <c r="CW11" s="2">
        <f t="shared" si="4"/>
        <v>24.460937500000004</v>
      </c>
      <c r="CX11" s="2">
        <f t="shared" si="5"/>
        <v>0.8427924375206125</v>
      </c>
      <c r="CY11" s="2">
        <f t="shared" si="6"/>
        <v>4.7617772719914608</v>
      </c>
      <c r="CZ11" s="7"/>
      <c r="DA11" s="13">
        <f t="shared" si="7"/>
        <v>24.283946349557525</v>
      </c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EK11" s="86"/>
      <c r="EL11" s="99">
        <v>29.36</v>
      </c>
      <c r="EM11" s="99">
        <v>30.87</v>
      </c>
      <c r="EN11" s="99">
        <v>29.35</v>
      </c>
      <c r="EO11" s="99">
        <v>30.8</v>
      </c>
      <c r="EP11" s="99">
        <v>28.83</v>
      </c>
      <c r="EQ11" s="99">
        <v>29.73</v>
      </c>
      <c r="ER11" s="99">
        <v>29.26</v>
      </c>
      <c r="ES11" s="99">
        <v>31.01</v>
      </c>
      <c r="ET11" s="99">
        <v>28.31</v>
      </c>
      <c r="EU11" s="99">
        <v>29.98</v>
      </c>
      <c r="EV11" s="99">
        <v>29.29</v>
      </c>
      <c r="EW11" s="99">
        <v>30.7</v>
      </c>
      <c r="EX11" s="99">
        <v>29.43</v>
      </c>
      <c r="EY11" s="99">
        <v>30.11</v>
      </c>
      <c r="EZ11" s="99">
        <v>29.14</v>
      </c>
      <c r="FA11" s="99">
        <v>30.96</v>
      </c>
      <c r="FB11" s="99">
        <v>28.98</v>
      </c>
      <c r="FC11" s="99">
        <v>29.66</v>
      </c>
      <c r="FD11" s="99">
        <v>27.76</v>
      </c>
      <c r="FE11" s="99">
        <v>29.46</v>
      </c>
      <c r="FF11" s="99">
        <v>27.82</v>
      </c>
      <c r="FG11" s="99">
        <v>28.99</v>
      </c>
      <c r="FH11" s="99">
        <v>28.17</v>
      </c>
      <c r="FI11" s="99">
        <v>29.72</v>
      </c>
      <c r="FJ11" s="99">
        <v>27.73</v>
      </c>
      <c r="FK11" s="99">
        <v>29.19</v>
      </c>
      <c r="FL11" s="99">
        <v>28.53</v>
      </c>
      <c r="FM11" s="99">
        <v>30.37</v>
      </c>
      <c r="FN11" s="99">
        <v>28.43</v>
      </c>
      <c r="FO11" s="99">
        <v>30.62</v>
      </c>
      <c r="FP11" s="99">
        <v>28.51</v>
      </c>
      <c r="FQ11" s="99">
        <v>31.53</v>
      </c>
      <c r="FR11" s="86"/>
      <c r="FS11" s="86"/>
      <c r="FT11" s="86"/>
      <c r="FU11" s="86"/>
      <c r="FV11" s="86"/>
      <c r="FW11" s="86"/>
      <c r="FX11" s="86"/>
      <c r="FY11" s="90">
        <f>EL11/ES30</f>
        <v>0.85448195576251451</v>
      </c>
      <c r="FZ11" s="86">
        <f>EM11/ES30</f>
        <v>0.89842840512223521</v>
      </c>
      <c r="GA11" s="86">
        <f>EN11/ES30</f>
        <v>0.85419091967403959</v>
      </c>
      <c r="GB11" s="86">
        <f>EO11/ES30</f>
        <v>0.89639115250291035</v>
      </c>
      <c r="GC11" s="86">
        <f>EP11/ES30</f>
        <v>0.83905704307334106</v>
      </c>
      <c r="GD11" s="86">
        <f>EQ11/ES30</f>
        <v>0.86525029103608853</v>
      </c>
      <c r="GE11" s="86">
        <f>ER11/ES30</f>
        <v>0.8515715948777649</v>
      </c>
      <c r="GF11" s="86">
        <f>ES11/ES30</f>
        <v>0.90250291036088481</v>
      </c>
      <c r="GG11" s="86">
        <f>ET11/ES30</f>
        <v>0.82392316647264263</v>
      </c>
      <c r="GH11" s="86">
        <f>EU11/ES30</f>
        <v>0.87252619324796277</v>
      </c>
      <c r="GI11" s="86">
        <f>EV11/ES30</f>
        <v>0.85244470314318976</v>
      </c>
      <c r="GJ11" s="86">
        <f>EW11/ES30</f>
        <v>0.89348079161816063</v>
      </c>
      <c r="GK11" s="86">
        <f>EX11/ES30</f>
        <v>0.85651920838183937</v>
      </c>
      <c r="GL11" s="86">
        <f>EY11/ES30</f>
        <v>0.87630966239813735</v>
      </c>
      <c r="GM11" s="86">
        <f>EZ11/ES30</f>
        <v>0.84807916181606524</v>
      </c>
      <c r="GN11" s="86">
        <f>FA11/ES30</f>
        <v>0.9010477299185099</v>
      </c>
      <c r="GO11" s="86">
        <f>FB11/ES30</f>
        <v>0.84342258440046569</v>
      </c>
      <c r="GP11" s="86">
        <f>FC11/ES30</f>
        <v>0.86321303841676367</v>
      </c>
      <c r="GQ11" s="86">
        <f>FD11/ES30</f>
        <v>0.80791618160651923</v>
      </c>
      <c r="GR11" s="86">
        <f>FE11/ES30</f>
        <v>0.85739231664726434</v>
      </c>
      <c r="GS11" s="86">
        <f>FF11/ES30</f>
        <v>0.80966239813736907</v>
      </c>
      <c r="GT11" s="86">
        <f>FG11/ES30</f>
        <v>0.84371362048894061</v>
      </c>
      <c r="GU11" s="86">
        <f>FH11/ES30</f>
        <v>0.81984866123399303</v>
      </c>
      <c r="GV11" s="86">
        <f>FI11/ES30</f>
        <v>0.8649592549476135</v>
      </c>
      <c r="GW11" s="86">
        <f>FJ11/ES30</f>
        <v>0.80704307334109437</v>
      </c>
      <c r="GX11" s="86">
        <f>FK11/ES30</f>
        <v>0.84953434225844005</v>
      </c>
      <c r="GY11" s="86">
        <f>FL11/ES30</f>
        <v>0.83032596041909201</v>
      </c>
      <c r="GZ11" s="86">
        <f>FM11/ES30</f>
        <v>0.88387660069848661</v>
      </c>
      <c r="HA11" s="86">
        <f>FN11/ES30</f>
        <v>0.82741559953434229</v>
      </c>
      <c r="HB11" s="86">
        <f>FO11/ES30</f>
        <v>0.89115250291036097</v>
      </c>
      <c r="HC11" s="86">
        <f>FP11/ES30</f>
        <v>0.82974388824214207</v>
      </c>
      <c r="HD11" s="91">
        <f>FQ11/ES30</f>
        <v>0.91763678696158324</v>
      </c>
      <c r="HE11" s="86"/>
      <c r="HF11" s="35">
        <f t="shared" si="8"/>
        <v>0.85728317811408628</v>
      </c>
      <c r="HG11" s="86"/>
      <c r="HH11" s="86"/>
      <c r="HI11" s="86"/>
      <c r="HJ11" s="98">
        <f>AVERAGE(HF3:HF26)</f>
        <v>0.86332239698730728</v>
      </c>
      <c r="HK11" s="86"/>
      <c r="HL11" s="86"/>
      <c r="HM11" s="86"/>
      <c r="HN11" s="98">
        <f>HJ11-HH5</f>
        <v>0.85275745134683834</v>
      </c>
      <c r="HO11" s="86"/>
      <c r="HP11" s="86"/>
      <c r="HQ11" s="86"/>
    </row>
    <row r="12" spans="3:225" ht="38.25" customHeight="1" thickBot="1" x14ac:dyDescent="0.3">
      <c r="C12" s="2"/>
      <c r="D12" s="2"/>
      <c r="E12" s="6">
        <v>25.55</v>
      </c>
      <c r="F12" s="2">
        <v>26.04</v>
      </c>
      <c r="G12" s="2">
        <v>26.09</v>
      </c>
      <c r="H12" s="2">
        <v>26.49</v>
      </c>
      <c r="I12" s="2">
        <v>26.21</v>
      </c>
      <c r="J12" s="2">
        <v>26.41</v>
      </c>
      <c r="K12" s="2">
        <v>26.28</v>
      </c>
      <c r="L12" s="2">
        <v>26.64</v>
      </c>
      <c r="M12" s="2">
        <v>25.52</v>
      </c>
      <c r="N12" s="2">
        <v>25.67</v>
      </c>
      <c r="O12" s="2">
        <v>24.54</v>
      </c>
      <c r="P12" s="53">
        <v>24.71</v>
      </c>
      <c r="Q12" s="54">
        <v>23.81</v>
      </c>
      <c r="R12" s="54">
        <v>24.46</v>
      </c>
      <c r="S12" s="54">
        <v>24.34</v>
      </c>
      <c r="T12" s="54">
        <v>24.28</v>
      </c>
      <c r="U12" s="54">
        <v>24.4</v>
      </c>
      <c r="V12" s="58">
        <v>24.66</v>
      </c>
      <c r="W12" s="59">
        <v>24.61</v>
      </c>
      <c r="X12" s="59">
        <v>24.57</v>
      </c>
      <c r="Y12" s="60">
        <v>24.3</v>
      </c>
      <c r="Z12" s="54">
        <v>24.35</v>
      </c>
      <c r="AA12" s="54">
        <v>23.99</v>
      </c>
      <c r="AB12" s="54">
        <v>24.39</v>
      </c>
      <c r="AC12" s="54">
        <v>24.28</v>
      </c>
      <c r="AD12" s="54">
        <v>24.24</v>
      </c>
      <c r="AE12" s="57">
        <v>24.12</v>
      </c>
      <c r="AF12" s="2">
        <v>24.76</v>
      </c>
      <c r="AG12" s="65">
        <v>24.81</v>
      </c>
      <c r="AH12" s="2">
        <v>25.28</v>
      </c>
      <c r="AI12" s="2">
        <v>25.6</v>
      </c>
      <c r="AJ12" s="2">
        <v>25.79</v>
      </c>
      <c r="AK12" s="2"/>
      <c r="AL12" s="2">
        <f t="shared" si="0"/>
        <v>25.037187499999995</v>
      </c>
      <c r="AM12" s="2">
        <f t="shared" si="1"/>
        <v>0.84907628888977871</v>
      </c>
      <c r="AN12" s="2">
        <f t="shared" si="2"/>
        <v>4.7972810322272501</v>
      </c>
      <c r="AO12" s="7"/>
      <c r="AP12" s="14">
        <f t="shared" si="3"/>
        <v>24.860196349557516</v>
      </c>
      <c r="AQ12" s="2"/>
      <c r="AR12" s="2"/>
      <c r="AS12" s="2"/>
      <c r="AT12" s="2"/>
      <c r="AU12" s="2"/>
      <c r="AV12" s="104" t="s">
        <v>1</v>
      </c>
      <c r="AW12" s="105"/>
      <c r="AX12" s="106"/>
      <c r="AY12" s="2"/>
      <c r="AZ12" s="104" t="s">
        <v>2</v>
      </c>
      <c r="BA12" s="105"/>
      <c r="BB12" s="106"/>
      <c r="BC12" s="2"/>
      <c r="BD12" s="2"/>
      <c r="BE12" s="2"/>
      <c r="BF12" s="2"/>
      <c r="BG12" s="2"/>
      <c r="BH12" s="2"/>
      <c r="BI12" s="2"/>
      <c r="BJ12" s="2"/>
      <c r="BN12" s="2"/>
      <c r="BO12" s="2"/>
      <c r="BP12" s="27">
        <v>23.66</v>
      </c>
      <c r="BQ12" s="23">
        <v>24.42</v>
      </c>
      <c r="BR12" s="23">
        <v>23.77</v>
      </c>
      <c r="BS12" s="23">
        <v>24.12</v>
      </c>
      <c r="BT12" s="23">
        <v>23.99</v>
      </c>
      <c r="BU12" s="23">
        <v>24.89</v>
      </c>
      <c r="BV12" s="23">
        <v>24.56</v>
      </c>
      <c r="BW12" s="23">
        <v>25.48</v>
      </c>
      <c r="BX12" s="53">
        <v>24.97</v>
      </c>
      <c r="BY12" s="54">
        <v>24.58</v>
      </c>
      <c r="BZ12" s="54">
        <v>24.04</v>
      </c>
      <c r="CA12" s="55">
        <v>24.56</v>
      </c>
      <c r="CB12" s="54">
        <v>24.99</v>
      </c>
      <c r="CC12" s="54">
        <v>24.94</v>
      </c>
      <c r="CD12" s="54">
        <v>25.04</v>
      </c>
      <c r="CE12" s="54">
        <v>24.57</v>
      </c>
      <c r="CF12" s="54">
        <v>24.79</v>
      </c>
      <c r="CG12" s="54">
        <v>25.41</v>
      </c>
      <c r="CH12" s="54">
        <v>24.2</v>
      </c>
      <c r="CI12" s="56">
        <v>24.18</v>
      </c>
      <c r="CJ12" s="54">
        <v>23.22</v>
      </c>
      <c r="CK12" s="54">
        <v>23.88</v>
      </c>
      <c r="CL12" s="54">
        <v>23.06</v>
      </c>
      <c r="CM12" s="57">
        <v>23.7</v>
      </c>
      <c r="CN12" s="23">
        <v>23.97</v>
      </c>
      <c r="CO12" s="23">
        <v>24.09</v>
      </c>
      <c r="CP12" s="23">
        <v>24.68</v>
      </c>
      <c r="CQ12" s="23">
        <v>24.67</v>
      </c>
      <c r="CR12" s="23">
        <v>25.02</v>
      </c>
      <c r="CS12" s="23">
        <v>25.57</v>
      </c>
      <c r="CT12" s="23">
        <v>25.91</v>
      </c>
      <c r="CU12" s="23">
        <v>26.67</v>
      </c>
      <c r="CV12" s="2"/>
      <c r="CW12" s="2">
        <f t="shared" si="4"/>
        <v>24.55</v>
      </c>
      <c r="CX12" s="2">
        <f t="shared" si="5"/>
        <v>0.76878202791923633</v>
      </c>
      <c r="CY12" s="2">
        <f t="shared" si="6"/>
        <v>4.3436184577436858</v>
      </c>
      <c r="CZ12" s="7"/>
      <c r="DA12" s="13">
        <f t="shared" si="7"/>
        <v>24.373008849557522</v>
      </c>
      <c r="DB12" s="2"/>
      <c r="DC12" s="2"/>
      <c r="DD12" s="2"/>
      <c r="DE12" s="2"/>
      <c r="DF12" s="2"/>
      <c r="DG12" s="104" t="s">
        <v>1</v>
      </c>
      <c r="DH12" s="105"/>
      <c r="DI12" s="106"/>
      <c r="DJ12" s="2"/>
      <c r="DK12" s="104" t="s">
        <v>2</v>
      </c>
      <c r="DL12" s="105"/>
      <c r="DM12" s="106"/>
      <c r="DN12" s="2"/>
      <c r="DO12" s="2"/>
      <c r="DP12" s="2"/>
      <c r="DQ12" s="2"/>
      <c r="DR12" s="2"/>
      <c r="DS12" s="2"/>
      <c r="DT12" s="2"/>
      <c r="DU12" s="2"/>
      <c r="EK12" s="86"/>
      <c r="EL12" s="99">
        <v>31</v>
      </c>
      <c r="EM12" s="99">
        <v>30.02</v>
      </c>
      <c r="EN12" s="99">
        <v>31.25</v>
      </c>
      <c r="EO12" s="99">
        <v>29.33</v>
      </c>
      <c r="EP12" s="99">
        <v>29.88</v>
      </c>
      <c r="EQ12" s="99">
        <v>29.16</v>
      </c>
      <c r="ER12" s="99">
        <v>30.7</v>
      </c>
      <c r="ES12" s="99">
        <v>29.9</v>
      </c>
      <c r="ET12" s="99">
        <v>29.95</v>
      </c>
      <c r="EU12" s="99">
        <v>28.99</v>
      </c>
      <c r="EV12" s="99">
        <v>30.64</v>
      </c>
      <c r="EW12" s="99">
        <v>29.88</v>
      </c>
      <c r="EX12" s="99">
        <v>30.69</v>
      </c>
      <c r="EY12" s="99">
        <v>29.67</v>
      </c>
      <c r="EZ12" s="99">
        <v>30.67</v>
      </c>
      <c r="FA12" s="99">
        <v>29.67</v>
      </c>
      <c r="FB12" s="99">
        <v>30.24</v>
      </c>
      <c r="FC12" s="99">
        <v>28.82</v>
      </c>
      <c r="FD12" s="99">
        <v>29.38</v>
      </c>
      <c r="FE12" s="99">
        <v>28.3</v>
      </c>
      <c r="FF12" s="99">
        <v>29.17</v>
      </c>
      <c r="FG12" s="99">
        <v>27.75</v>
      </c>
      <c r="FH12" s="99">
        <v>28.99</v>
      </c>
      <c r="FI12" s="99">
        <v>28.71</v>
      </c>
      <c r="FJ12" s="99">
        <v>29.34</v>
      </c>
      <c r="FK12" s="99">
        <v>28.42</v>
      </c>
      <c r="FL12" s="99">
        <v>29.63</v>
      </c>
      <c r="FM12" s="99">
        <v>28.7</v>
      </c>
      <c r="FN12" s="99">
        <v>29.96</v>
      </c>
      <c r="FO12" s="99">
        <v>28.5</v>
      </c>
      <c r="FP12" s="99">
        <v>30.6</v>
      </c>
      <c r="FQ12" s="99">
        <v>29.49</v>
      </c>
      <c r="FR12" s="86"/>
      <c r="FS12" s="86"/>
      <c r="FT12" s="86"/>
      <c r="FU12" s="86"/>
      <c r="FV12" s="86"/>
      <c r="FW12" s="86"/>
      <c r="FX12" s="86"/>
      <c r="FY12" s="90">
        <f>EL12/ES30</f>
        <v>0.90221187427240979</v>
      </c>
      <c r="FZ12" s="86">
        <f>EM12/ES30</f>
        <v>0.87369033760186265</v>
      </c>
      <c r="GA12" s="86">
        <f>EN12/ES30</f>
        <v>0.90948777648428403</v>
      </c>
      <c r="GB12" s="86">
        <f>EO12/ES30</f>
        <v>0.85360884749708965</v>
      </c>
      <c r="GC12" s="86">
        <f>EP12/ES30</f>
        <v>0.86961583236321305</v>
      </c>
      <c r="GD12" s="86">
        <f>EQ12/ES30</f>
        <v>0.84866123399301518</v>
      </c>
      <c r="GE12" s="86">
        <f>ER12/ES30</f>
        <v>0.89348079161816063</v>
      </c>
      <c r="GF12" s="86">
        <f>ES12/ES30</f>
        <v>0.87019790454016299</v>
      </c>
      <c r="GG12" s="86">
        <f>ET12/ES30</f>
        <v>0.8716530849825378</v>
      </c>
      <c r="GH12" s="86">
        <f>EU12/ES30</f>
        <v>0.84371362048894061</v>
      </c>
      <c r="GI12" s="86">
        <f>EV12/ES30</f>
        <v>0.89173457508731091</v>
      </c>
      <c r="GJ12" s="86">
        <f>EW12/ES30</f>
        <v>0.86961583236321305</v>
      </c>
      <c r="GK12" s="86">
        <f>EX12/ES30</f>
        <v>0.89318975552968571</v>
      </c>
      <c r="GL12" s="86">
        <f>EY12/ES30</f>
        <v>0.86350407450523869</v>
      </c>
      <c r="GM12" s="86">
        <f>EZ12/ES30</f>
        <v>0.89260768335273577</v>
      </c>
      <c r="GN12" s="86">
        <f>FA12/ES30</f>
        <v>0.86350407450523869</v>
      </c>
      <c r="GO12" s="86">
        <f>FB12/ES30</f>
        <v>0.88009313154831192</v>
      </c>
      <c r="GP12" s="86">
        <f>FC12/ES30</f>
        <v>0.83876600698486614</v>
      </c>
      <c r="GQ12" s="86">
        <f>FD12/ES30</f>
        <v>0.85506402793946445</v>
      </c>
      <c r="GR12" s="86">
        <f>FE12/ES30</f>
        <v>0.82363213038416772</v>
      </c>
      <c r="GS12" s="86">
        <f>FF12/ES30</f>
        <v>0.84895227008149021</v>
      </c>
      <c r="GT12" s="86">
        <f>FG12/ES30</f>
        <v>0.80762514551804421</v>
      </c>
      <c r="GU12" s="86">
        <f>FH12/ES30</f>
        <v>0.84371362048894061</v>
      </c>
      <c r="GV12" s="86">
        <f>FI12/ES30</f>
        <v>0.83556461001164151</v>
      </c>
      <c r="GW12" s="86">
        <f>FJ12/ES30</f>
        <v>0.85389988358556457</v>
      </c>
      <c r="GX12" s="86">
        <f>FK12/ES30</f>
        <v>0.82712456344586738</v>
      </c>
      <c r="GY12" s="86">
        <f>FL12/ES30</f>
        <v>0.8623399301513387</v>
      </c>
      <c r="GZ12" s="86">
        <f>FM12/ES30</f>
        <v>0.83527357392316648</v>
      </c>
      <c r="HA12" s="86">
        <f>FN12/ES30</f>
        <v>0.87194412107101282</v>
      </c>
      <c r="HB12" s="86">
        <f>FO12/ES30</f>
        <v>0.82945285215366704</v>
      </c>
      <c r="HC12" s="86">
        <f>FP12/ES30</f>
        <v>0.89057043073341102</v>
      </c>
      <c r="HD12" s="91">
        <f>FQ12/ES30</f>
        <v>0.85826542491268909</v>
      </c>
      <c r="HE12" s="86"/>
      <c r="HF12" s="35">
        <f t="shared" si="8"/>
        <v>0.86164871944121091</v>
      </c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</row>
    <row r="13" spans="3:225" ht="38.25" customHeight="1" thickBot="1" x14ac:dyDescent="0.3">
      <c r="C13" s="2"/>
      <c r="D13" s="2"/>
      <c r="E13" s="6">
        <v>25.9</v>
      </c>
      <c r="F13" s="2">
        <v>25.71</v>
      </c>
      <c r="G13" s="2">
        <v>26.16</v>
      </c>
      <c r="H13" s="2">
        <v>26.11</v>
      </c>
      <c r="I13" s="2">
        <v>26.14</v>
      </c>
      <c r="J13" s="2">
        <v>25.57</v>
      </c>
      <c r="K13" s="2">
        <v>25.65</v>
      </c>
      <c r="L13" s="2">
        <v>25.59</v>
      </c>
      <c r="M13" s="2">
        <v>26.13</v>
      </c>
      <c r="N13" s="2">
        <v>25.92</v>
      </c>
      <c r="O13" s="2">
        <v>24.76</v>
      </c>
      <c r="P13" s="53">
        <v>25.03</v>
      </c>
      <c r="Q13" s="54">
        <v>24.39</v>
      </c>
      <c r="R13" s="54">
        <v>24.01</v>
      </c>
      <c r="S13" s="54">
        <v>24.53</v>
      </c>
      <c r="T13" s="54">
        <v>24.62</v>
      </c>
      <c r="U13" s="54">
        <v>23.99</v>
      </c>
      <c r="V13" s="54">
        <v>24.23</v>
      </c>
      <c r="W13" s="54">
        <v>24.81</v>
      </c>
      <c r="X13" s="54">
        <v>24.72</v>
      </c>
      <c r="Y13" s="54">
        <v>24.33</v>
      </c>
      <c r="Z13" s="54">
        <v>24.58</v>
      </c>
      <c r="AA13" s="54">
        <v>24.34</v>
      </c>
      <c r="AB13" s="54">
        <v>24.41</v>
      </c>
      <c r="AC13" s="54">
        <v>23.64</v>
      </c>
      <c r="AD13" s="54">
        <v>24.31</v>
      </c>
      <c r="AE13" s="57">
        <v>24.52</v>
      </c>
      <c r="AF13" s="2">
        <v>24.89</v>
      </c>
      <c r="AG13" s="65">
        <v>24.87</v>
      </c>
      <c r="AH13" s="2">
        <v>24.91</v>
      </c>
      <c r="AI13" s="2">
        <v>25.37</v>
      </c>
      <c r="AJ13" s="2">
        <v>25.9</v>
      </c>
      <c r="AK13" s="2"/>
      <c r="AL13" s="2">
        <f t="shared" si="0"/>
        <v>25.001249999999995</v>
      </c>
      <c r="AM13" s="2">
        <f t="shared" si="1"/>
        <v>0.73753622108975425</v>
      </c>
      <c r="AN13" s="2">
        <f t="shared" si="2"/>
        <v>4.1670796491571114</v>
      </c>
      <c r="AO13" s="7"/>
      <c r="AP13" s="14">
        <f t="shared" si="3"/>
        <v>24.824258849557516</v>
      </c>
      <c r="AQ13" s="2"/>
      <c r="AR13" s="2"/>
      <c r="AS13" s="2"/>
      <c r="AT13" s="2"/>
      <c r="AU13" s="2"/>
      <c r="AV13" s="2"/>
      <c r="AW13" s="22">
        <f>AVERAGE(AP3:AP26)</f>
        <v>24.97040216272956</v>
      </c>
      <c r="AX13" s="2"/>
      <c r="AY13" s="2"/>
      <c r="AZ13" s="2"/>
      <c r="BA13" s="22">
        <f>AVERAGE(AW13)-AV6</f>
        <v>24.707536807765056</v>
      </c>
      <c r="BB13" s="2"/>
      <c r="BC13" s="2"/>
      <c r="BD13" s="2"/>
      <c r="BE13" s="2"/>
      <c r="BF13" s="2"/>
      <c r="BG13" s="2"/>
      <c r="BH13" s="2"/>
      <c r="BI13" s="2"/>
      <c r="BJ13" s="2"/>
      <c r="BN13" s="2"/>
      <c r="BO13" s="2"/>
      <c r="BP13" s="27">
        <v>24.01</v>
      </c>
      <c r="BQ13" s="23">
        <v>23.82</v>
      </c>
      <c r="BR13" s="23">
        <v>24.75</v>
      </c>
      <c r="BS13" s="23">
        <v>23.91</v>
      </c>
      <c r="BT13" s="23">
        <v>24.24</v>
      </c>
      <c r="BU13" s="23">
        <v>23.92</v>
      </c>
      <c r="BV13" s="23">
        <v>25.21</v>
      </c>
      <c r="BW13" s="23">
        <v>24.95</v>
      </c>
      <c r="BX13" s="53">
        <v>25.48</v>
      </c>
      <c r="BY13" s="54">
        <v>25.06</v>
      </c>
      <c r="BZ13" s="54">
        <v>25.43</v>
      </c>
      <c r="CA13" s="55">
        <v>24.7</v>
      </c>
      <c r="CB13" s="54">
        <v>25.04</v>
      </c>
      <c r="CC13" s="54">
        <v>24.61</v>
      </c>
      <c r="CD13" s="54">
        <v>25.21</v>
      </c>
      <c r="CE13" s="54">
        <v>24.65</v>
      </c>
      <c r="CF13" s="54">
        <v>24.72</v>
      </c>
      <c r="CG13" s="54">
        <v>24.61</v>
      </c>
      <c r="CH13" s="54">
        <v>24.24</v>
      </c>
      <c r="CI13" s="56">
        <v>23.68</v>
      </c>
      <c r="CJ13" s="54">
        <v>24.4</v>
      </c>
      <c r="CK13" s="54">
        <v>23.61</v>
      </c>
      <c r="CL13" s="54">
        <v>23.92</v>
      </c>
      <c r="CM13" s="57">
        <v>23.15</v>
      </c>
      <c r="CN13" s="23">
        <v>24.38</v>
      </c>
      <c r="CO13" s="23">
        <v>24.56</v>
      </c>
      <c r="CP13" s="23">
        <v>24.55</v>
      </c>
      <c r="CQ13" s="23">
        <v>24.43</v>
      </c>
      <c r="CR13" s="23">
        <v>25.86</v>
      </c>
      <c r="CS13" s="23">
        <v>26.25</v>
      </c>
      <c r="CT13" s="23">
        <v>26.75</v>
      </c>
      <c r="CU13" s="23">
        <v>26.84</v>
      </c>
      <c r="CV13" s="2"/>
      <c r="CW13" s="2">
        <f t="shared" si="4"/>
        <v>24.716874999999995</v>
      </c>
      <c r="CX13" s="2">
        <f t="shared" si="5"/>
        <v>0.8606990313580265</v>
      </c>
      <c r="CY13" s="2">
        <f t="shared" si="6"/>
        <v>4.8629495271728498</v>
      </c>
      <c r="CZ13" s="7"/>
      <c r="DA13" s="13">
        <f t="shared" si="7"/>
        <v>24.539883849557516</v>
      </c>
      <c r="DB13" s="2"/>
      <c r="DC13" s="2"/>
      <c r="DD13" s="2"/>
      <c r="DE13" s="2"/>
      <c r="DF13" s="2"/>
      <c r="DG13" s="2"/>
      <c r="DH13" s="22">
        <f>AVERAGE(DA3:DA26)</f>
        <v>24.787122592837093</v>
      </c>
      <c r="DI13" s="2"/>
      <c r="DJ13" s="2"/>
      <c r="DK13" s="2"/>
      <c r="DL13" s="22">
        <f>AVERAGE(DH13)-DF6</f>
        <v>24.106725602578447</v>
      </c>
      <c r="DM13" s="2"/>
      <c r="DN13" s="2"/>
      <c r="DO13" s="2"/>
      <c r="DP13" s="2"/>
      <c r="DQ13" s="2"/>
      <c r="DR13" s="2"/>
      <c r="DS13" s="2"/>
      <c r="DT13" s="2"/>
      <c r="DU13" s="2"/>
      <c r="EK13" s="86"/>
      <c r="EL13" s="99">
        <v>29.46</v>
      </c>
      <c r="EM13" s="99">
        <v>30.68</v>
      </c>
      <c r="EN13" s="99">
        <v>28.72</v>
      </c>
      <c r="EO13" s="99">
        <v>30.23</v>
      </c>
      <c r="EP13" s="99">
        <v>28.73</v>
      </c>
      <c r="EQ13" s="99">
        <v>29.73</v>
      </c>
      <c r="ER13" s="99">
        <v>29.74</v>
      </c>
      <c r="ES13" s="99">
        <v>31.16</v>
      </c>
      <c r="ET13" s="99">
        <v>29.14</v>
      </c>
      <c r="EU13" s="99">
        <v>30.11</v>
      </c>
      <c r="EV13" s="99">
        <v>29.41</v>
      </c>
      <c r="EW13" s="99">
        <v>31.02</v>
      </c>
      <c r="EX13" s="99">
        <v>29.69</v>
      </c>
      <c r="EY13" s="99">
        <v>30.09</v>
      </c>
      <c r="EZ13" s="99">
        <v>29.37</v>
      </c>
      <c r="FA13" s="99">
        <v>30.9</v>
      </c>
      <c r="FB13" s="99">
        <v>28.79</v>
      </c>
      <c r="FC13" s="99">
        <v>29.82</v>
      </c>
      <c r="FD13" s="99">
        <v>27.9</v>
      </c>
      <c r="FE13" s="99">
        <v>29.24</v>
      </c>
      <c r="FF13" s="99">
        <v>27.83</v>
      </c>
      <c r="FG13" s="99">
        <v>28.99</v>
      </c>
      <c r="FH13" s="99">
        <v>27.79</v>
      </c>
      <c r="FI13" s="99">
        <v>29.85</v>
      </c>
      <c r="FJ13" s="99">
        <v>27.88</v>
      </c>
      <c r="FK13" s="99">
        <v>29.54</v>
      </c>
      <c r="FL13" s="99">
        <v>28.37</v>
      </c>
      <c r="FM13" s="99">
        <v>30.5</v>
      </c>
      <c r="FN13" s="99">
        <v>28.59</v>
      </c>
      <c r="FO13" s="99">
        <v>30.17</v>
      </c>
      <c r="FP13" s="99">
        <v>29.27</v>
      </c>
      <c r="FQ13" s="99">
        <v>32.04</v>
      </c>
      <c r="FR13" s="86"/>
      <c r="FS13" s="86"/>
      <c r="FT13" s="86"/>
      <c r="FU13" s="86"/>
      <c r="FV13" s="86"/>
      <c r="FW13" s="86"/>
      <c r="FX13" s="86"/>
      <c r="FY13" s="90">
        <f>EL13/ES30</f>
        <v>0.85739231664726434</v>
      </c>
      <c r="FZ13" s="86">
        <f>EM13/ES30</f>
        <v>0.89289871944121069</v>
      </c>
      <c r="GA13" s="86">
        <f>EN13/ES30</f>
        <v>0.83585564610011642</v>
      </c>
      <c r="GB13" s="86">
        <f>EO13/ES30</f>
        <v>0.87980209545983701</v>
      </c>
      <c r="GC13" s="86">
        <f>EP13/ES30</f>
        <v>0.83614668218859145</v>
      </c>
      <c r="GD13" s="86">
        <f>EQ13/ES30</f>
        <v>0.86525029103608853</v>
      </c>
      <c r="GE13" s="86">
        <f>ER13/ES30</f>
        <v>0.86554132712456344</v>
      </c>
      <c r="GF13" s="86">
        <f>ES13/ES30</f>
        <v>0.90686845168800934</v>
      </c>
      <c r="GG13" s="86">
        <f>ET13/ES30</f>
        <v>0.84807916181606524</v>
      </c>
      <c r="GH13" s="86">
        <f>EU13/ES30</f>
        <v>0.87630966239813735</v>
      </c>
      <c r="GI13" s="86">
        <f>EV13/ES30</f>
        <v>0.85593713620488943</v>
      </c>
      <c r="GJ13" s="86">
        <f>EW13/ES30</f>
        <v>0.90279394644935973</v>
      </c>
      <c r="GK13" s="86">
        <f>EX13/ES30</f>
        <v>0.86408614668218864</v>
      </c>
      <c r="GL13" s="86">
        <f>EY13/ES30</f>
        <v>0.8757275902211874</v>
      </c>
      <c r="GM13" s="86">
        <f>EZ13/ES30</f>
        <v>0.85477299185098954</v>
      </c>
      <c r="GN13" s="86">
        <f>FA13/ES30</f>
        <v>0.89930151338766007</v>
      </c>
      <c r="GO13" s="86">
        <f>FB13/ES30</f>
        <v>0.83789289871944117</v>
      </c>
      <c r="GP13" s="86">
        <f>FC13/ES30</f>
        <v>0.86786961583236322</v>
      </c>
      <c r="GQ13" s="86">
        <f>FD13/ES30</f>
        <v>0.81199068684516873</v>
      </c>
      <c r="GR13" s="86">
        <f>FE13/ES30</f>
        <v>0.85098952270081485</v>
      </c>
      <c r="GS13" s="86">
        <f>FF13/ES30</f>
        <v>0.80995343422584398</v>
      </c>
      <c r="GT13" s="86">
        <f>FG13/ES30</f>
        <v>0.84371362048894061</v>
      </c>
      <c r="GU13" s="86">
        <f>FH13/ES30</f>
        <v>0.80878928987194409</v>
      </c>
      <c r="GV13" s="86">
        <f>FI13/ES30</f>
        <v>0.86874272409778819</v>
      </c>
      <c r="GW13" s="86">
        <f>FJ13/ES30</f>
        <v>0.8114086146682189</v>
      </c>
      <c r="GX13" s="86">
        <f>FK13/ES30</f>
        <v>0.859720605355064</v>
      </c>
      <c r="GY13" s="86">
        <f>FL13/ES30</f>
        <v>0.82566938300349246</v>
      </c>
      <c r="GZ13" s="86">
        <f>FM13/ES30</f>
        <v>0.8876600698486613</v>
      </c>
      <c r="HA13" s="86">
        <f>FN13/ES30</f>
        <v>0.83207217694994184</v>
      </c>
      <c r="HB13" s="86">
        <f>FO13/ES30</f>
        <v>0.87805587892898729</v>
      </c>
      <c r="HC13" s="86">
        <f>FP13/ES30</f>
        <v>0.85186263096623982</v>
      </c>
      <c r="HD13" s="91">
        <f>FQ13/ES30</f>
        <v>0.93247962747380675</v>
      </c>
      <c r="HE13" s="86"/>
      <c r="HF13" s="35">
        <f t="shared" si="8"/>
        <v>0.85923857683352745</v>
      </c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</row>
    <row r="14" spans="3:225" ht="38.25" customHeight="1" x14ac:dyDescent="0.25">
      <c r="C14" s="2"/>
      <c r="D14" s="2"/>
      <c r="E14" s="18">
        <v>26.17</v>
      </c>
      <c r="F14" s="19">
        <v>26.6</v>
      </c>
      <c r="G14" s="19">
        <v>26.27</v>
      </c>
      <c r="H14" s="19">
        <v>26.12</v>
      </c>
      <c r="I14" s="19">
        <v>26.06</v>
      </c>
      <c r="J14" s="19">
        <v>26.22</v>
      </c>
      <c r="K14" s="19">
        <v>25.25</v>
      </c>
      <c r="L14" s="19">
        <v>26.12</v>
      </c>
      <c r="M14" s="19">
        <v>25.74</v>
      </c>
      <c r="N14" s="19">
        <v>26.04</v>
      </c>
      <c r="O14" s="19">
        <v>25.57</v>
      </c>
      <c r="P14" s="61">
        <v>24.88</v>
      </c>
      <c r="Q14" s="62">
        <v>23.69</v>
      </c>
      <c r="R14" s="62">
        <v>24.45</v>
      </c>
      <c r="S14" s="62">
        <v>24.03</v>
      </c>
      <c r="T14" s="62">
        <v>24.49</v>
      </c>
      <c r="U14" s="62">
        <v>23.8</v>
      </c>
      <c r="V14" s="62">
        <v>24.18</v>
      </c>
      <c r="W14" s="62">
        <v>24.29</v>
      </c>
      <c r="X14" s="62">
        <v>24.26</v>
      </c>
      <c r="Y14" s="62">
        <v>24.63</v>
      </c>
      <c r="Z14" s="62">
        <v>24.7</v>
      </c>
      <c r="AA14" s="62">
        <v>24.33</v>
      </c>
      <c r="AB14" s="62">
        <v>24.27</v>
      </c>
      <c r="AC14" s="62">
        <v>24.49</v>
      </c>
      <c r="AD14" s="62">
        <v>24.26</v>
      </c>
      <c r="AE14" s="63">
        <v>24.71</v>
      </c>
      <c r="AF14" s="19">
        <v>25.16</v>
      </c>
      <c r="AG14" s="66">
        <v>24.42</v>
      </c>
      <c r="AH14" s="19">
        <v>25.3</v>
      </c>
      <c r="AI14" s="19">
        <v>25.16</v>
      </c>
      <c r="AJ14" s="19">
        <v>26.02</v>
      </c>
      <c r="AK14" s="19"/>
      <c r="AL14" s="19">
        <f t="shared" si="0"/>
        <v>25.052500000000002</v>
      </c>
      <c r="AM14" s="19">
        <f t="shared" si="1"/>
        <v>0.85397741150152118</v>
      </c>
      <c r="AN14" s="19">
        <f t="shared" si="2"/>
        <v>4.8249723749835951</v>
      </c>
      <c r="AO14" s="20"/>
      <c r="AP14" s="21">
        <f t="shared" si="3"/>
        <v>24.875508849557523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N14" s="2"/>
      <c r="BO14" s="2"/>
      <c r="BP14" s="27">
        <v>23.6</v>
      </c>
      <c r="BQ14" s="23">
        <v>24.2</v>
      </c>
      <c r="BR14" s="23">
        <v>23.42</v>
      </c>
      <c r="BS14" s="23">
        <v>23.58</v>
      </c>
      <c r="BT14" s="23">
        <v>23.71</v>
      </c>
      <c r="BU14" s="23">
        <v>23.9</v>
      </c>
      <c r="BV14" s="23">
        <v>24.9</v>
      </c>
      <c r="BW14" s="23">
        <v>25.54</v>
      </c>
      <c r="BX14" s="53">
        <v>25.02</v>
      </c>
      <c r="BY14" s="54">
        <v>25.43</v>
      </c>
      <c r="BZ14" s="54">
        <v>24.84</v>
      </c>
      <c r="CA14" s="55">
        <v>25.11</v>
      </c>
      <c r="CB14" s="54">
        <v>24.9</v>
      </c>
      <c r="CC14" s="54">
        <v>25.3</v>
      </c>
      <c r="CD14" s="54">
        <v>24.13</v>
      </c>
      <c r="CE14" s="54">
        <v>24.89</v>
      </c>
      <c r="CF14" s="54">
        <v>24.78</v>
      </c>
      <c r="CG14" s="54">
        <v>25.13</v>
      </c>
      <c r="CH14" s="54">
        <v>24.65</v>
      </c>
      <c r="CI14" s="56">
        <v>23.92</v>
      </c>
      <c r="CJ14" s="54">
        <v>22.89</v>
      </c>
      <c r="CK14" s="54">
        <v>23.6</v>
      </c>
      <c r="CL14" s="54">
        <v>23.46</v>
      </c>
      <c r="CM14" s="57">
        <v>23.73</v>
      </c>
      <c r="CN14" s="23">
        <v>24.1</v>
      </c>
      <c r="CO14" s="23">
        <v>25.28</v>
      </c>
      <c r="CP14" s="23">
        <v>24.43</v>
      </c>
      <c r="CQ14" s="23">
        <v>25.37</v>
      </c>
      <c r="CR14" s="23">
        <v>25.05</v>
      </c>
      <c r="CS14" s="23">
        <v>26.53</v>
      </c>
      <c r="CT14" s="23">
        <v>26.17</v>
      </c>
      <c r="CU14" s="23">
        <v>27.03</v>
      </c>
      <c r="CV14" s="2"/>
      <c r="CW14" s="2">
        <f t="shared" si="4"/>
        <v>24.643437499999997</v>
      </c>
      <c r="CX14" s="2">
        <f t="shared" si="5"/>
        <v>0.95455312758750976</v>
      </c>
      <c r="CY14" s="2">
        <f t="shared" si="6"/>
        <v>5.3932251708694308</v>
      </c>
      <c r="CZ14" s="7"/>
      <c r="DA14" s="13">
        <f t="shared" si="7"/>
        <v>24.466446349557518</v>
      </c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EK14" s="86"/>
      <c r="EL14" s="99">
        <v>30.54</v>
      </c>
      <c r="EM14" s="99">
        <v>29.94</v>
      </c>
      <c r="EN14" s="99">
        <v>30.45</v>
      </c>
      <c r="EO14" s="99">
        <v>29.12</v>
      </c>
      <c r="EP14" s="99">
        <v>29.9</v>
      </c>
      <c r="EQ14" s="99">
        <v>29.15</v>
      </c>
      <c r="ER14" s="99">
        <v>31.1</v>
      </c>
      <c r="ES14" s="99">
        <v>29.69</v>
      </c>
      <c r="ET14" s="99">
        <v>30.89</v>
      </c>
      <c r="EU14" s="99">
        <v>29.81</v>
      </c>
      <c r="EV14" s="99">
        <v>30.61</v>
      </c>
      <c r="EW14" s="99">
        <v>29.96</v>
      </c>
      <c r="EX14" s="99">
        <v>30.26</v>
      </c>
      <c r="EY14" s="99">
        <v>29.49</v>
      </c>
      <c r="EZ14" s="99">
        <v>30.57</v>
      </c>
      <c r="FA14" s="99">
        <v>29.92</v>
      </c>
      <c r="FB14" s="99">
        <v>30.13</v>
      </c>
      <c r="FC14" s="99">
        <v>29.27</v>
      </c>
      <c r="FD14" s="99">
        <v>29.13</v>
      </c>
      <c r="FE14" s="99">
        <v>28.23</v>
      </c>
      <c r="FF14" s="99">
        <v>29.19</v>
      </c>
      <c r="FG14" s="99">
        <v>28.06</v>
      </c>
      <c r="FH14" s="99">
        <v>29.41</v>
      </c>
      <c r="FI14" s="99">
        <v>28.83</v>
      </c>
      <c r="FJ14" s="99">
        <v>29.43</v>
      </c>
      <c r="FK14" s="99">
        <v>28.54</v>
      </c>
      <c r="FL14" s="99">
        <v>29.9</v>
      </c>
      <c r="FM14" s="99">
        <v>29.19</v>
      </c>
      <c r="FN14" s="99">
        <v>29.88</v>
      </c>
      <c r="FO14" s="99">
        <v>29.45</v>
      </c>
      <c r="FP14" s="99">
        <v>31.18</v>
      </c>
      <c r="FQ14" s="99">
        <v>30.23</v>
      </c>
      <c r="FR14" s="86"/>
      <c r="FS14" s="86"/>
      <c r="FT14" s="86"/>
      <c r="FU14" s="86"/>
      <c r="FV14" s="86"/>
      <c r="FW14" s="86"/>
      <c r="FX14" s="86"/>
      <c r="FY14" s="90">
        <f>EL14/ES30</f>
        <v>0.88882421420256108</v>
      </c>
      <c r="FZ14" s="86">
        <f>EM14/ES30</f>
        <v>0.87136204889406288</v>
      </c>
      <c r="GA14" s="86">
        <f>EN14/ES30</f>
        <v>0.88620488940628639</v>
      </c>
      <c r="GB14" s="86">
        <f>EO14/ES30</f>
        <v>0.8474970896391153</v>
      </c>
      <c r="GC14" s="86">
        <f>EP14/ES30</f>
        <v>0.87019790454016299</v>
      </c>
      <c r="GD14" s="86">
        <f>EQ14/ES30</f>
        <v>0.84837019790454016</v>
      </c>
      <c r="GE14" s="86">
        <f>ER14/ES30</f>
        <v>0.9051222351571595</v>
      </c>
      <c r="GF14" s="86">
        <f>ES14/ES30</f>
        <v>0.86408614668218864</v>
      </c>
      <c r="GG14" s="86">
        <f>ET14/ES30</f>
        <v>0.89901047729918515</v>
      </c>
      <c r="GH14" s="86">
        <f>EU14/ES30</f>
        <v>0.86757857974388819</v>
      </c>
      <c r="GI14" s="86">
        <f>EV14/ES30</f>
        <v>0.89086146682188594</v>
      </c>
      <c r="GJ14" s="86">
        <f>EW14/ES30</f>
        <v>0.87194412107101282</v>
      </c>
      <c r="GK14" s="86">
        <f>EX14/ES30</f>
        <v>0.88067520372526198</v>
      </c>
      <c r="GL14" s="86">
        <f>EY14/ES30</f>
        <v>0.85826542491268909</v>
      </c>
      <c r="GM14" s="86">
        <f>EZ14/ES30</f>
        <v>0.88969732246798605</v>
      </c>
      <c r="GN14" s="86">
        <f>FA14/ES30</f>
        <v>0.87077997671711294</v>
      </c>
      <c r="GO14" s="86">
        <f>FB14/ES30</f>
        <v>0.87689173457508729</v>
      </c>
      <c r="GP14" s="86">
        <f>FC14/ES30</f>
        <v>0.85186263096623982</v>
      </c>
      <c r="GQ14" s="86">
        <f>FD14/ES30</f>
        <v>0.84778812572759021</v>
      </c>
      <c r="GR14" s="86">
        <f>FE14/ES30</f>
        <v>0.82159487776484286</v>
      </c>
      <c r="GS14" s="86">
        <f>FF14/ES30</f>
        <v>0.84953434225844005</v>
      </c>
      <c r="GT14" s="86">
        <f>FG14/ES30</f>
        <v>0.81664726426076828</v>
      </c>
      <c r="GU14" s="86">
        <f>FH14/ES30</f>
        <v>0.85593713620488943</v>
      </c>
      <c r="GV14" s="86">
        <f>FI14/ES30</f>
        <v>0.83905704307334106</v>
      </c>
      <c r="GW14" s="86">
        <f>FJ14/ES30</f>
        <v>0.85651920838183937</v>
      </c>
      <c r="GX14" s="86">
        <f>FK14/ES30</f>
        <v>0.83061699650756693</v>
      </c>
      <c r="GY14" s="86">
        <f>FL14/ES30</f>
        <v>0.87019790454016299</v>
      </c>
      <c r="GZ14" s="86">
        <f>FM14/ES30</f>
        <v>0.84953434225844005</v>
      </c>
      <c r="HA14" s="86">
        <f>FN14/ES30</f>
        <v>0.86961583236321305</v>
      </c>
      <c r="HB14" s="86">
        <f>FO14/ES30</f>
        <v>0.85710128055878931</v>
      </c>
      <c r="HC14" s="86">
        <f>FP14/ES30</f>
        <v>0.90745052386495928</v>
      </c>
      <c r="HD14" s="91">
        <f>FQ14/ES30</f>
        <v>0.87980209545983701</v>
      </c>
      <c r="HE14" s="86"/>
      <c r="HF14" s="35">
        <f t="shared" si="8"/>
        <v>0.86533214493597221</v>
      </c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</row>
    <row r="15" spans="3:225" ht="38.25" customHeight="1" x14ac:dyDescent="0.25">
      <c r="C15" s="2"/>
      <c r="D15" s="2"/>
      <c r="E15" s="2">
        <v>26.18</v>
      </c>
      <c r="F15" s="2">
        <v>26.08</v>
      </c>
      <c r="G15" s="2">
        <v>25.94</v>
      </c>
      <c r="H15" s="2">
        <v>26.11</v>
      </c>
      <c r="I15" s="2">
        <v>26.07</v>
      </c>
      <c r="J15" s="2">
        <v>25.77</v>
      </c>
      <c r="K15" s="2">
        <v>25.95</v>
      </c>
      <c r="L15" s="2">
        <v>26.61</v>
      </c>
      <c r="M15" s="2">
        <v>26.41</v>
      </c>
      <c r="N15" s="2">
        <v>25.75</v>
      </c>
      <c r="O15" s="2">
        <v>25.74</v>
      </c>
      <c r="P15" s="6">
        <v>25.37</v>
      </c>
      <c r="Q15" s="2">
        <v>24.37</v>
      </c>
      <c r="R15" s="2">
        <v>24.28</v>
      </c>
      <c r="S15" s="2">
        <v>24.2</v>
      </c>
      <c r="T15" s="2">
        <v>24.58</v>
      </c>
      <c r="U15" s="2">
        <v>24.3</v>
      </c>
      <c r="V15" s="2">
        <v>24.22</v>
      </c>
      <c r="W15" s="2">
        <v>24.81</v>
      </c>
      <c r="X15" s="2">
        <v>24.89</v>
      </c>
      <c r="Y15" s="2">
        <v>24.79</v>
      </c>
      <c r="Z15" s="2">
        <v>24.4</v>
      </c>
      <c r="AA15" s="2">
        <v>24.64</v>
      </c>
      <c r="AB15" s="2">
        <v>24.69</v>
      </c>
      <c r="AC15" s="2">
        <v>24.99</v>
      </c>
      <c r="AD15" s="2">
        <v>24.48</v>
      </c>
      <c r="AE15" s="7">
        <v>25.26</v>
      </c>
      <c r="AF15" s="2">
        <v>24.69</v>
      </c>
      <c r="AG15" s="14">
        <v>24.64</v>
      </c>
      <c r="AH15" s="2">
        <v>25.08</v>
      </c>
      <c r="AI15" s="2">
        <v>25.38</v>
      </c>
      <c r="AJ15" s="2">
        <v>26.11</v>
      </c>
      <c r="AK15" s="2"/>
      <c r="AL15" s="2">
        <f t="shared" si="0"/>
        <v>25.211875000000003</v>
      </c>
      <c r="AM15" s="2">
        <f t="shared" si="1"/>
        <v>0.74401455717635157</v>
      </c>
      <c r="AN15" s="2">
        <f t="shared" si="2"/>
        <v>4.2036822480463867</v>
      </c>
      <c r="AO15" s="2"/>
      <c r="AP15" s="2">
        <f t="shared" si="3"/>
        <v>25.034883849557524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N15" s="2"/>
      <c r="BO15" s="2"/>
      <c r="BP15" s="27">
        <v>23.71</v>
      </c>
      <c r="BQ15" s="23">
        <v>23.77</v>
      </c>
      <c r="BR15" s="23">
        <v>23.98</v>
      </c>
      <c r="BS15" s="23">
        <v>23.42</v>
      </c>
      <c r="BT15" s="23">
        <v>23.89</v>
      </c>
      <c r="BU15" s="23">
        <v>23.67</v>
      </c>
      <c r="BV15" s="23">
        <v>25.13</v>
      </c>
      <c r="BW15" s="23">
        <v>24.82</v>
      </c>
      <c r="BX15" s="53">
        <v>24.52</v>
      </c>
      <c r="BY15" s="54">
        <v>24.16</v>
      </c>
      <c r="BZ15" s="54">
        <v>23.82</v>
      </c>
      <c r="CA15" s="55">
        <v>23.57</v>
      </c>
      <c r="CB15" s="54">
        <v>24.63</v>
      </c>
      <c r="CC15" s="54">
        <v>24.58</v>
      </c>
      <c r="CD15" s="54">
        <v>24.74</v>
      </c>
      <c r="CE15" s="54">
        <v>24.74</v>
      </c>
      <c r="CF15" s="54">
        <v>25.1</v>
      </c>
      <c r="CG15" s="54">
        <v>24.63</v>
      </c>
      <c r="CH15" s="54">
        <v>24.82</v>
      </c>
      <c r="CI15" s="56">
        <v>23.89</v>
      </c>
      <c r="CJ15" s="54">
        <v>24.33</v>
      </c>
      <c r="CK15" s="54">
        <v>23.57</v>
      </c>
      <c r="CL15" s="54">
        <v>24</v>
      </c>
      <c r="CM15" s="57">
        <v>24.41</v>
      </c>
      <c r="CN15" s="23">
        <v>24.43</v>
      </c>
      <c r="CO15" s="23">
        <v>24.56</v>
      </c>
      <c r="CP15" s="23">
        <v>25.64</v>
      </c>
      <c r="CQ15" s="23">
        <v>25.2</v>
      </c>
      <c r="CR15" s="23">
        <v>26.44</v>
      </c>
      <c r="CS15" s="23">
        <v>26.4</v>
      </c>
      <c r="CT15" s="23">
        <v>27.48</v>
      </c>
      <c r="CU15" s="23">
        <v>26.78</v>
      </c>
      <c r="CV15" s="2"/>
      <c r="CW15" s="2">
        <f t="shared" si="4"/>
        <v>24.650937499999998</v>
      </c>
      <c r="CX15" s="2">
        <f t="shared" si="5"/>
        <v>0.98800339353929401</v>
      </c>
      <c r="CY15" s="2">
        <f t="shared" si="6"/>
        <v>5.5822191734970117</v>
      </c>
      <c r="CZ15" s="7"/>
      <c r="DA15" s="13">
        <f t="shared" si="7"/>
        <v>24.473946349557519</v>
      </c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EK15" s="86"/>
      <c r="EL15" s="99">
        <v>28.58</v>
      </c>
      <c r="EM15" s="99">
        <v>29.47</v>
      </c>
      <c r="EN15" s="99">
        <v>28.04</v>
      </c>
      <c r="EO15" s="99">
        <v>30.15</v>
      </c>
      <c r="EP15" s="99">
        <v>28.63</v>
      </c>
      <c r="EQ15" s="99">
        <v>30.01</v>
      </c>
      <c r="ER15" s="99">
        <v>29.81</v>
      </c>
      <c r="ES15" s="99">
        <v>30.86</v>
      </c>
      <c r="ET15" s="99">
        <v>28.86</v>
      </c>
      <c r="EU15" s="99">
        <v>29.96</v>
      </c>
      <c r="EV15" s="99">
        <v>29.52</v>
      </c>
      <c r="EW15" s="99">
        <v>30.97</v>
      </c>
      <c r="EX15" s="99">
        <v>29.29</v>
      </c>
      <c r="EY15" s="99">
        <v>30.6</v>
      </c>
      <c r="EZ15" s="99">
        <v>29.18</v>
      </c>
      <c r="FA15" s="99">
        <v>30.56</v>
      </c>
      <c r="FB15" s="99">
        <v>28.98</v>
      </c>
      <c r="FC15" s="99">
        <v>29.79</v>
      </c>
      <c r="FD15" s="99">
        <v>27.81</v>
      </c>
      <c r="FE15" s="99">
        <v>29.53</v>
      </c>
      <c r="FF15" s="99">
        <v>27.77</v>
      </c>
      <c r="FG15" s="99">
        <v>28.82</v>
      </c>
      <c r="FH15" s="99">
        <v>28.06</v>
      </c>
      <c r="FI15" s="99">
        <v>29.99</v>
      </c>
      <c r="FJ15" s="99">
        <v>28.21</v>
      </c>
      <c r="FK15" s="99">
        <v>29.68</v>
      </c>
      <c r="FL15" s="99">
        <v>28.24</v>
      </c>
      <c r="FM15" s="99">
        <v>31.01</v>
      </c>
      <c r="FN15" s="99">
        <v>28.93</v>
      </c>
      <c r="FO15" s="99">
        <v>30.97</v>
      </c>
      <c r="FP15" s="99">
        <v>29.43</v>
      </c>
      <c r="FQ15" s="99">
        <v>31.84</v>
      </c>
      <c r="FR15" s="86"/>
      <c r="FS15" s="86"/>
      <c r="FT15" s="86"/>
      <c r="FU15" s="86"/>
      <c r="FV15" s="86"/>
      <c r="FW15" s="86"/>
      <c r="FX15" s="86"/>
      <c r="FY15" s="90">
        <f>EL15/ES30</f>
        <v>0.83178114086146682</v>
      </c>
      <c r="FZ15" s="86">
        <f>EM15/ES30</f>
        <v>0.85768335273573926</v>
      </c>
      <c r="GA15" s="86">
        <f>EN15/ES30</f>
        <v>0.81606519208381834</v>
      </c>
      <c r="GB15" s="86">
        <f>EO15/ES30</f>
        <v>0.87747380675203723</v>
      </c>
      <c r="GC15" s="86">
        <f>EP15/ES30</f>
        <v>0.83323632130384162</v>
      </c>
      <c r="GD15" s="86">
        <f>EQ15/ES30</f>
        <v>0.87339930151338774</v>
      </c>
      <c r="GE15" s="86">
        <f>ER15/ES30</f>
        <v>0.86757857974388819</v>
      </c>
      <c r="GF15" s="86">
        <f>ES15/ES30</f>
        <v>0.89813736903376018</v>
      </c>
      <c r="GG15" s="86">
        <f>ET15/ES30</f>
        <v>0.83993015133876603</v>
      </c>
      <c r="GH15" s="86">
        <f>EU15/ES30</f>
        <v>0.87194412107101282</v>
      </c>
      <c r="GI15" s="86">
        <f>EV15/ES30</f>
        <v>0.85913853317811406</v>
      </c>
      <c r="GJ15" s="86">
        <f>EW15/ES30</f>
        <v>0.90133876600698482</v>
      </c>
      <c r="GK15" s="86">
        <f>EX15/ES30</f>
        <v>0.85244470314318976</v>
      </c>
      <c r="GL15" s="86">
        <f>EY15/ES30</f>
        <v>0.89057043073341102</v>
      </c>
      <c r="GM15" s="86">
        <f>EZ15/ES30</f>
        <v>0.84924330616996513</v>
      </c>
      <c r="GN15" s="86">
        <f>FA15/ES30</f>
        <v>0.88940628637951102</v>
      </c>
      <c r="GO15" s="86">
        <f>FB15/ES30</f>
        <v>0.84342258440046569</v>
      </c>
      <c r="GP15" s="86">
        <f>FC15/ES30</f>
        <v>0.86699650756693825</v>
      </c>
      <c r="GQ15" s="86">
        <f>FD15/ES30</f>
        <v>0.80937136204889404</v>
      </c>
      <c r="GR15" s="86">
        <f>FE15/ES30</f>
        <v>0.85942956926658909</v>
      </c>
      <c r="GS15" s="86">
        <f>FF15/ES30</f>
        <v>0.80820721769499415</v>
      </c>
      <c r="GT15" s="86">
        <f>FG15/ES30</f>
        <v>0.83876600698486614</v>
      </c>
      <c r="GU15" s="86">
        <f>FH15/ES30</f>
        <v>0.81664726426076828</v>
      </c>
      <c r="GV15" s="86">
        <f>FI15/ES30</f>
        <v>0.87281722933643768</v>
      </c>
      <c r="GW15" s="86">
        <f>FJ15/ES30</f>
        <v>0.82101280558789291</v>
      </c>
      <c r="GX15" s="86">
        <f>FK15/ES30</f>
        <v>0.86379511059371361</v>
      </c>
      <c r="GY15" s="86">
        <f>FL15/ES30</f>
        <v>0.82188591385331777</v>
      </c>
      <c r="GZ15" s="86">
        <f>FM15/ES30</f>
        <v>0.90250291036088481</v>
      </c>
      <c r="HA15" s="86">
        <f>FN15/ES30</f>
        <v>0.84196740395809078</v>
      </c>
      <c r="HB15" s="86">
        <f>FO15/ES30</f>
        <v>0.90133876600698482</v>
      </c>
      <c r="HC15" s="86">
        <f>FP15/ES30</f>
        <v>0.85651920838183937</v>
      </c>
      <c r="HD15" s="91">
        <f>FQ15/ES30</f>
        <v>0.92665890570430731</v>
      </c>
      <c r="HE15" s="86"/>
      <c r="HF15" s="35">
        <f t="shared" si="8"/>
        <v>0.85814719150174623</v>
      </c>
      <c r="HG15" s="86"/>
      <c r="HH15" s="86"/>
      <c r="HI15" s="86"/>
      <c r="HJ15" s="86"/>
      <c r="HK15" s="86"/>
      <c r="HL15" s="86"/>
      <c r="HM15" s="86"/>
      <c r="HN15" s="86"/>
      <c r="HO15" s="86"/>
      <c r="HP15" s="86"/>
      <c r="HQ15" s="86"/>
    </row>
    <row r="16" spans="3:225" ht="38.25" customHeight="1" x14ac:dyDescent="0.25">
      <c r="C16" s="2"/>
      <c r="D16" s="2"/>
      <c r="E16" s="2">
        <v>26.06</v>
      </c>
      <c r="F16" s="2">
        <v>25.59</v>
      </c>
      <c r="G16" s="2">
        <v>25.85</v>
      </c>
      <c r="H16" s="2">
        <v>26.13</v>
      </c>
      <c r="I16" s="2">
        <v>25.45</v>
      </c>
      <c r="J16" s="2">
        <v>26.4</v>
      </c>
      <c r="K16" s="2">
        <v>26.06</v>
      </c>
      <c r="L16" s="2">
        <v>26.25</v>
      </c>
      <c r="M16" s="2">
        <v>26.34</v>
      </c>
      <c r="N16" s="2">
        <v>26.17</v>
      </c>
      <c r="O16" s="2">
        <v>25.87</v>
      </c>
      <c r="P16" s="6">
        <v>25.21</v>
      </c>
      <c r="Q16" s="2">
        <v>24.01</v>
      </c>
      <c r="R16" s="2">
        <v>24.22</v>
      </c>
      <c r="S16" s="2">
        <v>24.17</v>
      </c>
      <c r="T16" s="2">
        <v>24.29</v>
      </c>
      <c r="U16" s="2">
        <v>24.24</v>
      </c>
      <c r="V16" s="2">
        <v>24.31</v>
      </c>
      <c r="W16" s="2">
        <v>24.13</v>
      </c>
      <c r="X16" s="2">
        <v>24.43</v>
      </c>
      <c r="Y16" s="2">
        <v>24.24</v>
      </c>
      <c r="Z16" s="2">
        <v>24.82</v>
      </c>
      <c r="AA16" s="2">
        <v>24.45</v>
      </c>
      <c r="AB16" s="2">
        <v>24.91</v>
      </c>
      <c r="AC16" s="2">
        <v>24.4</v>
      </c>
      <c r="AD16" s="2">
        <v>24.98</v>
      </c>
      <c r="AE16" s="7">
        <v>25.04</v>
      </c>
      <c r="AF16" s="2">
        <v>25.67</v>
      </c>
      <c r="AG16" s="14">
        <v>25.18</v>
      </c>
      <c r="AH16" s="2">
        <v>25.66</v>
      </c>
      <c r="AI16" s="2">
        <v>25.54</v>
      </c>
      <c r="AJ16" s="2">
        <v>26.44</v>
      </c>
      <c r="AK16" s="2"/>
      <c r="AL16" s="2">
        <f t="shared" si="0"/>
        <v>25.2034375</v>
      </c>
      <c r="AM16" s="2">
        <f t="shared" si="1"/>
        <v>0.81205676495927881</v>
      </c>
      <c r="AN16" s="2">
        <f t="shared" si="2"/>
        <v>4.5881207220199256</v>
      </c>
      <c r="AO16" s="2"/>
      <c r="AP16" s="2">
        <f t="shared" si="3"/>
        <v>25.026446349557521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N16" s="2"/>
      <c r="BO16" s="2"/>
      <c r="BP16" s="27">
        <v>23.47</v>
      </c>
      <c r="BQ16" s="23">
        <v>23.75</v>
      </c>
      <c r="BR16" s="23">
        <v>23.59</v>
      </c>
      <c r="BS16" s="23">
        <v>24.16</v>
      </c>
      <c r="BT16" s="23">
        <v>23.91</v>
      </c>
      <c r="BU16" s="23">
        <v>23.71</v>
      </c>
      <c r="BV16" s="23">
        <v>24.45</v>
      </c>
      <c r="BW16" s="23">
        <v>25.78</v>
      </c>
      <c r="BX16" s="53">
        <v>23.52</v>
      </c>
      <c r="BY16" s="54">
        <v>24.32</v>
      </c>
      <c r="BZ16" s="54">
        <v>23.74</v>
      </c>
      <c r="CA16" s="55">
        <v>23.96</v>
      </c>
      <c r="CB16" s="54">
        <v>24.83</v>
      </c>
      <c r="CC16" s="54">
        <v>24.61</v>
      </c>
      <c r="CD16" s="54">
        <v>24.48</v>
      </c>
      <c r="CE16" s="54">
        <v>25.02</v>
      </c>
      <c r="CF16" s="54">
        <v>24.44</v>
      </c>
      <c r="CG16" s="54">
        <v>25.11</v>
      </c>
      <c r="CH16" s="54">
        <v>24.38</v>
      </c>
      <c r="CI16" s="56">
        <v>23.97</v>
      </c>
      <c r="CJ16" s="54">
        <v>23.69</v>
      </c>
      <c r="CK16" s="54">
        <v>23.87</v>
      </c>
      <c r="CL16" s="54">
        <v>23.9</v>
      </c>
      <c r="CM16" s="57">
        <v>24.32</v>
      </c>
      <c r="CN16" s="23">
        <v>24.45</v>
      </c>
      <c r="CO16" s="23">
        <v>24.78</v>
      </c>
      <c r="CP16" s="23">
        <v>25.11</v>
      </c>
      <c r="CQ16" s="23">
        <v>25.85</v>
      </c>
      <c r="CR16" s="23">
        <v>26.06</v>
      </c>
      <c r="CS16" s="23">
        <v>26.43</v>
      </c>
      <c r="CT16" s="23">
        <v>27.28</v>
      </c>
      <c r="CU16" s="23">
        <v>27.41</v>
      </c>
      <c r="CV16" s="2"/>
      <c r="CW16" s="2">
        <f t="shared" si="4"/>
        <v>24.635937499999994</v>
      </c>
      <c r="CX16" s="2">
        <f t="shared" si="5"/>
        <v>1.0409296693883325</v>
      </c>
      <c r="CY16" s="2">
        <f t="shared" si="6"/>
        <v>5.8812526320440792</v>
      </c>
      <c r="CZ16" s="7"/>
      <c r="DA16" s="13">
        <f t="shared" si="7"/>
        <v>24.458946349557515</v>
      </c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EK16" s="86"/>
      <c r="EL16" s="99">
        <v>30.47</v>
      </c>
      <c r="EM16" s="99">
        <v>28.68</v>
      </c>
      <c r="EN16" s="99">
        <v>30.12</v>
      </c>
      <c r="EO16" s="99">
        <v>28.62</v>
      </c>
      <c r="EP16" s="99">
        <v>30.13</v>
      </c>
      <c r="EQ16" s="99">
        <v>29.03</v>
      </c>
      <c r="ER16" s="99">
        <v>30.81</v>
      </c>
      <c r="ES16" s="99">
        <v>30.16</v>
      </c>
      <c r="ET16" s="99">
        <v>30.08</v>
      </c>
      <c r="EU16" s="99">
        <v>28.57</v>
      </c>
      <c r="EV16" s="99">
        <v>30.36</v>
      </c>
      <c r="EW16" s="99">
        <v>29.89</v>
      </c>
      <c r="EX16" s="99">
        <v>30.68</v>
      </c>
      <c r="EY16" s="99">
        <v>29.68</v>
      </c>
      <c r="EZ16" s="99">
        <v>30.6</v>
      </c>
      <c r="FA16" s="99">
        <v>29.71</v>
      </c>
      <c r="FB16" s="99">
        <v>30.28</v>
      </c>
      <c r="FC16" s="99">
        <v>29.32</v>
      </c>
      <c r="FD16" s="99">
        <v>29.17</v>
      </c>
      <c r="FE16" s="99">
        <v>28.54</v>
      </c>
      <c r="FF16" s="99">
        <v>28.89</v>
      </c>
      <c r="FG16" s="99">
        <v>27.97</v>
      </c>
      <c r="FH16" s="99">
        <v>29.2</v>
      </c>
      <c r="FI16" s="99">
        <v>28.78</v>
      </c>
      <c r="FJ16" s="99">
        <v>29.56</v>
      </c>
      <c r="FK16" s="99">
        <v>28.35</v>
      </c>
      <c r="FL16" s="99">
        <v>29.69</v>
      </c>
      <c r="FM16" s="99">
        <v>28.9</v>
      </c>
      <c r="FN16" s="99">
        <v>30.2</v>
      </c>
      <c r="FO16" s="99">
        <v>29.2</v>
      </c>
      <c r="FP16" s="99">
        <v>31.16</v>
      </c>
      <c r="FQ16" s="99">
        <v>30.23</v>
      </c>
      <c r="FR16" s="86"/>
      <c r="FS16" s="86"/>
      <c r="FT16" s="86"/>
      <c r="FU16" s="86"/>
      <c r="FV16" s="86"/>
      <c r="FW16" s="86"/>
      <c r="FX16" s="86"/>
      <c r="FY16" s="90">
        <f>EL16/ES30</f>
        <v>0.88678696158323633</v>
      </c>
      <c r="FZ16" s="86">
        <f>EM16/ES30</f>
        <v>0.83469150174621654</v>
      </c>
      <c r="GA16" s="86">
        <f>EN16/ES30</f>
        <v>0.87660069848661237</v>
      </c>
      <c r="GB16" s="86">
        <f>EO16/ES30</f>
        <v>0.8329452852153667</v>
      </c>
      <c r="GC16" s="86">
        <f>EP16/ES30</f>
        <v>0.87689173457508729</v>
      </c>
      <c r="GD16" s="86">
        <f>EQ16/ES30</f>
        <v>0.84487776484284061</v>
      </c>
      <c r="GE16" s="86">
        <f>ER16/ES30</f>
        <v>0.89668218859138527</v>
      </c>
      <c r="GF16" s="86">
        <f>ES16/ES30</f>
        <v>0.87776484284051226</v>
      </c>
      <c r="GG16" s="86">
        <f>ET16/ES30</f>
        <v>0.87543655413271237</v>
      </c>
      <c r="GH16" s="86">
        <f>EU16/ES30</f>
        <v>0.8314901047729919</v>
      </c>
      <c r="GI16" s="86">
        <f>EV16/ES30</f>
        <v>0.88358556461001159</v>
      </c>
      <c r="GJ16" s="86">
        <f>EW16/ES30</f>
        <v>0.86990686845168808</v>
      </c>
      <c r="GK16" s="86">
        <f>EX16/ES30</f>
        <v>0.89289871944121069</v>
      </c>
      <c r="GL16" s="86">
        <f>EY16/ES30</f>
        <v>0.86379511059371361</v>
      </c>
      <c r="GM16" s="86">
        <f>EZ16/ES30</f>
        <v>0.89057043073341102</v>
      </c>
      <c r="GN16" s="86">
        <f>FA16/ES30</f>
        <v>0.86466821885913858</v>
      </c>
      <c r="GO16" s="86">
        <f>FB16/ES30</f>
        <v>0.88125727590221192</v>
      </c>
      <c r="GP16" s="86">
        <f>FC16/ES30</f>
        <v>0.85331781140861473</v>
      </c>
      <c r="GQ16" s="86">
        <f>FD16/ES30</f>
        <v>0.84895227008149021</v>
      </c>
      <c r="GR16" s="86">
        <f>FE16/ES30</f>
        <v>0.83061699650756693</v>
      </c>
      <c r="GS16" s="86">
        <f>FF16/ES30</f>
        <v>0.840803259604191</v>
      </c>
      <c r="GT16" s="86">
        <f>FG16/ES30</f>
        <v>0.81402793946449359</v>
      </c>
      <c r="GU16" s="86">
        <f>FH16/ES30</f>
        <v>0.84982537834691496</v>
      </c>
      <c r="GV16" s="86">
        <f>FI16/ES30</f>
        <v>0.83760186263096625</v>
      </c>
      <c r="GW16" s="86">
        <f>FJ16/ES30</f>
        <v>0.86030267753201395</v>
      </c>
      <c r="GX16" s="86">
        <f>FK16/ES30</f>
        <v>0.82508731082654252</v>
      </c>
      <c r="GY16" s="86">
        <f>FL16/ES30</f>
        <v>0.86408614668218864</v>
      </c>
      <c r="GZ16" s="86">
        <f>FM16/ES30</f>
        <v>0.84109429569266592</v>
      </c>
      <c r="HA16" s="86">
        <f>FN16/ES30</f>
        <v>0.87892898719441215</v>
      </c>
      <c r="HB16" s="86">
        <f>FO16/ES30</f>
        <v>0.84982537834691496</v>
      </c>
      <c r="HC16" s="86">
        <f>FP16/ES30</f>
        <v>0.90686845168800934</v>
      </c>
      <c r="HD16" s="91">
        <f>FQ16/ES30</f>
        <v>0.87980209545983701</v>
      </c>
      <c r="HE16" s="86"/>
      <c r="HF16" s="35">
        <f t="shared" si="8"/>
        <v>0.8613122089639117</v>
      </c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</row>
    <row r="17" spans="3:225" ht="38.25" customHeight="1" x14ac:dyDescent="0.25">
      <c r="C17" s="2"/>
      <c r="D17" s="2"/>
      <c r="E17" s="2">
        <v>25.73</v>
      </c>
      <c r="F17" s="2">
        <v>25.47</v>
      </c>
      <c r="G17" s="2">
        <v>25.7</v>
      </c>
      <c r="H17" s="2">
        <v>25.7</v>
      </c>
      <c r="I17" s="2">
        <v>25.69</v>
      </c>
      <c r="J17" s="2">
        <v>25.42</v>
      </c>
      <c r="K17" s="2">
        <v>25.41</v>
      </c>
      <c r="L17" s="2">
        <v>25.73</v>
      </c>
      <c r="M17" s="2">
        <v>26.04</v>
      </c>
      <c r="N17" s="2">
        <v>25.56</v>
      </c>
      <c r="O17" s="2">
        <v>25.56</v>
      </c>
      <c r="P17" s="6">
        <v>25.18</v>
      </c>
      <c r="Q17" s="2">
        <v>24.2</v>
      </c>
      <c r="R17" s="2">
        <v>23.87</v>
      </c>
      <c r="S17" s="2">
        <v>24.47</v>
      </c>
      <c r="T17" s="2">
        <v>24.44</v>
      </c>
      <c r="U17" s="2">
        <v>24.56</v>
      </c>
      <c r="V17" s="2">
        <v>23.88</v>
      </c>
      <c r="W17" s="2">
        <v>24.8</v>
      </c>
      <c r="X17" s="2">
        <v>25.01</v>
      </c>
      <c r="Y17" s="2">
        <v>24.77</v>
      </c>
      <c r="Z17" s="2">
        <v>24.6</v>
      </c>
      <c r="AA17" s="2">
        <v>25.14</v>
      </c>
      <c r="AB17" s="2">
        <v>25.35</v>
      </c>
      <c r="AC17" s="2">
        <v>24.57</v>
      </c>
      <c r="AD17" s="2">
        <v>24.8</v>
      </c>
      <c r="AE17" s="7">
        <v>25.19</v>
      </c>
      <c r="AF17" s="2">
        <v>25.94</v>
      </c>
      <c r="AG17" s="14">
        <v>25.38</v>
      </c>
      <c r="AH17" s="2">
        <v>25.63</v>
      </c>
      <c r="AI17" s="2">
        <v>25.95</v>
      </c>
      <c r="AJ17" s="2">
        <v>26.73</v>
      </c>
      <c r="AK17" s="2"/>
      <c r="AL17" s="2">
        <f t="shared" si="0"/>
        <v>25.202187500000008</v>
      </c>
      <c r="AM17" s="2">
        <f t="shared" si="1"/>
        <v>0.65883932338033524</v>
      </c>
      <c r="AN17" s="2">
        <f t="shared" si="2"/>
        <v>3.7224421770988942</v>
      </c>
      <c r="AO17" s="2"/>
      <c r="AP17" s="2">
        <f t="shared" si="3"/>
        <v>25.025196349557529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N17" s="2"/>
      <c r="BO17" s="2"/>
      <c r="BP17" s="27">
        <v>24.59</v>
      </c>
      <c r="BQ17" s="23">
        <v>24.08</v>
      </c>
      <c r="BR17" s="23">
        <v>24.5</v>
      </c>
      <c r="BS17" s="23">
        <v>23.91</v>
      </c>
      <c r="BT17" s="23">
        <v>24.2</v>
      </c>
      <c r="BU17" s="23">
        <v>24.33</v>
      </c>
      <c r="BV17" s="23">
        <v>24.99</v>
      </c>
      <c r="BW17" s="23">
        <v>25.13</v>
      </c>
      <c r="BX17" s="53">
        <v>23.85</v>
      </c>
      <c r="BY17" s="54">
        <v>23.47</v>
      </c>
      <c r="BZ17" s="54">
        <v>23.74</v>
      </c>
      <c r="CA17" s="55">
        <v>23.54</v>
      </c>
      <c r="CB17" s="54">
        <v>24.26</v>
      </c>
      <c r="CC17" s="54">
        <v>24.06</v>
      </c>
      <c r="CD17" s="54">
        <v>24.33</v>
      </c>
      <c r="CE17" s="54">
        <v>24.16</v>
      </c>
      <c r="CF17" s="54">
        <v>24.46</v>
      </c>
      <c r="CG17" s="54">
        <v>23.77</v>
      </c>
      <c r="CH17" s="54">
        <v>23.53</v>
      </c>
      <c r="CI17" s="56">
        <v>23.82</v>
      </c>
      <c r="CJ17" s="54">
        <v>23.96</v>
      </c>
      <c r="CK17" s="54">
        <v>24.43</v>
      </c>
      <c r="CL17" s="54">
        <v>24.38</v>
      </c>
      <c r="CM17" s="57">
        <v>24.36</v>
      </c>
      <c r="CN17" s="23">
        <v>24.86</v>
      </c>
      <c r="CO17" s="23">
        <v>25.23</v>
      </c>
      <c r="CP17" s="23">
        <v>26.11</v>
      </c>
      <c r="CQ17" s="23">
        <v>25.54</v>
      </c>
      <c r="CR17" s="23">
        <v>26.57</v>
      </c>
      <c r="CS17" s="23">
        <v>26.86</v>
      </c>
      <c r="CT17" s="23">
        <v>26.84</v>
      </c>
      <c r="CU17" s="23">
        <v>27.11</v>
      </c>
      <c r="CV17" s="2"/>
      <c r="CW17" s="2">
        <f t="shared" si="4"/>
        <v>24.655312500000001</v>
      </c>
      <c r="CX17" s="2">
        <f t="shared" si="5"/>
        <v>1.0261358281939219</v>
      </c>
      <c r="CY17" s="2">
        <f t="shared" si="6"/>
        <v>5.7976674292956591</v>
      </c>
      <c r="CZ17" s="7"/>
      <c r="DA17" s="13">
        <f t="shared" si="7"/>
        <v>24.478321349557522</v>
      </c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EK17" s="86"/>
      <c r="EL17" s="99">
        <v>28.92</v>
      </c>
      <c r="EM17" s="99">
        <v>29.89</v>
      </c>
      <c r="EN17" s="99">
        <v>29.08</v>
      </c>
      <c r="EO17" s="99">
        <v>29.92</v>
      </c>
      <c r="EP17" s="99">
        <v>28.04</v>
      </c>
      <c r="EQ17" s="99">
        <v>29.58</v>
      </c>
      <c r="ER17" s="99">
        <v>29.18</v>
      </c>
      <c r="ES17" s="99">
        <v>30.88</v>
      </c>
      <c r="ET17" s="99">
        <v>28.38</v>
      </c>
      <c r="EU17" s="99">
        <v>29.21</v>
      </c>
      <c r="EV17" s="99">
        <v>29.06</v>
      </c>
      <c r="EW17" s="99">
        <v>30.93</v>
      </c>
      <c r="EX17" s="99">
        <v>29.29</v>
      </c>
      <c r="EY17" s="99">
        <v>30.16</v>
      </c>
      <c r="EZ17" s="99">
        <v>29.23</v>
      </c>
      <c r="FA17" s="99">
        <v>30.96</v>
      </c>
      <c r="FB17" s="99">
        <v>28.76</v>
      </c>
      <c r="FC17" s="99">
        <v>30.07</v>
      </c>
      <c r="FD17" s="99">
        <v>27.57</v>
      </c>
      <c r="FE17" s="99">
        <v>29.62</v>
      </c>
      <c r="FF17" s="99">
        <v>28.22</v>
      </c>
      <c r="FG17" s="99">
        <v>29.38</v>
      </c>
      <c r="FH17" s="99">
        <v>28.48</v>
      </c>
      <c r="FI17" s="99">
        <v>30.1</v>
      </c>
      <c r="FJ17" s="99">
        <v>28.61</v>
      </c>
      <c r="FK17" s="99">
        <v>30.11</v>
      </c>
      <c r="FL17" s="99">
        <v>28.68</v>
      </c>
      <c r="FM17" s="99">
        <v>31.05</v>
      </c>
      <c r="FN17" s="99">
        <v>29</v>
      </c>
      <c r="FO17" s="99">
        <v>30.92</v>
      </c>
      <c r="FP17" s="99">
        <v>29.35</v>
      </c>
      <c r="FQ17" s="99">
        <v>32.049999999999997</v>
      </c>
      <c r="FR17" s="86"/>
      <c r="FS17" s="86"/>
      <c r="FT17" s="86"/>
      <c r="FU17" s="86"/>
      <c r="FV17" s="86"/>
      <c r="FW17" s="86"/>
      <c r="FX17" s="86"/>
      <c r="FY17" s="90">
        <f>EL17/ES30</f>
        <v>0.84167636786961586</v>
      </c>
      <c r="FZ17" s="86">
        <f>EM17/ES30</f>
        <v>0.86990686845168808</v>
      </c>
      <c r="GA17" s="86">
        <f>EN17/ES30</f>
        <v>0.8463329452852153</v>
      </c>
      <c r="GB17" s="86">
        <f>EO17/ES30</f>
        <v>0.87077997671711294</v>
      </c>
      <c r="GC17" s="86">
        <f>EP17/ES30</f>
        <v>0.81606519208381834</v>
      </c>
      <c r="GD17" s="86">
        <f>EQ17/ES30</f>
        <v>0.86088474970896389</v>
      </c>
      <c r="GE17" s="86">
        <f>ER17/ES30</f>
        <v>0.84924330616996513</v>
      </c>
      <c r="GF17" s="86">
        <f>ES17/ES30</f>
        <v>0.89871944121071012</v>
      </c>
      <c r="GG17" s="86">
        <f>ET17/ES30</f>
        <v>0.82596041909196738</v>
      </c>
      <c r="GH17" s="86">
        <f>EU17/ES30</f>
        <v>0.85011641443538999</v>
      </c>
      <c r="GI17" s="86">
        <f>EV17/ES30</f>
        <v>0.84575087310826536</v>
      </c>
      <c r="GJ17" s="86">
        <f>EW17/ES30</f>
        <v>0.90017462165308504</v>
      </c>
      <c r="GK17" s="86">
        <f>EX17/ES30</f>
        <v>0.85244470314318976</v>
      </c>
      <c r="GL17" s="86">
        <f>EY17/ES30</f>
        <v>0.87776484284051226</v>
      </c>
      <c r="GM17" s="86">
        <f>EZ17/ES30</f>
        <v>0.85069848661233993</v>
      </c>
      <c r="GN17" s="86">
        <f>FA17/ES30</f>
        <v>0.9010477299185099</v>
      </c>
      <c r="GO17" s="86">
        <f>FB17/ES30</f>
        <v>0.83701979045401631</v>
      </c>
      <c r="GP17" s="86">
        <f>FC17/ES30</f>
        <v>0.87514551804423746</v>
      </c>
      <c r="GQ17" s="86">
        <f>FD17/ES30</f>
        <v>0.80238649592549482</v>
      </c>
      <c r="GR17" s="86">
        <f>FE17/ES30</f>
        <v>0.86204889406286389</v>
      </c>
      <c r="GS17" s="86">
        <f>FF17/ES30</f>
        <v>0.82130384167636783</v>
      </c>
      <c r="GT17" s="86">
        <f>FG17/ES30</f>
        <v>0.85506402793946445</v>
      </c>
      <c r="GU17" s="86">
        <f>FH17/ES30</f>
        <v>0.8288707799767171</v>
      </c>
      <c r="GV17" s="86">
        <f>FI17/ES30</f>
        <v>0.87601862630966243</v>
      </c>
      <c r="GW17" s="86">
        <f>FJ17/ES30</f>
        <v>0.83265424912689168</v>
      </c>
      <c r="GX17" s="86">
        <f>FK17/ES30</f>
        <v>0.87630966239813735</v>
      </c>
      <c r="GY17" s="86">
        <f>FL17/ES30</f>
        <v>0.83469150174621654</v>
      </c>
      <c r="GZ17" s="86">
        <f>FM17/ES30</f>
        <v>0.9036670547147847</v>
      </c>
      <c r="HA17" s="86">
        <f>FN17/ES30</f>
        <v>0.84400465657741564</v>
      </c>
      <c r="HB17" s="86">
        <f>FO17/ES30</f>
        <v>0.89988358556461012</v>
      </c>
      <c r="HC17" s="86">
        <f>FP17/ES30</f>
        <v>0.85419091967403959</v>
      </c>
      <c r="HD17" s="91">
        <f>FQ17/ES30</f>
        <v>0.93277066356228167</v>
      </c>
      <c r="HE17" s="86"/>
      <c r="HF17" s="35">
        <f t="shared" si="8"/>
        <v>0.85917491268917345</v>
      </c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</row>
    <row r="18" spans="3:225" ht="38.25" customHeight="1" thickBot="1" x14ac:dyDescent="0.3">
      <c r="C18" s="2"/>
      <c r="D18" s="2"/>
      <c r="E18" s="2">
        <v>25.79</v>
      </c>
      <c r="F18" s="2">
        <v>25.33</v>
      </c>
      <c r="G18" s="2">
        <v>25.4</v>
      </c>
      <c r="H18" s="2">
        <v>25.69</v>
      </c>
      <c r="I18" s="2">
        <v>25.21</v>
      </c>
      <c r="J18" s="2">
        <v>25.32</v>
      </c>
      <c r="K18" s="2">
        <v>25.68</v>
      </c>
      <c r="L18" s="2">
        <v>25.91</v>
      </c>
      <c r="M18" s="2">
        <v>25.78</v>
      </c>
      <c r="N18" s="2">
        <v>25.98</v>
      </c>
      <c r="O18" s="2">
        <v>25.5</v>
      </c>
      <c r="P18" s="6">
        <v>25.34</v>
      </c>
      <c r="Q18" s="2">
        <v>24.46</v>
      </c>
      <c r="R18" s="2">
        <v>24.59</v>
      </c>
      <c r="S18" s="2">
        <v>24.6</v>
      </c>
      <c r="T18" s="2">
        <v>24.78</v>
      </c>
      <c r="U18" s="2">
        <v>24.01</v>
      </c>
      <c r="V18" s="2">
        <v>24.78</v>
      </c>
      <c r="W18" s="2">
        <v>24.11</v>
      </c>
      <c r="X18" s="2">
        <v>24.88</v>
      </c>
      <c r="Y18" s="2">
        <v>24.21</v>
      </c>
      <c r="Z18" s="2">
        <v>24.53</v>
      </c>
      <c r="AA18" s="2">
        <v>25.28</v>
      </c>
      <c r="AB18" s="2">
        <v>25.23</v>
      </c>
      <c r="AC18" s="2">
        <v>24.87</v>
      </c>
      <c r="AD18" s="2">
        <v>25.27</v>
      </c>
      <c r="AE18" s="7">
        <v>25.14</v>
      </c>
      <c r="AF18" s="2">
        <v>25.6</v>
      </c>
      <c r="AG18" s="14">
        <v>24.89</v>
      </c>
      <c r="AH18" s="2">
        <v>25.59</v>
      </c>
      <c r="AI18" s="2">
        <v>26.11</v>
      </c>
      <c r="AJ18" s="2">
        <v>26.16</v>
      </c>
      <c r="AK18" s="2"/>
      <c r="AL18" s="2">
        <f t="shared" si="0"/>
        <v>25.188124999999996</v>
      </c>
      <c r="AM18" s="2">
        <f t="shared" si="1"/>
        <v>0.58184044758989784</v>
      </c>
      <c r="AN18" s="2">
        <f t="shared" si="2"/>
        <v>3.2873985288829228</v>
      </c>
      <c r="AO18" s="2"/>
      <c r="AP18" s="2">
        <f t="shared" si="3"/>
        <v>25.011133849557517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N18" s="2"/>
      <c r="BO18" s="2"/>
      <c r="BP18" s="27">
        <v>24.33</v>
      </c>
      <c r="BQ18" s="23">
        <v>25.26</v>
      </c>
      <c r="BR18" s="23">
        <v>24.11</v>
      </c>
      <c r="BS18" s="23">
        <v>24.38</v>
      </c>
      <c r="BT18" s="23">
        <v>24.53</v>
      </c>
      <c r="BU18" s="23">
        <v>25.24</v>
      </c>
      <c r="BV18" s="23">
        <v>25.02</v>
      </c>
      <c r="BW18" s="23">
        <v>25.4</v>
      </c>
      <c r="BX18" s="53">
        <v>23.83</v>
      </c>
      <c r="BY18" s="54">
        <v>23.63</v>
      </c>
      <c r="BZ18" s="54">
        <v>23.62</v>
      </c>
      <c r="CA18" s="58">
        <v>23.76</v>
      </c>
      <c r="CB18" s="59">
        <v>23.48</v>
      </c>
      <c r="CC18" s="59">
        <v>23.68</v>
      </c>
      <c r="CD18" s="59">
        <v>24.23</v>
      </c>
      <c r="CE18" s="59">
        <v>23.57</v>
      </c>
      <c r="CF18" s="59">
        <v>23.63</v>
      </c>
      <c r="CG18" s="59">
        <v>23.96</v>
      </c>
      <c r="CH18" s="59">
        <v>23.42</v>
      </c>
      <c r="CI18" s="60">
        <v>23.59</v>
      </c>
      <c r="CJ18" s="54">
        <v>24.01</v>
      </c>
      <c r="CK18" s="54">
        <v>24.59</v>
      </c>
      <c r="CL18" s="54">
        <v>24.65</v>
      </c>
      <c r="CM18" s="57">
        <v>24.87</v>
      </c>
      <c r="CN18" s="23">
        <v>24.71</v>
      </c>
      <c r="CO18" s="23">
        <v>25.4</v>
      </c>
      <c r="CP18" s="23">
        <v>25.35</v>
      </c>
      <c r="CQ18" s="23">
        <v>25.86</v>
      </c>
      <c r="CR18" s="23">
        <v>26.51</v>
      </c>
      <c r="CS18" s="23">
        <v>26.87</v>
      </c>
      <c r="CT18" s="23">
        <v>27.06</v>
      </c>
      <c r="CU18" s="23">
        <v>27.73</v>
      </c>
      <c r="CV18" s="2"/>
      <c r="CW18" s="2">
        <f t="shared" si="4"/>
        <v>24.696249999999999</v>
      </c>
      <c r="CX18" s="2">
        <f t="shared" si="5"/>
        <v>1.1340499789862482</v>
      </c>
      <c r="CY18" s="2">
        <f t="shared" si="6"/>
        <v>6.4073823812723028</v>
      </c>
      <c r="CZ18" s="7"/>
      <c r="DA18" s="17">
        <f t="shared" si="7"/>
        <v>24.51925884955752</v>
      </c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EK18" s="86"/>
      <c r="EL18" s="99">
        <v>31</v>
      </c>
      <c r="EM18" s="99">
        <v>29.4</v>
      </c>
      <c r="EN18" s="99">
        <v>30.52</v>
      </c>
      <c r="EO18" s="99">
        <v>29.09</v>
      </c>
      <c r="EP18" s="99">
        <v>30.22</v>
      </c>
      <c r="EQ18" s="99">
        <v>29.06</v>
      </c>
      <c r="ER18" s="99">
        <v>30.86</v>
      </c>
      <c r="ES18" s="99">
        <v>29.84</v>
      </c>
      <c r="ET18" s="99">
        <v>29.93</v>
      </c>
      <c r="EU18" s="99">
        <v>28.13</v>
      </c>
      <c r="EV18" s="99">
        <v>30.02</v>
      </c>
      <c r="EW18" s="99">
        <v>29.64</v>
      </c>
      <c r="EX18" s="99">
        <v>30.56</v>
      </c>
      <c r="EY18" s="99">
        <v>29.61</v>
      </c>
      <c r="EZ18" s="99">
        <v>30.49</v>
      </c>
      <c r="FA18" s="99">
        <v>29.77</v>
      </c>
      <c r="FB18" s="99">
        <v>29.78</v>
      </c>
      <c r="FC18" s="99">
        <v>28.91</v>
      </c>
      <c r="FD18" s="99">
        <v>29.17</v>
      </c>
      <c r="FE18" s="99">
        <v>28.6</v>
      </c>
      <c r="FF18" s="99">
        <v>28.81</v>
      </c>
      <c r="FG18" s="99">
        <v>28.54</v>
      </c>
      <c r="FH18" s="99">
        <v>29.88</v>
      </c>
      <c r="FI18" s="99">
        <v>28.52</v>
      </c>
      <c r="FJ18" s="99">
        <v>29.64</v>
      </c>
      <c r="FK18" s="99">
        <v>28.91</v>
      </c>
      <c r="FL18" s="99">
        <v>30.29</v>
      </c>
      <c r="FM18" s="99">
        <v>29.43</v>
      </c>
      <c r="FN18" s="99">
        <v>30.28</v>
      </c>
      <c r="FO18" s="99">
        <v>29.74</v>
      </c>
      <c r="FP18" s="99">
        <v>31.59</v>
      </c>
      <c r="FQ18" s="99">
        <v>30.14</v>
      </c>
      <c r="FR18" s="86"/>
      <c r="FS18" s="86"/>
      <c r="FT18" s="86"/>
      <c r="FU18" s="86"/>
      <c r="FV18" s="86"/>
      <c r="FW18" s="86"/>
      <c r="FX18" s="86"/>
      <c r="FY18" s="90">
        <f>EL18/ES30</f>
        <v>0.90221187427240979</v>
      </c>
      <c r="FZ18" s="86">
        <f>EM18/ES30</f>
        <v>0.8556461001164144</v>
      </c>
      <c r="GA18" s="86">
        <f>EN18/ES30</f>
        <v>0.88824214202561114</v>
      </c>
      <c r="GB18" s="86">
        <f>EO18/ES30</f>
        <v>0.84662398137369033</v>
      </c>
      <c r="GC18" s="86">
        <f>EP18/ES30</f>
        <v>0.87951105937136198</v>
      </c>
      <c r="GD18" s="86">
        <f>EQ18/ES30</f>
        <v>0.84575087310826536</v>
      </c>
      <c r="GE18" s="86">
        <f>ER18/ES30</f>
        <v>0.89813736903376018</v>
      </c>
      <c r="GF18" s="86">
        <f>ES18/ES30</f>
        <v>0.86845168800931316</v>
      </c>
      <c r="GG18" s="86">
        <f>ET18/ES30</f>
        <v>0.87107101280558785</v>
      </c>
      <c r="GH18" s="86">
        <f>EU18/ES30</f>
        <v>0.81868451688009314</v>
      </c>
      <c r="GI18" s="86">
        <f>EV18/ES30</f>
        <v>0.87369033760186265</v>
      </c>
      <c r="GJ18" s="86">
        <f>EW18/ES30</f>
        <v>0.86263096623981372</v>
      </c>
      <c r="GK18" s="86">
        <f>EX18/ES30</f>
        <v>0.88940628637951102</v>
      </c>
      <c r="GL18" s="86">
        <f>EY18/ES30</f>
        <v>0.86175785797438886</v>
      </c>
      <c r="GM18" s="86">
        <f>EZ18/ES30</f>
        <v>0.88736903376018628</v>
      </c>
      <c r="GN18" s="86">
        <f>FA18/ES30</f>
        <v>0.86641443538998841</v>
      </c>
      <c r="GO18" s="86">
        <f>FB18/ES30</f>
        <v>0.86670547147846333</v>
      </c>
      <c r="GP18" s="86">
        <f>FC18/ES30</f>
        <v>0.84138533178114083</v>
      </c>
      <c r="GQ18" s="86">
        <f>FD18/ES30</f>
        <v>0.84895227008149021</v>
      </c>
      <c r="GR18" s="86">
        <f>FE18/ES30</f>
        <v>0.83236321303841687</v>
      </c>
      <c r="GS18" s="86">
        <f>FF18/ES30</f>
        <v>0.83847497089639111</v>
      </c>
      <c r="GT18" s="86">
        <f>FG18/ES30</f>
        <v>0.83061699650756693</v>
      </c>
      <c r="GU18" s="86">
        <f>FH18/ES30</f>
        <v>0.86961583236321305</v>
      </c>
      <c r="GV18" s="86">
        <f>FI18/ES30</f>
        <v>0.83003492433061699</v>
      </c>
      <c r="GW18" s="86">
        <f>FJ18/ES30</f>
        <v>0.86263096623981372</v>
      </c>
      <c r="GX18" s="86">
        <f>FK18/ES30</f>
        <v>0.84138533178114083</v>
      </c>
      <c r="GY18" s="86">
        <f>FL18/ES30</f>
        <v>0.88154831199068684</v>
      </c>
      <c r="GZ18" s="86">
        <f>FM18/ES30</f>
        <v>0.85651920838183937</v>
      </c>
      <c r="HA18" s="86">
        <f>FN18/ES30</f>
        <v>0.88125727590221192</v>
      </c>
      <c r="HB18" s="86">
        <f>FO18/ES30</f>
        <v>0.86554132712456344</v>
      </c>
      <c r="HC18" s="86">
        <f>FP18/ES30</f>
        <v>0.91938300349243307</v>
      </c>
      <c r="HD18" s="91">
        <f>FQ18/ES30</f>
        <v>0.87718277066356232</v>
      </c>
      <c r="HE18" s="86"/>
      <c r="HF18" s="35">
        <f t="shared" si="8"/>
        <v>0.86434989813736918</v>
      </c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</row>
    <row r="19" spans="3:225" ht="38.25" customHeight="1" thickBot="1" x14ac:dyDescent="0.3">
      <c r="C19" s="2"/>
      <c r="D19" s="2"/>
      <c r="E19" s="2">
        <v>25.25</v>
      </c>
      <c r="F19" s="2">
        <v>25.43</v>
      </c>
      <c r="G19" s="2">
        <v>25.61</v>
      </c>
      <c r="H19" s="2">
        <v>25.49</v>
      </c>
      <c r="I19" s="2">
        <v>25.09</v>
      </c>
      <c r="J19" s="2">
        <v>25.54</v>
      </c>
      <c r="K19" s="2">
        <v>25.3</v>
      </c>
      <c r="L19" s="2">
        <v>26.16</v>
      </c>
      <c r="M19" s="2">
        <v>26.01</v>
      </c>
      <c r="N19" s="2">
        <v>25.17</v>
      </c>
      <c r="O19" s="2">
        <v>25.26</v>
      </c>
      <c r="P19" s="6">
        <v>25.48</v>
      </c>
      <c r="Q19" s="2">
        <v>24.26</v>
      </c>
      <c r="R19" s="2">
        <v>24.33</v>
      </c>
      <c r="S19" s="2">
        <v>24.35</v>
      </c>
      <c r="T19" s="2">
        <v>24.7</v>
      </c>
      <c r="U19" s="2">
        <v>24.35</v>
      </c>
      <c r="V19" s="2">
        <v>23.96</v>
      </c>
      <c r="W19" s="2">
        <v>24.55</v>
      </c>
      <c r="X19" s="2">
        <v>24.47</v>
      </c>
      <c r="Y19" s="2">
        <v>24.52</v>
      </c>
      <c r="Z19" s="2">
        <v>24.82</v>
      </c>
      <c r="AA19" s="2">
        <v>24.87</v>
      </c>
      <c r="AB19" s="2">
        <v>25.12</v>
      </c>
      <c r="AC19" s="2">
        <v>25.54</v>
      </c>
      <c r="AD19" s="2">
        <v>25.42</v>
      </c>
      <c r="AE19" s="7">
        <v>25.04</v>
      </c>
      <c r="AF19" s="2">
        <v>25.87</v>
      </c>
      <c r="AG19" s="14">
        <v>26.08</v>
      </c>
      <c r="AH19" s="2">
        <v>25.98</v>
      </c>
      <c r="AI19" s="2">
        <v>26.03</v>
      </c>
      <c r="AJ19" s="2">
        <v>26.23</v>
      </c>
      <c r="AK19" s="2"/>
      <c r="AL19" s="2">
        <f t="shared" si="0"/>
        <v>25.196249999999999</v>
      </c>
      <c r="AM19" s="2">
        <f t="shared" si="1"/>
        <v>0.63314753924469513</v>
      </c>
      <c r="AN19" s="2">
        <f t="shared" si="2"/>
        <v>3.5772835967325278</v>
      </c>
      <c r="AO19" s="2"/>
      <c r="AP19" s="2">
        <f t="shared" si="3"/>
        <v>25.01925884955752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N19" s="2"/>
      <c r="BO19" s="2"/>
      <c r="BP19" s="32">
        <v>25.19</v>
      </c>
      <c r="BQ19" s="33">
        <v>24.46</v>
      </c>
      <c r="BR19" s="33">
        <v>24.86</v>
      </c>
      <c r="BS19" s="33">
        <v>24.12</v>
      </c>
      <c r="BT19" s="33">
        <v>25.16</v>
      </c>
      <c r="BU19" s="33">
        <v>25.47</v>
      </c>
      <c r="BV19" s="33">
        <v>24.78</v>
      </c>
      <c r="BW19" s="33">
        <v>24.23</v>
      </c>
      <c r="BX19" s="61">
        <v>23.68</v>
      </c>
      <c r="BY19" s="62">
        <v>23.29</v>
      </c>
      <c r="BZ19" s="62">
        <v>23.59</v>
      </c>
      <c r="CA19" s="62">
        <v>23.49</v>
      </c>
      <c r="CB19" s="62">
        <v>23.52</v>
      </c>
      <c r="CC19" s="62">
        <v>23.69</v>
      </c>
      <c r="CD19" s="62">
        <v>23.93</v>
      </c>
      <c r="CE19" s="62">
        <v>23.34</v>
      </c>
      <c r="CF19" s="62">
        <v>23.84</v>
      </c>
      <c r="CG19" s="62">
        <v>23.77</v>
      </c>
      <c r="CH19" s="62">
        <v>24.34</v>
      </c>
      <c r="CI19" s="62">
        <v>23.85</v>
      </c>
      <c r="CJ19" s="62">
        <v>24.5</v>
      </c>
      <c r="CK19" s="62">
        <v>24.46</v>
      </c>
      <c r="CL19" s="62">
        <v>24.87</v>
      </c>
      <c r="CM19" s="63">
        <v>25.27</v>
      </c>
      <c r="CN19" s="33">
        <v>26.45</v>
      </c>
      <c r="CO19" s="33">
        <v>26.27</v>
      </c>
      <c r="CP19" s="33">
        <v>26.44</v>
      </c>
      <c r="CQ19" s="33">
        <v>26.19</v>
      </c>
      <c r="CR19" s="33">
        <v>26.83</v>
      </c>
      <c r="CS19" s="33">
        <v>27.61</v>
      </c>
      <c r="CT19" s="33">
        <v>27.73</v>
      </c>
      <c r="CU19" s="33">
        <v>27.67</v>
      </c>
      <c r="CV19" s="19"/>
      <c r="CW19" s="19">
        <f t="shared" si="4"/>
        <v>24.902812500000003</v>
      </c>
      <c r="CX19" s="19">
        <f t="shared" si="5"/>
        <v>1.3397742572851112</v>
      </c>
      <c r="CY19" s="19">
        <f t="shared" si="6"/>
        <v>7.5697245536608788</v>
      </c>
      <c r="CZ19" s="20"/>
      <c r="DA19" s="2">
        <f t="shared" si="7"/>
        <v>24.725821349557524</v>
      </c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EK19" s="86"/>
      <c r="EL19" s="99">
        <v>29.51</v>
      </c>
      <c r="EM19" s="99">
        <v>30.2</v>
      </c>
      <c r="EN19" s="99">
        <v>28.93</v>
      </c>
      <c r="EO19" s="99">
        <v>30.61</v>
      </c>
      <c r="EP19" s="99">
        <v>28.56</v>
      </c>
      <c r="EQ19" s="99">
        <v>30.09</v>
      </c>
      <c r="ER19" s="99">
        <v>29.36</v>
      </c>
      <c r="ES19" s="99">
        <v>30.54</v>
      </c>
      <c r="ET19" s="99">
        <v>28.54</v>
      </c>
      <c r="EU19" s="99">
        <v>29</v>
      </c>
      <c r="EV19" s="99">
        <v>28.36</v>
      </c>
      <c r="EW19" s="99">
        <v>29.88</v>
      </c>
      <c r="EX19" s="99">
        <v>28.57</v>
      </c>
      <c r="EY19" s="99">
        <v>29.61</v>
      </c>
      <c r="EZ19" s="99">
        <v>28.24</v>
      </c>
      <c r="FA19" s="99">
        <v>29.84</v>
      </c>
      <c r="FB19" s="99">
        <v>27.59</v>
      </c>
      <c r="FC19" s="99">
        <v>29.25</v>
      </c>
      <c r="FD19" s="99">
        <v>28.14</v>
      </c>
      <c r="FE19" s="99">
        <v>29.64</v>
      </c>
      <c r="FF19" s="99">
        <v>28.26</v>
      </c>
      <c r="FG19" s="99">
        <v>29.21</v>
      </c>
      <c r="FH19" s="99">
        <v>28.4</v>
      </c>
      <c r="FI19" s="99">
        <v>30.44</v>
      </c>
      <c r="FJ19" s="99">
        <v>28.71</v>
      </c>
      <c r="FK19" s="99">
        <v>29.97</v>
      </c>
      <c r="FL19" s="99">
        <v>29.17</v>
      </c>
      <c r="FM19" s="99">
        <v>31.14</v>
      </c>
      <c r="FN19" s="99">
        <v>28.95</v>
      </c>
      <c r="FO19" s="99">
        <v>31.7</v>
      </c>
      <c r="FP19" s="99">
        <v>29.5</v>
      </c>
      <c r="FQ19" s="99">
        <v>32.56</v>
      </c>
      <c r="FR19" s="86"/>
      <c r="FS19" s="86"/>
      <c r="FT19" s="86"/>
      <c r="FU19" s="86"/>
      <c r="FV19" s="86"/>
      <c r="FW19" s="86"/>
      <c r="FX19" s="86"/>
      <c r="FY19" s="90">
        <f>EL19/ES30</f>
        <v>0.85884749708963914</v>
      </c>
      <c r="FZ19" s="86">
        <f>EM19/ES30</f>
        <v>0.87892898719441215</v>
      </c>
      <c r="GA19" s="86">
        <f>EN19/ES30</f>
        <v>0.84196740395809078</v>
      </c>
      <c r="GB19" s="86">
        <f>EO19/ES30</f>
        <v>0.89086146682188594</v>
      </c>
      <c r="GC19" s="86">
        <f>EP19/ES30</f>
        <v>0.83119906868451687</v>
      </c>
      <c r="GD19" s="86">
        <f>EQ19/ES30</f>
        <v>0.8757275902211874</v>
      </c>
      <c r="GE19" s="86">
        <f>ER19/ES30</f>
        <v>0.85448195576251451</v>
      </c>
      <c r="GF19" s="86">
        <f>ES19/ES30</f>
        <v>0.88882421420256108</v>
      </c>
      <c r="GG19" s="86">
        <f>ET19/ES30</f>
        <v>0.83061699650756693</v>
      </c>
      <c r="GH19" s="86">
        <f>EU19/ES30</f>
        <v>0.84400465657741564</v>
      </c>
      <c r="GI19" s="86">
        <f>EV19/ES30</f>
        <v>0.82537834691501744</v>
      </c>
      <c r="GJ19" s="86">
        <f>EW19/ES30</f>
        <v>0.86961583236321305</v>
      </c>
      <c r="GK19" s="86">
        <f>EX19/ES30</f>
        <v>0.8314901047729919</v>
      </c>
      <c r="GL19" s="86">
        <f>EY19/ES30</f>
        <v>0.86175785797438886</v>
      </c>
      <c r="GM19" s="86">
        <f>EZ19/ES30</f>
        <v>0.82188591385331777</v>
      </c>
      <c r="GN19" s="86">
        <f>FA19/ES30</f>
        <v>0.86845168800931316</v>
      </c>
      <c r="GO19" s="86">
        <f>FB19/ES30</f>
        <v>0.80296856810244466</v>
      </c>
      <c r="GP19" s="86">
        <f>FC19/ES30</f>
        <v>0.85128055878928988</v>
      </c>
      <c r="GQ19" s="86">
        <f>FD19/ES30</f>
        <v>0.81897555296856817</v>
      </c>
      <c r="GR19" s="86">
        <f>FE19/ES30</f>
        <v>0.86263096623981372</v>
      </c>
      <c r="GS19" s="86">
        <f>FF19/ES30</f>
        <v>0.82246798603026783</v>
      </c>
      <c r="GT19" s="86">
        <f>FG19/ES30</f>
        <v>0.85011641443538999</v>
      </c>
      <c r="GU19" s="86">
        <f>FH19/ES30</f>
        <v>0.82654249126891732</v>
      </c>
      <c r="GV19" s="86">
        <f>FI19/ES30</f>
        <v>0.88591385331781147</v>
      </c>
      <c r="GW19" s="86">
        <f>FJ19/ES30</f>
        <v>0.83556461001164151</v>
      </c>
      <c r="GX19" s="86">
        <f>FK19/ES30</f>
        <v>0.87223515715948774</v>
      </c>
      <c r="GY19" s="86">
        <f>FL19/ES30</f>
        <v>0.84895227008149021</v>
      </c>
      <c r="GZ19" s="86">
        <f>FM19/ES30</f>
        <v>0.90628637951105939</v>
      </c>
      <c r="HA19" s="86">
        <f>FN19/ES30</f>
        <v>0.84254947613504072</v>
      </c>
      <c r="HB19" s="86">
        <f>FO19/ES30</f>
        <v>0.92258440046565771</v>
      </c>
      <c r="HC19" s="86">
        <f>FP19/ES30</f>
        <v>0.85855646100116412</v>
      </c>
      <c r="HD19" s="91">
        <f>FQ19/ES30</f>
        <v>0.94761350407450529</v>
      </c>
      <c r="HE19" s="86"/>
      <c r="HF19" s="36">
        <f t="shared" si="8"/>
        <v>0.85716494470314331</v>
      </c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</row>
    <row r="20" spans="3:225" ht="38.25" customHeight="1" x14ac:dyDescent="0.25">
      <c r="C20" s="2"/>
      <c r="D20" s="2"/>
      <c r="E20" s="2">
        <v>25.89</v>
      </c>
      <c r="F20" s="2">
        <v>25.07</v>
      </c>
      <c r="G20" s="2">
        <v>26.07</v>
      </c>
      <c r="H20" s="2">
        <v>25.64</v>
      </c>
      <c r="I20" s="2">
        <v>25.67</v>
      </c>
      <c r="J20" s="2">
        <v>25.41</v>
      </c>
      <c r="K20" s="2">
        <v>25.91</v>
      </c>
      <c r="L20" s="2">
        <v>26.51</v>
      </c>
      <c r="M20" s="2">
        <v>26.23</v>
      </c>
      <c r="N20" s="2">
        <v>25.75</v>
      </c>
      <c r="O20" s="2">
        <v>25.72</v>
      </c>
      <c r="P20" s="6">
        <v>25.1</v>
      </c>
      <c r="Q20" s="2">
        <v>23.85</v>
      </c>
      <c r="R20" s="2">
        <v>24.55</v>
      </c>
      <c r="S20" s="2">
        <v>24.82</v>
      </c>
      <c r="T20" s="2">
        <v>24.99</v>
      </c>
      <c r="U20" s="2">
        <v>24.59</v>
      </c>
      <c r="V20" s="2">
        <v>24.35</v>
      </c>
      <c r="W20" s="2">
        <v>24.81</v>
      </c>
      <c r="X20" s="2">
        <v>24.96</v>
      </c>
      <c r="Y20" s="2">
        <v>24.79</v>
      </c>
      <c r="Z20" s="2">
        <v>24.91</v>
      </c>
      <c r="AA20" s="2">
        <v>24.62</v>
      </c>
      <c r="AB20" s="2">
        <v>25.14</v>
      </c>
      <c r="AC20" s="2">
        <v>24.73</v>
      </c>
      <c r="AD20" s="2">
        <v>25.7</v>
      </c>
      <c r="AE20" s="7">
        <v>25.41</v>
      </c>
      <c r="AF20" s="2">
        <v>25.7</v>
      </c>
      <c r="AG20" s="14">
        <v>25.58</v>
      </c>
      <c r="AH20" s="2">
        <v>25.91</v>
      </c>
      <c r="AI20" s="2">
        <v>25.54</v>
      </c>
      <c r="AJ20" s="2">
        <v>26.27</v>
      </c>
      <c r="AK20" s="2"/>
      <c r="AL20" s="2">
        <f t="shared" si="0"/>
        <v>25.318437500000002</v>
      </c>
      <c r="AM20" s="2">
        <f t="shared" si="1"/>
        <v>0.62547070984256936</v>
      </c>
      <c r="AN20" s="2">
        <f t="shared" si="2"/>
        <v>3.5339095106105169</v>
      </c>
      <c r="AO20" s="2"/>
      <c r="AP20" s="2">
        <f t="shared" si="3"/>
        <v>25.141446349557523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N20" s="2"/>
      <c r="BO20" s="2"/>
      <c r="BP20" s="23">
        <v>25.72</v>
      </c>
      <c r="BQ20" s="23">
        <v>25.81</v>
      </c>
      <c r="BR20" s="23">
        <v>24.88</v>
      </c>
      <c r="BS20" s="23">
        <v>25.12</v>
      </c>
      <c r="BT20" s="23">
        <v>24.72</v>
      </c>
      <c r="BU20" s="23">
        <v>25.59</v>
      </c>
      <c r="BV20" s="23">
        <v>24.22</v>
      </c>
      <c r="BW20" s="23">
        <v>24.86</v>
      </c>
      <c r="BX20" s="27">
        <v>23.64</v>
      </c>
      <c r="BY20" s="23">
        <v>24.35</v>
      </c>
      <c r="BZ20" s="23">
        <v>23.47</v>
      </c>
      <c r="CA20" s="23">
        <v>23.62</v>
      </c>
      <c r="CB20" s="23">
        <v>23.73</v>
      </c>
      <c r="CC20" s="23">
        <v>24.13</v>
      </c>
      <c r="CD20" s="23">
        <v>23.68</v>
      </c>
      <c r="CE20" s="23">
        <v>24.18</v>
      </c>
      <c r="CF20" s="23">
        <v>24.03</v>
      </c>
      <c r="CG20" s="23">
        <v>24.54</v>
      </c>
      <c r="CH20" s="23">
        <v>24.5</v>
      </c>
      <c r="CI20" s="23">
        <v>24.21</v>
      </c>
      <c r="CJ20" s="23">
        <v>25.24</v>
      </c>
      <c r="CK20" s="23">
        <v>25.32</v>
      </c>
      <c r="CL20" s="23">
        <v>24.86</v>
      </c>
      <c r="CM20" s="28">
        <v>25.55</v>
      </c>
      <c r="CN20" s="23">
        <v>25.66</v>
      </c>
      <c r="CO20" s="23">
        <v>26.44</v>
      </c>
      <c r="CP20" s="23">
        <v>25.92</v>
      </c>
      <c r="CQ20" s="23">
        <v>27.27</v>
      </c>
      <c r="CR20" s="23">
        <v>26.56</v>
      </c>
      <c r="CS20" s="23">
        <v>27.34</v>
      </c>
      <c r="CT20" s="23">
        <v>26.86</v>
      </c>
      <c r="CU20" s="23">
        <v>27.98</v>
      </c>
      <c r="CV20" s="2"/>
      <c r="CW20" s="2">
        <f t="shared" si="4"/>
        <v>25.125</v>
      </c>
      <c r="CX20" s="2">
        <f t="shared" si="5"/>
        <v>1.1957748196691711</v>
      </c>
      <c r="CY20" s="2">
        <f t="shared" si="6"/>
        <v>6.7561277311308174</v>
      </c>
      <c r="CZ20" s="2"/>
      <c r="DA20" s="2">
        <f t="shared" si="7"/>
        <v>24.948008849557521</v>
      </c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EK20" s="86"/>
      <c r="EL20" s="99">
        <v>32.15</v>
      </c>
      <c r="EM20" s="99">
        <v>29.82</v>
      </c>
      <c r="EN20" s="99">
        <v>31.15</v>
      </c>
      <c r="EO20" s="99">
        <v>30.05</v>
      </c>
      <c r="EP20" s="99">
        <v>30.68</v>
      </c>
      <c r="EQ20" s="99">
        <v>29.86</v>
      </c>
      <c r="ER20" s="99">
        <v>30.86</v>
      </c>
      <c r="ES20" s="99">
        <v>29.22</v>
      </c>
      <c r="ET20" s="99">
        <v>29.7</v>
      </c>
      <c r="EU20" s="99">
        <v>28.51</v>
      </c>
      <c r="EV20" s="99">
        <v>29.4</v>
      </c>
      <c r="EW20" s="99">
        <v>28.48</v>
      </c>
      <c r="EX20" s="99">
        <v>29.41</v>
      </c>
      <c r="EY20" s="99">
        <v>28.37</v>
      </c>
      <c r="EZ20" s="99">
        <v>29.56</v>
      </c>
      <c r="FA20" s="99">
        <v>28.48</v>
      </c>
      <c r="FB20" s="99">
        <v>29.23</v>
      </c>
      <c r="FC20" s="99">
        <v>28.19</v>
      </c>
      <c r="FD20" s="99">
        <v>29.56</v>
      </c>
      <c r="FE20" s="99">
        <v>28.67</v>
      </c>
      <c r="FF20" s="99">
        <v>29.17</v>
      </c>
      <c r="FG20" s="99">
        <v>28.8</v>
      </c>
      <c r="FH20" s="99">
        <v>29.61</v>
      </c>
      <c r="FI20" s="99">
        <v>28.59</v>
      </c>
      <c r="FJ20" s="99">
        <v>29.6</v>
      </c>
      <c r="FK20" s="99">
        <v>28.97</v>
      </c>
      <c r="FL20" s="99">
        <v>30.73</v>
      </c>
      <c r="FM20" s="99">
        <v>30.03</v>
      </c>
      <c r="FN20" s="99">
        <v>31.04</v>
      </c>
      <c r="FO20" s="99">
        <v>29.97</v>
      </c>
      <c r="FP20" s="99">
        <v>31.47</v>
      </c>
      <c r="FQ20" s="99">
        <v>30.65</v>
      </c>
      <c r="FR20" s="86"/>
      <c r="FS20" s="86"/>
      <c r="FT20" s="86"/>
      <c r="FU20" s="86"/>
      <c r="FV20" s="86"/>
      <c r="FW20" s="86"/>
      <c r="FX20" s="86"/>
      <c r="FY20" s="90">
        <f>EL20/ES30</f>
        <v>0.93568102444703138</v>
      </c>
      <c r="FZ20" s="86">
        <f>EM20/ES30</f>
        <v>0.86786961583236322</v>
      </c>
      <c r="GA20" s="86">
        <f>EN20/ES30</f>
        <v>0.90657741559953431</v>
      </c>
      <c r="GB20" s="86">
        <f>EO20/ES30</f>
        <v>0.87456344586728763</v>
      </c>
      <c r="GC20" s="86">
        <f>EP20/ES30</f>
        <v>0.89289871944121069</v>
      </c>
      <c r="GD20" s="86">
        <f>EQ20/ES30</f>
        <v>0.8690337601862631</v>
      </c>
      <c r="GE20" s="86">
        <f>ER20/ES30</f>
        <v>0.89813736903376018</v>
      </c>
      <c r="GF20" s="86">
        <f>ES20/ES30</f>
        <v>0.85040745052386491</v>
      </c>
      <c r="GG20" s="86">
        <f>ET20/ES30</f>
        <v>0.86437718277066355</v>
      </c>
      <c r="GH20" s="86">
        <f>EU20/ES30</f>
        <v>0.82974388824214207</v>
      </c>
      <c r="GI20" s="86">
        <f>EV20/ES30</f>
        <v>0.8556461001164144</v>
      </c>
      <c r="GJ20" s="86">
        <f>EW20/ES30</f>
        <v>0.8288707799767171</v>
      </c>
      <c r="GK20" s="86">
        <f>EX20/ES30</f>
        <v>0.85593713620488943</v>
      </c>
      <c r="GL20" s="86">
        <f>EY20/ES30</f>
        <v>0.82566938300349246</v>
      </c>
      <c r="GM20" s="86">
        <f>EZ20/ES30</f>
        <v>0.86030267753201395</v>
      </c>
      <c r="GN20" s="86">
        <f>FA20/ES30</f>
        <v>0.8288707799767171</v>
      </c>
      <c r="GO20" s="86">
        <f>FB20/ES30</f>
        <v>0.85069848661233993</v>
      </c>
      <c r="GP20" s="86">
        <f>FC20/ES30</f>
        <v>0.82043073341094297</v>
      </c>
      <c r="GQ20" s="86">
        <f>FD20/ES30</f>
        <v>0.86030267753201395</v>
      </c>
      <c r="GR20" s="86">
        <f>FE20/ES30</f>
        <v>0.83440046565774162</v>
      </c>
      <c r="GS20" s="86">
        <f>FF20/ES30</f>
        <v>0.84895227008149021</v>
      </c>
      <c r="GT20" s="86">
        <f>FG20/ES30</f>
        <v>0.8381839348079162</v>
      </c>
      <c r="GU20" s="86">
        <f>FH20/ES30</f>
        <v>0.86175785797438886</v>
      </c>
      <c r="GV20" s="86">
        <f>FI20/ES30</f>
        <v>0.83207217694994184</v>
      </c>
      <c r="GW20" s="86">
        <f>FJ20/ES30</f>
        <v>0.86146682188591395</v>
      </c>
      <c r="GX20" s="86">
        <f>FK20/ES30</f>
        <v>0.84313154831199066</v>
      </c>
      <c r="GY20" s="86">
        <f>FL20/ES30</f>
        <v>0.8943538998835856</v>
      </c>
      <c r="GZ20" s="86">
        <f>FM20/ES30</f>
        <v>0.87398137369033768</v>
      </c>
      <c r="HA20" s="86">
        <f>FN20/ES30</f>
        <v>0.90337601862630967</v>
      </c>
      <c r="HB20" s="86">
        <f>FO20/ES30</f>
        <v>0.87223515715948774</v>
      </c>
      <c r="HC20" s="86">
        <f>FP20/ES30</f>
        <v>0.91589057043073341</v>
      </c>
      <c r="HD20" s="91">
        <f>FQ20/ES30</f>
        <v>0.89202561117578572</v>
      </c>
      <c r="HE20" s="86"/>
      <c r="HF20" s="2">
        <f t="shared" si="8"/>
        <v>0.86399519790454016</v>
      </c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</row>
    <row r="21" spans="3:225" ht="38.25" customHeight="1" x14ac:dyDescent="0.25">
      <c r="C21" s="2"/>
      <c r="D21" s="2"/>
      <c r="E21" s="2">
        <v>25.48</v>
      </c>
      <c r="F21" s="2">
        <v>25.51</v>
      </c>
      <c r="G21" s="2">
        <v>25.87</v>
      </c>
      <c r="H21" s="2">
        <v>25.76</v>
      </c>
      <c r="I21" s="2">
        <v>25.12</v>
      </c>
      <c r="J21" s="2">
        <v>25.25</v>
      </c>
      <c r="K21" s="2">
        <v>26.66</v>
      </c>
      <c r="L21" s="2">
        <v>26.34</v>
      </c>
      <c r="M21" s="2">
        <v>25.36</v>
      </c>
      <c r="N21" s="2">
        <v>25.63</v>
      </c>
      <c r="O21" s="2">
        <v>25.74</v>
      </c>
      <c r="P21" s="6">
        <v>25.9</v>
      </c>
      <c r="Q21" s="2">
        <v>24.96</v>
      </c>
      <c r="R21" s="2">
        <v>24.24</v>
      </c>
      <c r="S21" s="2">
        <v>24.62</v>
      </c>
      <c r="T21" s="2">
        <v>24.56</v>
      </c>
      <c r="U21" s="2">
        <v>24.7</v>
      </c>
      <c r="V21" s="2">
        <v>24.55</v>
      </c>
      <c r="W21" s="2">
        <v>24.91</v>
      </c>
      <c r="X21" s="2">
        <v>25.2</v>
      </c>
      <c r="Y21" s="2">
        <v>25.26</v>
      </c>
      <c r="Z21" s="2">
        <v>25.26</v>
      </c>
      <c r="AA21" s="2">
        <v>25.28</v>
      </c>
      <c r="AB21" s="2">
        <v>25.72</v>
      </c>
      <c r="AC21" s="2">
        <v>25.02</v>
      </c>
      <c r="AD21" s="2">
        <v>25.33</v>
      </c>
      <c r="AE21" s="7">
        <v>25.5</v>
      </c>
      <c r="AF21" s="2">
        <v>26.16</v>
      </c>
      <c r="AG21" s="14">
        <v>25.96</v>
      </c>
      <c r="AH21" s="2">
        <v>25.65</v>
      </c>
      <c r="AI21" s="2">
        <v>26.16</v>
      </c>
      <c r="AJ21" s="2">
        <v>27.05</v>
      </c>
      <c r="AK21" s="2"/>
      <c r="AL21" s="2">
        <f t="shared" si="0"/>
        <v>25.459687499999998</v>
      </c>
      <c r="AM21" s="2">
        <f t="shared" si="1"/>
        <v>0.62635908682253616</v>
      </c>
      <c r="AN21" s="2">
        <f t="shared" si="2"/>
        <v>3.5389288405473294</v>
      </c>
      <c r="AO21" s="2"/>
      <c r="AP21" s="2">
        <f t="shared" si="3"/>
        <v>25.282696349557519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N21" s="2"/>
      <c r="BO21" s="2"/>
      <c r="BP21" s="23">
        <v>26.63</v>
      </c>
      <c r="BQ21" s="23">
        <v>25.15</v>
      </c>
      <c r="BR21" s="23">
        <v>25.62</v>
      </c>
      <c r="BS21" s="23">
        <v>25.41</v>
      </c>
      <c r="BT21" s="23">
        <v>25.73</v>
      </c>
      <c r="BU21" s="23">
        <v>24.82</v>
      </c>
      <c r="BV21" s="23">
        <v>25.19</v>
      </c>
      <c r="BW21" s="23">
        <v>24.7</v>
      </c>
      <c r="BX21" s="27">
        <v>24.65</v>
      </c>
      <c r="BY21" s="23">
        <v>24.33</v>
      </c>
      <c r="BZ21" s="23">
        <v>24.26</v>
      </c>
      <c r="CA21" s="23">
        <v>23.68</v>
      </c>
      <c r="CB21" s="23">
        <v>24.67</v>
      </c>
      <c r="CC21" s="23">
        <v>24.01</v>
      </c>
      <c r="CD21" s="23">
        <v>24.14</v>
      </c>
      <c r="CE21" s="23">
        <v>24.19</v>
      </c>
      <c r="CF21" s="23">
        <v>24.77</v>
      </c>
      <c r="CG21" s="23">
        <v>24.65</v>
      </c>
      <c r="CH21" s="23">
        <v>24.51</v>
      </c>
      <c r="CI21" s="23">
        <v>24.44</v>
      </c>
      <c r="CJ21" s="23">
        <v>25.03</v>
      </c>
      <c r="CK21" s="23">
        <v>25.38</v>
      </c>
      <c r="CL21" s="23">
        <v>25.52</v>
      </c>
      <c r="CM21" s="28">
        <v>25.73</v>
      </c>
      <c r="CN21" s="23">
        <v>26.52</v>
      </c>
      <c r="CO21" s="23">
        <v>26.27</v>
      </c>
      <c r="CP21" s="23">
        <v>27.11</v>
      </c>
      <c r="CQ21" s="23">
        <v>26.86</v>
      </c>
      <c r="CR21" s="23">
        <v>27.73</v>
      </c>
      <c r="CS21" s="23">
        <v>27.28</v>
      </c>
      <c r="CT21" s="23">
        <v>28.13</v>
      </c>
      <c r="CU21" s="23">
        <v>27.31</v>
      </c>
      <c r="CV21" s="2"/>
      <c r="CW21" s="2">
        <f t="shared" si="4"/>
        <v>25.450624999999995</v>
      </c>
      <c r="CX21" s="2">
        <f t="shared" si="5"/>
        <v>1.1922922825787197</v>
      </c>
      <c r="CY21" s="2">
        <f t="shared" si="6"/>
        <v>6.7364513965697661</v>
      </c>
      <c r="CZ21" s="2"/>
      <c r="DA21" s="2">
        <f t="shared" si="7"/>
        <v>25.273633849557516</v>
      </c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EK21" s="86"/>
      <c r="EL21" s="99">
        <v>29.96</v>
      </c>
      <c r="EM21" s="99">
        <v>30.34</v>
      </c>
      <c r="EN21" s="99">
        <v>29.46</v>
      </c>
      <c r="EO21" s="99">
        <v>30.9</v>
      </c>
      <c r="EP21" s="99">
        <v>29.69</v>
      </c>
      <c r="EQ21" s="99">
        <v>30.21</v>
      </c>
      <c r="ER21" s="99">
        <v>28.65</v>
      </c>
      <c r="ES21" s="99">
        <v>30.08</v>
      </c>
      <c r="ET21" s="99">
        <v>28.46</v>
      </c>
      <c r="EU21" s="99">
        <v>29.53</v>
      </c>
      <c r="EV21" s="99">
        <v>28.43</v>
      </c>
      <c r="EW21" s="99">
        <v>29.51</v>
      </c>
      <c r="EX21" s="99">
        <v>28.52</v>
      </c>
      <c r="EY21" s="99">
        <v>29.05</v>
      </c>
      <c r="EZ21" s="99">
        <v>28.68</v>
      </c>
      <c r="FA21" s="99">
        <v>29.59</v>
      </c>
      <c r="FB21" s="99">
        <v>28.35</v>
      </c>
      <c r="FC21" s="99">
        <v>29.34</v>
      </c>
      <c r="FD21" s="99">
        <v>27.81</v>
      </c>
      <c r="FE21" s="99">
        <v>30.25</v>
      </c>
      <c r="FF21" s="99">
        <v>28.21</v>
      </c>
      <c r="FG21" s="99">
        <v>29.77</v>
      </c>
      <c r="FH21" s="99">
        <v>28.2</v>
      </c>
      <c r="FI21" s="99">
        <v>30.74</v>
      </c>
      <c r="FJ21" s="99">
        <v>28.68</v>
      </c>
      <c r="FK21" s="99">
        <v>30.64</v>
      </c>
      <c r="FL21" s="99">
        <v>28.75</v>
      </c>
      <c r="FM21" s="99">
        <v>32.01</v>
      </c>
      <c r="FN21" s="99">
        <v>29.75</v>
      </c>
      <c r="FO21" s="99">
        <v>31.16</v>
      </c>
      <c r="FP21" s="99">
        <v>29.5</v>
      </c>
      <c r="FQ21" s="99">
        <v>32.549999999999997</v>
      </c>
      <c r="FR21" s="86"/>
      <c r="FS21" s="86"/>
      <c r="FT21" s="86"/>
      <c r="FU21" s="86"/>
      <c r="FV21" s="86"/>
      <c r="FW21" s="86"/>
      <c r="FX21" s="86"/>
      <c r="FY21" s="90">
        <f>EL21/ES30</f>
        <v>0.87194412107101282</v>
      </c>
      <c r="FZ21" s="86">
        <f>EM21/ES30</f>
        <v>0.88300349243306175</v>
      </c>
      <c r="GA21" s="86">
        <f>EN21/ES30</f>
        <v>0.85739231664726434</v>
      </c>
      <c r="GB21" s="86">
        <f>EO21/ES30</f>
        <v>0.89930151338766007</v>
      </c>
      <c r="GC21" s="86">
        <f>EP21/ES30</f>
        <v>0.86408614668218864</v>
      </c>
      <c r="GD21" s="86">
        <f>EQ21/ES30</f>
        <v>0.87922002328288706</v>
      </c>
      <c r="GE21" s="86">
        <f>ER21/ES30</f>
        <v>0.83381839348079156</v>
      </c>
      <c r="GF21" s="86">
        <f>ES21/ES30</f>
        <v>0.87543655413271237</v>
      </c>
      <c r="GG21" s="86">
        <f>ET21/ES30</f>
        <v>0.82828870779976715</v>
      </c>
      <c r="GH21" s="86">
        <f>EU21/ES30</f>
        <v>0.85942956926658909</v>
      </c>
      <c r="GI21" s="86">
        <f>EV21/ES30</f>
        <v>0.82741559953434229</v>
      </c>
      <c r="GJ21" s="86">
        <f>EW21/ES30</f>
        <v>0.85884749708963914</v>
      </c>
      <c r="GK21" s="86">
        <f>EX21/ES30</f>
        <v>0.83003492433061699</v>
      </c>
      <c r="GL21" s="86">
        <f>EY21/ES30</f>
        <v>0.84545983701979044</v>
      </c>
      <c r="GM21" s="86">
        <f>EZ21/ES30</f>
        <v>0.83469150174621654</v>
      </c>
      <c r="GN21" s="86">
        <f>FA21/ES30</f>
        <v>0.86117578579743892</v>
      </c>
      <c r="GO21" s="86">
        <f>FB21/ES30</f>
        <v>0.82508731082654252</v>
      </c>
      <c r="GP21" s="86">
        <f>FC21/ES30</f>
        <v>0.85389988358556457</v>
      </c>
      <c r="GQ21" s="86">
        <f>FD21/ES30</f>
        <v>0.80937136204889404</v>
      </c>
      <c r="GR21" s="86">
        <f>FE21/ES30</f>
        <v>0.88038416763678695</v>
      </c>
      <c r="GS21" s="86">
        <f>FF21/ES30</f>
        <v>0.82101280558789291</v>
      </c>
      <c r="GT21" s="86">
        <f>FG21/ES30</f>
        <v>0.86641443538998841</v>
      </c>
      <c r="GU21" s="86">
        <f>FH21/ES30</f>
        <v>0.82072176949941789</v>
      </c>
      <c r="GV21" s="86">
        <f>FI21/ES30</f>
        <v>0.89464493597206052</v>
      </c>
      <c r="GW21" s="86">
        <f>FJ21/ES30</f>
        <v>0.83469150174621654</v>
      </c>
      <c r="GX21" s="86">
        <f>FK21/ES30</f>
        <v>0.89173457508731091</v>
      </c>
      <c r="GY21" s="86">
        <f>FL21/ES30</f>
        <v>0.83672875436554139</v>
      </c>
      <c r="GZ21" s="86">
        <f>FM21/ES30</f>
        <v>0.93160651920838178</v>
      </c>
      <c r="HA21" s="86">
        <f>FN21/ES30</f>
        <v>0.86583236321303847</v>
      </c>
      <c r="HB21" s="86">
        <f>FO21/ES30</f>
        <v>0.90686845168800934</v>
      </c>
      <c r="HC21" s="86">
        <f>FP21/ES30</f>
        <v>0.85855646100116412</v>
      </c>
      <c r="HD21" s="91">
        <f>FQ21/ES30</f>
        <v>0.94732246798603015</v>
      </c>
      <c r="HE21" s="86"/>
      <c r="HF21" s="2">
        <f t="shared" si="8"/>
        <v>0.86107574214202576</v>
      </c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</row>
    <row r="22" spans="3:225" ht="38.25" customHeight="1" x14ac:dyDescent="0.25">
      <c r="C22" s="2"/>
      <c r="D22" s="2"/>
      <c r="E22" s="2">
        <v>26.55</v>
      </c>
      <c r="F22" s="2">
        <v>25.73</v>
      </c>
      <c r="G22" s="2">
        <v>26.52</v>
      </c>
      <c r="H22" s="2">
        <v>25.71</v>
      </c>
      <c r="I22" s="2">
        <v>26.08</v>
      </c>
      <c r="J22" s="2">
        <v>25.47</v>
      </c>
      <c r="K22" s="2">
        <v>26.37</v>
      </c>
      <c r="L22" s="2">
        <v>26.11</v>
      </c>
      <c r="M22" s="2">
        <v>25.23</v>
      </c>
      <c r="N22" s="2">
        <v>25.86</v>
      </c>
      <c r="O22" s="2">
        <v>25.63</v>
      </c>
      <c r="P22" s="6">
        <v>25.68</v>
      </c>
      <c r="Q22" s="2">
        <v>24.85</v>
      </c>
      <c r="R22" s="2">
        <v>25.28</v>
      </c>
      <c r="S22" s="2">
        <v>24.52</v>
      </c>
      <c r="T22" s="2">
        <v>25.08</v>
      </c>
      <c r="U22" s="2">
        <v>25.02</v>
      </c>
      <c r="V22" s="2">
        <v>24.9</v>
      </c>
      <c r="W22" s="2">
        <v>25</v>
      </c>
      <c r="X22" s="2">
        <v>25.02</v>
      </c>
      <c r="Y22" s="2">
        <v>25.02</v>
      </c>
      <c r="Z22" s="2">
        <v>25.51</v>
      </c>
      <c r="AA22" s="2">
        <v>25.74</v>
      </c>
      <c r="AB22" s="2">
        <v>25.91</v>
      </c>
      <c r="AC22" s="2">
        <v>25.1</v>
      </c>
      <c r="AD22" s="2">
        <v>25.39</v>
      </c>
      <c r="AE22" s="7">
        <v>26.02</v>
      </c>
      <c r="AF22" s="2">
        <v>25.98</v>
      </c>
      <c r="AG22" s="14">
        <v>25.63</v>
      </c>
      <c r="AH22" s="2">
        <v>26.23</v>
      </c>
      <c r="AI22" s="2">
        <v>25.83</v>
      </c>
      <c r="AJ22" s="2">
        <v>25.2</v>
      </c>
      <c r="AK22" s="2"/>
      <c r="AL22" s="2">
        <f t="shared" si="0"/>
        <v>25.567812499999999</v>
      </c>
      <c r="AM22" s="2">
        <f t="shared" si="1"/>
        <v>0.51952667276057873</v>
      </c>
      <c r="AN22" s="2">
        <f t="shared" si="2"/>
        <v>2.9353257010972702</v>
      </c>
      <c r="AO22" s="2"/>
      <c r="AP22" s="2">
        <f t="shared" si="3"/>
        <v>25.39082134955752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N22" s="2"/>
      <c r="BO22" s="2"/>
      <c r="BP22" s="23">
        <v>26.7</v>
      </c>
      <c r="BQ22" s="23">
        <v>26.52</v>
      </c>
      <c r="BR22" s="23">
        <v>25.8</v>
      </c>
      <c r="BS22" s="23">
        <v>25.99</v>
      </c>
      <c r="BT22" s="23">
        <v>25.07</v>
      </c>
      <c r="BU22" s="23">
        <v>25.67</v>
      </c>
      <c r="BV22" s="23">
        <v>24.82</v>
      </c>
      <c r="BW22" s="23">
        <v>24.69</v>
      </c>
      <c r="BX22" s="27">
        <v>24.79</v>
      </c>
      <c r="BY22" s="23">
        <v>25.18</v>
      </c>
      <c r="BZ22" s="23">
        <v>24.61</v>
      </c>
      <c r="CA22" s="23">
        <v>24.74</v>
      </c>
      <c r="CB22" s="23">
        <v>24.27</v>
      </c>
      <c r="CC22" s="23">
        <v>24.26</v>
      </c>
      <c r="CD22" s="23">
        <v>24.66</v>
      </c>
      <c r="CE22" s="23">
        <v>24.99</v>
      </c>
      <c r="CF22" s="23">
        <v>24.09</v>
      </c>
      <c r="CG22" s="23">
        <v>24.85</v>
      </c>
      <c r="CH22" s="23">
        <v>24.9</v>
      </c>
      <c r="CI22" s="23">
        <v>25.03</v>
      </c>
      <c r="CJ22" s="23">
        <v>25.25</v>
      </c>
      <c r="CK22" s="23">
        <v>25.9</v>
      </c>
      <c r="CL22" s="23">
        <v>25.36</v>
      </c>
      <c r="CM22" s="28">
        <v>26.33</v>
      </c>
      <c r="CN22" s="23">
        <v>26.49</v>
      </c>
      <c r="CO22" s="23">
        <v>26.54</v>
      </c>
      <c r="CP22" s="23">
        <v>26.66</v>
      </c>
      <c r="CQ22" s="23">
        <v>27.36</v>
      </c>
      <c r="CR22" s="23">
        <v>27.24</v>
      </c>
      <c r="CS22" s="23">
        <v>28.17</v>
      </c>
      <c r="CT22" s="23">
        <v>27.43</v>
      </c>
      <c r="CU22" s="23">
        <v>27.45</v>
      </c>
      <c r="CV22" s="2"/>
      <c r="CW22" s="2">
        <f t="shared" si="4"/>
        <v>25.681562499999998</v>
      </c>
      <c r="CX22" s="2">
        <f t="shared" si="5"/>
        <v>1.1006394310845238</v>
      </c>
      <c r="CY22" s="2">
        <f t="shared" si="6"/>
        <v>6.2186127856275597</v>
      </c>
      <c r="CZ22" s="2"/>
      <c r="DA22" s="2">
        <f t="shared" si="7"/>
        <v>25.504571349557519</v>
      </c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EK22" s="86"/>
      <c r="EL22" s="99">
        <v>32.270000000000003</v>
      </c>
      <c r="EM22" s="99">
        <v>30.47</v>
      </c>
      <c r="EN22" s="99">
        <v>31.53</v>
      </c>
      <c r="EO22" s="99">
        <v>29.74</v>
      </c>
      <c r="EP22" s="99">
        <v>31.28</v>
      </c>
      <c r="EQ22" s="99">
        <v>29.74</v>
      </c>
      <c r="ER22" s="99">
        <v>30.9</v>
      </c>
      <c r="ES22" s="99">
        <v>29.03</v>
      </c>
      <c r="ET22" s="99">
        <v>30</v>
      </c>
      <c r="EU22" s="99">
        <v>29</v>
      </c>
      <c r="EV22" s="99">
        <v>30.03</v>
      </c>
      <c r="EW22" s="99">
        <v>28.9</v>
      </c>
      <c r="EX22" s="99">
        <v>29.69</v>
      </c>
      <c r="EY22" s="99">
        <v>28.4</v>
      </c>
      <c r="EZ22" s="99">
        <v>29.39</v>
      </c>
      <c r="FA22" s="99">
        <v>28.6</v>
      </c>
      <c r="FB22" s="99">
        <v>29.59</v>
      </c>
      <c r="FC22" s="99">
        <v>28.35</v>
      </c>
      <c r="FD22" s="99">
        <v>29.62</v>
      </c>
      <c r="FE22" s="99">
        <v>28.72</v>
      </c>
      <c r="FF22" s="99">
        <v>29.63</v>
      </c>
      <c r="FG22" s="99">
        <v>28.99</v>
      </c>
      <c r="FH22" s="99">
        <v>30.34</v>
      </c>
      <c r="FI22" s="99">
        <v>29.33</v>
      </c>
      <c r="FJ22" s="99">
        <v>30.29</v>
      </c>
      <c r="FK22" s="99">
        <v>29.36</v>
      </c>
      <c r="FL22" s="99">
        <v>30.7</v>
      </c>
      <c r="FM22" s="99">
        <v>30</v>
      </c>
      <c r="FN22" s="99">
        <v>30.67</v>
      </c>
      <c r="FO22" s="99">
        <v>29.7</v>
      </c>
      <c r="FP22" s="99">
        <v>31.26</v>
      </c>
      <c r="FQ22" s="99">
        <v>30.2</v>
      </c>
      <c r="FR22" s="86"/>
      <c r="FS22" s="86"/>
      <c r="FT22" s="86"/>
      <c r="FU22" s="86"/>
      <c r="FV22" s="86"/>
      <c r="FW22" s="86"/>
      <c r="FX22" s="86"/>
      <c r="FY22" s="90">
        <f>EL22/ES30</f>
        <v>0.93917345750873116</v>
      </c>
      <c r="FZ22" s="86">
        <f>EM22/ES30</f>
        <v>0.88678696158323633</v>
      </c>
      <c r="GA22" s="86">
        <f>EN22/ES30</f>
        <v>0.91763678696158324</v>
      </c>
      <c r="GB22" s="86">
        <f>EO22/ES30</f>
        <v>0.86554132712456344</v>
      </c>
      <c r="GC22" s="86">
        <f>EP22/ES30</f>
        <v>0.910360884749709</v>
      </c>
      <c r="GD22" s="86">
        <f>EQ22/ES30</f>
        <v>0.86554132712456344</v>
      </c>
      <c r="GE22" s="86">
        <f>ER22/ES30</f>
        <v>0.89930151338766007</v>
      </c>
      <c r="GF22" s="86">
        <f>ES22/ES30</f>
        <v>0.84487776484284061</v>
      </c>
      <c r="GG22" s="86">
        <f>ET22/ES30</f>
        <v>0.87310826542491271</v>
      </c>
      <c r="GH22" s="86">
        <f>EU22/ES30</f>
        <v>0.84400465657741564</v>
      </c>
      <c r="GI22" s="86">
        <f>EV22/ES30</f>
        <v>0.87398137369033768</v>
      </c>
      <c r="GJ22" s="86">
        <f>EW22/ES30</f>
        <v>0.84109429569266592</v>
      </c>
      <c r="GK22" s="86">
        <f>EX22/ES30</f>
        <v>0.86408614668218864</v>
      </c>
      <c r="GL22" s="86">
        <f>EY22/ES30</f>
        <v>0.82654249126891732</v>
      </c>
      <c r="GM22" s="86">
        <f>EZ22/ES30</f>
        <v>0.85535506402793948</v>
      </c>
      <c r="GN22" s="86">
        <f>FA22/ES30</f>
        <v>0.83236321303841687</v>
      </c>
      <c r="GO22" s="86">
        <f>FB22/ES30</f>
        <v>0.86117578579743892</v>
      </c>
      <c r="GP22" s="86">
        <f>FC22/ES30</f>
        <v>0.82508731082654252</v>
      </c>
      <c r="GQ22" s="86">
        <f>FD22/ES30</f>
        <v>0.86204889406286389</v>
      </c>
      <c r="GR22" s="86">
        <f>FE22/ES30</f>
        <v>0.83585564610011642</v>
      </c>
      <c r="GS22" s="86">
        <f>FF22/ES30</f>
        <v>0.8623399301513387</v>
      </c>
      <c r="GT22" s="86">
        <f>FG22/ES30</f>
        <v>0.84371362048894061</v>
      </c>
      <c r="GU22" s="86">
        <f>FH22/ES30</f>
        <v>0.88300349243306175</v>
      </c>
      <c r="GV22" s="86">
        <f>FI22/ES30</f>
        <v>0.85360884749708965</v>
      </c>
      <c r="GW22" s="86">
        <f>FJ22/ES30</f>
        <v>0.88154831199068684</v>
      </c>
      <c r="GX22" s="86">
        <f>FK22/ES30</f>
        <v>0.85448195576251451</v>
      </c>
      <c r="GY22" s="86">
        <f>FL22/ES30</f>
        <v>0.89348079161816063</v>
      </c>
      <c r="GZ22" s="86">
        <f>FM22/ES30</f>
        <v>0.87310826542491271</v>
      </c>
      <c r="HA22" s="86">
        <f>FN22/ES30</f>
        <v>0.89260768335273577</v>
      </c>
      <c r="HB22" s="86">
        <f>FO22/ES30</f>
        <v>0.86437718277066355</v>
      </c>
      <c r="HC22" s="86">
        <f>FP22/ES30</f>
        <v>0.90977881257275905</v>
      </c>
      <c r="HD22" s="91">
        <f>FQ22/ES30</f>
        <v>0.87892898719441215</v>
      </c>
      <c r="HE22" s="86"/>
      <c r="HF22" s="2">
        <f t="shared" si="8"/>
        <v>0.86921565774156029</v>
      </c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</row>
    <row r="23" spans="3:225" ht="38.25" customHeight="1" x14ac:dyDescent="0.25">
      <c r="C23" s="2"/>
      <c r="D23" s="2"/>
      <c r="E23" s="2">
        <v>26.13</v>
      </c>
      <c r="F23" s="2">
        <v>25.78</v>
      </c>
      <c r="G23" s="2">
        <v>26.12</v>
      </c>
      <c r="H23" s="2">
        <v>26.02</v>
      </c>
      <c r="I23" s="2">
        <v>25.53</v>
      </c>
      <c r="J23" s="2">
        <v>25.89</v>
      </c>
      <c r="K23" s="2">
        <v>25.8</v>
      </c>
      <c r="L23" s="2">
        <v>25.83</v>
      </c>
      <c r="M23" s="2">
        <v>26.11</v>
      </c>
      <c r="N23" s="2">
        <v>25.35</v>
      </c>
      <c r="O23" s="2">
        <v>26.48</v>
      </c>
      <c r="P23" s="6">
        <v>26.34</v>
      </c>
      <c r="Q23" s="2">
        <v>25.67</v>
      </c>
      <c r="R23" s="2">
        <v>25.08</v>
      </c>
      <c r="S23" s="2">
        <v>24.98</v>
      </c>
      <c r="T23" s="2">
        <v>25.29</v>
      </c>
      <c r="U23" s="2">
        <v>25.58</v>
      </c>
      <c r="V23" s="2">
        <v>24.95</v>
      </c>
      <c r="W23" s="2">
        <v>25.46</v>
      </c>
      <c r="X23" s="2">
        <v>25.77</v>
      </c>
      <c r="Y23" s="2">
        <v>24.94</v>
      </c>
      <c r="Z23" s="2">
        <v>25.14</v>
      </c>
      <c r="AA23" s="2">
        <v>25.29</v>
      </c>
      <c r="AB23" s="2">
        <v>25.96</v>
      </c>
      <c r="AC23" s="2">
        <v>25.62</v>
      </c>
      <c r="AD23" s="2">
        <v>26.11</v>
      </c>
      <c r="AE23" s="7">
        <v>26.15</v>
      </c>
      <c r="AF23" s="2">
        <v>26.66</v>
      </c>
      <c r="AG23" s="14">
        <v>25.77</v>
      </c>
      <c r="AH23" s="2">
        <v>26.17</v>
      </c>
      <c r="AI23" s="2">
        <v>26.24</v>
      </c>
      <c r="AJ23" s="2">
        <v>25.69</v>
      </c>
      <c r="AK23" s="2"/>
      <c r="AL23" s="2">
        <f t="shared" si="0"/>
        <v>25.746874999999999</v>
      </c>
      <c r="AM23" s="2">
        <f t="shared" si="1"/>
        <v>0.45629954437140113</v>
      </c>
      <c r="AN23" s="2">
        <f t="shared" si="2"/>
        <v>2.5780924256984163</v>
      </c>
      <c r="AO23" s="2"/>
      <c r="AP23" s="2">
        <f t="shared" si="3"/>
        <v>25.56988384955752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N23" s="2"/>
      <c r="BO23" s="2"/>
      <c r="BP23" s="23">
        <v>27.65</v>
      </c>
      <c r="BQ23" s="23">
        <v>26.52</v>
      </c>
      <c r="BR23" s="23">
        <v>27.22</v>
      </c>
      <c r="BS23" s="23">
        <v>25.59</v>
      </c>
      <c r="BT23" s="23">
        <v>26.13</v>
      </c>
      <c r="BU23" s="23">
        <v>25.53</v>
      </c>
      <c r="BV23" s="23">
        <v>25.53</v>
      </c>
      <c r="BW23" s="23">
        <v>25.51</v>
      </c>
      <c r="BX23" s="27">
        <v>25.68</v>
      </c>
      <c r="BY23" s="23">
        <v>24.9</v>
      </c>
      <c r="BZ23" s="23">
        <v>24.87</v>
      </c>
      <c r="CA23" s="23">
        <v>24.95</v>
      </c>
      <c r="CB23" s="23">
        <v>25.42</v>
      </c>
      <c r="CC23" s="23">
        <v>24.97</v>
      </c>
      <c r="CD23" s="23">
        <v>25.22</v>
      </c>
      <c r="CE23" s="23">
        <v>24.75</v>
      </c>
      <c r="CF23" s="23">
        <v>25.59</v>
      </c>
      <c r="CG23" s="23">
        <v>25.67</v>
      </c>
      <c r="CH23" s="23">
        <v>25.48</v>
      </c>
      <c r="CI23" s="23">
        <v>25.2</v>
      </c>
      <c r="CJ23" s="23">
        <v>26.15</v>
      </c>
      <c r="CK23" s="23">
        <v>25.97</v>
      </c>
      <c r="CL23" s="23">
        <v>26.46</v>
      </c>
      <c r="CM23" s="28">
        <v>26.34</v>
      </c>
      <c r="CN23" s="23">
        <v>27</v>
      </c>
      <c r="CO23" s="23">
        <v>26.79</v>
      </c>
      <c r="CP23" s="23">
        <v>27.58</v>
      </c>
      <c r="CQ23" s="23">
        <v>27.62</v>
      </c>
      <c r="CR23" s="23">
        <v>27.62</v>
      </c>
      <c r="CS23" s="23">
        <v>27.62</v>
      </c>
      <c r="CT23" s="23">
        <v>28.07</v>
      </c>
      <c r="CU23" s="23">
        <v>27.44</v>
      </c>
      <c r="CV23" s="2"/>
      <c r="CW23" s="2">
        <f t="shared" si="4"/>
        <v>26.15750000000001</v>
      </c>
      <c r="CX23" s="2">
        <f t="shared" si="5"/>
        <v>1.0113006636297954</v>
      </c>
      <c r="CY23" s="2">
        <f t="shared" si="6"/>
        <v>5.7138487495083448</v>
      </c>
      <c r="CZ23" s="2"/>
      <c r="DA23" s="2">
        <f t="shared" si="7"/>
        <v>25.98050884955753</v>
      </c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EK23" s="86"/>
      <c r="EL23" s="99">
        <v>31.45</v>
      </c>
      <c r="EM23" s="99">
        <v>30.87</v>
      </c>
      <c r="EN23" s="99">
        <v>30.16</v>
      </c>
      <c r="EO23" s="99">
        <v>30.88</v>
      </c>
      <c r="EP23" s="99">
        <v>29.95</v>
      </c>
      <c r="EQ23" s="99">
        <v>30.49</v>
      </c>
      <c r="ER23" s="99">
        <v>29.24</v>
      </c>
      <c r="ES23" s="99">
        <v>30.45</v>
      </c>
      <c r="ET23" s="99">
        <v>28.7</v>
      </c>
      <c r="EU23" s="99">
        <v>29.64</v>
      </c>
      <c r="EV23" s="99">
        <v>28.89</v>
      </c>
      <c r="EW23" s="99">
        <v>30.4</v>
      </c>
      <c r="EX23" s="99">
        <v>28.44</v>
      </c>
      <c r="EY23" s="99">
        <v>29.47</v>
      </c>
      <c r="EZ23" s="99">
        <v>28.83</v>
      </c>
      <c r="FA23" s="99">
        <v>29.88</v>
      </c>
      <c r="FB23" s="99">
        <v>28.4</v>
      </c>
      <c r="FC23" s="99">
        <v>29.87</v>
      </c>
      <c r="FD23" s="99">
        <v>28.77</v>
      </c>
      <c r="FE23" s="99">
        <v>30.33</v>
      </c>
      <c r="FF23" s="99">
        <v>28.88</v>
      </c>
      <c r="FG23" s="99">
        <v>30.23</v>
      </c>
      <c r="FH23" s="99">
        <v>28.52</v>
      </c>
      <c r="FI23" s="99">
        <v>31.22</v>
      </c>
      <c r="FJ23" s="99">
        <v>29.06</v>
      </c>
      <c r="FK23" s="99">
        <v>30.81</v>
      </c>
      <c r="FL23" s="99">
        <v>29.35</v>
      </c>
      <c r="FM23" s="99">
        <v>31.76</v>
      </c>
      <c r="FN23" s="99">
        <v>29.48</v>
      </c>
      <c r="FO23" s="99">
        <v>31.37</v>
      </c>
      <c r="FP23" s="99">
        <v>29.79</v>
      </c>
      <c r="FQ23" s="99">
        <v>33.15</v>
      </c>
      <c r="FR23" s="86"/>
      <c r="FS23" s="86"/>
      <c r="FT23" s="86"/>
      <c r="FU23" s="86"/>
      <c r="FV23" s="86"/>
      <c r="FW23" s="86"/>
      <c r="FX23" s="86"/>
      <c r="FY23" s="90">
        <f>EL23/ES30</f>
        <v>0.91530849825378346</v>
      </c>
      <c r="FZ23" s="86">
        <f>EM23/ES30</f>
        <v>0.89842840512223521</v>
      </c>
      <c r="GA23" s="86">
        <f>EN23/ES30</f>
        <v>0.87776484284051226</v>
      </c>
      <c r="GB23" s="86">
        <f>EO23/ES30</f>
        <v>0.89871944121071012</v>
      </c>
      <c r="GC23" s="86">
        <f>EP23/ES30</f>
        <v>0.8716530849825378</v>
      </c>
      <c r="GD23" s="86">
        <f>EQ23/ES30</f>
        <v>0.88736903376018628</v>
      </c>
      <c r="GE23" s="86">
        <f>ER23/ES30</f>
        <v>0.85098952270081485</v>
      </c>
      <c r="GF23" s="86">
        <f>ES23/ES30</f>
        <v>0.88620488940628639</v>
      </c>
      <c r="GG23" s="86">
        <f>ET23/ES30</f>
        <v>0.83527357392316648</v>
      </c>
      <c r="GH23" s="86">
        <f>EU23/ES30</f>
        <v>0.86263096623981372</v>
      </c>
      <c r="GI23" s="86">
        <f>EV23/ES30</f>
        <v>0.840803259604191</v>
      </c>
      <c r="GJ23" s="86">
        <f>EW23/ES30</f>
        <v>0.88474970896391147</v>
      </c>
      <c r="GK23" s="86">
        <f>EX23/ES30</f>
        <v>0.82770663562281732</v>
      </c>
      <c r="GL23" s="86">
        <f>EY23/ES30</f>
        <v>0.85768335273573926</v>
      </c>
      <c r="GM23" s="86">
        <f>EZ23/ES30</f>
        <v>0.83905704307334106</v>
      </c>
      <c r="GN23" s="86">
        <f>FA23/ES30</f>
        <v>0.86961583236321305</v>
      </c>
      <c r="GO23" s="86">
        <f>FB23/ES30</f>
        <v>0.82654249126891732</v>
      </c>
      <c r="GP23" s="86">
        <f>FC23/ES30</f>
        <v>0.86932479627473813</v>
      </c>
      <c r="GQ23" s="86">
        <f>FD23/ES30</f>
        <v>0.83731082654249123</v>
      </c>
      <c r="GR23" s="86">
        <f>FE23/ES30</f>
        <v>0.88271245634458673</v>
      </c>
      <c r="GS23" s="86">
        <f>FF23/ES30</f>
        <v>0.84051222351571597</v>
      </c>
      <c r="GT23" s="86">
        <f>FG23/ES30</f>
        <v>0.87980209545983701</v>
      </c>
      <c r="GU23" s="86">
        <f>FH23/ES30</f>
        <v>0.83003492433061699</v>
      </c>
      <c r="GV23" s="86">
        <f>FI23/ES30</f>
        <v>0.90861466821885917</v>
      </c>
      <c r="GW23" s="86">
        <f>FJ23/ES30</f>
        <v>0.84575087310826536</v>
      </c>
      <c r="GX23" s="86">
        <f>FK23/ES30</f>
        <v>0.89668218859138527</v>
      </c>
      <c r="GY23" s="86">
        <f>FL23/ES30</f>
        <v>0.85419091967403959</v>
      </c>
      <c r="GZ23" s="86">
        <f>FM23/ES30</f>
        <v>0.92433061699650765</v>
      </c>
      <c r="HA23" s="86">
        <f>FN23/ES30</f>
        <v>0.85797438882421428</v>
      </c>
      <c r="HB23" s="86">
        <f>FO23/ES30</f>
        <v>0.9129802095459838</v>
      </c>
      <c r="HC23" s="86">
        <f>FP23/ES30</f>
        <v>0.86699650756693825</v>
      </c>
      <c r="HD23" s="91">
        <f>FQ23/ES30</f>
        <v>0.96478463329452846</v>
      </c>
      <c r="HE23" s="86"/>
      <c r="HF23" s="2">
        <f t="shared" si="8"/>
        <v>0.87195321594877762</v>
      </c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</row>
    <row r="24" spans="3:225" ht="38.25" customHeight="1" x14ac:dyDescent="0.25">
      <c r="C24" s="2"/>
      <c r="D24" s="2"/>
      <c r="E24" s="2">
        <v>26.78</v>
      </c>
      <c r="F24" s="2">
        <v>25.78</v>
      </c>
      <c r="G24" s="2">
        <v>27.77</v>
      </c>
      <c r="H24" s="2">
        <v>26.35</v>
      </c>
      <c r="I24" s="2">
        <v>26.13</v>
      </c>
      <c r="J24" s="2">
        <v>26.28</v>
      </c>
      <c r="K24" s="2">
        <v>26.39</v>
      </c>
      <c r="L24" s="2">
        <v>26.15</v>
      </c>
      <c r="M24" s="2">
        <v>25.79</v>
      </c>
      <c r="N24" s="2">
        <v>25.89</v>
      </c>
      <c r="O24" s="2">
        <v>26.01</v>
      </c>
      <c r="P24" s="6">
        <v>25.76</v>
      </c>
      <c r="Q24" s="2">
        <v>25.2</v>
      </c>
      <c r="R24" s="2">
        <v>25.62</v>
      </c>
      <c r="S24" s="2">
        <v>25.2</v>
      </c>
      <c r="T24" s="2">
        <v>25.44</v>
      </c>
      <c r="U24" s="2">
        <v>24.92</v>
      </c>
      <c r="V24" s="2">
        <v>25.47</v>
      </c>
      <c r="W24" s="2">
        <v>25.52</v>
      </c>
      <c r="X24" s="2">
        <v>25.73</v>
      </c>
      <c r="Y24" s="2">
        <v>24.81</v>
      </c>
      <c r="Z24" s="2">
        <v>25.89</v>
      </c>
      <c r="AA24" s="2">
        <v>25.73</v>
      </c>
      <c r="AB24" s="2">
        <v>26.13</v>
      </c>
      <c r="AC24" s="2">
        <v>25.66</v>
      </c>
      <c r="AD24" s="2">
        <v>26</v>
      </c>
      <c r="AE24" s="7">
        <v>26.02</v>
      </c>
      <c r="AF24" s="2">
        <v>26.25</v>
      </c>
      <c r="AG24" s="14">
        <v>25.41</v>
      </c>
      <c r="AH24" s="2">
        <v>25.61</v>
      </c>
      <c r="AI24" s="2">
        <v>26.06</v>
      </c>
      <c r="AJ24" s="2">
        <v>25.99</v>
      </c>
      <c r="AK24" s="2"/>
      <c r="AL24" s="2">
        <f t="shared" si="0"/>
        <v>25.866874999999993</v>
      </c>
      <c r="AM24" s="2">
        <f t="shared" si="1"/>
        <v>0.55118311166131095</v>
      </c>
      <c r="AN24" s="2">
        <f t="shared" si="2"/>
        <v>3.1141845808864073</v>
      </c>
      <c r="AO24" s="2"/>
      <c r="AP24" s="2">
        <f t="shared" si="3"/>
        <v>25.689883849557514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N24" s="2"/>
      <c r="BO24" s="2"/>
      <c r="BP24" s="23">
        <v>27.48</v>
      </c>
      <c r="BQ24" s="23">
        <v>27.92</v>
      </c>
      <c r="BR24" s="23">
        <v>27.37</v>
      </c>
      <c r="BS24" s="23">
        <v>27.02</v>
      </c>
      <c r="BT24" s="23">
        <v>26.05</v>
      </c>
      <c r="BU24" s="23">
        <v>26.17</v>
      </c>
      <c r="BV24" s="23">
        <v>25.12</v>
      </c>
      <c r="BW24" s="23">
        <v>25.87</v>
      </c>
      <c r="BX24" s="27">
        <v>25.25</v>
      </c>
      <c r="BY24" s="23">
        <v>25.85</v>
      </c>
      <c r="BZ24" s="23">
        <v>25.19</v>
      </c>
      <c r="CA24" s="23">
        <v>25.44</v>
      </c>
      <c r="CB24" s="23">
        <v>25.2</v>
      </c>
      <c r="CC24" s="23">
        <v>25.39</v>
      </c>
      <c r="CD24" s="23">
        <v>24.98</v>
      </c>
      <c r="CE24" s="23">
        <v>25.51</v>
      </c>
      <c r="CF24" s="23">
        <v>25.66</v>
      </c>
      <c r="CG24" s="23">
        <v>25.88</v>
      </c>
      <c r="CH24" s="23">
        <v>25.24</v>
      </c>
      <c r="CI24" s="23">
        <v>25.93</v>
      </c>
      <c r="CJ24" s="23">
        <v>26.1</v>
      </c>
      <c r="CK24" s="23">
        <v>26.44</v>
      </c>
      <c r="CL24" s="23">
        <v>26.43</v>
      </c>
      <c r="CM24" s="28">
        <v>26.58</v>
      </c>
      <c r="CN24" s="23">
        <v>27.1</v>
      </c>
      <c r="CO24" s="23">
        <v>26.95</v>
      </c>
      <c r="CP24" s="23">
        <v>27.31</v>
      </c>
      <c r="CQ24" s="23">
        <v>27.7</v>
      </c>
      <c r="CR24" s="23">
        <v>27.11</v>
      </c>
      <c r="CS24" s="23">
        <v>28.05</v>
      </c>
      <c r="CT24" s="23">
        <v>27.4</v>
      </c>
      <c r="CU24" s="23">
        <v>27.01</v>
      </c>
      <c r="CV24" s="2"/>
      <c r="CW24" s="2">
        <f t="shared" si="4"/>
        <v>26.334375000000001</v>
      </c>
      <c r="CX24" s="2">
        <f t="shared" si="5"/>
        <v>0.9238242309429967</v>
      </c>
      <c r="CY24" s="2">
        <f t="shared" si="6"/>
        <v>5.2196069048279314</v>
      </c>
      <c r="CZ24" s="2"/>
      <c r="DA24" s="2">
        <f t="shared" si="7"/>
        <v>26.157383849557522</v>
      </c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EK24" s="86"/>
      <c r="EL24" s="99">
        <v>33.409999999999997</v>
      </c>
      <c r="EM24" s="99">
        <v>30.53</v>
      </c>
      <c r="EN24" s="99">
        <v>32.43</v>
      </c>
      <c r="EO24" s="99">
        <v>30.58</v>
      </c>
      <c r="EP24" s="99">
        <v>31.62</v>
      </c>
      <c r="EQ24" s="99">
        <v>29.54</v>
      </c>
      <c r="ER24" s="99">
        <v>31.09</v>
      </c>
      <c r="ES24" s="99">
        <v>29.47</v>
      </c>
      <c r="ET24" s="99">
        <v>30.45</v>
      </c>
      <c r="EU24" s="99">
        <v>28.81</v>
      </c>
      <c r="EV24" s="99">
        <v>30.51</v>
      </c>
      <c r="EW24" s="99">
        <v>29.21</v>
      </c>
      <c r="EX24" s="99">
        <v>30.17</v>
      </c>
      <c r="EY24" s="99">
        <v>28.36</v>
      </c>
      <c r="EZ24" s="99">
        <v>29.9</v>
      </c>
      <c r="FA24" s="99">
        <v>29.28</v>
      </c>
      <c r="FB24" s="99">
        <v>29.91</v>
      </c>
      <c r="FC24" s="99">
        <v>29.46</v>
      </c>
      <c r="FD24" s="99">
        <v>29.73</v>
      </c>
      <c r="FE24" s="99">
        <v>29.19</v>
      </c>
      <c r="FF24" s="99">
        <v>29.99</v>
      </c>
      <c r="FG24" s="99">
        <v>29.15</v>
      </c>
      <c r="FH24" s="99">
        <v>30.51</v>
      </c>
      <c r="FI24" s="99">
        <v>29.68</v>
      </c>
      <c r="FJ24" s="99">
        <v>30.47</v>
      </c>
      <c r="FK24" s="99">
        <v>29.63</v>
      </c>
      <c r="FL24" s="99">
        <v>31.32</v>
      </c>
      <c r="FM24" s="99">
        <v>29.99</v>
      </c>
      <c r="FN24" s="99">
        <v>31.33</v>
      </c>
      <c r="FO24" s="99">
        <v>30</v>
      </c>
      <c r="FP24" s="99">
        <v>31.51</v>
      </c>
      <c r="FQ24" s="99">
        <v>30.52</v>
      </c>
      <c r="FR24" s="86"/>
      <c r="FS24" s="86"/>
      <c r="FT24" s="86"/>
      <c r="FU24" s="86"/>
      <c r="FV24" s="86"/>
      <c r="FW24" s="86"/>
      <c r="FX24" s="86"/>
      <c r="FY24" s="90">
        <f>EL24/ES30</f>
        <v>0.97235157159487773</v>
      </c>
      <c r="FZ24" s="86">
        <f>EM24/ES30</f>
        <v>0.88853317811408616</v>
      </c>
      <c r="GA24" s="86">
        <f>EN24/ES30</f>
        <v>0.9438300349243306</v>
      </c>
      <c r="GB24" s="86">
        <f>EO24/ES30</f>
        <v>0.88998835855646097</v>
      </c>
      <c r="GC24" s="86">
        <f>EP24/ES30</f>
        <v>0.92025611175785804</v>
      </c>
      <c r="GD24" s="86">
        <f>EQ24/ES30</f>
        <v>0.859720605355064</v>
      </c>
      <c r="GE24" s="86">
        <f>ER24/ES30</f>
        <v>0.90483119906868448</v>
      </c>
      <c r="GF24" s="86">
        <f>ES24/ES30</f>
        <v>0.85768335273573926</v>
      </c>
      <c r="GG24" s="86">
        <f>ET24/ES30</f>
        <v>0.88620488940628639</v>
      </c>
      <c r="GH24" s="86">
        <f>EU24/ES30</f>
        <v>0.83847497089639111</v>
      </c>
      <c r="GI24" s="86">
        <f>EV24/ES30</f>
        <v>0.88795110593713622</v>
      </c>
      <c r="GJ24" s="86">
        <f>EW24/ES30</f>
        <v>0.85011641443538999</v>
      </c>
      <c r="GK24" s="86">
        <f>EX24/ES30</f>
        <v>0.87805587892898729</v>
      </c>
      <c r="GL24" s="86">
        <f>EY24/ES30</f>
        <v>0.82537834691501744</v>
      </c>
      <c r="GM24" s="86">
        <f>EZ24/ES30</f>
        <v>0.87019790454016299</v>
      </c>
      <c r="GN24" s="86">
        <f>FA24/ES30</f>
        <v>0.85215366705471485</v>
      </c>
      <c r="GO24" s="86">
        <f>FB24/ES30</f>
        <v>0.87048894062863802</v>
      </c>
      <c r="GP24" s="86">
        <f>FC24/ES30</f>
        <v>0.85739231664726434</v>
      </c>
      <c r="GQ24" s="86">
        <f>FD24/ES30</f>
        <v>0.86525029103608853</v>
      </c>
      <c r="GR24" s="86">
        <f>FE24/ES30</f>
        <v>0.84953434225844005</v>
      </c>
      <c r="GS24" s="86">
        <f>FF24/ES30</f>
        <v>0.87281722933643768</v>
      </c>
      <c r="GT24" s="86">
        <f>FG24/ES30</f>
        <v>0.84837019790454016</v>
      </c>
      <c r="GU24" s="86">
        <f>FH24/ES30</f>
        <v>0.88795110593713622</v>
      </c>
      <c r="GV24" s="86">
        <f>FI24/ES30</f>
        <v>0.86379511059371361</v>
      </c>
      <c r="GW24" s="86">
        <f>FJ24/ES30</f>
        <v>0.88678696158323633</v>
      </c>
      <c r="GX24" s="86">
        <f>FK24/ES30</f>
        <v>0.8623399301513387</v>
      </c>
      <c r="GY24" s="86">
        <f>FL24/ES30</f>
        <v>0.91152502910360889</v>
      </c>
      <c r="GZ24" s="86">
        <f>FM24/ES30</f>
        <v>0.87281722933643768</v>
      </c>
      <c r="HA24" s="86">
        <f>FN24/ES30</f>
        <v>0.9118160651920838</v>
      </c>
      <c r="HB24" s="86">
        <f>FO24/ES30</f>
        <v>0.87310826542491271</v>
      </c>
      <c r="HC24" s="86">
        <f>FP24/ES30</f>
        <v>0.91705471478463341</v>
      </c>
      <c r="HD24" s="91">
        <f>FQ24/ES30</f>
        <v>0.88824214202561114</v>
      </c>
      <c r="HE24" s="86"/>
      <c r="HF24" s="2">
        <f t="shared" si="8"/>
        <v>0.88015679569266603</v>
      </c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</row>
    <row r="25" spans="3:225" ht="38.25" customHeight="1" x14ac:dyDescent="0.25">
      <c r="C25" s="2"/>
      <c r="D25" s="2"/>
      <c r="E25" s="2">
        <v>26.45</v>
      </c>
      <c r="F25" s="2">
        <v>25.62</v>
      </c>
      <c r="G25" s="2">
        <v>25.92</v>
      </c>
      <c r="H25" s="2">
        <v>26.07</v>
      </c>
      <c r="I25" s="2">
        <v>26.35</v>
      </c>
      <c r="J25" s="2">
        <v>25.91</v>
      </c>
      <c r="K25" s="2">
        <v>26</v>
      </c>
      <c r="L25" s="2">
        <v>26.07</v>
      </c>
      <c r="M25" s="2">
        <v>26.52</v>
      </c>
      <c r="N25" s="2">
        <v>25.9</v>
      </c>
      <c r="O25" s="2">
        <v>26.29</v>
      </c>
      <c r="P25" s="6">
        <v>26.2</v>
      </c>
      <c r="Q25" s="2">
        <v>26.07</v>
      </c>
      <c r="R25" s="2">
        <v>25.46</v>
      </c>
      <c r="S25" s="2">
        <v>26.01</v>
      </c>
      <c r="T25" s="2">
        <v>25.69</v>
      </c>
      <c r="U25" s="2">
        <v>25.41</v>
      </c>
      <c r="V25" s="2">
        <v>25.24</v>
      </c>
      <c r="W25" s="2">
        <v>26.01</v>
      </c>
      <c r="X25" s="2">
        <v>25.79</v>
      </c>
      <c r="Y25" s="2">
        <v>25.65</v>
      </c>
      <c r="Z25" s="2">
        <v>25.27</v>
      </c>
      <c r="AA25" s="2">
        <v>25.65</v>
      </c>
      <c r="AB25" s="2">
        <v>25.95</v>
      </c>
      <c r="AC25" s="2">
        <v>25.55</v>
      </c>
      <c r="AD25" s="2">
        <v>25.54</v>
      </c>
      <c r="AE25" s="7">
        <v>26.1</v>
      </c>
      <c r="AF25" s="2">
        <v>26.52</v>
      </c>
      <c r="AG25" s="14">
        <v>26.21</v>
      </c>
      <c r="AH25" s="2">
        <v>25.47</v>
      </c>
      <c r="AI25" s="2">
        <v>25.09</v>
      </c>
      <c r="AJ25" s="2">
        <v>25.71</v>
      </c>
      <c r="AK25" s="2"/>
      <c r="AL25" s="2">
        <f t="shared" si="0"/>
        <v>25.865312500000002</v>
      </c>
      <c r="AM25" s="2">
        <f t="shared" si="1"/>
        <v>0.37641761618472858</v>
      </c>
      <c r="AN25" s="2">
        <f t="shared" si="2"/>
        <v>2.1267595314437164</v>
      </c>
      <c r="AO25" s="2"/>
      <c r="AP25" s="2">
        <f t="shared" si="3"/>
        <v>25.688321349557523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N25" s="2"/>
      <c r="BO25" s="2"/>
      <c r="BP25" s="23" t="s">
        <v>6</v>
      </c>
      <c r="BQ25" s="23">
        <v>27.28</v>
      </c>
      <c r="BR25" s="23">
        <v>28.26</v>
      </c>
      <c r="BS25" s="23">
        <v>26.61</v>
      </c>
      <c r="BT25" s="23">
        <v>26.93</v>
      </c>
      <c r="BU25" s="23">
        <v>26.13</v>
      </c>
      <c r="BV25" s="23">
        <v>26.6</v>
      </c>
      <c r="BW25" s="23">
        <v>26.37</v>
      </c>
      <c r="BX25" s="27">
        <v>26.32</v>
      </c>
      <c r="BY25" s="23">
        <v>26.27</v>
      </c>
      <c r="BZ25" s="23">
        <v>26.21</v>
      </c>
      <c r="CA25" s="23">
        <v>25.4</v>
      </c>
      <c r="CB25" s="23">
        <v>26.52</v>
      </c>
      <c r="CC25" s="23">
        <v>25.85</v>
      </c>
      <c r="CD25" s="23">
        <v>26.07</v>
      </c>
      <c r="CE25" s="23">
        <v>25.87</v>
      </c>
      <c r="CF25" s="23">
        <v>26.21</v>
      </c>
      <c r="CG25" s="23">
        <v>26.51</v>
      </c>
      <c r="CH25" s="23">
        <v>26.34</v>
      </c>
      <c r="CI25" s="23">
        <v>26.36</v>
      </c>
      <c r="CJ25" s="23">
        <v>27.23</v>
      </c>
      <c r="CK25" s="23">
        <v>27.12</v>
      </c>
      <c r="CL25" s="23">
        <v>26.99</v>
      </c>
      <c r="CM25" s="28">
        <v>27.32</v>
      </c>
      <c r="CN25" s="23">
        <v>27.98</v>
      </c>
      <c r="CO25" s="23">
        <v>27.6</v>
      </c>
      <c r="CP25" s="23">
        <v>27.5</v>
      </c>
      <c r="CQ25" s="23">
        <v>28.02</v>
      </c>
      <c r="CR25" s="23">
        <v>28.51</v>
      </c>
      <c r="CS25" s="23">
        <v>27.51</v>
      </c>
      <c r="CT25" s="23">
        <v>27.22</v>
      </c>
      <c r="CU25" s="23">
        <v>27.06</v>
      </c>
      <c r="CV25" s="2"/>
      <c r="CW25" s="2">
        <f t="shared" si="4"/>
        <v>26.844193548387096</v>
      </c>
      <c r="CX25" s="2">
        <f t="shared" si="5"/>
        <v>0.76027527555725249</v>
      </c>
      <c r="CY25" s="2">
        <f t="shared" si="6"/>
        <v>4.2955553068984766</v>
      </c>
      <c r="CZ25" s="2"/>
      <c r="DA25" s="2">
        <f t="shared" si="7"/>
        <v>26.667202397944617</v>
      </c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EK25" s="86"/>
      <c r="EL25" s="99">
        <v>31.65</v>
      </c>
      <c r="EM25" s="99">
        <v>31.68</v>
      </c>
      <c r="EN25" s="99">
        <v>30.7</v>
      </c>
      <c r="EO25" s="99">
        <v>31.51</v>
      </c>
      <c r="EP25" s="99">
        <v>30.78</v>
      </c>
      <c r="EQ25" s="99">
        <v>30.51</v>
      </c>
      <c r="ER25" s="99">
        <v>30.22</v>
      </c>
      <c r="ES25" s="99">
        <v>31.23</v>
      </c>
      <c r="ET25" s="99">
        <v>29.7</v>
      </c>
      <c r="EU25" s="99">
        <v>30.12</v>
      </c>
      <c r="EV25" s="99">
        <v>29.47</v>
      </c>
      <c r="EW25" s="99">
        <v>30.68</v>
      </c>
      <c r="EX25" s="99">
        <v>28.82</v>
      </c>
      <c r="EY25" s="99">
        <v>30.1</v>
      </c>
      <c r="EZ25" s="99">
        <v>29.01</v>
      </c>
      <c r="FA25" s="99">
        <v>30.49</v>
      </c>
      <c r="FB25" s="99">
        <v>28.63</v>
      </c>
      <c r="FC25" s="99">
        <v>30.07</v>
      </c>
      <c r="FD25" s="99">
        <v>28.92</v>
      </c>
      <c r="FE25" s="99">
        <v>31.25</v>
      </c>
      <c r="FF25" s="99">
        <v>29.04</v>
      </c>
      <c r="FG25" s="99">
        <v>30.75</v>
      </c>
      <c r="FH25" s="99">
        <v>29.66</v>
      </c>
      <c r="FI25" s="99">
        <v>31.31</v>
      </c>
      <c r="FJ25" s="99">
        <v>29.19</v>
      </c>
      <c r="FK25" s="99">
        <v>31.41</v>
      </c>
      <c r="FL25" s="99">
        <v>29.35</v>
      </c>
      <c r="FM25" s="99">
        <v>32.380000000000003</v>
      </c>
      <c r="FN25" s="99">
        <v>29.65</v>
      </c>
      <c r="FO25" s="99">
        <v>31.54</v>
      </c>
      <c r="FP25" s="99">
        <v>29.44</v>
      </c>
      <c r="FQ25" s="99">
        <v>32.409999999999997</v>
      </c>
      <c r="FR25" s="86"/>
      <c r="FS25" s="86"/>
      <c r="FT25" s="86"/>
      <c r="FU25" s="86"/>
      <c r="FV25" s="86"/>
      <c r="FW25" s="86"/>
      <c r="FX25" s="86"/>
      <c r="FY25" s="90">
        <f>EL25/ES30</f>
        <v>0.9211292200232829</v>
      </c>
      <c r="FZ25" s="86">
        <f>EM25/ES30</f>
        <v>0.92200232828870776</v>
      </c>
      <c r="GA25" s="86">
        <f>EN25/ES30</f>
        <v>0.89348079161816063</v>
      </c>
      <c r="GB25" s="86">
        <f>EO25/ES30</f>
        <v>0.91705471478463341</v>
      </c>
      <c r="GC25" s="86">
        <f>EP25/ES30</f>
        <v>0.89580908032596052</v>
      </c>
      <c r="GD25" s="86">
        <f>EQ25/ES30</f>
        <v>0.88795110593713622</v>
      </c>
      <c r="GE25" s="86">
        <f>ER25/ES30</f>
        <v>0.87951105937136198</v>
      </c>
      <c r="GF25" s="86">
        <f>ES25/ES30</f>
        <v>0.90890570430733408</v>
      </c>
      <c r="GG25" s="86">
        <f>ET25/ES30</f>
        <v>0.86437718277066355</v>
      </c>
      <c r="GH25" s="86">
        <f>EU25/ES30</f>
        <v>0.87660069848661237</v>
      </c>
      <c r="GI25" s="86">
        <f>EV25/ES30</f>
        <v>0.85768335273573926</v>
      </c>
      <c r="GJ25" s="86">
        <f>EW25/ES30</f>
        <v>0.89289871944121069</v>
      </c>
      <c r="GK25" s="86">
        <f>EX25/ES30</f>
        <v>0.83876600698486614</v>
      </c>
      <c r="GL25" s="86">
        <f>EY25/ES30</f>
        <v>0.87601862630966243</v>
      </c>
      <c r="GM25" s="86">
        <f>EZ25/ES30</f>
        <v>0.84429569266589066</v>
      </c>
      <c r="GN25" s="86">
        <f>FA25/ES30</f>
        <v>0.88736903376018628</v>
      </c>
      <c r="GO25" s="86">
        <f>FB25/ES30</f>
        <v>0.83323632130384162</v>
      </c>
      <c r="GP25" s="86">
        <f>FC25/ES30</f>
        <v>0.87514551804423746</v>
      </c>
      <c r="GQ25" s="86">
        <f>FD25/ES30</f>
        <v>0.84167636786961586</v>
      </c>
      <c r="GR25" s="86">
        <f>FE25/ES30</f>
        <v>0.90948777648428403</v>
      </c>
      <c r="GS25" s="86">
        <f>FF25/ES30</f>
        <v>0.84516880093131552</v>
      </c>
      <c r="GT25" s="86">
        <f>FG25/ES30</f>
        <v>0.89493597206053555</v>
      </c>
      <c r="GU25" s="86">
        <f>FH25/ES30</f>
        <v>0.86321303841676367</v>
      </c>
      <c r="GV25" s="86">
        <f>FI25/ES30</f>
        <v>0.91123399301513386</v>
      </c>
      <c r="GW25" s="86">
        <f>FJ25/ES30</f>
        <v>0.84953434225844005</v>
      </c>
      <c r="GX25" s="86">
        <f>FK25/ES30</f>
        <v>0.91414435389988358</v>
      </c>
      <c r="GY25" s="86">
        <f>FL25/ES30</f>
        <v>0.85419091967403959</v>
      </c>
      <c r="GZ25" s="86">
        <f>FM25/ES30</f>
        <v>0.9423748544819559</v>
      </c>
      <c r="HA25" s="86">
        <f>FN25/ES30</f>
        <v>0.86292200232828864</v>
      </c>
      <c r="HB25" s="86">
        <f>FO25/ES30</f>
        <v>0.91792782305005816</v>
      </c>
      <c r="HC25" s="86">
        <f>FP25/ES30</f>
        <v>0.8568102444703144</v>
      </c>
      <c r="HD25" s="91">
        <f>FQ25/ES30</f>
        <v>0.94324796274738054</v>
      </c>
      <c r="HE25" s="86"/>
      <c r="HF25" s="2">
        <f t="shared" si="8"/>
        <v>0.88372198777648425</v>
      </c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</row>
    <row r="26" spans="3:225" ht="38.25" customHeight="1" thickBot="1" x14ac:dyDescent="0.3">
      <c r="C26" s="2"/>
      <c r="D26" s="2"/>
      <c r="E26" s="2">
        <v>27.38</v>
      </c>
      <c r="F26" s="2">
        <v>26.16</v>
      </c>
      <c r="G26" s="2">
        <v>26.64</v>
      </c>
      <c r="H26" s="2">
        <v>26.07</v>
      </c>
      <c r="I26" s="2">
        <v>26.36</v>
      </c>
      <c r="J26" s="2">
        <v>26.2</v>
      </c>
      <c r="K26" s="2">
        <v>26.46</v>
      </c>
      <c r="L26" s="2">
        <v>25.91</v>
      </c>
      <c r="M26" s="2">
        <v>26.05</v>
      </c>
      <c r="N26" s="2">
        <v>26.36</v>
      </c>
      <c r="O26" s="2">
        <v>26.24</v>
      </c>
      <c r="P26" s="6">
        <v>26.23</v>
      </c>
      <c r="Q26" s="2">
        <v>25.81</v>
      </c>
      <c r="R26" s="2">
        <v>25.91</v>
      </c>
      <c r="S26" s="2">
        <v>25.63</v>
      </c>
      <c r="T26" s="2">
        <v>25.7</v>
      </c>
      <c r="U26" s="2">
        <v>25.51</v>
      </c>
      <c r="V26" s="2">
        <v>25.54</v>
      </c>
      <c r="W26" s="2">
        <v>25.77</v>
      </c>
      <c r="X26" s="2">
        <v>25.28</v>
      </c>
      <c r="Y26" s="2">
        <v>25.19</v>
      </c>
      <c r="Z26" s="2">
        <v>25.8</v>
      </c>
      <c r="AA26" s="2">
        <v>26.17</v>
      </c>
      <c r="AB26" s="2">
        <v>26.05</v>
      </c>
      <c r="AC26" s="2">
        <v>25.5</v>
      </c>
      <c r="AD26" s="2">
        <v>25.31</v>
      </c>
      <c r="AE26" s="7">
        <v>25.42</v>
      </c>
      <c r="AF26" s="2">
        <v>25.91</v>
      </c>
      <c r="AG26" s="14">
        <v>24.48</v>
      </c>
      <c r="AH26" s="2">
        <v>25.73</v>
      </c>
      <c r="AI26" s="2">
        <v>24.82</v>
      </c>
      <c r="AJ26" s="2">
        <v>25.89</v>
      </c>
      <c r="AK26" s="2"/>
      <c r="AL26" s="2">
        <f t="shared" si="0"/>
        <v>25.858749999999997</v>
      </c>
      <c r="AM26" s="2">
        <f t="shared" si="1"/>
        <v>0.54530104144999714</v>
      </c>
      <c r="AN26" s="2">
        <f t="shared" si="2"/>
        <v>3.0809508841924842</v>
      </c>
      <c r="AO26" s="2"/>
      <c r="AP26" s="2">
        <f t="shared" si="3"/>
        <v>25.681758849557518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N26" s="2"/>
      <c r="BO26" s="2"/>
      <c r="BP26" s="23">
        <v>28.01</v>
      </c>
      <c r="BQ26" s="23">
        <v>28.23</v>
      </c>
      <c r="BR26" s="23">
        <v>27.65</v>
      </c>
      <c r="BS26" s="23">
        <v>27.85</v>
      </c>
      <c r="BT26" s="23">
        <v>27.29</v>
      </c>
      <c r="BU26" s="23">
        <v>27.43</v>
      </c>
      <c r="BV26" s="23">
        <v>26.28</v>
      </c>
      <c r="BW26" s="23">
        <v>26.95</v>
      </c>
      <c r="BX26" s="27">
        <v>26.56</v>
      </c>
      <c r="BY26" s="23">
        <v>26.67</v>
      </c>
      <c r="BZ26" s="23">
        <v>25.74</v>
      </c>
      <c r="CA26" s="23">
        <v>26.53</v>
      </c>
      <c r="CB26" s="23">
        <v>26.24</v>
      </c>
      <c r="CC26" s="23">
        <v>26.43</v>
      </c>
      <c r="CD26" s="23">
        <v>25.86</v>
      </c>
      <c r="CE26" s="23">
        <v>26.53</v>
      </c>
      <c r="CF26" s="23">
        <v>25.57</v>
      </c>
      <c r="CG26" s="23">
        <v>26.74</v>
      </c>
      <c r="CH26" s="23">
        <v>26.46</v>
      </c>
      <c r="CI26" s="23">
        <v>26.93</v>
      </c>
      <c r="CJ26" s="23">
        <v>26.36</v>
      </c>
      <c r="CK26" s="23">
        <v>27.21</v>
      </c>
      <c r="CL26" s="23">
        <v>26.67</v>
      </c>
      <c r="CM26" s="28">
        <v>27.15</v>
      </c>
      <c r="CN26" s="23">
        <v>27.05</v>
      </c>
      <c r="CO26" s="23">
        <v>27.53</v>
      </c>
      <c r="CP26" s="23">
        <v>26.99</v>
      </c>
      <c r="CQ26" s="23">
        <v>27.52</v>
      </c>
      <c r="CR26" s="23">
        <v>27.44</v>
      </c>
      <c r="CS26" s="23">
        <v>27.98</v>
      </c>
      <c r="CT26" s="23">
        <v>26.57</v>
      </c>
      <c r="CU26" s="23">
        <v>27.45</v>
      </c>
      <c r="CV26" s="2"/>
      <c r="CW26" s="2">
        <f t="shared" si="4"/>
        <v>26.933437500000004</v>
      </c>
      <c r="CX26" s="2">
        <f t="shared" si="5"/>
        <v>0.67080889723743486</v>
      </c>
      <c r="CY26" s="2">
        <f t="shared" si="6"/>
        <v>3.7900702693915074</v>
      </c>
      <c r="CZ26" s="2"/>
      <c r="DA26" s="2">
        <f t="shared" si="7"/>
        <v>26.756446349557525</v>
      </c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EK26" s="86"/>
      <c r="EL26" s="99">
        <v>34.36</v>
      </c>
      <c r="EM26" s="99">
        <v>31.01</v>
      </c>
      <c r="EN26" s="99">
        <v>33.67</v>
      </c>
      <c r="EO26" s="99">
        <v>31.31</v>
      </c>
      <c r="EP26" s="99">
        <v>32.72</v>
      </c>
      <c r="EQ26" s="99">
        <v>29.76</v>
      </c>
      <c r="ER26" s="99">
        <v>32.43</v>
      </c>
      <c r="ES26" s="99">
        <v>30.42</v>
      </c>
      <c r="ET26" s="99">
        <v>31.15</v>
      </c>
      <c r="EU26" s="99">
        <v>29.54</v>
      </c>
      <c r="EV26" s="99">
        <v>31.22</v>
      </c>
      <c r="EW26" s="99">
        <v>29.72</v>
      </c>
      <c r="EX26" s="99">
        <v>30</v>
      </c>
      <c r="EY26" s="99">
        <v>29.41</v>
      </c>
      <c r="EZ26" s="99">
        <v>30.59</v>
      </c>
      <c r="FA26" s="99">
        <v>29.05</v>
      </c>
      <c r="FB26" s="99">
        <v>30.34</v>
      </c>
      <c r="FC26" s="99">
        <v>29.29</v>
      </c>
      <c r="FD26" s="99">
        <v>30.29</v>
      </c>
      <c r="FE26" s="99">
        <v>29.84</v>
      </c>
      <c r="FF26" s="99">
        <v>30.51</v>
      </c>
      <c r="FG26" s="99">
        <v>29.42</v>
      </c>
      <c r="FH26" s="99">
        <v>30.94</v>
      </c>
      <c r="FI26" s="99">
        <v>30.04</v>
      </c>
      <c r="FJ26" s="99">
        <v>31.01</v>
      </c>
      <c r="FK26" s="99">
        <v>29.91</v>
      </c>
      <c r="FL26" s="99">
        <v>31.13</v>
      </c>
      <c r="FM26" s="99">
        <v>30.1</v>
      </c>
      <c r="FN26" s="99">
        <v>31.04</v>
      </c>
      <c r="FO26" s="99">
        <v>29.68</v>
      </c>
      <c r="FP26" s="99">
        <v>31.53</v>
      </c>
      <c r="FQ26" s="99">
        <v>30.49</v>
      </c>
      <c r="FR26" s="86"/>
      <c r="FS26" s="86"/>
      <c r="FT26" s="86"/>
      <c r="FU26" s="86"/>
      <c r="FV26" s="86"/>
      <c r="FW26" s="86"/>
      <c r="FX26" s="86"/>
      <c r="FY26" s="92">
        <f>EL26/ES30</f>
        <v>1</v>
      </c>
      <c r="FZ26" s="93">
        <f>EM26/ES30</f>
        <v>0.90250291036088481</v>
      </c>
      <c r="GA26" s="93">
        <f>EN26/ES30</f>
        <v>0.97991850989522711</v>
      </c>
      <c r="GB26" s="93">
        <f>EO26/ES30</f>
        <v>0.91123399301513386</v>
      </c>
      <c r="GC26" s="93">
        <f>EP26/ES30</f>
        <v>0.95227008149010473</v>
      </c>
      <c r="GD26" s="93">
        <f>EQ26/ES30</f>
        <v>0.8661233993015135</v>
      </c>
      <c r="GE26" s="93">
        <f>ER26/ES30</f>
        <v>0.9438300349243306</v>
      </c>
      <c r="GF26" s="93">
        <f>ES26/ES30</f>
        <v>0.88533178114086153</v>
      </c>
      <c r="GG26" s="93">
        <f>ET26/ES30</f>
        <v>0.90657741559953431</v>
      </c>
      <c r="GH26" s="93">
        <f>EU26/ES30</f>
        <v>0.859720605355064</v>
      </c>
      <c r="GI26" s="93">
        <f>EV26/ES30</f>
        <v>0.90861466821885917</v>
      </c>
      <c r="GJ26" s="93">
        <f>EW26/ES30</f>
        <v>0.8649592549476135</v>
      </c>
      <c r="GK26" s="93">
        <f>EX26/ES30</f>
        <v>0.87310826542491271</v>
      </c>
      <c r="GL26" s="93">
        <f>EY26/ES30</f>
        <v>0.85593713620488943</v>
      </c>
      <c r="GM26" s="93">
        <f>EZ26/ES30</f>
        <v>0.890279394644936</v>
      </c>
      <c r="GN26" s="93">
        <f>FA26/ES30</f>
        <v>0.84545983701979044</v>
      </c>
      <c r="GO26" s="93">
        <f>FB26/ES30</f>
        <v>0.88300349243306175</v>
      </c>
      <c r="GP26" s="93">
        <f>FC26/ES30</f>
        <v>0.85244470314318976</v>
      </c>
      <c r="GQ26" s="93">
        <f>FD26/ES30</f>
        <v>0.88154831199068684</v>
      </c>
      <c r="GR26" s="93">
        <f>FE26/ES30</f>
        <v>0.86845168800931316</v>
      </c>
      <c r="GS26" s="93">
        <f>FF26/ES30</f>
        <v>0.88795110593713622</v>
      </c>
      <c r="GT26" s="93">
        <f>FG26/ES30</f>
        <v>0.85622817229336445</v>
      </c>
      <c r="GU26" s="93">
        <f>FH26/ES30</f>
        <v>0.90046565774155995</v>
      </c>
      <c r="GV26" s="93">
        <f>FI26/ES30</f>
        <v>0.8742724097788126</v>
      </c>
      <c r="GW26" s="93">
        <f>FJ26/ES30</f>
        <v>0.90250291036088481</v>
      </c>
      <c r="GX26" s="93">
        <f>FK26/ES30</f>
        <v>0.87048894062863802</v>
      </c>
      <c r="GY26" s="93">
        <f>FL26/ES30</f>
        <v>0.90599534342258436</v>
      </c>
      <c r="GZ26" s="93">
        <f>FM26/ES30</f>
        <v>0.87601862630966243</v>
      </c>
      <c r="HA26" s="93">
        <f>FN26/ES30</f>
        <v>0.90337601862630967</v>
      </c>
      <c r="HB26" s="93">
        <f>FO26/ES30</f>
        <v>0.86379511059371361</v>
      </c>
      <c r="HC26" s="93">
        <f>FP26/ES30</f>
        <v>0.91763678696158324</v>
      </c>
      <c r="HD26" s="94">
        <f>FQ26/ES30</f>
        <v>0.88736903376018628</v>
      </c>
      <c r="HE26" s="86"/>
      <c r="HF26" s="2">
        <f t="shared" si="8"/>
        <v>0.89304423748544826</v>
      </c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</row>
    <row r="27" spans="3:225" ht="38.25" customHeight="1" thickBot="1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2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6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7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</row>
    <row r="28" spans="3:225" ht="38.25" customHeight="1" thickBot="1" x14ac:dyDescent="0.3">
      <c r="C28" s="2"/>
      <c r="D28" s="2"/>
      <c r="E28" s="2">
        <f t="shared" ref="E28:AJ28" si="9">AVERAGE(E3:E26)</f>
        <v>25.69916666666667</v>
      </c>
      <c r="F28" s="2">
        <f t="shared" si="9"/>
        <v>25.514999999999997</v>
      </c>
      <c r="G28" s="2">
        <f t="shared" si="9"/>
        <v>25.954999999999998</v>
      </c>
      <c r="H28" s="2">
        <f t="shared" si="9"/>
        <v>25.936666666666667</v>
      </c>
      <c r="I28" s="2">
        <f t="shared" si="9"/>
        <v>25.729583333333334</v>
      </c>
      <c r="J28" s="2">
        <f t="shared" si="9"/>
        <v>25.799583333333334</v>
      </c>
      <c r="K28" s="2">
        <f t="shared" si="9"/>
        <v>25.983333333333334</v>
      </c>
      <c r="L28" s="2">
        <f t="shared" si="9"/>
        <v>26.174166666666668</v>
      </c>
      <c r="M28" s="2">
        <f t="shared" si="9"/>
        <v>25.811666666666667</v>
      </c>
      <c r="N28" s="2">
        <f t="shared" si="9"/>
        <v>25.541666666666671</v>
      </c>
      <c r="O28" s="2">
        <f t="shared" si="9"/>
        <v>25.191249999999997</v>
      </c>
      <c r="P28" s="6">
        <f t="shared" si="9"/>
        <v>25.078750000000003</v>
      </c>
      <c r="Q28" s="2">
        <f t="shared" si="9"/>
        <v>24.41416666666667</v>
      </c>
      <c r="R28" s="2">
        <f t="shared" si="9"/>
        <v>24.469583333333333</v>
      </c>
      <c r="S28" s="2">
        <f t="shared" si="9"/>
        <v>24.519583333333333</v>
      </c>
      <c r="T28" s="2">
        <f t="shared" si="9"/>
        <v>24.69583333333334</v>
      </c>
      <c r="U28" s="2">
        <f t="shared" si="9"/>
        <v>24.473749999999995</v>
      </c>
      <c r="V28" s="2">
        <f t="shared" si="9"/>
        <v>24.543333333333337</v>
      </c>
      <c r="W28" s="2">
        <f t="shared" si="9"/>
        <v>24.748750000000001</v>
      </c>
      <c r="X28" s="2">
        <f t="shared" si="9"/>
        <v>24.860869565217385</v>
      </c>
      <c r="Y28" s="2">
        <f t="shared" si="9"/>
        <v>24.53125</v>
      </c>
      <c r="Z28" s="2">
        <f t="shared" si="9"/>
        <v>24.717499999999998</v>
      </c>
      <c r="AA28" s="2">
        <f t="shared" si="9"/>
        <v>24.680416666666659</v>
      </c>
      <c r="AB28" s="2">
        <f t="shared" si="9"/>
        <v>24.929583333333337</v>
      </c>
      <c r="AC28" s="2">
        <f t="shared" si="9"/>
        <v>24.492500000000003</v>
      </c>
      <c r="AD28" s="2">
        <f t="shared" si="9"/>
        <v>24.597083333333327</v>
      </c>
      <c r="AE28" s="7">
        <f t="shared" si="9"/>
        <v>24.851666666666663</v>
      </c>
      <c r="AF28" s="2">
        <f t="shared" si="9"/>
        <v>25.247500000000002</v>
      </c>
      <c r="AG28" s="14">
        <f t="shared" si="9"/>
        <v>24.883749999999996</v>
      </c>
      <c r="AH28" s="2">
        <f t="shared" si="9"/>
        <v>25.28583333333334</v>
      </c>
      <c r="AI28" s="2">
        <f t="shared" si="9"/>
        <v>25.435000000000002</v>
      </c>
      <c r="AJ28" s="2">
        <f t="shared" si="9"/>
        <v>25.933333333333341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N28" s="2"/>
      <c r="BO28" s="2"/>
      <c r="BP28" s="2">
        <f t="shared" ref="BP28:CU28" si="10">AVERAGE(BP3:BP26)</f>
        <v>24.745652173913044</v>
      </c>
      <c r="BQ28" s="2">
        <f t="shared" si="10"/>
        <v>24.878333333333327</v>
      </c>
      <c r="BR28" s="2">
        <f t="shared" si="10"/>
        <v>25.070000000000004</v>
      </c>
      <c r="BS28" s="2">
        <f t="shared" si="10"/>
        <v>24.851666666666674</v>
      </c>
      <c r="BT28" s="2">
        <f t="shared" si="10"/>
        <v>24.972499999999997</v>
      </c>
      <c r="BU28" s="2">
        <f t="shared" si="10"/>
        <v>24.946249999999992</v>
      </c>
      <c r="BV28" s="2">
        <f t="shared" si="10"/>
        <v>25.122083333333332</v>
      </c>
      <c r="BW28" s="2">
        <f t="shared" si="10"/>
        <v>25.245833333333337</v>
      </c>
      <c r="BX28" s="6">
        <f t="shared" si="10"/>
        <v>24.733749999999997</v>
      </c>
      <c r="BY28" s="2">
        <f t="shared" si="10"/>
        <v>24.662500000000005</v>
      </c>
      <c r="BZ28" s="2">
        <f t="shared" si="10"/>
        <v>24.245416666666671</v>
      </c>
      <c r="CA28" s="2">
        <f t="shared" si="10"/>
        <v>24.287916666666664</v>
      </c>
      <c r="CB28" s="2">
        <f t="shared" si="10"/>
        <v>24.63208333333333</v>
      </c>
      <c r="CC28" s="2">
        <f t="shared" si="10"/>
        <v>24.571249999999996</v>
      </c>
      <c r="CD28" s="2">
        <f t="shared" si="10"/>
        <v>24.473750000000006</v>
      </c>
      <c r="CE28" s="2">
        <f t="shared" si="10"/>
        <v>24.574166666666667</v>
      </c>
      <c r="CF28" s="2">
        <f t="shared" si="10"/>
        <v>24.657083333333333</v>
      </c>
      <c r="CG28" s="2">
        <f t="shared" si="10"/>
        <v>24.7925</v>
      </c>
      <c r="CH28" s="2">
        <f t="shared" si="10"/>
        <v>24.357916666666668</v>
      </c>
      <c r="CI28" s="2">
        <f t="shared" si="10"/>
        <v>24.22260869565217</v>
      </c>
      <c r="CJ28" s="2">
        <f t="shared" si="10"/>
        <v>24.332083333333333</v>
      </c>
      <c r="CK28" s="2">
        <f t="shared" si="10"/>
        <v>24.51166666666667</v>
      </c>
      <c r="CL28" s="2">
        <f t="shared" si="10"/>
        <v>24.389166666666664</v>
      </c>
      <c r="CM28" s="7">
        <f t="shared" si="10"/>
        <v>24.616250000000004</v>
      </c>
      <c r="CN28" s="2">
        <f t="shared" si="10"/>
        <v>24.870416666666667</v>
      </c>
      <c r="CO28" s="2">
        <f t="shared" si="10"/>
        <v>25.07375</v>
      </c>
      <c r="CP28" s="2">
        <f t="shared" si="10"/>
        <v>25.291666666666668</v>
      </c>
      <c r="CQ28" s="2">
        <f t="shared" si="10"/>
        <v>25.565416666666668</v>
      </c>
      <c r="CR28" s="2">
        <f t="shared" si="10"/>
        <v>26.010416666666668</v>
      </c>
      <c r="CS28" s="2">
        <f t="shared" si="10"/>
        <v>26.402499999999993</v>
      </c>
      <c r="CT28" s="2">
        <f t="shared" si="10"/>
        <v>26.694166666666671</v>
      </c>
      <c r="CU28" s="2">
        <f t="shared" si="10"/>
        <v>26.969583333333336</v>
      </c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EK28" s="86"/>
      <c r="EL28" s="86">
        <f>AVERAGE(EL3:EL26)</f>
        <v>30.5625</v>
      </c>
      <c r="EM28" s="86">
        <f t="shared" ref="EM28:FQ28" si="11">AVERAGE(EM3:EM26)</f>
        <v>30.128333333333334</v>
      </c>
      <c r="EN28" s="86">
        <f t="shared" si="11"/>
        <v>30.320833333333329</v>
      </c>
      <c r="EO28" s="86">
        <f t="shared" si="11"/>
        <v>30.274999999999995</v>
      </c>
      <c r="EP28" s="86">
        <f t="shared" si="11"/>
        <v>30.05083333333334</v>
      </c>
      <c r="EQ28" s="86">
        <f t="shared" si="11"/>
        <v>29.884583333333328</v>
      </c>
      <c r="ER28" s="86">
        <f t="shared" si="11"/>
        <v>30.256249999999998</v>
      </c>
      <c r="ES28" s="86">
        <f t="shared" si="11"/>
        <v>30.255416666666672</v>
      </c>
      <c r="ET28" s="86">
        <f t="shared" si="11"/>
        <v>29.337500000000006</v>
      </c>
      <c r="EU28" s="86">
        <f t="shared" si="11"/>
        <v>29.169999999999998</v>
      </c>
      <c r="EV28" s="86">
        <f t="shared" si="11"/>
        <v>29.563333333333333</v>
      </c>
      <c r="EW28" s="86">
        <f t="shared" si="11"/>
        <v>29.805833333333325</v>
      </c>
      <c r="EX28" s="86">
        <f t="shared" si="11"/>
        <v>29.431250000000006</v>
      </c>
      <c r="EY28" s="86">
        <f t="shared" si="11"/>
        <v>29.437916666666666</v>
      </c>
      <c r="EZ28" s="86">
        <f t="shared" si="11"/>
        <v>29.463333333333335</v>
      </c>
      <c r="FA28" s="86">
        <f t="shared" si="11"/>
        <v>29.754166666666663</v>
      </c>
      <c r="FB28" s="86">
        <f t="shared" si="11"/>
        <v>29.106666666666666</v>
      </c>
      <c r="FC28" s="86">
        <f t="shared" si="11"/>
        <v>29.16458333333334</v>
      </c>
      <c r="FD28" s="86">
        <f t="shared" si="11"/>
        <v>28.709166666666661</v>
      </c>
      <c r="FE28" s="86">
        <f t="shared" si="11"/>
        <v>29.206521739130444</v>
      </c>
      <c r="FF28" s="86">
        <f t="shared" si="11"/>
        <v>28.719583333333333</v>
      </c>
      <c r="FG28" s="86">
        <f t="shared" si="11"/>
        <v>28.959999999999994</v>
      </c>
      <c r="FH28" s="86">
        <f t="shared" si="11"/>
        <v>28.983750000000004</v>
      </c>
      <c r="FI28" s="86">
        <f t="shared" si="11"/>
        <v>29.549999999999997</v>
      </c>
      <c r="FJ28" s="86">
        <f t="shared" si="11"/>
        <v>29.041249999999994</v>
      </c>
      <c r="FK28" s="86">
        <f t="shared" si="11"/>
        <v>29.346666666666668</v>
      </c>
      <c r="FL28" s="86">
        <f t="shared" si="11"/>
        <v>29.392083333333343</v>
      </c>
      <c r="FM28" s="86">
        <f t="shared" si="11"/>
        <v>30.161666666666665</v>
      </c>
      <c r="FN28" s="86">
        <f t="shared" si="11"/>
        <v>29.662499999999994</v>
      </c>
      <c r="FO28" s="86">
        <f t="shared" si="11"/>
        <v>30.131249999999994</v>
      </c>
      <c r="FP28" s="86">
        <f t="shared" si="11"/>
        <v>30.227083333333336</v>
      </c>
      <c r="FQ28" s="86">
        <f t="shared" si="11"/>
        <v>31.185833333333331</v>
      </c>
      <c r="FR28" s="86"/>
      <c r="FS28" s="86"/>
      <c r="FT28" s="86"/>
      <c r="FU28" s="86"/>
      <c r="FV28" s="86"/>
      <c r="FW28" s="86"/>
      <c r="FX28" s="86"/>
      <c r="FY28" s="86">
        <f>AVERAGE(FY3:FY26)</f>
        <v>0.88947904540162981</v>
      </c>
      <c r="FZ28" s="86">
        <f t="shared" ref="FZ28:HD28" si="12">AVERAGE(FZ3:FZ26)</f>
        <v>0.87684322856034169</v>
      </c>
      <c r="GA28" s="86">
        <f t="shared" si="12"/>
        <v>0.88244567326348478</v>
      </c>
      <c r="GB28" s="86">
        <f t="shared" si="12"/>
        <v>0.88111175785797435</v>
      </c>
      <c r="GC28" s="86">
        <f t="shared" si="12"/>
        <v>0.8745876988746607</v>
      </c>
      <c r="GD28" s="86">
        <f t="shared" si="12"/>
        <v>0.86974922390376419</v>
      </c>
      <c r="GE28" s="86">
        <f t="shared" si="12"/>
        <v>0.88056606519208402</v>
      </c>
      <c r="GF28" s="86">
        <f t="shared" si="12"/>
        <v>0.88054181218471106</v>
      </c>
      <c r="GG28" s="86">
        <f t="shared" si="12"/>
        <v>0.853827124563446</v>
      </c>
      <c r="GH28" s="86">
        <f t="shared" si="12"/>
        <v>0.84895227008149021</v>
      </c>
      <c r="GI28" s="86">
        <f t="shared" si="12"/>
        <v>0.86039968956150581</v>
      </c>
      <c r="GJ28" s="86">
        <f t="shared" si="12"/>
        <v>0.86745731470702381</v>
      </c>
      <c r="GK28" s="95">
        <f t="shared" si="12"/>
        <v>0.85655558789289898</v>
      </c>
      <c r="GL28" s="96">
        <f t="shared" si="12"/>
        <v>0.85674961195188215</v>
      </c>
      <c r="GM28" s="96">
        <f t="shared" si="12"/>
        <v>0.85748932867675587</v>
      </c>
      <c r="GN28" s="96">
        <f t="shared" si="12"/>
        <v>0.86595362824990307</v>
      </c>
      <c r="GO28" s="96">
        <f t="shared" si="12"/>
        <v>0.84710904152114885</v>
      </c>
      <c r="GP28" s="97">
        <f t="shared" si="12"/>
        <v>0.84879462553356622</v>
      </c>
      <c r="GQ28" s="95">
        <f t="shared" si="12"/>
        <v>0.83554035700426865</v>
      </c>
      <c r="GR28" s="96">
        <f>AVERAGE(GR3:GR26)</f>
        <v>0.85001518449157276</v>
      </c>
      <c r="GS28" s="96">
        <f t="shared" si="12"/>
        <v>0.83584351959643011</v>
      </c>
      <c r="GT28" s="97">
        <f t="shared" si="12"/>
        <v>0.84284051222351575</v>
      </c>
      <c r="GU28" s="86">
        <f t="shared" si="12"/>
        <v>0.84353172293364376</v>
      </c>
      <c r="GV28" s="86">
        <f t="shared" si="12"/>
        <v>0.86001164144353892</v>
      </c>
      <c r="GW28" s="86">
        <f t="shared" si="12"/>
        <v>0.8452051804423748</v>
      </c>
      <c r="GX28" s="86">
        <f t="shared" si="12"/>
        <v>0.85409390764454807</v>
      </c>
      <c r="GY28" s="86">
        <f t="shared" si="12"/>
        <v>0.85541569654637162</v>
      </c>
      <c r="GZ28" s="86">
        <f t="shared" si="12"/>
        <v>0.87781334885525808</v>
      </c>
      <c r="HA28" s="86">
        <f t="shared" si="12"/>
        <v>0.86328579743888267</v>
      </c>
      <c r="HB28" s="86">
        <f t="shared" si="12"/>
        <v>0.87692811408614701</v>
      </c>
      <c r="HC28" s="86">
        <f t="shared" si="12"/>
        <v>0.8797172099340318</v>
      </c>
      <c r="HD28" s="86">
        <f t="shared" si="12"/>
        <v>0.90762029491656981</v>
      </c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</row>
    <row r="29" spans="3:225" ht="38.25" customHeight="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2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N29" s="2"/>
      <c r="BO29" s="2"/>
      <c r="BP29" s="2">
        <f t="shared" ref="BP29:CU29" si="13">STDEV(BP3:BP26)</f>
        <v>1.5109052857835583</v>
      </c>
      <c r="BQ29" s="2">
        <f t="shared" si="13"/>
        <v>1.4248284920944201</v>
      </c>
      <c r="BR29" s="2">
        <f t="shared" si="13"/>
        <v>1.3148516199969849</v>
      </c>
      <c r="BS29" s="2">
        <f t="shared" si="13"/>
        <v>1.1252310551776608</v>
      </c>
      <c r="BT29" s="2">
        <f t="shared" si="13"/>
        <v>0.9281081739801107</v>
      </c>
      <c r="BU29" s="2">
        <f t="shared" si="13"/>
        <v>0.89156341675001249</v>
      </c>
      <c r="BV29" s="2">
        <f t="shared" si="13"/>
        <v>0.52221084502973247</v>
      </c>
      <c r="BW29" s="2">
        <f t="shared" si="13"/>
        <v>0.59952094402017408</v>
      </c>
      <c r="BX29" s="6">
        <f t="shared" si="13"/>
        <v>0.84041818006948432</v>
      </c>
      <c r="BY29" s="2">
        <f t="shared" si="13"/>
        <v>0.85265952224177144</v>
      </c>
      <c r="BZ29" s="2">
        <f t="shared" si="13"/>
        <v>0.78082442031632115</v>
      </c>
      <c r="CA29" s="2">
        <f t="shared" si="13"/>
        <v>0.85950430186680049</v>
      </c>
      <c r="CB29" s="2">
        <f t="shared" si="13"/>
        <v>0.81938990647955834</v>
      </c>
      <c r="CC29" s="2">
        <f t="shared" si="13"/>
        <v>0.82057409648738444</v>
      </c>
      <c r="CD29" s="2">
        <f t="shared" si="13"/>
        <v>0.73421838061627331</v>
      </c>
      <c r="CE29" s="2">
        <f t="shared" si="13"/>
        <v>0.79046995744505588</v>
      </c>
      <c r="CF29" s="2">
        <f t="shared" si="13"/>
        <v>0.71844929122240153</v>
      </c>
      <c r="CG29" s="2">
        <f t="shared" si="13"/>
        <v>0.84877533259243065</v>
      </c>
      <c r="CH29" s="2">
        <f t="shared" si="13"/>
        <v>0.89189090367486679</v>
      </c>
      <c r="CI29" s="2">
        <f t="shared" si="13"/>
        <v>1.0059107921377173</v>
      </c>
      <c r="CJ29" s="2">
        <f t="shared" si="13"/>
        <v>1.1784476862701043</v>
      </c>
      <c r="CK29" s="2">
        <f t="shared" si="13"/>
        <v>1.2115267646442134</v>
      </c>
      <c r="CL29" s="2">
        <f t="shared" si="13"/>
        <v>1.2373988027719474</v>
      </c>
      <c r="CM29" s="7">
        <f t="shared" si="13"/>
        <v>1.3287483895037069</v>
      </c>
      <c r="CN29" s="2">
        <f t="shared" si="13"/>
        <v>1.4969954812939461</v>
      </c>
      <c r="CO29" s="2">
        <f t="shared" si="13"/>
        <v>1.4064225739519896</v>
      </c>
      <c r="CP29" s="2">
        <f t="shared" si="13"/>
        <v>1.3730279666130067</v>
      </c>
      <c r="CQ29" s="2">
        <f t="shared" si="13"/>
        <v>1.4182934606701496</v>
      </c>
      <c r="CR29" s="2">
        <f t="shared" si="13"/>
        <v>1.2144724357108523</v>
      </c>
      <c r="CS29" s="2">
        <f t="shared" si="13"/>
        <v>1.1126398300008626</v>
      </c>
      <c r="CT29" s="2">
        <f t="shared" si="13"/>
        <v>0.81394325550888724</v>
      </c>
      <c r="CU29" s="2">
        <f t="shared" si="13"/>
        <v>0.54950158576079067</v>
      </c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</row>
    <row r="30" spans="3:225" ht="38.25" customHeight="1" thickBot="1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2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N30" s="2"/>
      <c r="BO30" s="2"/>
      <c r="BP30" s="2">
        <f t="shared" ref="BP30" si="14">BP29/4.89</f>
        <v>0.30897858604980744</v>
      </c>
      <c r="BQ30" s="2">
        <f t="shared" ref="BQ30" si="15">BQ29/4.89</f>
        <v>0.29137596975346014</v>
      </c>
      <c r="BR30" s="2">
        <f t="shared" ref="BR30" si="16">BR29/4.89</f>
        <v>0.26888581186032412</v>
      </c>
      <c r="BS30" s="2">
        <f t="shared" ref="BS30" si="17">BS29/4.89</f>
        <v>0.23010860024083044</v>
      </c>
      <c r="BT30" s="2">
        <f t="shared" ref="BT30" si="18">BT29/4.89</f>
        <v>0.18979717259306969</v>
      </c>
      <c r="BU30" s="2">
        <f t="shared" ref="BU30" si="19">BU29/4.89</f>
        <v>0.18232380710634202</v>
      </c>
      <c r="BV30" s="2">
        <f t="shared" ref="BV30" si="20">BV29/4.89</f>
        <v>0.10679158385066105</v>
      </c>
      <c r="BW30" s="2">
        <f t="shared" ref="BW30" si="21">BW29/4.89</f>
        <v>0.12260142004502539</v>
      </c>
      <c r="BX30" s="6">
        <f t="shared" ref="BX30" si="22">BX29/4.89</f>
        <v>0.17186465850091706</v>
      </c>
      <c r="BY30" s="2">
        <f t="shared" ref="BY30" si="23">BY29/4.89</f>
        <v>0.17436800045843998</v>
      </c>
      <c r="BZ30" s="2">
        <f t="shared" ref="BZ30" si="24">BZ29/4.89</f>
        <v>0.15967779556570985</v>
      </c>
      <c r="CA30" s="2">
        <f t="shared" ref="CA30" si="25">CA29/4.89</f>
        <v>0.17576775089300625</v>
      </c>
      <c r="CB30" s="2">
        <f t="shared" ref="CB30" si="26">CB29/4.89</f>
        <v>0.16756439805307943</v>
      </c>
      <c r="CC30" s="2">
        <f t="shared" ref="CC30" si="27">CC29/4.89</f>
        <v>0.16780656369885164</v>
      </c>
      <c r="CD30" s="2">
        <f t="shared" ref="CD30" si="28">CD29/4.89</f>
        <v>0.1501469081014874</v>
      </c>
      <c r="CE30" s="2">
        <f t="shared" ref="CE30" si="29">CE29/4.89</f>
        <v>0.16165029804602371</v>
      </c>
      <c r="CF30" s="2">
        <f t="shared" ref="CF30" si="30">CF29/4.89</f>
        <v>0.14692214544425389</v>
      </c>
      <c r="CG30" s="2">
        <f t="shared" ref="CG30" si="31">CG29/4.89</f>
        <v>0.17357368764671385</v>
      </c>
      <c r="CH30" s="2">
        <f t="shared" ref="CH30" si="32">CH29/4.89</f>
        <v>0.18239077784762103</v>
      </c>
      <c r="CI30" s="2">
        <f t="shared" ref="CI30" si="33">CI29/4.89</f>
        <v>0.20570772845352092</v>
      </c>
      <c r="CJ30" s="2">
        <f t="shared" ref="CJ30" si="34">CJ29/4.89</f>
        <v>0.24099134688550192</v>
      </c>
      <c r="CK30" s="2">
        <f t="shared" ref="CK30" si="35">CK29/4.89</f>
        <v>0.24775598458981871</v>
      </c>
      <c r="CL30" s="2">
        <f t="shared" ref="CL30" si="36">CL29/4.89</f>
        <v>0.25304678993291357</v>
      </c>
      <c r="CM30" s="7">
        <f t="shared" ref="CM30" si="37">CM29/4.89</f>
        <v>0.27172768701507299</v>
      </c>
      <c r="CN30" s="2">
        <f t="shared" ref="CN30" si="38">CN29/4.89</f>
        <v>0.3061340452543857</v>
      </c>
      <c r="CO30" s="2">
        <f t="shared" ref="CO30" si="39">CO29/4.89</f>
        <v>0.28761197831329033</v>
      </c>
      <c r="CP30" s="2">
        <f t="shared" ref="CP30" si="40">CP29/4.89</f>
        <v>0.28078281525828358</v>
      </c>
      <c r="CQ30" s="2">
        <f t="shared" ref="CQ30" si="41">CQ29/4.89</f>
        <v>0.29003956250923307</v>
      </c>
      <c r="CR30" s="2">
        <f t="shared" ref="CR30" si="42">CR29/4.89</f>
        <v>0.24835837131101277</v>
      </c>
      <c r="CS30" s="2">
        <f t="shared" ref="CS30" si="43">CS29/4.89</f>
        <v>0.2275337075666386</v>
      </c>
      <c r="CT30" s="2">
        <f t="shared" ref="CT30" si="44">CT29/4.89</f>
        <v>0.16645056349874995</v>
      </c>
      <c r="CU30" s="2">
        <f t="shared" ref="CU30" si="45">CU29/4.89</f>
        <v>0.11237251242551957</v>
      </c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EK30" s="86"/>
      <c r="EL30" s="86"/>
      <c r="EM30" s="86"/>
      <c r="EN30" s="86"/>
      <c r="EO30" s="86"/>
      <c r="EP30" s="86"/>
      <c r="EQ30" s="86"/>
      <c r="ER30" s="86"/>
      <c r="ES30" s="86">
        <f>MAX(EL3:FQ26)</f>
        <v>34.36</v>
      </c>
      <c r="ET30" s="86">
        <f>MIN(EL3:FQ26)</f>
        <v>27.45</v>
      </c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6"/>
      <c r="FX30" s="86"/>
      <c r="FY30" s="86"/>
      <c r="FZ30" s="86"/>
      <c r="GA30" s="86"/>
      <c r="GB30" s="86"/>
      <c r="GC30" s="86"/>
      <c r="GD30" s="86"/>
      <c r="GE30" s="86"/>
      <c r="GF30" s="86"/>
      <c r="GG30" s="86"/>
      <c r="GH30" s="86"/>
      <c r="GI30" s="86"/>
      <c r="GJ30" s="86"/>
      <c r="GK30" s="86"/>
      <c r="GL30" s="86"/>
      <c r="GM30" s="86"/>
      <c r="GN30" s="86"/>
      <c r="GO30" s="86"/>
      <c r="GP30" s="86"/>
      <c r="GQ30" s="86"/>
      <c r="GR30" s="86"/>
      <c r="GS30" s="86"/>
      <c r="GT30" s="86"/>
      <c r="GU30" s="86"/>
      <c r="GV30" s="86"/>
      <c r="GW30" s="86"/>
      <c r="GX30" s="86"/>
      <c r="GY30" s="86"/>
      <c r="GZ30" s="86"/>
      <c r="HA30" s="86"/>
      <c r="HB30" s="86"/>
      <c r="HC30" s="86"/>
      <c r="HD30" s="86"/>
      <c r="HE30" s="86"/>
      <c r="HF30" s="86"/>
      <c r="HG30" s="86"/>
      <c r="HH30" s="86"/>
      <c r="HI30" s="86"/>
      <c r="HJ30" s="86"/>
      <c r="HK30" s="86"/>
      <c r="HL30" s="86"/>
      <c r="HM30" s="86"/>
      <c r="HN30" s="86"/>
      <c r="HO30" s="86"/>
      <c r="HP30" s="86"/>
      <c r="HQ30" s="86"/>
    </row>
    <row r="31" spans="3:225" ht="38.25" customHeight="1" thickBo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8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2"/>
      <c r="AG31" s="2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18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20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>
        <f>STDEV(FY28:HD28)+GD31</f>
        <v>2.8911191401939439E-2</v>
      </c>
      <c r="GC31" s="86"/>
      <c r="GD31" s="86">
        <v>1.2E-2</v>
      </c>
      <c r="GE31" s="86"/>
      <c r="GF31" s="86">
        <v>3.0000000000000001E-3</v>
      </c>
      <c r="GG31" s="86"/>
      <c r="GH31" s="86"/>
      <c r="GI31" s="86"/>
      <c r="GJ31" s="100" t="s">
        <v>1</v>
      </c>
      <c r="GK31" s="101"/>
      <c r="GL31" s="102"/>
      <c r="GM31" s="86"/>
      <c r="GN31" s="100" t="s">
        <v>2</v>
      </c>
      <c r="GO31" s="101"/>
      <c r="GP31" s="102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</row>
    <row r="32" spans="3:225" ht="38.25" customHeight="1" thickBot="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5"/>
      <c r="W32" s="16"/>
      <c r="X32" s="16"/>
      <c r="Y32" s="17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N32" s="2"/>
      <c r="BO32" s="2"/>
      <c r="BP32" s="2">
        <f t="shared" ref="BP32:CU32" si="46">BP28-(BP29/BP30)</f>
        <v>19.855652173913043</v>
      </c>
      <c r="BQ32" s="2">
        <f t="shared" si="46"/>
        <v>19.988333333333326</v>
      </c>
      <c r="BR32" s="2">
        <f t="shared" si="46"/>
        <v>20.180000000000003</v>
      </c>
      <c r="BS32" s="2">
        <f t="shared" si="46"/>
        <v>19.961666666666673</v>
      </c>
      <c r="BT32" s="2">
        <f t="shared" si="46"/>
        <v>20.082499999999996</v>
      </c>
      <c r="BU32" s="2">
        <f t="shared" si="46"/>
        <v>20.056249999999991</v>
      </c>
      <c r="BV32" s="2">
        <f t="shared" si="46"/>
        <v>20.232083333333332</v>
      </c>
      <c r="BW32" s="2">
        <f t="shared" si="46"/>
        <v>20.355833333333337</v>
      </c>
      <c r="BX32" s="2">
        <f t="shared" si="46"/>
        <v>19.843749999999996</v>
      </c>
      <c r="BY32" s="2">
        <f t="shared" si="46"/>
        <v>19.772500000000004</v>
      </c>
      <c r="BZ32" s="2">
        <f t="shared" si="46"/>
        <v>19.35541666666667</v>
      </c>
      <c r="CA32" s="2">
        <f t="shared" si="46"/>
        <v>19.397916666666664</v>
      </c>
      <c r="CB32" s="15">
        <f t="shared" si="46"/>
        <v>19.74208333333333</v>
      </c>
      <c r="CC32" s="16">
        <f t="shared" si="46"/>
        <v>19.681249999999995</v>
      </c>
      <c r="CD32" s="16">
        <f t="shared" si="46"/>
        <v>19.583750000000006</v>
      </c>
      <c r="CE32" s="16">
        <f t="shared" si="46"/>
        <v>19.684166666666666</v>
      </c>
      <c r="CF32" s="16">
        <f t="shared" si="46"/>
        <v>19.767083333333332</v>
      </c>
      <c r="CG32" s="17">
        <f t="shared" si="46"/>
        <v>19.9025</v>
      </c>
      <c r="CH32" s="2">
        <f t="shared" si="46"/>
        <v>19.467916666666667</v>
      </c>
      <c r="CI32" s="2">
        <f t="shared" si="46"/>
        <v>19.332608695652169</v>
      </c>
      <c r="CJ32" s="2">
        <f t="shared" si="46"/>
        <v>19.442083333333333</v>
      </c>
      <c r="CK32" s="2">
        <f t="shared" si="46"/>
        <v>19.62166666666667</v>
      </c>
      <c r="CL32" s="2">
        <f t="shared" si="46"/>
        <v>19.499166666666664</v>
      </c>
      <c r="CM32" s="2">
        <f t="shared" si="46"/>
        <v>19.726250000000004</v>
      </c>
      <c r="CN32" s="2">
        <f t="shared" si="46"/>
        <v>19.980416666666667</v>
      </c>
      <c r="CO32" s="2">
        <f t="shared" si="46"/>
        <v>20.18375</v>
      </c>
      <c r="CP32" s="2">
        <f t="shared" si="46"/>
        <v>20.401666666666667</v>
      </c>
      <c r="CQ32" s="2">
        <f t="shared" si="46"/>
        <v>20.675416666666667</v>
      </c>
      <c r="CR32" s="2">
        <f t="shared" si="46"/>
        <v>21.120416666666667</v>
      </c>
      <c r="CS32" s="2">
        <f t="shared" si="46"/>
        <v>21.512499999999992</v>
      </c>
      <c r="CT32" s="2">
        <f t="shared" si="46"/>
        <v>21.804166666666671</v>
      </c>
      <c r="CU32" s="2">
        <f t="shared" si="46"/>
        <v>22.079583333333336</v>
      </c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98">
        <f>AVERAGE(FY28:HD28) + GF31</f>
        <v>0.86632735048548204</v>
      </c>
      <c r="GL32" s="86"/>
      <c r="GM32" s="86"/>
      <c r="GN32" s="86"/>
      <c r="GO32" s="98">
        <f>GK32-GB31</f>
        <v>0.83741615908354261</v>
      </c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</row>
    <row r="33" spans="3:225" ht="38.25" customHeight="1" thickBot="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>
        <f>AVERAGE(FY28:GJ28,GQ28:HD28)</f>
        <v>0.86514705352727972</v>
      </c>
      <c r="GA33" s="86">
        <f>AVERAGE(GK28:GP28)</f>
        <v>0.85544197063769245</v>
      </c>
      <c r="GB33" s="86"/>
      <c r="GC33" s="86">
        <f>FZ33-GA33</f>
        <v>9.7050828895872687E-3</v>
      </c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</row>
    <row r="34" spans="3:225" ht="38.25" customHeight="1" thickBot="1" x14ac:dyDescent="0.3">
      <c r="C34" s="2"/>
      <c r="D34" s="2"/>
      <c r="E34" s="2"/>
      <c r="F34" s="2"/>
      <c r="G34" s="2"/>
      <c r="H34" s="2"/>
      <c r="I34" s="2">
        <f>STDEV(E28:AJ28) -0.54</f>
        <v>2.6212876845677635E-2</v>
      </c>
      <c r="J34" s="2">
        <f>I34-1.9</f>
        <v>-1.8737871231543224</v>
      </c>
      <c r="K34" s="2"/>
      <c r="L34" s="2"/>
      <c r="M34" s="2"/>
      <c r="N34" s="2"/>
      <c r="O34" s="2"/>
      <c r="P34" s="2"/>
      <c r="Q34" s="104" t="s">
        <v>1</v>
      </c>
      <c r="R34" s="105"/>
      <c r="S34" s="106"/>
      <c r="T34" s="2"/>
      <c r="U34" s="104" t="s">
        <v>2</v>
      </c>
      <c r="V34" s="105"/>
      <c r="W34" s="10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N34" s="2"/>
      <c r="BO34" s="2"/>
      <c r="BP34" s="2"/>
      <c r="BQ34" s="2"/>
      <c r="BR34" s="2"/>
      <c r="BS34" s="2"/>
      <c r="BT34" s="2">
        <f>STDEV(BP32:CU32) -0.54</f>
        <v>0.14916663626777948</v>
      </c>
      <c r="BU34" s="2">
        <f>BT34-1.9</f>
        <v>-1.7508333637322204</v>
      </c>
      <c r="BV34" s="2"/>
      <c r="BW34" s="2"/>
      <c r="BX34" s="2"/>
      <c r="BY34" s="2"/>
      <c r="BZ34" s="2"/>
      <c r="CA34" s="2"/>
      <c r="CB34" s="104" t="s">
        <v>1</v>
      </c>
      <c r="CC34" s="105"/>
      <c r="CD34" s="106"/>
      <c r="CE34" s="2"/>
      <c r="CF34" s="104" t="s">
        <v>2</v>
      </c>
      <c r="CG34" s="105"/>
      <c r="CH34" s="106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  <c r="GD34" s="86"/>
      <c r="GE34" s="86"/>
      <c r="GF34" s="86"/>
      <c r="GG34" s="86"/>
      <c r="GH34" s="86"/>
      <c r="GI34" s="86"/>
      <c r="GJ34" s="86"/>
      <c r="GK34" s="86"/>
      <c r="GL34" s="86"/>
      <c r="GM34" s="86"/>
      <c r="GN34" s="86"/>
      <c r="GO34" s="86"/>
      <c r="GP34" s="86"/>
      <c r="GQ34" s="86"/>
      <c r="GR34" s="86"/>
      <c r="GS34" s="86"/>
      <c r="GT34" s="86"/>
      <c r="GU34" s="86"/>
      <c r="GV34" s="86"/>
      <c r="GW34" s="86"/>
      <c r="GX34" s="86"/>
      <c r="GY34" s="86"/>
      <c r="GZ34" s="86"/>
      <c r="HA34" s="86"/>
      <c r="HB34" s="86"/>
      <c r="HC34" s="86"/>
      <c r="HD34" s="86"/>
      <c r="HE34" s="86"/>
      <c r="HF34" s="86"/>
      <c r="HG34" s="86"/>
      <c r="HH34" s="86"/>
      <c r="HI34" s="86"/>
      <c r="HJ34" s="86"/>
      <c r="HK34" s="86"/>
      <c r="HL34" s="86"/>
      <c r="HM34" s="86"/>
      <c r="HN34" s="86"/>
      <c r="HO34" s="86"/>
      <c r="HP34" s="86"/>
      <c r="HQ34" s="86"/>
    </row>
    <row r="35" spans="3:225" ht="38.25" customHeight="1" thickBo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2">
        <f>AVERAGE(E28:AJ28) -I34</f>
        <v>25.121509609567369</v>
      </c>
      <c r="S35" s="2"/>
      <c r="T35" s="2"/>
      <c r="U35" s="2"/>
      <c r="V35" s="22">
        <f>R35+J34</f>
        <v>23.247722486413046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2">
        <f>AVERAGE(BP32:CU32) -BT34</f>
        <v>19.922406620072802</v>
      </c>
      <c r="CD35" s="2"/>
      <c r="CE35" s="2"/>
      <c r="CF35" s="2"/>
      <c r="CG35" s="22">
        <f>CC35+BU34</f>
        <v>18.171573256340583</v>
      </c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</row>
    <row r="36" spans="3:225" ht="38.25" customHeigh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HH36" s="86"/>
    </row>
    <row r="38" spans="3:225" ht="38.25" customHeight="1" x14ac:dyDescent="0.25">
      <c r="C38" s="103" t="s">
        <v>3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</row>
    <row r="39" spans="3:225" ht="38.25" customHeight="1" x14ac:dyDescent="0.25"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</row>
    <row r="40" spans="3:225" ht="38.25" customHeight="1" x14ac:dyDescent="0.25">
      <c r="C40" s="2"/>
      <c r="D40" s="2"/>
      <c r="E40" s="41">
        <v>27.78</v>
      </c>
      <c r="F40" s="42">
        <v>26</v>
      </c>
      <c r="G40" s="42">
        <v>27.37</v>
      </c>
      <c r="H40" s="42">
        <v>26.02</v>
      </c>
      <c r="I40" s="42">
        <v>28.4</v>
      </c>
      <c r="J40" s="42">
        <v>26.88</v>
      </c>
      <c r="K40" s="42">
        <v>27.32</v>
      </c>
      <c r="L40" s="42">
        <v>26.67</v>
      </c>
      <c r="M40" s="42">
        <v>27.42</v>
      </c>
      <c r="N40" s="42">
        <v>26.12</v>
      </c>
      <c r="O40" s="67">
        <v>26.16</v>
      </c>
      <c r="P40" s="68">
        <v>25.16</v>
      </c>
      <c r="Q40" s="68">
        <v>26.58</v>
      </c>
      <c r="R40" s="68">
        <v>25.13</v>
      </c>
      <c r="S40" s="68">
        <v>26.31</v>
      </c>
      <c r="T40" s="68">
        <v>25.68</v>
      </c>
      <c r="U40" s="68">
        <v>26.61</v>
      </c>
      <c r="V40" s="68">
        <v>25.42</v>
      </c>
      <c r="W40" s="68">
        <v>26.23</v>
      </c>
      <c r="X40" s="68" t="s">
        <v>0</v>
      </c>
      <c r="Y40" s="68">
        <v>26.41</v>
      </c>
      <c r="Z40" s="68">
        <v>24.88</v>
      </c>
      <c r="AA40" s="68">
        <v>26.19</v>
      </c>
      <c r="AB40" s="71">
        <v>25.79</v>
      </c>
      <c r="AC40" s="42">
        <v>26.27</v>
      </c>
      <c r="AD40" s="42">
        <v>24.9</v>
      </c>
      <c r="AE40" s="42">
        <v>26.07</v>
      </c>
      <c r="AF40" s="42">
        <v>25.91</v>
      </c>
      <c r="AG40" s="42">
        <v>27.78</v>
      </c>
      <c r="AH40" s="42">
        <v>27.65</v>
      </c>
      <c r="AI40" s="42">
        <v>29.38</v>
      </c>
      <c r="AJ40" s="42">
        <v>29.23</v>
      </c>
      <c r="AK40" s="4"/>
      <c r="AL40" s="4">
        <f t="shared" ref="AL40:AL63" si="47">AVERAGE(E40:AJ40)</f>
        <v>26.571612903225809</v>
      </c>
      <c r="AM40" s="4">
        <f t="shared" ref="AM40:AM63" si="48">STDEV(E40:AJ40)</f>
        <v>1.1402400237791852</v>
      </c>
      <c r="AN40" s="4">
        <f t="shared" ref="AN40:AN63" si="49">AM40*5.65</f>
        <v>6.442356134352397</v>
      </c>
      <c r="AO40" s="5"/>
      <c r="AP40" s="2">
        <f t="shared" ref="AP40:AP63" si="50">AL40-(AM40/AN40)</f>
        <v>26.39462175278333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N40" s="2"/>
      <c r="BO40" s="2"/>
      <c r="BP40" s="41">
        <v>23.34</v>
      </c>
      <c r="BQ40" s="43">
        <v>21.45</v>
      </c>
      <c r="BR40" s="37">
        <v>24.23</v>
      </c>
      <c r="BS40" s="37">
        <v>22.77</v>
      </c>
      <c r="BT40" s="41">
        <v>24.55</v>
      </c>
      <c r="BU40" s="43">
        <v>22.87</v>
      </c>
      <c r="BV40" s="37">
        <v>25.12</v>
      </c>
      <c r="BW40" s="37">
        <v>24.18</v>
      </c>
      <c r="BX40" s="41">
        <v>23.49</v>
      </c>
      <c r="BY40" s="42">
        <v>22.03</v>
      </c>
      <c r="BZ40" s="42">
        <v>23.4</v>
      </c>
      <c r="CA40" s="42">
        <v>21.26</v>
      </c>
      <c r="CB40" s="42">
        <v>22.67</v>
      </c>
      <c r="CC40" s="42">
        <v>22.48</v>
      </c>
      <c r="CD40" s="42">
        <v>23.18</v>
      </c>
      <c r="CE40" s="42">
        <v>21.89</v>
      </c>
      <c r="CF40" s="42">
        <v>23.14</v>
      </c>
      <c r="CG40" s="42">
        <v>21.8</v>
      </c>
      <c r="CH40" s="42">
        <v>23.08</v>
      </c>
      <c r="CI40" s="42" t="s">
        <v>0</v>
      </c>
      <c r="CJ40" s="42">
        <v>22.85</v>
      </c>
      <c r="CK40" s="42">
        <v>21.62</v>
      </c>
      <c r="CL40" s="43">
        <v>23.38</v>
      </c>
      <c r="CM40" s="37">
        <v>21.21</v>
      </c>
      <c r="CN40" s="41">
        <v>23.17</v>
      </c>
      <c r="CO40" s="43">
        <v>21.71</v>
      </c>
      <c r="CP40" s="37">
        <v>23.57</v>
      </c>
      <c r="CQ40" s="37">
        <v>21.92</v>
      </c>
      <c r="CR40" s="37">
        <v>24.77</v>
      </c>
      <c r="CS40" s="37">
        <v>22.82</v>
      </c>
      <c r="CT40" s="37">
        <v>26.52</v>
      </c>
      <c r="CU40" s="37">
        <v>24.41</v>
      </c>
      <c r="CV40" s="2"/>
      <c r="CW40" s="2">
        <f t="shared" ref="CW40:CW63" si="51">AVERAGE(BP40:CU40)</f>
        <v>23.060645161290321</v>
      </c>
      <c r="CX40" s="2">
        <f t="shared" ref="CX40:CX63" si="52">STDEV(BP40:CU40)</f>
        <v>1.2350166948503729</v>
      </c>
      <c r="CY40" s="2">
        <f t="shared" ref="CY40:CY63" si="53">CX40*5.65</f>
        <v>6.9778443259046075</v>
      </c>
      <c r="CZ40" s="2"/>
      <c r="DA40" s="2">
        <f t="shared" ref="DA40:DA63" si="54">CW40-(CX40/CY40)</f>
        <v>22.883654010847842</v>
      </c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</row>
    <row r="41" spans="3:225" ht="38.25" customHeight="1" x14ac:dyDescent="0.25">
      <c r="C41" s="2"/>
      <c r="D41" s="2"/>
      <c r="E41" s="46">
        <v>26.31</v>
      </c>
      <c r="F41" s="47">
        <v>27.72</v>
      </c>
      <c r="G41" s="47">
        <v>26.92</v>
      </c>
      <c r="H41" s="47">
        <v>27.94</v>
      </c>
      <c r="I41" s="47">
        <v>26.74</v>
      </c>
      <c r="J41" s="47">
        <v>28.58</v>
      </c>
      <c r="K41" s="47">
        <v>27.66</v>
      </c>
      <c r="L41" s="47">
        <v>27.61</v>
      </c>
      <c r="M41" s="47">
        <v>26.22</v>
      </c>
      <c r="N41" s="47">
        <v>26.54</v>
      </c>
      <c r="O41" s="80">
        <v>25.76</v>
      </c>
      <c r="P41" s="81">
        <v>25.97</v>
      </c>
      <c r="Q41" s="81">
        <v>24.97</v>
      </c>
      <c r="R41" s="81">
        <v>26.13</v>
      </c>
      <c r="S41" s="81">
        <v>26.06</v>
      </c>
      <c r="T41" s="81">
        <v>26.19</v>
      </c>
      <c r="U41" s="81">
        <v>25.67</v>
      </c>
      <c r="V41" s="81">
        <v>26.57</v>
      </c>
      <c r="W41" s="81">
        <v>24.4</v>
      </c>
      <c r="X41" s="81">
        <v>26.21</v>
      </c>
      <c r="Y41" s="81">
        <v>25.21</v>
      </c>
      <c r="Z41" s="81">
        <v>25.9</v>
      </c>
      <c r="AA41" s="81">
        <v>25.4</v>
      </c>
      <c r="AB41" s="82">
        <v>25.85</v>
      </c>
      <c r="AC41" s="47">
        <v>25.45</v>
      </c>
      <c r="AD41" s="47">
        <v>25.72</v>
      </c>
      <c r="AE41" s="47">
        <v>26.53</v>
      </c>
      <c r="AF41" s="47">
        <v>27</v>
      </c>
      <c r="AG41" s="47">
        <v>26.81</v>
      </c>
      <c r="AH41" s="47">
        <v>28.29</v>
      </c>
      <c r="AI41" s="47">
        <v>28.84</v>
      </c>
      <c r="AJ41" s="47">
        <v>29.97</v>
      </c>
      <c r="AK41" s="19"/>
      <c r="AL41" s="19">
        <f t="shared" si="47"/>
        <v>26.598125</v>
      </c>
      <c r="AM41" s="19">
        <f t="shared" si="48"/>
        <v>1.2145235027407568</v>
      </c>
      <c r="AN41" s="19">
        <f t="shared" si="49"/>
        <v>6.8620577904852764</v>
      </c>
      <c r="AO41" s="20"/>
      <c r="AP41" s="2">
        <f t="shared" si="50"/>
        <v>26.421133849557521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N41" s="2"/>
      <c r="BO41" s="2"/>
      <c r="BP41" s="44">
        <v>21.81</v>
      </c>
      <c r="BQ41" s="45">
        <v>23.54</v>
      </c>
      <c r="BR41" s="37">
        <v>22.87</v>
      </c>
      <c r="BS41" s="37">
        <v>25.22</v>
      </c>
      <c r="BT41" s="44">
        <v>22.81</v>
      </c>
      <c r="BU41" s="45">
        <v>24.49</v>
      </c>
      <c r="BV41" s="37">
        <v>23.4</v>
      </c>
      <c r="BW41" s="37">
        <v>25.18</v>
      </c>
      <c r="BX41" s="44">
        <v>22.61</v>
      </c>
      <c r="BY41" s="37">
        <v>23.53</v>
      </c>
      <c r="BZ41" s="37">
        <v>22</v>
      </c>
      <c r="CA41" s="37">
        <v>23.73</v>
      </c>
      <c r="CB41" s="37">
        <v>21.94</v>
      </c>
      <c r="CC41" s="37">
        <v>23.38</v>
      </c>
      <c r="CD41" s="37">
        <v>21.74</v>
      </c>
      <c r="CE41" s="37">
        <v>23.8</v>
      </c>
      <c r="CF41" s="37">
        <v>22.11</v>
      </c>
      <c r="CG41" s="37">
        <v>23.06</v>
      </c>
      <c r="CH41" s="37">
        <v>21.19</v>
      </c>
      <c r="CI41" s="37">
        <v>23.8</v>
      </c>
      <c r="CJ41" s="37">
        <v>21.37</v>
      </c>
      <c r="CK41" s="37">
        <v>22.95</v>
      </c>
      <c r="CL41" s="45">
        <v>21.53</v>
      </c>
      <c r="CM41" s="37">
        <v>23.6</v>
      </c>
      <c r="CN41" s="44">
        <v>21.24</v>
      </c>
      <c r="CO41" s="45">
        <v>22.83</v>
      </c>
      <c r="CP41" s="37">
        <v>21.33</v>
      </c>
      <c r="CQ41" s="37">
        <v>24.71</v>
      </c>
      <c r="CR41" s="37">
        <v>22.31</v>
      </c>
      <c r="CS41" s="37">
        <v>24.05</v>
      </c>
      <c r="CT41" s="37">
        <v>23.63</v>
      </c>
      <c r="CU41" s="37">
        <v>26.58</v>
      </c>
      <c r="CV41" s="2"/>
      <c r="CW41" s="2">
        <f t="shared" si="51"/>
        <v>23.073125000000005</v>
      </c>
      <c r="CX41" s="2">
        <f t="shared" si="52"/>
        <v>1.3030421910333152</v>
      </c>
      <c r="CY41" s="2">
        <f t="shared" si="53"/>
        <v>7.3621883793382317</v>
      </c>
      <c r="CZ41" s="2"/>
      <c r="DA41" s="2">
        <f t="shared" si="54"/>
        <v>22.896133849557526</v>
      </c>
      <c r="DB41" s="2"/>
      <c r="DC41" s="2"/>
      <c r="DD41" s="2">
        <f>AVERAGE(DA40:DA43,DA56:DA63)</f>
        <v>24.204286571331718</v>
      </c>
      <c r="DE41" s="2">
        <f>AVERAGE(DA44:DA55)</f>
        <v>23.492696349557519</v>
      </c>
      <c r="DF41" s="2">
        <f>DD41-DE41</f>
        <v>0.71159022177419828</v>
      </c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</row>
    <row r="42" spans="3:225" ht="38.25" customHeight="1" x14ac:dyDescent="0.25">
      <c r="C42" s="2"/>
      <c r="D42" s="2"/>
      <c r="E42" s="37">
        <v>27.46</v>
      </c>
      <c r="F42" s="37">
        <v>26.84</v>
      </c>
      <c r="G42" s="37">
        <v>27.31</v>
      </c>
      <c r="H42" s="37">
        <v>26.9</v>
      </c>
      <c r="I42" s="37">
        <v>28.05</v>
      </c>
      <c r="J42" s="37">
        <v>26.93</v>
      </c>
      <c r="K42" s="37">
        <v>28.35</v>
      </c>
      <c r="L42" s="37">
        <v>27.36</v>
      </c>
      <c r="M42" s="37">
        <v>27.45</v>
      </c>
      <c r="N42" s="37">
        <v>26.02</v>
      </c>
      <c r="O42" s="44">
        <v>26.32</v>
      </c>
      <c r="P42" s="37">
        <v>25.36</v>
      </c>
      <c r="Q42" s="37">
        <v>26.43</v>
      </c>
      <c r="R42" s="37">
        <v>25.07</v>
      </c>
      <c r="S42" s="37">
        <v>25.66</v>
      </c>
      <c r="T42" s="37">
        <v>25.52</v>
      </c>
      <c r="U42" s="37">
        <v>26.46</v>
      </c>
      <c r="V42" s="37">
        <v>24.99</v>
      </c>
      <c r="W42" s="37">
        <v>26.17</v>
      </c>
      <c r="X42" s="37">
        <v>25.1</v>
      </c>
      <c r="Y42" s="37">
        <v>25.77</v>
      </c>
      <c r="Z42" s="37">
        <v>25.96</v>
      </c>
      <c r="AA42" s="37">
        <v>26.12</v>
      </c>
      <c r="AB42" s="45">
        <v>25.54</v>
      </c>
      <c r="AC42" s="37">
        <v>26.36</v>
      </c>
      <c r="AD42" s="37">
        <v>25.21</v>
      </c>
      <c r="AE42" s="37">
        <v>26.29</v>
      </c>
      <c r="AF42" s="37">
        <v>26.23</v>
      </c>
      <c r="AG42" s="37">
        <v>27.56</v>
      </c>
      <c r="AH42" s="37">
        <v>26.92</v>
      </c>
      <c r="AI42" s="37">
        <v>28.76</v>
      </c>
      <c r="AJ42" s="37">
        <v>28.97</v>
      </c>
      <c r="AK42" s="2"/>
      <c r="AL42" s="2">
        <f t="shared" si="47"/>
        <v>26.544999999999998</v>
      </c>
      <c r="AM42" s="2">
        <f t="shared" si="48"/>
        <v>1.0666347441459774</v>
      </c>
      <c r="AN42" s="2">
        <f t="shared" si="49"/>
        <v>6.0264863044247727</v>
      </c>
      <c r="AO42" s="2"/>
      <c r="AP42" s="2">
        <f t="shared" si="50"/>
        <v>26.368008849557519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N42" s="2"/>
      <c r="BO42" s="2"/>
      <c r="BP42" s="44">
        <v>23.14</v>
      </c>
      <c r="BQ42" s="45">
        <v>21.96</v>
      </c>
      <c r="BR42" s="37">
        <v>24.45</v>
      </c>
      <c r="BS42" s="37">
        <v>23.31</v>
      </c>
      <c r="BT42" s="44">
        <v>24.86</v>
      </c>
      <c r="BU42" s="45">
        <v>22.84</v>
      </c>
      <c r="BV42" s="37">
        <v>25.22</v>
      </c>
      <c r="BW42" s="37">
        <v>23.53</v>
      </c>
      <c r="BX42" s="44">
        <v>24.73</v>
      </c>
      <c r="BY42" s="37">
        <v>23.01</v>
      </c>
      <c r="BZ42" s="37">
        <v>24.16</v>
      </c>
      <c r="CA42" s="37">
        <v>22.18</v>
      </c>
      <c r="CB42" s="37">
        <v>22.99</v>
      </c>
      <c r="CC42" s="37">
        <v>21.71</v>
      </c>
      <c r="CD42" s="37">
        <v>23.31</v>
      </c>
      <c r="CE42" s="37">
        <v>21.81</v>
      </c>
      <c r="CF42" s="37">
        <v>23.02</v>
      </c>
      <c r="CG42" s="37">
        <v>21.99</v>
      </c>
      <c r="CH42" s="37">
        <v>23.28</v>
      </c>
      <c r="CI42" s="37">
        <v>21.93</v>
      </c>
      <c r="CJ42" s="37">
        <v>23.04</v>
      </c>
      <c r="CK42" s="37">
        <v>21.63</v>
      </c>
      <c r="CL42" s="45">
        <v>23.18</v>
      </c>
      <c r="CM42" s="37">
        <v>22.09</v>
      </c>
      <c r="CN42" s="44">
        <v>23.14</v>
      </c>
      <c r="CO42" s="45">
        <v>21.48</v>
      </c>
      <c r="CP42" s="37">
        <v>23.82</v>
      </c>
      <c r="CQ42" s="37">
        <v>22.59</v>
      </c>
      <c r="CR42" s="37">
        <v>23.96</v>
      </c>
      <c r="CS42" s="37">
        <v>22.74</v>
      </c>
      <c r="CT42" s="37">
        <v>25.44</v>
      </c>
      <c r="CU42" s="37">
        <v>23.58</v>
      </c>
      <c r="CV42" s="2"/>
      <c r="CW42" s="2">
        <f t="shared" si="51"/>
        <v>23.128750000000007</v>
      </c>
      <c r="CX42" s="2">
        <f t="shared" si="52"/>
        <v>1.0638298129718597</v>
      </c>
      <c r="CY42" s="2">
        <f t="shared" si="53"/>
        <v>6.0106384432910076</v>
      </c>
      <c r="CZ42" s="2"/>
      <c r="DA42" s="2">
        <f t="shared" si="54"/>
        <v>22.951758849557528</v>
      </c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</row>
    <row r="43" spans="3:225" ht="38.25" customHeight="1" thickBot="1" x14ac:dyDescent="0.3">
      <c r="C43" s="2"/>
      <c r="D43" s="2"/>
      <c r="E43" s="37">
        <v>26.05</v>
      </c>
      <c r="F43" s="37">
        <v>28.03</v>
      </c>
      <c r="G43" s="37">
        <v>26.23</v>
      </c>
      <c r="H43" s="37">
        <v>27.48</v>
      </c>
      <c r="I43" s="37">
        <v>27.01</v>
      </c>
      <c r="J43" s="37">
        <v>27.81</v>
      </c>
      <c r="K43" s="37">
        <v>27.14</v>
      </c>
      <c r="L43" s="37">
        <v>28.12</v>
      </c>
      <c r="M43" s="37">
        <v>26.32</v>
      </c>
      <c r="N43" s="37">
        <v>27.39</v>
      </c>
      <c r="O43" s="44">
        <v>25.21</v>
      </c>
      <c r="P43" s="37">
        <v>26.26</v>
      </c>
      <c r="Q43" s="37">
        <v>25.79</v>
      </c>
      <c r="R43" s="37">
        <v>25.98</v>
      </c>
      <c r="S43" s="37">
        <v>25.09</v>
      </c>
      <c r="T43" s="37">
        <v>26.08</v>
      </c>
      <c r="U43" s="37">
        <v>25.31</v>
      </c>
      <c r="V43" s="37">
        <v>26.17</v>
      </c>
      <c r="W43" s="37">
        <v>25.44</v>
      </c>
      <c r="X43" s="37">
        <v>26.42</v>
      </c>
      <c r="Y43" s="37">
        <v>24.82</v>
      </c>
      <c r="Z43" s="37">
        <v>26.25</v>
      </c>
      <c r="AA43" s="37">
        <v>25.2</v>
      </c>
      <c r="AB43" s="45">
        <v>25.78</v>
      </c>
      <c r="AC43" s="37">
        <v>25.73</v>
      </c>
      <c r="AD43" s="37">
        <v>26.1</v>
      </c>
      <c r="AE43" s="37">
        <v>25.68</v>
      </c>
      <c r="AF43" s="37">
        <v>26.86</v>
      </c>
      <c r="AG43" s="37">
        <v>26.01</v>
      </c>
      <c r="AH43" s="37">
        <v>27.29</v>
      </c>
      <c r="AI43" s="37">
        <v>28.01</v>
      </c>
      <c r="AJ43" s="37">
        <v>29.25</v>
      </c>
      <c r="AK43" s="2"/>
      <c r="AL43" s="2">
        <f t="shared" si="47"/>
        <v>26.447187499999998</v>
      </c>
      <c r="AM43" s="2">
        <f t="shared" si="48"/>
        <v>1.047159704906871</v>
      </c>
      <c r="AN43" s="2">
        <f t="shared" si="49"/>
        <v>5.9164523327238214</v>
      </c>
      <c r="AO43" s="2"/>
      <c r="AP43" s="2">
        <f t="shared" si="50"/>
        <v>26.270196349557519</v>
      </c>
      <c r="AQ43" s="2"/>
      <c r="AR43" s="2"/>
      <c r="AS43" s="2"/>
      <c r="AT43" s="2"/>
      <c r="AU43" s="2">
        <f>STDEV(AP40:AP63)</f>
        <v>0.97996561449876529</v>
      </c>
      <c r="AV43" s="2">
        <f>AU43-0.15</f>
        <v>0.82996561449876527</v>
      </c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N43" s="2"/>
      <c r="BO43" s="2"/>
      <c r="BP43" s="44">
        <v>21.69</v>
      </c>
      <c r="BQ43" s="45">
        <v>23.94</v>
      </c>
      <c r="BR43" s="37">
        <v>22.91</v>
      </c>
      <c r="BS43" s="37">
        <v>25.44</v>
      </c>
      <c r="BT43" s="44">
        <v>23.54</v>
      </c>
      <c r="BU43" s="45">
        <v>24.42</v>
      </c>
      <c r="BV43" s="37">
        <v>23.2</v>
      </c>
      <c r="BW43" s="37">
        <v>25.73</v>
      </c>
      <c r="BX43" s="44">
        <v>22.76</v>
      </c>
      <c r="BY43" s="37">
        <v>24.67</v>
      </c>
      <c r="BZ43" s="37">
        <v>22.63</v>
      </c>
      <c r="CA43" s="37">
        <v>24.08</v>
      </c>
      <c r="CB43" s="37">
        <v>21.72</v>
      </c>
      <c r="CC43" s="37">
        <v>23.09</v>
      </c>
      <c r="CD43" s="37">
        <v>21.61</v>
      </c>
      <c r="CE43" s="37">
        <v>24.45</v>
      </c>
      <c r="CF43" s="37">
        <v>21.79</v>
      </c>
      <c r="CG43" s="37">
        <v>23.27</v>
      </c>
      <c r="CH43" s="37">
        <v>21.95</v>
      </c>
      <c r="CI43" s="37">
        <v>23.7</v>
      </c>
      <c r="CJ43" s="37">
        <v>21.44</v>
      </c>
      <c r="CK43" s="37">
        <v>23.32</v>
      </c>
      <c r="CL43" s="45">
        <v>22.02</v>
      </c>
      <c r="CM43" s="37">
        <v>23.75</v>
      </c>
      <c r="CN43" s="44">
        <v>21.46</v>
      </c>
      <c r="CO43" s="45">
        <v>23.29</v>
      </c>
      <c r="CP43" s="37">
        <v>21.45</v>
      </c>
      <c r="CQ43" s="37">
        <v>24.81</v>
      </c>
      <c r="CR43" s="37">
        <v>22.77</v>
      </c>
      <c r="CS43" s="37">
        <v>24.34</v>
      </c>
      <c r="CT43" s="37">
        <v>23.19</v>
      </c>
      <c r="CU43" s="37">
        <v>26.44</v>
      </c>
      <c r="CV43" s="2"/>
      <c r="CW43" s="2">
        <f t="shared" si="51"/>
        <v>23.2771875</v>
      </c>
      <c r="CX43" s="2">
        <f t="shared" si="52"/>
        <v>1.3292666772297983</v>
      </c>
      <c r="CY43" s="2">
        <f t="shared" si="53"/>
        <v>7.5103567263483608</v>
      </c>
      <c r="CZ43" s="2"/>
      <c r="DA43" s="2">
        <f t="shared" si="54"/>
        <v>23.100196349557521</v>
      </c>
      <c r="DB43" s="2"/>
      <c r="DC43" s="2"/>
      <c r="DD43" s="2"/>
      <c r="DE43" s="2">
        <f>STDEV(DA40:DA63)</f>
        <v>0.84638160856532929</v>
      </c>
      <c r="DF43" s="2">
        <f>DE43-0.15</f>
        <v>0.69638160856532927</v>
      </c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</row>
    <row r="44" spans="3:225" ht="38.25" customHeight="1" thickBot="1" x14ac:dyDescent="0.3">
      <c r="C44" s="2"/>
      <c r="D44" s="2"/>
      <c r="E44" s="37">
        <v>27.18</v>
      </c>
      <c r="F44" s="37">
        <v>26.05</v>
      </c>
      <c r="G44" s="37">
        <v>27.32</v>
      </c>
      <c r="H44" s="37">
        <v>26.88</v>
      </c>
      <c r="I44" s="37">
        <v>27.83</v>
      </c>
      <c r="J44" s="37">
        <v>26.63</v>
      </c>
      <c r="K44" s="37">
        <v>27.73</v>
      </c>
      <c r="L44" s="37">
        <v>27.53</v>
      </c>
      <c r="M44" s="37">
        <v>27.71</v>
      </c>
      <c r="N44" s="37">
        <v>26.53</v>
      </c>
      <c r="O44" s="44">
        <v>25.98</v>
      </c>
      <c r="P44" s="37">
        <v>25.45</v>
      </c>
      <c r="Q44" s="37">
        <v>26.52</v>
      </c>
      <c r="R44" s="37">
        <v>24.98</v>
      </c>
      <c r="S44" s="37">
        <v>25.89</v>
      </c>
      <c r="T44" s="37">
        <v>25.5</v>
      </c>
      <c r="U44" s="37">
        <v>26.27</v>
      </c>
      <c r="V44" s="37">
        <v>25.5</v>
      </c>
      <c r="W44" s="37">
        <v>26.25</v>
      </c>
      <c r="X44" s="37">
        <v>25.68</v>
      </c>
      <c r="Y44" s="37">
        <v>26.45</v>
      </c>
      <c r="Z44" s="37">
        <v>25.84</v>
      </c>
      <c r="AA44" s="37">
        <v>26.02</v>
      </c>
      <c r="AB44" s="45">
        <v>25.36</v>
      </c>
      <c r="AC44" s="37">
        <v>26.05</v>
      </c>
      <c r="AD44" s="37">
        <v>25.04</v>
      </c>
      <c r="AE44" s="37">
        <v>26.04</v>
      </c>
      <c r="AF44" s="37">
        <v>26.3</v>
      </c>
      <c r="AG44" s="37">
        <v>27.97</v>
      </c>
      <c r="AH44" s="37">
        <v>26.73</v>
      </c>
      <c r="AI44" s="37">
        <v>28.71</v>
      </c>
      <c r="AJ44" s="37">
        <v>28.54</v>
      </c>
      <c r="AK44" s="2"/>
      <c r="AL44" s="2">
        <f t="shared" si="47"/>
        <v>26.514374999999998</v>
      </c>
      <c r="AM44" s="2">
        <f t="shared" si="48"/>
        <v>0.9830267200122611</v>
      </c>
      <c r="AN44" s="2">
        <f t="shared" si="49"/>
        <v>5.5541009680692754</v>
      </c>
      <c r="AO44" s="2"/>
      <c r="AP44" s="2">
        <f t="shared" si="50"/>
        <v>26.337383849557519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N44" s="2"/>
      <c r="BO44" s="2"/>
      <c r="BP44" s="67">
        <v>23.39</v>
      </c>
      <c r="BQ44" s="71">
        <v>21.98</v>
      </c>
      <c r="BR44" s="42">
        <v>24.71</v>
      </c>
      <c r="BS44" s="42">
        <v>23.16</v>
      </c>
      <c r="BT44" s="67">
        <v>24.11</v>
      </c>
      <c r="BU44" s="71">
        <v>23.38</v>
      </c>
      <c r="BV44" s="42">
        <v>25.2</v>
      </c>
      <c r="BW44" s="42">
        <v>23.97</v>
      </c>
      <c r="BX44" s="67">
        <v>24.63</v>
      </c>
      <c r="BY44" s="68">
        <v>23.18</v>
      </c>
      <c r="BZ44" s="68">
        <v>23.65</v>
      </c>
      <c r="CA44" s="83">
        <v>22.12</v>
      </c>
      <c r="CB44" s="84">
        <v>24.55</v>
      </c>
      <c r="CC44" s="84">
        <v>22.92</v>
      </c>
      <c r="CD44" s="84">
        <v>24.64</v>
      </c>
      <c r="CE44" s="84">
        <v>23.28</v>
      </c>
      <c r="CF44" s="84">
        <v>24.47</v>
      </c>
      <c r="CG44" s="84">
        <v>22.91</v>
      </c>
      <c r="CH44" s="84">
        <v>23.77</v>
      </c>
      <c r="CI44" s="85">
        <v>22.36</v>
      </c>
      <c r="CJ44" s="68">
        <v>23.77</v>
      </c>
      <c r="CK44" s="68">
        <v>21.79</v>
      </c>
      <c r="CL44" s="71">
        <v>23.85</v>
      </c>
      <c r="CM44" s="42">
        <v>22</v>
      </c>
      <c r="CN44" s="67">
        <v>23.48</v>
      </c>
      <c r="CO44" s="71">
        <v>21.58</v>
      </c>
      <c r="CP44" s="42">
        <v>24.03</v>
      </c>
      <c r="CQ44" s="42">
        <v>22.18</v>
      </c>
      <c r="CR44" s="42">
        <v>24.02</v>
      </c>
      <c r="CS44" s="42">
        <v>23.09</v>
      </c>
      <c r="CT44" s="42">
        <v>25.49</v>
      </c>
      <c r="CU44" s="42">
        <v>24.26</v>
      </c>
      <c r="CV44" s="4"/>
      <c r="CW44" s="4">
        <f t="shared" si="51"/>
        <v>23.497500000000002</v>
      </c>
      <c r="CX44" s="4">
        <f t="shared" si="52"/>
        <v>1.0193261531284346</v>
      </c>
      <c r="CY44" s="4">
        <f t="shared" si="53"/>
        <v>5.7591927651756558</v>
      </c>
      <c r="CZ44" s="5"/>
      <c r="DA44" s="10">
        <f t="shared" si="54"/>
        <v>23.320508849557523</v>
      </c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</row>
    <row r="45" spans="3:225" ht="38.25" customHeight="1" x14ac:dyDescent="0.25">
      <c r="C45" s="2"/>
      <c r="D45" s="2"/>
      <c r="E45" s="37">
        <v>26.66</v>
      </c>
      <c r="F45" s="37">
        <v>28.01</v>
      </c>
      <c r="G45" s="37">
        <v>27.02</v>
      </c>
      <c r="H45" s="37">
        <v>27.59</v>
      </c>
      <c r="I45" s="37">
        <v>27.17</v>
      </c>
      <c r="J45" s="37">
        <v>28.02</v>
      </c>
      <c r="K45" s="37">
        <v>27.66</v>
      </c>
      <c r="L45" s="37">
        <v>28</v>
      </c>
      <c r="M45" s="37">
        <v>26.66</v>
      </c>
      <c r="N45" s="37">
        <v>27.08</v>
      </c>
      <c r="O45" s="44">
        <v>25.4</v>
      </c>
      <c r="P45" s="37">
        <v>26.15</v>
      </c>
      <c r="Q45" s="37">
        <v>25.57</v>
      </c>
      <c r="R45" s="37">
        <v>25.76</v>
      </c>
      <c r="S45" s="37">
        <v>25.22</v>
      </c>
      <c r="T45" s="37">
        <v>26.32</v>
      </c>
      <c r="U45" s="38">
        <v>25.51</v>
      </c>
      <c r="V45" s="39">
        <v>26.29</v>
      </c>
      <c r="W45" s="39">
        <v>25.55</v>
      </c>
      <c r="X45" s="39">
        <v>26.88</v>
      </c>
      <c r="Y45" s="40">
        <v>25.52</v>
      </c>
      <c r="Z45" s="37">
        <v>25.92</v>
      </c>
      <c r="AA45" s="37">
        <v>25.58</v>
      </c>
      <c r="AB45" s="45">
        <v>25.72</v>
      </c>
      <c r="AC45" s="37">
        <v>25.07</v>
      </c>
      <c r="AD45" s="37">
        <v>25.72</v>
      </c>
      <c r="AE45" s="37">
        <v>26</v>
      </c>
      <c r="AF45" s="37">
        <v>26.66</v>
      </c>
      <c r="AG45" s="37">
        <v>26.47</v>
      </c>
      <c r="AH45" s="37">
        <v>27.61</v>
      </c>
      <c r="AI45" s="37">
        <v>27.78</v>
      </c>
      <c r="AJ45" s="37">
        <v>28.93</v>
      </c>
      <c r="AK45" s="2"/>
      <c r="AL45" s="2">
        <f t="shared" si="47"/>
        <v>26.546875</v>
      </c>
      <c r="AM45" s="2">
        <f t="shared" si="48"/>
        <v>1.0057012879802638</v>
      </c>
      <c r="AN45" s="2">
        <f t="shared" si="49"/>
        <v>5.6822122770884906</v>
      </c>
      <c r="AO45" s="2"/>
      <c r="AP45" s="2">
        <f t="shared" si="50"/>
        <v>26.369883849557521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N45" s="2"/>
      <c r="BO45" s="2"/>
      <c r="BP45" s="72">
        <v>21.5</v>
      </c>
      <c r="BQ45" s="76">
        <v>23.86</v>
      </c>
      <c r="BR45" s="37">
        <v>23.17</v>
      </c>
      <c r="BS45" s="37">
        <v>24.75</v>
      </c>
      <c r="BT45" s="72">
        <v>23</v>
      </c>
      <c r="BU45" s="76">
        <v>24.49</v>
      </c>
      <c r="BV45" s="37">
        <v>23.58</v>
      </c>
      <c r="BW45" s="37">
        <v>25.26</v>
      </c>
      <c r="BX45" s="72">
        <v>23.14</v>
      </c>
      <c r="BY45" s="73">
        <v>24.37</v>
      </c>
      <c r="BZ45" s="73">
        <v>22.13</v>
      </c>
      <c r="CA45" s="74">
        <v>24.87</v>
      </c>
      <c r="CB45" s="73">
        <v>23.53</v>
      </c>
      <c r="CC45" s="73">
        <v>24.82</v>
      </c>
      <c r="CD45" s="73">
        <v>23.2</v>
      </c>
      <c r="CE45" s="73">
        <v>24.34</v>
      </c>
      <c r="CF45" s="73">
        <v>22.93</v>
      </c>
      <c r="CG45" s="73">
        <v>24.48</v>
      </c>
      <c r="CH45" s="73">
        <v>22.49</v>
      </c>
      <c r="CI45" s="75">
        <v>23.83</v>
      </c>
      <c r="CJ45" s="73">
        <v>21.67</v>
      </c>
      <c r="CK45" s="73">
        <v>23.4</v>
      </c>
      <c r="CL45" s="76">
        <v>21.49</v>
      </c>
      <c r="CM45" s="37">
        <v>23.34</v>
      </c>
      <c r="CN45" s="72">
        <v>21.84</v>
      </c>
      <c r="CO45" s="76">
        <v>22.75</v>
      </c>
      <c r="CP45" s="37">
        <v>22.34</v>
      </c>
      <c r="CQ45" s="37">
        <v>24.24</v>
      </c>
      <c r="CR45" s="37">
        <v>22.22</v>
      </c>
      <c r="CS45" s="37">
        <v>24.5</v>
      </c>
      <c r="CT45" s="37">
        <v>23.82</v>
      </c>
      <c r="CU45" s="37">
        <v>26.65</v>
      </c>
      <c r="CV45" s="2"/>
      <c r="CW45" s="2">
        <f t="shared" si="51"/>
        <v>23.500000000000004</v>
      </c>
      <c r="CX45" s="2">
        <f t="shared" si="52"/>
        <v>1.2052010941827738</v>
      </c>
      <c r="CY45" s="2">
        <f t="shared" si="53"/>
        <v>6.8093861821326724</v>
      </c>
      <c r="CZ45" s="7"/>
      <c r="DA45" s="13">
        <f t="shared" si="54"/>
        <v>23.323008849557525</v>
      </c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</row>
    <row r="46" spans="3:225" ht="38.25" customHeight="1" x14ac:dyDescent="0.25">
      <c r="C46" s="2"/>
      <c r="D46" s="2"/>
      <c r="E46" s="41">
        <v>28.12</v>
      </c>
      <c r="F46" s="42">
        <v>26.93</v>
      </c>
      <c r="G46" s="42">
        <v>27.86</v>
      </c>
      <c r="H46" s="42">
        <v>26.93</v>
      </c>
      <c r="I46" s="42">
        <v>28.33</v>
      </c>
      <c r="J46" s="42">
        <v>27.4</v>
      </c>
      <c r="K46" s="42">
        <v>28.15</v>
      </c>
      <c r="L46" s="42">
        <v>27.29</v>
      </c>
      <c r="M46" s="42">
        <v>27.82</v>
      </c>
      <c r="N46" s="42">
        <v>26.41</v>
      </c>
      <c r="O46" s="67">
        <v>26.08</v>
      </c>
      <c r="P46" s="68">
        <v>25.59</v>
      </c>
      <c r="Q46" s="68">
        <v>25.97</v>
      </c>
      <c r="R46" s="68">
        <v>25.55</v>
      </c>
      <c r="S46" s="68">
        <v>26.55</v>
      </c>
      <c r="T46" s="68">
        <v>25.22</v>
      </c>
      <c r="U46" s="69">
        <v>26.86</v>
      </c>
      <c r="V46" s="68">
        <v>25.77</v>
      </c>
      <c r="W46" s="68">
        <v>26.78</v>
      </c>
      <c r="X46" s="68">
        <v>25.87</v>
      </c>
      <c r="Y46" s="70">
        <v>27.01</v>
      </c>
      <c r="Z46" s="68">
        <v>25.16</v>
      </c>
      <c r="AA46" s="68">
        <v>25.87</v>
      </c>
      <c r="AB46" s="71">
        <v>25.39</v>
      </c>
      <c r="AC46" s="42">
        <v>26.22</v>
      </c>
      <c r="AD46" s="42">
        <v>25.3</v>
      </c>
      <c r="AE46" s="42">
        <v>26.87</v>
      </c>
      <c r="AF46" s="42">
        <v>26.42</v>
      </c>
      <c r="AG46" s="42">
        <v>27.71</v>
      </c>
      <c r="AH46" s="42">
        <v>27.19</v>
      </c>
      <c r="AI46" s="42">
        <v>28.25</v>
      </c>
      <c r="AJ46" s="42">
        <v>28.83</v>
      </c>
      <c r="AK46" s="4"/>
      <c r="AL46" s="4">
        <f t="shared" si="47"/>
        <v>26.740625000000001</v>
      </c>
      <c r="AM46" s="4">
        <f t="shared" si="48"/>
        <v>1.0316223912190525</v>
      </c>
      <c r="AN46" s="4">
        <f t="shared" si="49"/>
        <v>5.8286665103876469</v>
      </c>
      <c r="AO46" s="5"/>
      <c r="AP46" s="5">
        <f t="shared" si="50"/>
        <v>26.563633849557522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N46" s="2"/>
      <c r="BO46" s="2"/>
      <c r="BP46" s="72">
        <v>23.6</v>
      </c>
      <c r="BQ46" s="76">
        <v>22.1</v>
      </c>
      <c r="BR46" s="37">
        <v>24.87</v>
      </c>
      <c r="BS46" s="37">
        <v>22.88</v>
      </c>
      <c r="BT46" s="72">
        <v>24.1</v>
      </c>
      <c r="BU46" s="76">
        <v>22.71</v>
      </c>
      <c r="BV46" s="37">
        <v>24.92</v>
      </c>
      <c r="BW46" s="37">
        <v>24.31</v>
      </c>
      <c r="BX46" s="72">
        <v>24.62</v>
      </c>
      <c r="BY46" s="73">
        <v>22.92</v>
      </c>
      <c r="BZ46" s="73">
        <v>23.75</v>
      </c>
      <c r="CA46" s="74">
        <v>23</v>
      </c>
      <c r="CB46" s="73">
        <v>24.87</v>
      </c>
      <c r="CC46" s="73">
        <v>23.67</v>
      </c>
      <c r="CD46" s="73">
        <v>24.78</v>
      </c>
      <c r="CE46" s="73">
        <v>23.52</v>
      </c>
      <c r="CF46" s="73">
        <v>24.38</v>
      </c>
      <c r="CG46" s="73">
        <v>23.2</v>
      </c>
      <c r="CH46" s="73">
        <v>24.14</v>
      </c>
      <c r="CI46" s="75">
        <v>22.61</v>
      </c>
      <c r="CJ46" s="73">
        <v>22.96</v>
      </c>
      <c r="CK46" s="73">
        <v>21.85</v>
      </c>
      <c r="CL46" s="76">
        <v>22.63</v>
      </c>
      <c r="CM46" s="37">
        <v>21.82</v>
      </c>
      <c r="CN46" s="72">
        <v>23.13</v>
      </c>
      <c r="CO46" s="76">
        <v>22.27</v>
      </c>
      <c r="CP46" s="37">
        <v>23.68</v>
      </c>
      <c r="CQ46" s="37">
        <v>22.73</v>
      </c>
      <c r="CR46" s="37">
        <v>24.43</v>
      </c>
      <c r="CS46" s="37">
        <v>23.18</v>
      </c>
      <c r="CT46" s="37">
        <v>25.74</v>
      </c>
      <c r="CU46" s="37">
        <v>24.9</v>
      </c>
      <c r="CV46" s="2"/>
      <c r="CW46" s="2">
        <f t="shared" si="51"/>
        <v>23.570937499999996</v>
      </c>
      <c r="CX46" s="2">
        <f t="shared" si="52"/>
        <v>1.0168622178846505</v>
      </c>
      <c r="CY46" s="2">
        <f t="shared" si="53"/>
        <v>5.7452715310482754</v>
      </c>
      <c r="CZ46" s="7"/>
      <c r="DA46" s="13">
        <f t="shared" si="54"/>
        <v>23.393946349557517</v>
      </c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</row>
    <row r="47" spans="3:225" ht="38.25" customHeight="1" x14ac:dyDescent="0.25">
      <c r="C47" s="2"/>
      <c r="D47" s="2"/>
      <c r="E47" s="44">
        <v>27.38</v>
      </c>
      <c r="F47" s="37">
        <v>27.38</v>
      </c>
      <c r="G47" s="37">
        <v>27.52</v>
      </c>
      <c r="H47" s="37">
        <v>28.03</v>
      </c>
      <c r="I47" s="37">
        <v>27.5</v>
      </c>
      <c r="J47" s="37">
        <v>28.09</v>
      </c>
      <c r="K47" s="37">
        <v>27.17</v>
      </c>
      <c r="L47" s="37">
        <v>28.47</v>
      </c>
      <c r="M47" s="37">
        <v>27.32</v>
      </c>
      <c r="N47" s="37">
        <v>27.28</v>
      </c>
      <c r="O47" s="72">
        <v>25.84</v>
      </c>
      <c r="P47" s="73">
        <v>26.11</v>
      </c>
      <c r="Q47" s="73">
        <v>25.72</v>
      </c>
      <c r="R47" s="73">
        <v>26.13</v>
      </c>
      <c r="S47" s="73">
        <v>25.79</v>
      </c>
      <c r="T47" s="73">
        <v>26.02</v>
      </c>
      <c r="U47" s="74">
        <v>25.74</v>
      </c>
      <c r="V47" s="73">
        <v>26.45</v>
      </c>
      <c r="W47" s="73">
        <v>26.05</v>
      </c>
      <c r="X47" s="73">
        <v>26.87</v>
      </c>
      <c r="Y47" s="75">
        <v>25.75</v>
      </c>
      <c r="Z47" s="73">
        <v>26.1</v>
      </c>
      <c r="AA47" s="73">
        <v>25.26</v>
      </c>
      <c r="AB47" s="76">
        <v>25.89</v>
      </c>
      <c r="AC47" s="37">
        <v>25.44</v>
      </c>
      <c r="AD47" s="37">
        <v>25.92</v>
      </c>
      <c r="AE47" s="37">
        <v>26.03</v>
      </c>
      <c r="AF47" s="37">
        <v>27.36</v>
      </c>
      <c r="AG47" s="37">
        <v>26.62</v>
      </c>
      <c r="AH47" s="37">
        <v>28.26</v>
      </c>
      <c r="AI47" s="37">
        <v>28.61</v>
      </c>
      <c r="AJ47" s="37">
        <v>29.41</v>
      </c>
      <c r="AK47" s="2"/>
      <c r="AL47" s="2">
        <f t="shared" si="47"/>
        <v>26.797187499999996</v>
      </c>
      <c r="AM47" s="2">
        <f t="shared" si="48"/>
        <v>1.0673217442014198</v>
      </c>
      <c r="AN47" s="2">
        <f t="shared" si="49"/>
        <v>6.0303678547380226</v>
      </c>
      <c r="AO47" s="7"/>
      <c r="AP47" s="7">
        <f t="shared" si="50"/>
        <v>26.620196349557517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N47" s="2"/>
      <c r="BO47" s="2"/>
      <c r="BP47" s="72">
        <v>22.8</v>
      </c>
      <c r="BQ47" s="76">
        <v>24.52</v>
      </c>
      <c r="BR47" s="37">
        <v>22.48</v>
      </c>
      <c r="BS47" s="37">
        <v>25.05</v>
      </c>
      <c r="BT47" s="72">
        <v>23.01</v>
      </c>
      <c r="BU47" s="76">
        <v>23.89</v>
      </c>
      <c r="BV47" s="37">
        <v>23.7</v>
      </c>
      <c r="BW47" s="37">
        <v>25.58</v>
      </c>
      <c r="BX47" s="72">
        <v>23.34</v>
      </c>
      <c r="BY47" s="73">
        <v>24.08</v>
      </c>
      <c r="BZ47" s="73">
        <v>22.58</v>
      </c>
      <c r="CA47" s="74">
        <v>24.82</v>
      </c>
      <c r="CB47" s="73">
        <v>23</v>
      </c>
      <c r="CC47" s="73">
        <v>24.66</v>
      </c>
      <c r="CD47" s="73">
        <v>23.28</v>
      </c>
      <c r="CE47" s="73">
        <v>25.08</v>
      </c>
      <c r="CF47" s="73">
        <v>22.84</v>
      </c>
      <c r="CG47" s="73">
        <v>24.5</v>
      </c>
      <c r="CH47" s="73">
        <v>22.64</v>
      </c>
      <c r="CI47" s="75">
        <v>24.04</v>
      </c>
      <c r="CJ47" s="73">
        <v>22.13</v>
      </c>
      <c r="CK47" s="73">
        <v>23.07</v>
      </c>
      <c r="CL47" s="76">
        <v>22.16</v>
      </c>
      <c r="CM47" s="37">
        <v>23.7</v>
      </c>
      <c r="CN47" s="72">
        <v>21.9</v>
      </c>
      <c r="CO47" s="76">
        <v>23.54</v>
      </c>
      <c r="CP47" s="37">
        <v>22.4</v>
      </c>
      <c r="CQ47" s="37">
        <v>24.76</v>
      </c>
      <c r="CR47" s="37">
        <v>22.62</v>
      </c>
      <c r="CS47" s="37">
        <v>25</v>
      </c>
      <c r="CT47" s="37">
        <v>23.08</v>
      </c>
      <c r="CU47" s="37">
        <v>26.48</v>
      </c>
      <c r="CV47" s="2"/>
      <c r="CW47" s="2">
        <f t="shared" si="51"/>
        <v>23.647812499999997</v>
      </c>
      <c r="CX47" s="2">
        <f t="shared" si="52"/>
        <v>1.1349086488035203</v>
      </c>
      <c r="CY47" s="2">
        <f t="shared" si="53"/>
        <v>6.4122338657398901</v>
      </c>
      <c r="CZ47" s="7"/>
      <c r="DA47" s="13">
        <f t="shared" si="54"/>
        <v>23.470821349557518</v>
      </c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</row>
    <row r="48" spans="3:225" ht="38.25" customHeight="1" thickBot="1" x14ac:dyDescent="0.3">
      <c r="C48" s="2"/>
      <c r="D48" s="2"/>
      <c r="E48" s="44">
        <v>28.24</v>
      </c>
      <c r="F48" s="37">
        <v>27.02</v>
      </c>
      <c r="G48" s="37">
        <v>27.6</v>
      </c>
      <c r="H48" s="37">
        <v>28</v>
      </c>
      <c r="I48" s="37">
        <v>28.07</v>
      </c>
      <c r="J48" s="37">
        <v>27.22</v>
      </c>
      <c r="K48" s="37">
        <v>28.21</v>
      </c>
      <c r="L48" s="37">
        <v>27.16</v>
      </c>
      <c r="M48" s="37">
        <v>28.21</v>
      </c>
      <c r="N48" s="37">
        <v>27.04</v>
      </c>
      <c r="O48" s="72">
        <v>26.08</v>
      </c>
      <c r="P48" s="73">
        <v>25.68</v>
      </c>
      <c r="Q48" s="73">
        <v>26.39</v>
      </c>
      <c r="R48" s="73">
        <v>25.42</v>
      </c>
      <c r="S48" s="73">
        <v>26.16</v>
      </c>
      <c r="T48" s="73">
        <v>25.41</v>
      </c>
      <c r="U48" s="74">
        <v>26.46</v>
      </c>
      <c r="V48" s="73">
        <v>26.29</v>
      </c>
      <c r="W48" s="73">
        <v>26.56</v>
      </c>
      <c r="X48" s="73">
        <v>26.21</v>
      </c>
      <c r="Y48" s="75">
        <v>26.8</v>
      </c>
      <c r="Z48" s="73">
        <v>25.49</v>
      </c>
      <c r="AA48" s="73">
        <v>25.8</v>
      </c>
      <c r="AB48" s="76">
        <v>25.56</v>
      </c>
      <c r="AC48" s="37">
        <v>26.54</v>
      </c>
      <c r="AD48" s="37">
        <v>25.86</v>
      </c>
      <c r="AE48" s="37">
        <v>27.15</v>
      </c>
      <c r="AF48" s="37">
        <v>26.66</v>
      </c>
      <c r="AG48" s="37">
        <v>28.3</v>
      </c>
      <c r="AH48" s="37">
        <v>27.32</v>
      </c>
      <c r="AI48" s="37">
        <v>28.84</v>
      </c>
      <c r="AJ48" s="37">
        <v>29.34</v>
      </c>
      <c r="AK48" s="2"/>
      <c r="AL48" s="2">
        <f t="shared" si="47"/>
        <v>26.909062499999997</v>
      </c>
      <c r="AM48" s="2">
        <f t="shared" si="48"/>
        <v>1.0659400194194795</v>
      </c>
      <c r="AN48" s="2">
        <f t="shared" si="49"/>
        <v>6.0225611097200593</v>
      </c>
      <c r="AO48" s="7"/>
      <c r="AP48" s="7">
        <f t="shared" si="50"/>
        <v>26.732071349557518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N48" s="2"/>
      <c r="BO48" s="2"/>
      <c r="BP48" s="72">
        <v>23.56</v>
      </c>
      <c r="BQ48" s="76">
        <v>21.42</v>
      </c>
      <c r="BR48" s="37">
        <v>23.83</v>
      </c>
      <c r="BS48" s="37">
        <v>21.99</v>
      </c>
      <c r="BT48" s="72">
        <v>23.67</v>
      </c>
      <c r="BU48" s="76">
        <v>22.14</v>
      </c>
      <c r="BV48" s="37">
        <v>24.61</v>
      </c>
      <c r="BW48" s="37">
        <v>23.48</v>
      </c>
      <c r="BX48" s="72">
        <v>24.51</v>
      </c>
      <c r="BY48" s="73">
        <v>23.06</v>
      </c>
      <c r="BZ48" s="73">
        <v>24.12</v>
      </c>
      <c r="CA48" s="74">
        <v>23.11</v>
      </c>
      <c r="CB48" s="73">
        <v>24.62</v>
      </c>
      <c r="CC48" s="73">
        <v>23.36</v>
      </c>
      <c r="CD48" s="73">
        <v>24.55</v>
      </c>
      <c r="CE48" s="73">
        <v>23.03</v>
      </c>
      <c r="CF48" s="73">
        <v>24.5</v>
      </c>
      <c r="CG48" s="73">
        <v>23.24</v>
      </c>
      <c r="CH48" s="73">
        <v>24.44</v>
      </c>
      <c r="CI48" s="75">
        <v>22.1</v>
      </c>
      <c r="CJ48" s="73">
        <v>23.11</v>
      </c>
      <c r="CK48" s="73">
        <v>22.02</v>
      </c>
      <c r="CL48" s="76">
        <v>23.83</v>
      </c>
      <c r="CM48" s="37">
        <v>22.05</v>
      </c>
      <c r="CN48" s="72">
        <v>23.84</v>
      </c>
      <c r="CO48" s="76">
        <v>22.29</v>
      </c>
      <c r="CP48" s="37">
        <v>24.01</v>
      </c>
      <c r="CQ48" s="37">
        <v>23.03</v>
      </c>
      <c r="CR48" s="37">
        <v>24.87</v>
      </c>
      <c r="CS48" s="37">
        <v>23.35</v>
      </c>
      <c r="CT48" s="37">
        <v>26.14</v>
      </c>
      <c r="CU48" s="37">
        <v>24.73</v>
      </c>
      <c r="CV48" s="2"/>
      <c r="CW48" s="2">
        <f t="shared" si="51"/>
        <v>23.519062500000004</v>
      </c>
      <c r="CX48" s="2">
        <f t="shared" si="52"/>
        <v>1.0636770046218404</v>
      </c>
      <c r="CY48" s="2">
        <f t="shared" si="53"/>
        <v>6.0097750761133986</v>
      </c>
      <c r="CZ48" s="7"/>
      <c r="DA48" s="13">
        <f t="shared" si="54"/>
        <v>23.342071349557525</v>
      </c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</row>
    <row r="49" spans="3:125" ht="38.25" customHeight="1" thickBot="1" x14ac:dyDescent="0.3">
      <c r="C49" s="2"/>
      <c r="D49" s="2"/>
      <c r="E49" s="44">
        <v>27.28</v>
      </c>
      <c r="F49" s="37">
        <v>27.96</v>
      </c>
      <c r="G49" s="37">
        <v>28.04</v>
      </c>
      <c r="H49" s="37">
        <v>27.8</v>
      </c>
      <c r="I49" s="37">
        <v>27.6</v>
      </c>
      <c r="J49" s="37">
        <v>27.92</v>
      </c>
      <c r="K49" s="37">
        <v>27.37</v>
      </c>
      <c r="L49" s="37">
        <v>27.76</v>
      </c>
      <c r="M49" s="37">
        <v>27.42</v>
      </c>
      <c r="N49" s="37">
        <v>27.55</v>
      </c>
      <c r="O49" s="72">
        <v>26.3</v>
      </c>
      <c r="P49" s="73">
        <v>26.33</v>
      </c>
      <c r="Q49" s="73">
        <v>25.06</v>
      </c>
      <c r="R49" s="73">
        <v>25.87</v>
      </c>
      <c r="S49" s="73">
        <v>25.77</v>
      </c>
      <c r="T49" s="73">
        <v>25.66</v>
      </c>
      <c r="U49" s="74">
        <v>25.9</v>
      </c>
      <c r="V49" s="73">
        <v>27.01</v>
      </c>
      <c r="W49" s="73">
        <v>26.46</v>
      </c>
      <c r="X49" s="73">
        <v>26.63</v>
      </c>
      <c r="Y49" s="75">
        <v>26.02</v>
      </c>
      <c r="Z49" s="73">
        <v>26.17</v>
      </c>
      <c r="AA49" s="73">
        <v>25.69</v>
      </c>
      <c r="AB49" s="76">
        <v>26.36</v>
      </c>
      <c r="AC49" s="37">
        <v>25.57</v>
      </c>
      <c r="AD49" s="37">
        <v>26.77</v>
      </c>
      <c r="AE49" s="37">
        <v>26.23</v>
      </c>
      <c r="AF49" s="37">
        <v>27.59</v>
      </c>
      <c r="AG49" s="37">
        <v>27.01</v>
      </c>
      <c r="AH49" s="37">
        <v>28.13</v>
      </c>
      <c r="AI49" s="37">
        <v>28.77</v>
      </c>
      <c r="AJ49" s="37">
        <v>29.74</v>
      </c>
      <c r="AK49" s="2"/>
      <c r="AL49" s="2">
        <f t="shared" si="47"/>
        <v>26.929375000000004</v>
      </c>
      <c r="AM49" s="2">
        <f t="shared" si="48"/>
        <v>1.0567690793625513</v>
      </c>
      <c r="AN49" s="2">
        <f t="shared" si="49"/>
        <v>5.9707452983984153</v>
      </c>
      <c r="AO49" s="7"/>
      <c r="AP49" s="7">
        <f t="shared" si="50"/>
        <v>26.752383849557525</v>
      </c>
      <c r="AQ49" s="2"/>
      <c r="AR49" s="2"/>
      <c r="AS49" s="2"/>
      <c r="AT49" s="2"/>
      <c r="AU49" s="2"/>
      <c r="AV49" s="104" t="s">
        <v>1</v>
      </c>
      <c r="AW49" s="105"/>
      <c r="AX49" s="106"/>
      <c r="AY49" s="2"/>
      <c r="AZ49" s="104" t="s">
        <v>2</v>
      </c>
      <c r="BA49" s="105"/>
      <c r="BB49" s="106"/>
      <c r="BC49" s="2"/>
      <c r="BD49" s="2"/>
      <c r="BE49" s="2"/>
      <c r="BF49" s="2"/>
      <c r="BG49" s="2"/>
      <c r="BH49" s="2"/>
      <c r="BI49" s="2"/>
      <c r="BJ49" s="2"/>
      <c r="BN49" s="2"/>
      <c r="BO49" s="2"/>
      <c r="BP49" s="72">
        <v>22.11</v>
      </c>
      <c r="BQ49" s="76">
        <v>23.73</v>
      </c>
      <c r="BR49" s="37">
        <v>22.49</v>
      </c>
      <c r="BS49" s="37">
        <v>24.84</v>
      </c>
      <c r="BT49" s="72">
        <v>21.63</v>
      </c>
      <c r="BU49" s="76">
        <v>23.91</v>
      </c>
      <c r="BV49" s="37">
        <v>23.37</v>
      </c>
      <c r="BW49" s="37">
        <v>25.43</v>
      </c>
      <c r="BX49" s="72">
        <v>23.11</v>
      </c>
      <c r="BY49" s="73">
        <v>24.37</v>
      </c>
      <c r="BZ49" s="73">
        <v>22.2</v>
      </c>
      <c r="CA49" s="74">
        <v>24.87</v>
      </c>
      <c r="CB49" s="73">
        <v>22.86</v>
      </c>
      <c r="CC49" s="73">
        <v>24.75</v>
      </c>
      <c r="CD49" s="73">
        <v>23.25</v>
      </c>
      <c r="CE49" s="73">
        <v>25.05</v>
      </c>
      <c r="CF49" s="73">
        <v>22.84</v>
      </c>
      <c r="CG49" s="73">
        <v>24.4</v>
      </c>
      <c r="CH49" s="73">
        <v>22.73</v>
      </c>
      <c r="CI49" s="75">
        <v>24.33</v>
      </c>
      <c r="CJ49" s="73">
        <v>21.55</v>
      </c>
      <c r="CK49" s="73">
        <v>23.51</v>
      </c>
      <c r="CL49" s="76">
        <v>21.17</v>
      </c>
      <c r="CM49" s="37">
        <v>23.66</v>
      </c>
      <c r="CN49" s="72">
        <v>22.42</v>
      </c>
      <c r="CO49" s="76">
        <v>23.68</v>
      </c>
      <c r="CP49" s="37">
        <v>22.65</v>
      </c>
      <c r="CQ49" s="37">
        <v>24.62</v>
      </c>
      <c r="CR49" s="37">
        <v>23.07</v>
      </c>
      <c r="CS49" s="37">
        <v>25.3</v>
      </c>
      <c r="CT49" s="37">
        <v>23.8</v>
      </c>
      <c r="CU49" s="37">
        <v>26.35</v>
      </c>
      <c r="CV49" s="2"/>
      <c r="CW49" s="2">
        <f t="shared" si="51"/>
        <v>23.564062499999995</v>
      </c>
      <c r="CX49" s="2">
        <f t="shared" si="52"/>
        <v>1.2389742359137517</v>
      </c>
      <c r="CY49" s="2">
        <f t="shared" si="53"/>
        <v>7.0002044329126978</v>
      </c>
      <c r="CZ49" s="7"/>
      <c r="DA49" s="13">
        <f t="shared" si="54"/>
        <v>23.387071349557516</v>
      </c>
      <c r="DB49" s="2"/>
      <c r="DC49" s="2"/>
      <c r="DD49" s="2"/>
      <c r="DE49" s="2"/>
      <c r="DF49" s="2"/>
      <c r="DG49" s="104" t="s">
        <v>1</v>
      </c>
      <c r="DH49" s="105"/>
      <c r="DI49" s="106"/>
      <c r="DJ49" s="2"/>
      <c r="DK49" s="104" t="s">
        <v>2</v>
      </c>
      <c r="DL49" s="105"/>
      <c r="DM49" s="106"/>
      <c r="DN49" s="2"/>
      <c r="DO49" s="2"/>
      <c r="DP49" s="2"/>
      <c r="DQ49" s="2"/>
      <c r="DR49" s="2"/>
      <c r="DS49" s="2"/>
      <c r="DT49" s="2"/>
      <c r="DU49" s="2"/>
    </row>
    <row r="50" spans="3:125" ht="38.25" customHeight="1" thickBot="1" x14ac:dyDescent="0.3">
      <c r="C50" s="2"/>
      <c r="D50" s="2"/>
      <c r="E50" s="44">
        <v>27.82</v>
      </c>
      <c r="F50" s="37">
        <v>27.44</v>
      </c>
      <c r="G50" s="37">
        <v>27.45</v>
      </c>
      <c r="H50" s="37">
        <v>27.63</v>
      </c>
      <c r="I50" s="37">
        <v>28.19</v>
      </c>
      <c r="J50" s="37">
        <v>26.83</v>
      </c>
      <c r="K50" s="37">
        <v>27.12</v>
      </c>
      <c r="L50" s="37">
        <v>26.72</v>
      </c>
      <c r="M50" s="37">
        <v>27.73</v>
      </c>
      <c r="N50" s="37">
        <v>26.67</v>
      </c>
      <c r="O50" s="72">
        <v>26.32</v>
      </c>
      <c r="P50" s="73">
        <v>25.44</v>
      </c>
      <c r="Q50" s="73">
        <v>26.29</v>
      </c>
      <c r="R50" s="73">
        <v>25.38</v>
      </c>
      <c r="S50" s="73">
        <v>25.96</v>
      </c>
      <c r="T50" s="73">
        <v>25.42</v>
      </c>
      <c r="U50" s="74">
        <v>26.48</v>
      </c>
      <c r="V50" s="73">
        <v>25.89</v>
      </c>
      <c r="W50" s="73">
        <v>26.5</v>
      </c>
      <c r="X50" s="73">
        <v>26.45</v>
      </c>
      <c r="Y50" s="75">
        <v>27.01</v>
      </c>
      <c r="Z50" s="73">
        <v>25.75</v>
      </c>
      <c r="AA50" s="73">
        <v>25.85</v>
      </c>
      <c r="AB50" s="76">
        <v>25.28</v>
      </c>
      <c r="AC50" s="37">
        <v>26.67</v>
      </c>
      <c r="AD50" s="37">
        <v>25.8</v>
      </c>
      <c r="AE50" s="37">
        <v>27.04</v>
      </c>
      <c r="AF50" s="37">
        <v>26.4</v>
      </c>
      <c r="AG50" s="37">
        <v>27.78</v>
      </c>
      <c r="AH50" s="37">
        <v>28.03</v>
      </c>
      <c r="AI50" s="37">
        <v>29.54</v>
      </c>
      <c r="AJ50" s="37">
        <v>29.69</v>
      </c>
      <c r="AK50" s="2"/>
      <c r="AL50" s="2">
        <f t="shared" si="47"/>
        <v>26.830312499999994</v>
      </c>
      <c r="AM50" s="2">
        <f t="shared" si="48"/>
        <v>1.0997374595050902</v>
      </c>
      <c r="AN50" s="2">
        <f t="shared" si="49"/>
        <v>6.2135166462037601</v>
      </c>
      <c r="AO50" s="7"/>
      <c r="AP50" s="7">
        <f t="shared" si="50"/>
        <v>26.653321349557515</v>
      </c>
      <c r="AQ50" s="2"/>
      <c r="AR50" s="2"/>
      <c r="AS50" s="2"/>
      <c r="AT50" s="2"/>
      <c r="AU50" s="2"/>
      <c r="AV50" s="2"/>
      <c r="AW50" s="22">
        <f>AVERAGE(AP40:AP63)</f>
        <v>27.210628137191932</v>
      </c>
      <c r="AX50" s="2"/>
      <c r="AY50" s="2"/>
      <c r="AZ50" s="2"/>
      <c r="BA50" s="22">
        <f>AVERAGE(AW50)-AV43</f>
        <v>26.380662522693168</v>
      </c>
      <c r="BB50" s="2"/>
      <c r="BC50" s="2"/>
      <c r="BD50" s="2"/>
      <c r="BE50" s="2"/>
      <c r="BF50" s="2"/>
      <c r="BG50" s="2"/>
      <c r="BH50" s="2"/>
      <c r="BI50" s="2"/>
      <c r="BJ50" s="2"/>
      <c r="BN50" s="2"/>
      <c r="BO50" s="2"/>
      <c r="BP50" s="72">
        <v>23.92</v>
      </c>
      <c r="BQ50" s="76">
        <v>22.07</v>
      </c>
      <c r="BR50" s="37">
        <v>24.68</v>
      </c>
      <c r="BS50" s="37">
        <v>22.42</v>
      </c>
      <c r="BT50" s="72">
        <v>24.19</v>
      </c>
      <c r="BU50" s="76">
        <v>22.11</v>
      </c>
      <c r="BV50" s="37">
        <v>25.17</v>
      </c>
      <c r="BW50" s="37">
        <v>24.14</v>
      </c>
      <c r="BX50" s="72">
        <v>25.1</v>
      </c>
      <c r="BY50" s="73">
        <v>23.76</v>
      </c>
      <c r="BZ50" s="73">
        <v>25.58</v>
      </c>
      <c r="CA50" s="74">
        <v>23.4</v>
      </c>
      <c r="CB50" s="73">
        <v>24.84</v>
      </c>
      <c r="CC50" s="73">
        <v>23.15</v>
      </c>
      <c r="CD50" s="73">
        <v>25.03</v>
      </c>
      <c r="CE50" s="73">
        <v>24.06</v>
      </c>
      <c r="CF50" s="73">
        <v>24.53</v>
      </c>
      <c r="CG50" s="73">
        <v>23.35</v>
      </c>
      <c r="CH50" s="73">
        <v>24.72</v>
      </c>
      <c r="CI50" s="75">
        <v>22.04</v>
      </c>
      <c r="CJ50" s="73">
        <v>23.51</v>
      </c>
      <c r="CK50" s="73">
        <v>21.94</v>
      </c>
      <c r="CL50" s="76">
        <v>23.89</v>
      </c>
      <c r="CM50" s="37">
        <v>22.17</v>
      </c>
      <c r="CN50" s="72">
        <v>23.99</v>
      </c>
      <c r="CO50" s="76">
        <v>22.44</v>
      </c>
      <c r="CP50" s="37">
        <v>24.7</v>
      </c>
      <c r="CQ50" s="37">
        <v>23.56</v>
      </c>
      <c r="CR50" s="37">
        <v>25.18</v>
      </c>
      <c r="CS50" s="37">
        <v>24.1</v>
      </c>
      <c r="CT50" s="37">
        <v>26.66</v>
      </c>
      <c r="CU50" s="37">
        <v>24.49</v>
      </c>
      <c r="CV50" s="2"/>
      <c r="CW50" s="2">
        <f t="shared" si="51"/>
        <v>23.9028125</v>
      </c>
      <c r="CX50" s="2">
        <f t="shared" si="52"/>
        <v>1.1742485156954225</v>
      </c>
      <c r="CY50" s="2">
        <f t="shared" si="53"/>
        <v>6.6345041136791378</v>
      </c>
      <c r="CZ50" s="7"/>
      <c r="DA50" s="13">
        <f t="shared" si="54"/>
        <v>23.725821349557521</v>
      </c>
      <c r="DB50" s="2"/>
      <c r="DC50" s="2"/>
      <c r="DD50" s="2"/>
      <c r="DE50" s="2"/>
      <c r="DF50" s="2"/>
      <c r="DG50" s="2"/>
      <c r="DH50" s="22">
        <f>AVERAGE(DA40:DA63)</f>
        <v>23.848491460444617</v>
      </c>
      <c r="DI50" s="2"/>
      <c r="DJ50" s="2"/>
      <c r="DK50" s="2"/>
      <c r="DL50" s="22">
        <f>AVERAGE(DH50)-DF43</f>
        <v>23.152109851879288</v>
      </c>
      <c r="DM50" s="2"/>
      <c r="DN50" s="2"/>
      <c r="DO50" s="2"/>
      <c r="DP50" s="2"/>
      <c r="DQ50" s="2"/>
      <c r="DR50" s="2"/>
      <c r="DS50" s="2"/>
      <c r="DT50" s="2"/>
      <c r="DU50" s="2"/>
    </row>
    <row r="51" spans="3:125" ht="38.25" customHeight="1" thickBot="1" x14ac:dyDescent="0.3">
      <c r="C51" s="2"/>
      <c r="D51" s="2"/>
      <c r="E51" s="44">
        <v>27.66</v>
      </c>
      <c r="F51" s="37">
        <v>28.34</v>
      </c>
      <c r="G51" s="37">
        <v>27.49</v>
      </c>
      <c r="H51" s="37">
        <v>27.66</v>
      </c>
      <c r="I51" s="37">
        <v>27.32</v>
      </c>
      <c r="J51" s="37">
        <v>27.51</v>
      </c>
      <c r="K51" s="37">
        <v>26.63</v>
      </c>
      <c r="L51" s="37">
        <v>27.12</v>
      </c>
      <c r="M51" s="37">
        <v>26.61</v>
      </c>
      <c r="N51" s="37">
        <v>27.53</v>
      </c>
      <c r="O51" s="72">
        <v>26.74</v>
      </c>
      <c r="P51" s="73">
        <v>26.7</v>
      </c>
      <c r="Q51" s="73">
        <v>24.99</v>
      </c>
      <c r="R51" s="73">
        <v>25.9</v>
      </c>
      <c r="S51" s="73">
        <v>25.53</v>
      </c>
      <c r="T51" s="73">
        <v>25.83</v>
      </c>
      <c r="U51" s="77">
        <v>25.4</v>
      </c>
      <c r="V51" s="78">
        <v>26.24</v>
      </c>
      <c r="W51" s="78">
        <v>26.21</v>
      </c>
      <c r="X51" s="78">
        <v>26.53</v>
      </c>
      <c r="Y51" s="79">
        <v>25.88</v>
      </c>
      <c r="Z51" s="73">
        <v>26.4</v>
      </c>
      <c r="AA51" s="73">
        <v>25.73</v>
      </c>
      <c r="AB51" s="76">
        <v>26.2</v>
      </c>
      <c r="AC51" s="37">
        <v>26.06</v>
      </c>
      <c r="AD51" s="37">
        <v>27.21</v>
      </c>
      <c r="AE51" s="37">
        <v>27.1</v>
      </c>
      <c r="AF51" s="37">
        <v>26.93</v>
      </c>
      <c r="AG51" s="37">
        <v>27.43</v>
      </c>
      <c r="AH51" s="37">
        <v>28.46</v>
      </c>
      <c r="AI51" s="37">
        <v>29.23</v>
      </c>
      <c r="AJ51" s="37">
        <v>30.07</v>
      </c>
      <c r="AK51" s="2"/>
      <c r="AL51" s="2">
        <f t="shared" si="47"/>
        <v>26.895</v>
      </c>
      <c r="AM51" s="2">
        <f t="shared" si="48"/>
        <v>1.1063628291285914</v>
      </c>
      <c r="AN51" s="2">
        <f t="shared" si="49"/>
        <v>6.2509499845765415</v>
      </c>
      <c r="AO51" s="7"/>
      <c r="AP51" s="20">
        <f t="shared" si="50"/>
        <v>26.718008849557521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N51" s="2"/>
      <c r="BO51" s="2"/>
      <c r="BP51" s="72">
        <v>22.03</v>
      </c>
      <c r="BQ51" s="76">
        <v>23.72</v>
      </c>
      <c r="BR51" s="37">
        <v>22.14</v>
      </c>
      <c r="BS51" s="37">
        <v>24.3</v>
      </c>
      <c r="BT51" s="72">
        <v>22.49</v>
      </c>
      <c r="BU51" s="76">
        <v>23.47</v>
      </c>
      <c r="BV51" s="37">
        <v>23.74</v>
      </c>
      <c r="BW51" s="37">
        <v>25.68</v>
      </c>
      <c r="BX51" s="72">
        <v>23.89</v>
      </c>
      <c r="BY51" s="73">
        <v>24.71</v>
      </c>
      <c r="BZ51" s="73">
        <v>23.72</v>
      </c>
      <c r="CA51" s="74">
        <v>25.25</v>
      </c>
      <c r="CB51" s="73">
        <v>22.95</v>
      </c>
      <c r="CC51" s="73">
        <v>24.77</v>
      </c>
      <c r="CD51" s="73">
        <v>23.37</v>
      </c>
      <c r="CE51" s="73">
        <v>25.03</v>
      </c>
      <c r="CF51" s="73">
        <v>23.2</v>
      </c>
      <c r="CG51" s="73">
        <v>24.62</v>
      </c>
      <c r="CH51" s="73">
        <v>22.85</v>
      </c>
      <c r="CI51" s="75">
        <v>24.24</v>
      </c>
      <c r="CJ51" s="73">
        <v>22.45</v>
      </c>
      <c r="CK51" s="73">
        <v>22.88</v>
      </c>
      <c r="CL51" s="76">
        <v>22.13</v>
      </c>
      <c r="CM51" s="37">
        <v>24.05</v>
      </c>
      <c r="CN51" s="72">
        <v>22.22</v>
      </c>
      <c r="CO51" s="76">
        <v>23.79</v>
      </c>
      <c r="CP51" s="37">
        <v>23.01</v>
      </c>
      <c r="CQ51" s="37">
        <v>25.32</v>
      </c>
      <c r="CR51" s="37">
        <v>23.94</v>
      </c>
      <c r="CS51" s="37">
        <v>25.85</v>
      </c>
      <c r="CT51" s="37">
        <v>24.53</v>
      </c>
      <c r="CU51" s="37">
        <v>26.96</v>
      </c>
      <c r="CV51" s="2"/>
      <c r="CW51" s="2">
        <f t="shared" si="51"/>
        <v>23.853125000000002</v>
      </c>
      <c r="CX51" s="2">
        <f t="shared" si="52"/>
        <v>1.2120934636058929</v>
      </c>
      <c r="CY51" s="2">
        <f t="shared" si="53"/>
        <v>6.8483280693732951</v>
      </c>
      <c r="CZ51" s="7"/>
      <c r="DA51" s="13">
        <f t="shared" si="54"/>
        <v>23.676133849557523</v>
      </c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</row>
    <row r="52" spans="3:125" ht="38.25" customHeight="1" x14ac:dyDescent="0.25">
      <c r="C52" s="2"/>
      <c r="D52" s="2"/>
      <c r="E52" s="44">
        <v>27.86</v>
      </c>
      <c r="F52" s="37">
        <v>27.59</v>
      </c>
      <c r="G52" s="37">
        <v>27.65</v>
      </c>
      <c r="H52" s="37">
        <v>27.52</v>
      </c>
      <c r="I52" s="37">
        <v>27.81</v>
      </c>
      <c r="J52" s="37">
        <v>26.75</v>
      </c>
      <c r="K52" s="37">
        <v>27.4</v>
      </c>
      <c r="L52" s="37">
        <v>27.5</v>
      </c>
      <c r="M52" s="37">
        <v>27.98</v>
      </c>
      <c r="N52" s="37">
        <v>26.64</v>
      </c>
      <c r="O52" s="72">
        <v>27.12</v>
      </c>
      <c r="P52" s="73">
        <v>26.19</v>
      </c>
      <c r="Q52" s="73">
        <v>26.38</v>
      </c>
      <c r="R52" s="73">
        <v>25.21</v>
      </c>
      <c r="S52" s="73">
        <v>25.99</v>
      </c>
      <c r="T52" s="73">
        <v>25.5</v>
      </c>
      <c r="U52" s="73">
        <v>26.36</v>
      </c>
      <c r="V52" s="73">
        <v>25.41</v>
      </c>
      <c r="W52" s="73">
        <v>25.9</v>
      </c>
      <c r="X52" s="73">
        <v>25.48</v>
      </c>
      <c r="Y52" s="73">
        <v>26.77</v>
      </c>
      <c r="Z52" s="73">
        <v>25.88</v>
      </c>
      <c r="AA52" s="73">
        <v>26.46</v>
      </c>
      <c r="AB52" s="76">
        <v>26.7</v>
      </c>
      <c r="AC52" s="37">
        <v>27.44</v>
      </c>
      <c r="AD52" s="37">
        <v>26.52</v>
      </c>
      <c r="AE52" s="37">
        <v>27.75</v>
      </c>
      <c r="AF52" s="37">
        <v>27.72</v>
      </c>
      <c r="AG52" s="37">
        <v>28.95</v>
      </c>
      <c r="AH52" s="37">
        <v>27.56</v>
      </c>
      <c r="AI52" s="37">
        <v>30.03</v>
      </c>
      <c r="AJ52" s="37">
        <v>30.09</v>
      </c>
      <c r="AK52" s="2"/>
      <c r="AL52" s="2">
        <f t="shared" si="47"/>
        <v>27.065937500000004</v>
      </c>
      <c r="AM52" s="2">
        <f t="shared" si="48"/>
        <v>1.1898247617652262</v>
      </c>
      <c r="AN52" s="2">
        <f t="shared" si="49"/>
        <v>6.7225099039735285</v>
      </c>
      <c r="AO52" s="7"/>
      <c r="AP52" s="2">
        <f t="shared" si="50"/>
        <v>26.888946349557525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N52" s="2"/>
      <c r="BO52" s="2"/>
      <c r="BP52" s="72">
        <v>23.85</v>
      </c>
      <c r="BQ52" s="76">
        <v>21.59</v>
      </c>
      <c r="BR52" s="37">
        <v>24.12</v>
      </c>
      <c r="BS52" s="37">
        <v>21.54</v>
      </c>
      <c r="BT52" s="72">
        <v>23.66</v>
      </c>
      <c r="BU52" s="76">
        <v>22.07</v>
      </c>
      <c r="BV52" s="37">
        <v>25.09</v>
      </c>
      <c r="BW52" s="37">
        <v>23.8</v>
      </c>
      <c r="BX52" s="72">
        <v>23.61</v>
      </c>
      <c r="BY52" s="73">
        <v>22.65</v>
      </c>
      <c r="BZ52" s="73">
        <v>24.14</v>
      </c>
      <c r="CA52" s="74">
        <v>22.44</v>
      </c>
      <c r="CB52" s="73">
        <v>24.79</v>
      </c>
      <c r="CC52" s="73">
        <v>23.17</v>
      </c>
      <c r="CD52" s="73">
        <v>25.22</v>
      </c>
      <c r="CE52" s="73">
        <v>23.3</v>
      </c>
      <c r="CF52" s="73">
        <v>24.58</v>
      </c>
      <c r="CG52" s="73">
        <v>23.2</v>
      </c>
      <c r="CH52" s="73">
        <v>24.3</v>
      </c>
      <c r="CI52" s="75">
        <v>21.91</v>
      </c>
      <c r="CJ52" s="73">
        <v>23.43</v>
      </c>
      <c r="CK52" s="73">
        <v>22.25</v>
      </c>
      <c r="CL52" s="76">
        <v>23.97</v>
      </c>
      <c r="CM52" s="37">
        <v>22.89</v>
      </c>
      <c r="CN52" s="72">
        <v>24.21</v>
      </c>
      <c r="CO52" s="76">
        <v>23.18</v>
      </c>
      <c r="CP52" s="37">
        <v>25.22</v>
      </c>
      <c r="CQ52" s="37">
        <v>23.56</v>
      </c>
      <c r="CR52" s="37">
        <v>25.56</v>
      </c>
      <c r="CS52" s="37">
        <v>24.24</v>
      </c>
      <c r="CT52" s="37">
        <v>26.51</v>
      </c>
      <c r="CU52" s="37">
        <v>25.33</v>
      </c>
      <c r="CV52" s="2"/>
      <c r="CW52" s="2">
        <f t="shared" si="51"/>
        <v>23.730625</v>
      </c>
      <c r="CX52" s="2">
        <f t="shared" si="52"/>
        <v>1.2098518637660001</v>
      </c>
      <c r="CY52" s="2">
        <f t="shared" si="53"/>
        <v>6.8356630302779005</v>
      </c>
      <c r="CZ52" s="7"/>
      <c r="DA52" s="13">
        <f t="shared" si="54"/>
        <v>23.553633849557521</v>
      </c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</row>
    <row r="53" spans="3:125" ht="38.25" customHeight="1" x14ac:dyDescent="0.25">
      <c r="C53" s="2"/>
      <c r="D53" s="2"/>
      <c r="E53" s="44">
        <v>27.05</v>
      </c>
      <c r="F53" s="37">
        <v>27.31</v>
      </c>
      <c r="G53" s="37">
        <v>27.65</v>
      </c>
      <c r="H53" s="37">
        <v>27.83</v>
      </c>
      <c r="I53" s="37">
        <v>26.58</v>
      </c>
      <c r="J53" s="37">
        <v>27.3</v>
      </c>
      <c r="K53" s="37">
        <v>27.07</v>
      </c>
      <c r="L53" s="37">
        <v>27.35</v>
      </c>
      <c r="M53" s="37">
        <v>27.35</v>
      </c>
      <c r="N53" s="37">
        <v>27.63</v>
      </c>
      <c r="O53" s="72">
        <v>26.34</v>
      </c>
      <c r="P53" s="73">
        <v>26.4</v>
      </c>
      <c r="Q53" s="73">
        <v>25.43</v>
      </c>
      <c r="R53" s="73">
        <v>26.21</v>
      </c>
      <c r="S53" s="73">
        <v>25.54</v>
      </c>
      <c r="T53" s="73">
        <v>25.79</v>
      </c>
      <c r="U53" s="73">
        <v>25.55</v>
      </c>
      <c r="V53" s="73">
        <v>26.06</v>
      </c>
      <c r="W53" s="73">
        <v>25.95</v>
      </c>
      <c r="X53" s="73">
        <v>25.91</v>
      </c>
      <c r="Y53" s="73">
        <v>26.33</v>
      </c>
      <c r="Z53" s="73">
        <v>27.01</v>
      </c>
      <c r="AA53" s="73">
        <v>26.17</v>
      </c>
      <c r="AB53" s="76">
        <v>26.79</v>
      </c>
      <c r="AC53" s="37">
        <v>26.58</v>
      </c>
      <c r="AD53" s="37">
        <v>27.44</v>
      </c>
      <c r="AE53" s="37">
        <v>27.23</v>
      </c>
      <c r="AF53" s="37">
        <v>28.34</v>
      </c>
      <c r="AG53" s="37">
        <v>28.43</v>
      </c>
      <c r="AH53" s="37">
        <v>29.58</v>
      </c>
      <c r="AI53" s="37">
        <v>29.01</v>
      </c>
      <c r="AJ53" s="37">
        <v>30.01</v>
      </c>
      <c r="AK53" s="2"/>
      <c r="AL53" s="2">
        <f t="shared" si="47"/>
        <v>27.038125000000001</v>
      </c>
      <c r="AM53" s="2">
        <f t="shared" si="48"/>
        <v>1.1364302839693166</v>
      </c>
      <c r="AN53" s="2">
        <f t="shared" si="49"/>
        <v>6.4208311044266386</v>
      </c>
      <c r="AO53" s="7"/>
      <c r="AP53" s="2">
        <f t="shared" si="50"/>
        <v>26.861133849557522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N53" s="2"/>
      <c r="BO53" s="2"/>
      <c r="BP53" s="72">
        <v>21.73</v>
      </c>
      <c r="BQ53" s="76">
        <v>23.27</v>
      </c>
      <c r="BR53" s="37">
        <v>21.5</v>
      </c>
      <c r="BS53" s="37">
        <v>24.1</v>
      </c>
      <c r="BT53" s="72">
        <v>21.77</v>
      </c>
      <c r="BU53" s="76">
        <v>23.11</v>
      </c>
      <c r="BV53" s="37">
        <v>23.46</v>
      </c>
      <c r="BW53" s="37">
        <v>25.92</v>
      </c>
      <c r="BX53" s="72">
        <v>22.38</v>
      </c>
      <c r="BY53" s="73">
        <v>23.42</v>
      </c>
      <c r="BZ53" s="73">
        <v>21.89</v>
      </c>
      <c r="CA53" s="74">
        <v>23.76</v>
      </c>
      <c r="CB53" s="73">
        <v>22.91</v>
      </c>
      <c r="CC53" s="73">
        <v>24.27</v>
      </c>
      <c r="CD53" s="73">
        <v>22.88</v>
      </c>
      <c r="CE53" s="73">
        <v>25</v>
      </c>
      <c r="CF53" s="73">
        <v>23.69</v>
      </c>
      <c r="CG53" s="73">
        <v>24.77</v>
      </c>
      <c r="CH53" s="73">
        <v>22.77</v>
      </c>
      <c r="CI53" s="75">
        <v>23.78</v>
      </c>
      <c r="CJ53" s="73">
        <v>21.5</v>
      </c>
      <c r="CK53" s="73">
        <v>23.32</v>
      </c>
      <c r="CL53" s="76">
        <v>21.84</v>
      </c>
      <c r="CM53" s="37">
        <v>24.65</v>
      </c>
      <c r="CN53" s="72">
        <v>23.27</v>
      </c>
      <c r="CO53" s="76">
        <v>24.21</v>
      </c>
      <c r="CP53" s="37">
        <v>23.49</v>
      </c>
      <c r="CQ53" s="37">
        <v>25.81</v>
      </c>
      <c r="CR53" s="37">
        <v>23.52</v>
      </c>
      <c r="CS53" s="37">
        <v>25.95</v>
      </c>
      <c r="CT53" s="37">
        <v>25.21</v>
      </c>
      <c r="CU53" s="37">
        <v>27.33</v>
      </c>
      <c r="CV53" s="2"/>
      <c r="CW53" s="2">
        <f t="shared" si="51"/>
        <v>23.64</v>
      </c>
      <c r="CX53" s="2">
        <f t="shared" si="52"/>
        <v>1.428707965825383</v>
      </c>
      <c r="CY53" s="2">
        <f t="shared" si="53"/>
        <v>8.0722000069134143</v>
      </c>
      <c r="CZ53" s="7"/>
      <c r="DA53" s="13">
        <f t="shared" si="54"/>
        <v>23.463008849557522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</row>
    <row r="54" spans="3:125" ht="38.25" customHeight="1" thickBot="1" x14ac:dyDescent="0.3">
      <c r="C54" s="2"/>
      <c r="D54" s="2"/>
      <c r="E54" s="44">
        <v>28.16</v>
      </c>
      <c r="F54" s="37">
        <v>27.32</v>
      </c>
      <c r="G54" s="37">
        <v>27.41</v>
      </c>
      <c r="H54" s="37">
        <v>27.05</v>
      </c>
      <c r="I54" s="37">
        <v>26.86</v>
      </c>
      <c r="J54" s="37">
        <v>26.48</v>
      </c>
      <c r="K54" s="37">
        <v>27.61</v>
      </c>
      <c r="L54" s="37">
        <v>27.25</v>
      </c>
      <c r="M54" s="37">
        <v>28</v>
      </c>
      <c r="N54" s="37">
        <v>26.81</v>
      </c>
      <c r="O54" s="72">
        <v>26.86</v>
      </c>
      <c r="P54" s="73">
        <v>26</v>
      </c>
      <c r="Q54" s="73">
        <v>25.85</v>
      </c>
      <c r="R54" s="73">
        <v>25.34</v>
      </c>
      <c r="S54" s="73">
        <v>25.91</v>
      </c>
      <c r="T54" s="73">
        <v>25.75</v>
      </c>
      <c r="U54" s="73">
        <v>26.22</v>
      </c>
      <c r="V54" s="73">
        <v>25.05</v>
      </c>
      <c r="W54" s="73">
        <v>25.96</v>
      </c>
      <c r="X54" s="73">
        <v>26.25</v>
      </c>
      <c r="Y54" s="73">
        <v>26.57</v>
      </c>
      <c r="Z54" s="73">
        <v>26.2</v>
      </c>
      <c r="AA54" s="73">
        <v>26.99</v>
      </c>
      <c r="AB54" s="76">
        <v>26.81</v>
      </c>
      <c r="AC54" s="37">
        <v>27.86</v>
      </c>
      <c r="AD54" s="37">
        <v>27.53</v>
      </c>
      <c r="AE54" s="37">
        <v>28.01</v>
      </c>
      <c r="AF54" s="37">
        <v>27.69</v>
      </c>
      <c r="AG54" s="37">
        <v>29.28</v>
      </c>
      <c r="AH54" s="37">
        <v>29.03</v>
      </c>
      <c r="AI54" s="37">
        <v>30.96</v>
      </c>
      <c r="AJ54" s="37">
        <v>30.21</v>
      </c>
      <c r="AK54" s="2"/>
      <c r="AL54" s="2">
        <f t="shared" si="47"/>
        <v>27.165000000000003</v>
      </c>
      <c r="AM54" s="2">
        <f t="shared" si="48"/>
        <v>1.3331287477451368</v>
      </c>
      <c r="AN54" s="2">
        <f t="shared" si="49"/>
        <v>7.5321774247600235</v>
      </c>
      <c r="AO54" s="7"/>
      <c r="AP54" s="2">
        <f t="shared" si="50"/>
        <v>26.988008849557524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N54" s="2"/>
      <c r="BO54" s="2"/>
      <c r="BP54" s="72">
        <v>24.53</v>
      </c>
      <c r="BQ54" s="76">
        <v>22.09</v>
      </c>
      <c r="BR54" s="37">
        <v>24.25</v>
      </c>
      <c r="BS54" s="37">
        <v>21.82</v>
      </c>
      <c r="BT54" s="72">
        <v>23.6</v>
      </c>
      <c r="BU54" s="76">
        <v>22.75</v>
      </c>
      <c r="BV54" s="37">
        <v>25.14</v>
      </c>
      <c r="BW54" s="37">
        <v>23.96</v>
      </c>
      <c r="BX54" s="72">
        <v>24</v>
      </c>
      <c r="BY54" s="73">
        <v>21.96</v>
      </c>
      <c r="BZ54" s="73">
        <v>23.89</v>
      </c>
      <c r="CA54" s="77">
        <v>22.23</v>
      </c>
      <c r="CB54" s="78">
        <v>23.74</v>
      </c>
      <c r="CC54" s="78">
        <v>22.95</v>
      </c>
      <c r="CD54" s="78">
        <v>24.48</v>
      </c>
      <c r="CE54" s="78">
        <v>23.05</v>
      </c>
      <c r="CF54" s="78">
        <v>24.28</v>
      </c>
      <c r="CG54" s="78">
        <v>22.33</v>
      </c>
      <c r="CH54" s="78">
        <v>23.52</v>
      </c>
      <c r="CI54" s="79">
        <v>22.35</v>
      </c>
      <c r="CJ54" s="73">
        <v>23.4</v>
      </c>
      <c r="CK54" s="73">
        <v>22.79</v>
      </c>
      <c r="CL54" s="76">
        <v>24.18</v>
      </c>
      <c r="CM54" s="37">
        <v>23.37</v>
      </c>
      <c r="CN54" s="72">
        <v>24.83</v>
      </c>
      <c r="CO54" s="76">
        <v>23.49</v>
      </c>
      <c r="CP54" s="37">
        <v>25.48</v>
      </c>
      <c r="CQ54" s="37">
        <v>24.46</v>
      </c>
      <c r="CR54" s="37">
        <v>25.89</v>
      </c>
      <c r="CS54" s="37">
        <v>24.9</v>
      </c>
      <c r="CT54" s="37">
        <v>27.65</v>
      </c>
      <c r="CU54" s="37">
        <v>24.71</v>
      </c>
      <c r="CV54" s="2"/>
      <c r="CW54" s="2">
        <f t="shared" si="51"/>
        <v>23.814687500000002</v>
      </c>
      <c r="CX54" s="2">
        <f t="shared" si="52"/>
        <v>1.2688780524923482</v>
      </c>
      <c r="CY54" s="2">
        <f t="shared" si="53"/>
        <v>7.169160996581768</v>
      </c>
      <c r="CZ54" s="7"/>
      <c r="DA54" s="13">
        <f t="shared" si="54"/>
        <v>23.637696349557523</v>
      </c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</row>
    <row r="55" spans="3:125" ht="38.25" customHeight="1" thickBot="1" x14ac:dyDescent="0.3">
      <c r="C55" s="2"/>
      <c r="D55" s="2"/>
      <c r="E55" s="46">
        <v>27.72</v>
      </c>
      <c r="F55" s="47">
        <v>27.2</v>
      </c>
      <c r="G55" s="47">
        <v>27.6</v>
      </c>
      <c r="H55" s="47">
        <v>27.3</v>
      </c>
      <c r="I55" s="47">
        <v>26.83</v>
      </c>
      <c r="J55" s="47">
        <v>26.63</v>
      </c>
      <c r="K55" s="47">
        <v>26.74</v>
      </c>
      <c r="L55" s="47">
        <v>26.8</v>
      </c>
      <c r="M55" s="47">
        <v>27.13</v>
      </c>
      <c r="N55" s="47">
        <v>27.29</v>
      </c>
      <c r="O55" s="80">
        <v>27.06</v>
      </c>
      <c r="P55" s="81">
        <v>26.72</v>
      </c>
      <c r="Q55" s="81">
        <v>25.41</v>
      </c>
      <c r="R55" s="81">
        <v>25.96</v>
      </c>
      <c r="S55" s="81">
        <v>25.62</v>
      </c>
      <c r="T55" s="81">
        <v>26.18</v>
      </c>
      <c r="U55" s="81">
        <v>25.57</v>
      </c>
      <c r="V55" s="81">
        <v>26.39</v>
      </c>
      <c r="W55" s="81">
        <v>25.99</v>
      </c>
      <c r="X55" s="81">
        <v>26.04</v>
      </c>
      <c r="Y55" s="81">
        <v>25.78</v>
      </c>
      <c r="Z55" s="81">
        <v>26.87</v>
      </c>
      <c r="AA55" s="81">
        <v>26.38</v>
      </c>
      <c r="AB55" s="82">
        <v>27.51</v>
      </c>
      <c r="AC55" s="47">
        <v>26.66</v>
      </c>
      <c r="AD55" s="47">
        <v>27.86</v>
      </c>
      <c r="AE55" s="47">
        <v>28.03</v>
      </c>
      <c r="AF55" s="47">
        <v>28.95</v>
      </c>
      <c r="AG55" s="47">
        <v>28.67</v>
      </c>
      <c r="AH55" s="47">
        <v>29.81</v>
      </c>
      <c r="AI55" s="47">
        <v>29.91</v>
      </c>
      <c r="AJ55" s="47">
        <v>30.55</v>
      </c>
      <c r="AK55" s="19"/>
      <c r="AL55" s="19">
        <f t="shared" si="47"/>
        <v>27.161249999999992</v>
      </c>
      <c r="AM55" s="19">
        <f t="shared" si="48"/>
        <v>1.2801455310413583</v>
      </c>
      <c r="AN55" s="19">
        <f t="shared" si="49"/>
        <v>7.2328222503836752</v>
      </c>
      <c r="AO55" s="20"/>
      <c r="AP55" s="2">
        <f t="shared" si="50"/>
        <v>26.984258849557513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N55" s="2"/>
      <c r="BO55" s="2"/>
      <c r="BP55" s="80">
        <v>22.56</v>
      </c>
      <c r="BQ55" s="82">
        <v>24.36</v>
      </c>
      <c r="BR55" s="47">
        <v>22.42</v>
      </c>
      <c r="BS55" s="47">
        <v>24.72</v>
      </c>
      <c r="BT55" s="80">
        <v>22.19</v>
      </c>
      <c r="BU55" s="82">
        <v>24.66</v>
      </c>
      <c r="BV55" s="47">
        <v>22.94</v>
      </c>
      <c r="BW55" s="47">
        <v>25.37</v>
      </c>
      <c r="BX55" s="80">
        <v>21.98</v>
      </c>
      <c r="BY55" s="81">
        <v>23.43</v>
      </c>
      <c r="BZ55" s="81">
        <v>22.14</v>
      </c>
      <c r="CA55" s="81">
        <v>23.56</v>
      </c>
      <c r="CB55" s="81">
        <v>21.87</v>
      </c>
      <c r="CC55" s="81">
        <v>23.5</v>
      </c>
      <c r="CD55" s="81">
        <v>22.11</v>
      </c>
      <c r="CE55" s="81">
        <v>24.06</v>
      </c>
      <c r="CF55" s="81">
        <v>22.36</v>
      </c>
      <c r="CG55" s="81">
        <v>23.95</v>
      </c>
      <c r="CH55" s="81">
        <v>22.32</v>
      </c>
      <c r="CI55" s="81">
        <v>24.09</v>
      </c>
      <c r="CJ55" s="81">
        <v>22.52</v>
      </c>
      <c r="CK55" s="81">
        <v>24.07</v>
      </c>
      <c r="CL55" s="82">
        <v>22.97</v>
      </c>
      <c r="CM55" s="47">
        <v>25.03</v>
      </c>
      <c r="CN55" s="80">
        <v>23.35</v>
      </c>
      <c r="CO55" s="82">
        <v>25.01</v>
      </c>
      <c r="CP55" s="47">
        <v>23.91</v>
      </c>
      <c r="CQ55" s="47">
        <v>26.2</v>
      </c>
      <c r="CR55" s="47">
        <v>24.58</v>
      </c>
      <c r="CS55" s="47">
        <v>26.18</v>
      </c>
      <c r="CT55" s="47">
        <v>25.17</v>
      </c>
      <c r="CU55" s="47">
        <v>27.88</v>
      </c>
      <c r="CV55" s="19"/>
      <c r="CW55" s="19">
        <f t="shared" si="51"/>
        <v>23.795624999999998</v>
      </c>
      <c r="CX55" s="19">
        <f t="shared" si="52"/>
        <v>1.4442007221319517</v>
      </c>
      <c r="CY55" s="19">
        <f t="shared" si="53"/>
        <v>8.1597340800455278</v>
      </c>
      <c r="CZ55" s="20"/>
      <c r="DA55" s="17">
        <f t="shared" si="54"/>
        <v>23.618633849557519</v>
      </c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</row>
    <row r="56" spans="3:125" ht="38.25" customHeight="1" x14ac:dyDescent="0.25">
      <c r="C56" s="2"/>
      <c r="D56" s="2"/>
      <c r="E56" s="37">
        <v>28.57</v>
      </c>
      <c r="F56" s="37">
        <v>27.49</v>
      </c>
      <c r="G56" s="37">
        <v>27.17</v>
      </c>
      <c r="H56" s="37">
        <v>27.26</v>
      </c>
      <c r="I56" s="37">
        <v>27.26</v>
      </c>
      <c r="J56" s="37">
        <v>26.89</v>
      </c>
      <c r="K56" s="37">
        <v>26.87</v>
      </c>
      <c r="L56" s="37">
        <v>27.65</v>
      </c>
      <c r="M56" s="37">
        <v>27.36</v>
      </c>
      <c r="N56" s="37">
        <v>26.83</v>
      </c>
      <c r="O56" s="44">
        <v>26.56</v>
      </c>
      <c r="P56" s="37">
        <v>26.8</v>
      </c>
      <c r="Q56" s="37">
        <v>26.3</v>
      </c>
      <c r="R56" s="37">
        <v>25.81</v>
      </c>
      <c r="S56" s="37">
        <v>26.18</v>
      </c>
      <c r="T56" s="37">
        <v>25.95</v>
      </c>
      <c r="U56" s="37">
        <v>26.44</v>
      </c>
      <c r="V56" s="37">
        <v>25.89</v>
      </c>
      <c r="W56" s="37">
        <v>26.26</v>
      </c>
      <c r="X56" s="37">
        <v>25.79</v>
      </c>
      <c r="Y56" s="37">
        <v>27.46</v>
      </c>
      <c r="Z56" s="37">
        <v>26.41</v>
      </c>
      <c r="AA56" s="37">
        <v>27.66</v>
      </c>
      <c r="AB56" s="45">
        <v>27.39</v>
      </c>
      <c r="AC56" s="37">
        <v>28.36</v>
      </c>
      <c r="AD56" s="37">
        <v>27.85</v>
      </c>
      <c r="AE56" s="37">
        <v>29.29</v>
      </c>
      <c r="AF56" s="37">
        <v>29.12</v>
      </c>
      <c r="AG56" s="37">
        <v>29.54</v>
      </c>
      <c r="AH56" s="37">
        <v>29.16</v>
      </c>
      <c r="AI56" s="37">
        <v>30.97</v>
      </c>
      <c r="AJ56" s="37">
        <v>30.12</v>
      </c>
      <c r="AK56" s="2"/>
      <c r="AL56" s="2">
        <f t="shared" si="47"/>
        <v>27.458124999999995</v>
      </c>
      <c r="AM56" s="2">
        <f t="shared" si="48"/>
        <v>1.3235520085568375</v>
      </c>
      <c r="AN56" s="2">
        <f t="shared" si="49"/>
        <v>7.4780688483461324</v>
      </c>
      <c r="AO56" s="2"/>
      <c r="AP56" s="2">
        <f t="shared" si="50"/>
        <v>27.281133849557516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N56" s="2"/>
      <c r="BO56" s="2"/>
      <c r="BP56" s="44">
        <v>25.33</v>
      </c>
      <c r="BQ56" s="45">
        <v>22.47</v>
      </c>
      <c r="BR56" s="37">
        <v>24.81</v>
      </c>
      <c r="BS56" s="37">
        <v>22.64</v>
      </c>
      <c r="BT56" s="44">
        <v>24.93</v>
      </c>
      <c r="BU56" s="45">
        <v>22.94</v>
      </c>
      <c r="BV56" s="37">
        <v>24.93</v>
      </c>
      <c r="BW56" s="37">
        <v>22.44</v>
      </c>
      <c r="BX56" s="44">
        <v>23.47</v>
      </c>
      <c r="BY56" s="37">
        <v>21.93</v>
      </c>
      <c r="BZ56" s="37">
        <v>24.1</v>
      </c>
      <c r="CA56" s="37">
        <v>22.34</v>
      </c>
      <c r="CB56" s="37">
        <v>23.67</v>
      </c>
      <c r="CC56" s="37">
        <v>22.4</v>
      </c>
      <c r="CD56" s="37">
        <v>23.92</v>
      </c>
      <c r="CE56" s="37">
        <v>22.03</v>
      </c>
      <c r="CF56" s="37">
        <v>23.82</v>
      </c>
      <c r="CG56" s="37">
        <v>22.48</v>
      </c>
      <c r="CH56" s="37">
        <v>24.16</v>
      </c>
      <c r="CI56" s="37">
        <v>22.53</v>
      </c>
      <c r="CJ56" s="37">
        <v>24.47</v>
      </c>
      <c r="CK56" s="37">
        <v>23.31</v>
      </c>
      <c r="CL56" s="45">
        <v>25.02</v>
      </c>
      <c r="CM56" s="37">
        <v>24.1</v>
      </c>
      <c r="CN56" s="44">
        <v>25.67</v>
      </c>
      <c r="CO56" s="45">
        <v>24.11</v>
      </c>
      <c r="CP56" s="37">
        <v>26.4</v>
      </c>
      <c r="CQ56" s="37">
        <v>25.31</v>
      </c>
      <c r="CR56" s="37">
        <v>26.36</v>
      </c>
      <c r="CS56" s="37">
        <v>25.19</v>
      </c>
      <c r="CT56" s="37">
        <v>27.64</v>
      </c>
      <c r="CU56" s="37">
        <v>25.93</v>
      </c>
      <c r="CV56" s="2"/>
      <c r="CW56" s="2">
        <f t="shared" si="51"/>
        <v>24.089062499999997</v>
      </c>
      <c r="CX56" s="2">
        <f t="shared" si="52"/>
        <v>1.4596759679639906</v>
      </c>
      <c r="CY56" s="2">
        <f t="shared" si="53"/>
        <v>8.2471692189965466</v>
      </c>
      <c r="CZ56" s="2"/>
      <c r="DA56" s="2">
        <f t="shared" si="54"/>
        <v>23.912071349557518</v>
      </c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</row>
    <row r="57" spans="3:125" ht="38.25" customHeight="1" x14ac:dyDescent="0.25">
      <c r="C57" s="2"/>
      <c r="D57" s="2"/>
      <c r="E57" s="37">
        <v>28.3</v>
      </c>
      <c r="F57" s="37">
        <v>27.74</v>
      </c>
      <c r="G57" s="37">
        <v>27.98</v>
      </c>
      <c r="H57" s="37">
        <v>27.45</v>
      </c>
      <c r="I57" s="37">
        <v>27.4</v>
      </c>
      <c r="J57" s="37">
        <v>27.52</v>
      </c>
      <c r="K57" s="37">
        <v>27.75</v>
      </c>
      <c r="L57" s="37">
        <v>28.08</v>
      </c>
      <c r="M57" s="37">
        <v>27.33</v>
      </c>
      <c r="N57" s="37">
        <v>27.67</v>
      </c>
      <c r="O57" s="44">
        <v>27.47</v>
      </c>
      <c r="P57" s="37">
        <v>27.09</v>
      </c>
      <c r="Q57" s="37">
        <v>26</v>
      </c>
      <c r="R57" s="37">
        <v>26.4</v>
      </c>
      <c r="S57" s="37">
        <v>26.26</v>
      </c>
      <c r="T57" s="37">
        <v>26.28</v>
      </c>
      <c r="U57" s="37">
        <v>26.3</v>
      </c>
      <c r="V57" s="37">
        <v>26.81</v>
      </c>
      <c r="W57" s="37">
        <v>26.22</v>
      </c>
      <c r="X57" s="37">
        <v>26.66</v>
      </c>
      <c r="Y57" s="37">
        <v>26.31</v>
      </c>
      <c r="Z57" s="37">
        <v>27.43</v>
      </c>
      <c r="AA57" s="37">
        <v>27.46</v>
      </c>
      <c r="AB57" s="45">
        <v>28.19</v>
      </c>
      <c r="AC57" s="37">
        <v>27.24</v>
      </c>
      <c r="AD57" s="37">
        <v>28.73</v>
      </c>
      <c r="AE57" s="37">
        <v>28.62</v>
      </c>
      <c r="AF57" s="37">
        <v>29.58</v>
      </c>
      <c r="AG57" s="37">
        <v>29.13</v>
      </c>
      <c r="AH57" s="37">
        <v>29.87</v>
      </c>
      <c r="AI57" s="37">
        <v>29.73</v>
      </c>
      <c r="AJ57" s="37">
        <v>31.06</v>
      </c>
      <c r="AK57" s="2"/>
      <c r="AL57" s="2">
        <f t="shared" si="47"/>
        <v>27.689375000000002</v>
      </c>
      <c r="AM57" s="2">
        <f t="shared" si="48"/>
        <v>1.2200659355529824</v>
      </c>
      <c r="AN57" s="2">
        <f t="shared" si="49"/>
        <v>6.8933725358743505</v>
      </c>
      <c r="AO57" s="2"/>
      <c r="AP57" s="2">
        <f t="shared" si="50"/>
        <v>27.512383849557523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N57" s="2"/>
      <c r="BO57" s="2"/>
      <c r="BP57" s="44">
        <v>23.5</v>
      </c>
      <c r="BQ57" s="45">
        <v>25.33</v>
      </c>
      <c r="BR57" s="37">
        <v>22.97</v>
      </c>
      <c r="BS57" s="37">
        <v>25.07</v>
      </c>
      <c r="BT57" s="44">
        <v>22.74</v>
      </c>
      <c r="BU57" s="45">
        <v>25</v>
      </c>
      <c r="BV57" s="37">
        <v>22.46</v>
      </c>
      <c r="BW57" s="37">
        <v>24.26</v>
      </c>
      <c r="BX57" s="44">
        <v>22.12</v>
      </c>
      <c r="BY57" s="37">
        <v>23.79</v>
      </c>
      <c r="BZ57" s="37">
        <v>22.49</v>
      </c>
      <c r="CA57" s="37">
        <v>24.3</v>
      </c>
      <c r="CB57" s="37">
        <v>22.09</v>
      </c>
      <c r="CC57" s="37">
        <v>23.27</v>
      </c>
      <c r="CD57" s="37">
        <v>22.04</v>
      </c>
      <c r="CE57" s="37">
        <v>24.51</v>
      </c>
      <c r="CF57" s="37">
        <v>22.23</v>
      </c>
      <c r="CG57" s="37">
        <v>23.68</v>
      </c>
      <c r="CH57" s="37">
        <v>22.34</v>
      </c>
      <c r="CI57" s="37">
        <v>24.54</v>
      </c>
      <c r="CJ57" s="37">
        <v>22.87</v>
      </c>
      <c r="CK57" s="37">
        <v>24.61</v>
      </c>
      <c r="CL57" s="45">
        <v>23.14</v>
      </c>
      <c r="CM57" s="37">
        <v>26.06</v>
      </c>
      <c r="CN57" s="44">
        <v>23.7</v>
      </c>
      <c r="CO57" s="45">
        <v>26.23</v>
      </c>
      <c r="CP57" s="37">
        <v>24.87</v>
      </c>
      <c r="CQ57" s="37">
        <v>27.03</v>
      </c>
      <c r="CR57" s="37">
        <v>24.4</v>
      </c>
      <c r="CS57" s="37">
        <v>26.63</v>
      </c>
      <c r="CT57" s="37">
        <v>25.15</v>
      </c>
      <c r="CU57" s="37">
        <v>27.43</v>
      </c>
      <c r="CV57" s="2"/>
      <c r="CW57" s="2">
        <f t="shared" si="51"/>
        <v>24.089062499999997</v>
      </c>
      <c r="CX57" s="2">
        <f t="shared" si="52"/>
        <v>1.5166673128617316</v>
      </c>
      <c r="CY57" s="2">
        <f t="shared" si="53"/>
        <v>8.5691703176687835</v>
      </c>
      <c r="CZ57" s="2"/>
      <c r="DA57" s="2">
        <f t="shared" si="54"/>
        <v>23.912071349557518</v>
      </c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</row>
    <row r="58" spans="3:125" ht="38.25" customHeight="1" x14ac:dyDescent="0.25">
      <c r="C58" s="2"/>
      <c r="D58" s="2"/>
      <c r="E58" s="37">
        <v>29.16</v>
      </c>
      <c r="F58" s="37">
        <v>28.21</v>
      </c>
      <c r="G58" s="37">
        <v>27.92</v>
      </c>
      <c r="H58" s="37">
        <v>28.36</v>
      </c>
      <c r="I58" s="37">
        <v>28.18</v>
      </c>
      <c r="J58" s="37">
        <v>27.74</v>
      </c>
      <c r="K58" s="37">
        <v>28.54</v>
      </c>
      <c r="L58" s="37">
        <v>28.28</v>
      </c>
      <c r="M58" s="37">
        <v>27.98</v>
      </c>
      <c r="N58" s="37">
        <v>26.97</v>
      </c>
      <c r="O58" s="44">
        <v>27.4</v>
      </c>
      <c r="P58" s="37">
        <v>27.22</v>
      </c>
      <c r="Q58" s="37">
        <v>27.1</v>
      </c>
      <c r="R58" s="37">
        <v>26.47</v>
      </c>
      <c r="S58" s="37">
        <v>26.57</v>
      </c>
      <c r="T58" s="37">
        <v>26.29</v>
      </c>
      <c r="U58" s="37">
        <v>27.03</v>
      </c>
      <c r="V58" s="37">
        <v>26.25</v>
      </c>
      <c r="W58" s="37">
        <v>27.46</v>
      </c>
      <c r="X58" s="37">
        <v>26.9</v>
      </c>
      <c r="Y58" s="37">
        <v>28.16</v>
      </c>
      <c r="Z58" s="37">
        <v>26.97</v>
      </c>
      <c r="AA58" s="37">
        <v>27.96</v>
      </c>
      <c r="AB58" s="45">
        <v>28.03</v>
      </c>
      <c r="AC58" s="37">
        <v>28.99</v>
      </c>
      <c r="AD58" s="37">
        <v>28.59</v>
      </c>
      <c r="AE58" s="37">
        <v>29.6</v>
      </c>
      <c r="AF58" s="37">
        <v>29.62</v>
      </c>
      <c r="AG58" s="37">
        <v>30.46</v>
      </c>
      <c r="AH58" s="37">
        <v>30.14</v>
      </c>
      <c r="AI58" s="37">
        <v>31.22</v>
      </c>
      <c r="AJ58" s="37">
        <v>30.5</v>
      </c>
      <c r="AK58" s="2"/>
      <c r="AL58" s="2">
        <f t="shared" si="47"/>
        <v>28.133437500000007</v>
      </c>
      <c r="AM58" s="2">
        <f t="shared" si="48"/>
        <v>1.2943016783877783</v>
      </c>
      <c r="AN58" s="2">
        <f t="shared" si="49"/>
        <v>7.3128044828909475</v>
      </c>
      <c r="AO58" s="2"/>
      <c r="AP58" s="2">
        <f t="shared" si="50"/>
        <v>27.956446349557527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N58" s="2"/>
      <c r="BO58" s="2"/>
      <c r="BP58" s="44">
        <v>25.92</v>
      </c>
      <c r="BQ58" s="45">
        <v>23.33</v>
      </c>
      <c r="BR58" s="37">
        <v>25.98</v>
      </c>
      <c r="BS58" s="37">
        <v>23.7</v>
      </c>
      <c r="BT58" s="44">
        <v>25.31</v>
      </c>
      <c r="BU58" s="45">
        <v>22.99</v>
      </c>
      <c r="BV58" s="37">
        <v>24.97</v>
      </c>
      <c r="BW58" s="37">
        <v>22.92</v>
      </c>
      <c r="BX58" s="44">
        <v>24.26</v>
      </c>
      <c r="BY58" s="37">
        <v>22.45</v>
      </c>
      <c r="BZ58" s="37">
        <v>24.78</v>
      </c>
      <c r="CA58" s="37">
        <v>23.05</v>
      </c>
      <c r="CB58" s="37">
        <v>24.13</v>
      </c>
      <c r="CC58" s="37">
        <v>22.53</v>
      </c>
      <c r="CD58" s="37">
        <v>24.83</v>
      </c>
      <c r="CE58" s="37">
        <v>22.51</v>
      </c>
      <c r="CF58" s="37">
        <v>24.58</v>
      </c>
      <c r="CG58" s="37">
        <v>23.35</v>
      </c>
      <c r="CH58" s="37">
        <v>24.84</v>
      </c>
      <c r="CI58" s="37">
        <v>23.1</v>
      </c>
      <c r="CJ58" s="37">
        <v>25.01</v>
      </c>
      <c r="CK58" s="37">
        <v>24.05</v>
      </c>
      <c r="CL58" s="45">
        <v>25.49</v>
      </c>
      <c r="CM58" s="37">
        <v>24.34</v>
      </c>
      <c r="CN58" s="44">
        <v>25.72</v>
      </c>
      <c r="CO58" s="45">
        <v>24.46</v>
      </c>
      <c r="CP58" s="37">
        <v>27.05</v>
      </c>
      <c r="CQ58" s="37">
        <v>25.74</v>
      </c>
      <c r="CR58" s="37">
        <v>26.57</v>
      </c>
      <c r="CS58" s="37">
        <v>25.87</v>
      </c>
      <c r="CT58" s="37">
        <v>27.78</v>
      </c>
      <c r="CU58" s="37">
        <v>25.5</v>
      </c>
      <c r="CV58" s="2"/>
      <c r="CW58" s="2">
        <f t="shared" si="51"/>
        <v>24.597187500000004</v>
      </c>
      <c r="CX58" s="2">
        <f t="shared" si="52"/>
        <v>1.3727514973173756</v>
      </c>
      <c r="CY58" s="2">
        <f t="shared" si="53"/>
        <v>7.7560459598431724</v>
      </c>
      <c r="CZ58" s="2"/>
      <c r="DA58" s="2">
        <f t="shared" si="54"/>
        <v>24.420196349557525</v>
      </c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</row>
    <row r="59" spans="3:125" ht="38.25" customHeight="1" x14ac:dyDescent="0.25">
      <c r="C59" s="2"/>
      <c r="D59" s="2"/>
      <c r="E59" s="37">
        <v>29.7</v>
      </c>
      <c r="F59" s="37">
        <v>28.65</v>
      </c>
      <c r="G59" s="37">
        <v>29.31</v>
      </c>
      <c r="H59" s="37">
        <v>28.12</v>
      </c>
      <c r="I59" s="37">
        <v>28.49</v>
      </c>
      <c r="J59" s="37">
        <v>27.97</v>
      </c>
      <c r="K59" s="37">
        <v>28.18</v>
      </c>
      <c r="L59" s="37">
        <v>28.08</v>
      </c>
      <c r="M59" s="37">
        <v>27.25</v>
      </c>
      <c r="N59" s="37">
        <v>27.62</v>
      </c>
      <c r="O59" s="44">
        <v>27.37</v>
      </c>
      <c r="P59" s="37">
        <v>27.89</v>
      </c>
      <c r="Q59" s="37">
        <v>26.54</v>
      </c>
      <c r="R59" s="37">
        <v>27.2</v>
      </c>
      <c r="S59" s="37">
        <v>26.54</v>
      </c>
      <c r="T59" s="37">
        <v>26.75</v>
      </c>
      <c r="U59" s="37">
        <v>26.92</v>
      </c>
      <c r="V59" s="37">
        <v>27.28</v>
      </c>
      <c r="W59" s="37">
        <v>27.14</v>
      </c>
      <c r="X59" s="37">
        <v>28</v>
      </c>
      <c r="Y59" s="37">
        <v>27.7</v>
      </c>
      <c r="Z59" s="37">
        <v>27.99</v>
      </c>
      <c r="AA59" s="37">
        <v>27.98</v>
      </c>
      <c r="AB59" s="45">
        <v>28.98</v>
      </c>
      <c r="AC59" s="37">
        <v>28.43</v>
      </c>
      <c r="AD59" s="37">
        <v>29.01</v>
      </c>
      <c r="AE59" s="37">
        <v>29.39</v>
      </c>
      <c r="AF59" s="37">
        <v>30.09</v>
      </c>
      <c r="AG59" s="37">
        <v>29.42</v>
      </c>
      <c r="AH59" s="37">
        <v>30.73</v>
      </c>
      <c r="AI59" s="37">
        <v>30.37</v>
      </c>
      <c r="AJ59" s="37">
        <v>30.6</v>
      </c>
      <c r="AK59" s="2"/>
      <c r="AL59" s="2">
        <f t="shared" si="47"/>
        <v>28.302812500000002</v>
      </c>
      <c r="AM59" s="2">
        <f t="shared" si="48"/>
        <v>1.1749652963303407</v>
      </c>
      <c r="AN59" s="2">
        <f t="shared" si="49"/>
        <v>6.638553924266426</v>
      </c>
      <c r="AO59" s="2"/>
      <c r="AP59" s="2">
        <f t="shared" si="50"/>
        <v>28.125821349557523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N59" s="2"/>
      <c r="BO59" s="2"/>
      <c r="BP59" s="44">
        <v>24.66</v>
      </c>
      <c r="BQ59" s="45">
        <v>26.45</v>
      </c>
      <c r="BR59" s="37">
        <v>23.86</v>
      </c>
      <c r="BS59" s="37">
        <v>26.54</v>
      </c>
      <c r="BT59" s="44">
        <v>23.84</v>
      </c>
      <c r="BU59" s="45">
        <v>25.05</v>
      </c>
      <c r="BV59" s="37">
        <v>22.86</v>
      </c>
      <c r="BW59" s="37">
        <v>25.58</v>
      </c>
      <c r="BX59" s="44">
        <v>22.89</v>
      </c>
      <c r="BY59" s="37">
        <v>24.46</v>
      </c>
      <c r="BZ59" s="37">
        <v>22.74</v>
      </c>
      <c r="CA59" s="37">
        <v>24.72</v>
      </c>
      <c r="CB59" s="37">
        <v>22.42</v>
      </c>
      <c r="CC59" s="37">
        <v>24.08</v>
      </c>
      <c r="CD59" s="37">
        <v>22.82</v>
      </c>
      <c r="CE59" s="37">
        <v>25.15</v>
      </c>
      <c r="CF59" s="37">
        <v>23.09</v>
      </c>
      <c r="CG59" s="37">
        <v>24.49</v>
      </c>
      <c r="CH59" s="37">
        <v>23.22</v>
      </c>
      <c r="CI59" s="37">
        <v>25.37</v>
      </c>
      <c r="CJ59" s="37">
        <v>23.4</v>
      </c>
      <c r="CK59" s="37">
        <v>25.18</v>
      </c>
      <c r="CL59" s="45">
        <v>23.98</v>
      </c>
      <c r="CM59" s="37">
        <v>26.3</v>
      </c>
      <c r="CN59" s="44">
        <v>23.9</v>
      </c>
      <c r="CO59" s="45">
        <v>26.51</v>
      </c>
      <c r="CP59" s="37">
        <v>24.72</v>
      </c>
      <c r="CQ59" s="37">
        <v>27.72</v>
      </c>
      <c r="CR59" s="37">
        <v>25.18</v>
      </c>
      <c r="CS59" s="37">
        <v>27.43</v>
      </c>
      <c r="CT59" s="37">
        <v>25.64</v>
      </c>
      <c r="CU59" s="37">
        <v>27.6</v>
      </c>
      <c r="CV59" s="2"/>
      <c r="CW59" s="2">
        <f t="shared" si="51"/>
        <v>24.745312499999994</v>
      </c>
      <c r="CX59" s="2">
        <f t="shared" si="52"/>
        <v>1.4907802338524485</v>
      </c>
      <c r="CY59" s="2">
        <f t="shared" si="53"/>
        <v>8.422908321266334</v>
      </c>
      <c r="CZ59" s="2"/>
      <c r="DA59" s="2">
        <f t="shared" si="54"/>
        <v>24.568321349557515</v>
      </c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</row>
    <row r="60" spans="3:125" ht="38.25" customHeight="1" x14ac:dyDescent="0.25">
      <c r="C60" s="2"/>
      <c r="D60" s="2"/>
      <c r="E60" s="37">
        <v>30.16</v>
      </c>
      <c r="F60" s="37">
        <v>29.82</v>
      </c>
      <c r="G60" s="37">
        <v>29.49</v>
      </c>
      <c r="H60" s="37">
        <v>29.21</v>
      </c>
      <c r="I60" s="37">
        <v>28.99</v>
      </c>
      <c r="J60" s="37">
        <v>27.89</v>
      </c>
      <c r="K60" s="37">
        <v>27.99</v>
      </c>
      <c r="L60" s="37">
        <v>28.23</v>
      </c>
      <c r="M60" s="37">
        <v>28.29</v>
      </c>
      <c r="N60" s="37">
        <v>28.11</v>
      </c>
      <c r="O60" s="44">
        <v>28.37</v>
      </c>
      <c r="P60" s="37">
        <v>27.94</v>
      </c>
      <c r="Q60" s="37">
        <v>27.84</v>
      </c>
      <c r="R60" s="37">
        <v>27.62</v>
      </c>
      <c r="S60" s="37">
        <v>27.64</v>
      </c>
      <c r="T60" s="37">
        <v>27.04</v>
      </c>
      <c r="U60" s="37">
        <v>27.84</v>
      </c>
      <c r="V60" s="37">
        <v>27.26</v>
      </c>
      <c r="W60" s="37">
        <v>28.43</v>
      </c>
      <c r="X60" s="37">
        <v>27.49</v>
      </c>
      <c r="Y60" s="37">
        <v>28.94</v>
      </c>
      <c r="Z60" s="37">
        <v>27.91</v>
      </c>
      <c r="AA60" s="37">
        <v>28.9</v>
      </c>
      <c r="AB60" s="45">
        <v>28.83</v>
      </c>
      <c r="AC60" s="37">
        <v>30.06</v>
      </c>
      <c r="AD60" s="37">
        <v>29.73</v>
      </c>
      <c r="AE60" s="37">
        <v>30.51</v>
      </c>
      <c r="AF60" s="37">
        <v>29.99</v>
      </c>
      <c r="AG60" s="37">
        <v>31.27</v>
      </c>
      <c r="AH60" s="37">
        <v>29.39</v>
      </c>
      <c r="AI60" s="37">
        <v>30.98</v>
      </c>
      <c r="AJ60" s="37">
        <v>30.71</v>
      </c>
      <c r="AK60" s="2"/>
      <c r="AL60" s="2">
        <f t="shared" si="47"/>
        <v>28.8396875</v>
      </c>
      <c r="AM60" s="2">
        <f t="shared" si="48"/>
        <v>1.1550435946946596</v>
      </c>
      <c r="AN60" s="2">
        <f t="shared" si="49"/>
        <v>6.5259963100248273</v>
      </c>
      <c r="AO60" s="2"/>
      <c r="AP60" s="2">
        <f t="shared" si="50"/>
        <v>28.662696349557521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N60" s="2"/>
      <c r="BO60" s="2"/>
      <c r="BP60" s="44">
        <v>28.03</v>
      </c>
      <c r="BQ60" s="45">
        <v>24.44</v>
      </c>
      <c r="BR60" s="37">
        <v>27.17</v>
      </c>
      <c r="BS60" s="37">
        <v>24.44</v>
      </c>
      <c r="BT60" s="44">
        <v>25.89</v>
      </c>
      <c r="BU60" s="45">
        <v>23.47</v>
      </c>
      <c r="BV60" s="37">
        <v>25.88</v>
      </c>
      <c r="BW60" s="37">
        <v>23.46</v>
      </c>
      <c r="BX60" s="44">
        <v>25.48</v>
      </c>
      <c r="BY60" s="37">
        <v>23.71</v>
      </c>
      <c r="BZ60" s="37">
        <v>25.39</v>
      </c>
      <c r="CA60" s="37">
        <v>23.05</v>
      </c>
      <c r="CB60" s="37">
        <v>24.52</v>
      </c>
      <c r="CC60" s="37">
        <v>23.09</v>
      </c>
      <c r="CD60" s="37">
        <v>25.02</v>
      </c>
      <c r="CE60" s="37">
        <v>23.93</v>
      </c>
      <c r="CF60" s="37">
        <v>25.58</v>
      </c>
      <c r="CG60" s="37">
        <v>23.66</v>
      </c>
      <c r="CH60" s="37">
        <v>26</v>
      </c>
      <c r="CI60" s="37">
        <v>24.2</v>
      </c>
      <c r="CJ60" s="37">
        <v>25.59</v>
      </c>
      <c r="CK60" s="37">
        <v>24.24</v>
      </c>
      <c r="CL60" s="45">
        <v>26.43</v>
      </c>
      <c r="CM60" s="37">
        <v>25.11</v>
      </c>
      <c r="CN60" s="44">
        <v>26.95</v>
      </c>
      <c r="CO60" s="45">
        <v>25.5</v>
      </c>
      <c r="CP60" s="37">
        <v>27.3</v>
      </c>
      <c r="CQ60" s="37">
        <v>25.83</v>
      </c>
      <c r="CR60" s="37">
        <v>27.09</v>
      </c>
      <c r="CS60" s="37">
        <v>25.44</v>
      </c>
      <c r="CT60" s="37">
        <v>27.44</v>
      </c>
      <c r="CU60" s="37">
        <v>25.28</v>
      </c>
      <c r="CV60" s="2"/>
      <c r="CW60" s="2">
        <f t="shared" si="51"/>
        <v>25.269062500000004</v>
      </c>
      <c r="CX60" s="2">
        <f t="shared" si="52"/>
        <v>1.3527996284289185</v>
      </c>
      <c r="CY60" s="2">
        <f t="shared" si="53"/>
        <v>7.6433179006233907</v>
      </c>
      <c r="CZ60" s="2"/>
      <c r="DA60" s="2">
        <f t="shared" si="54"/>
        <v>25.092071349557525</v>
      </c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</row>
    <row r="61" spans="3:125" ht="38.25" customHeight="1" x14ac:dyDescent="0.25">
      <c r="C61" s="2"/>
      <c r="D61" s="2"/>
      <c r="E61" s="37">
        <v>30.71</v>
      </c>
      <c r="F61" s="37">
        <v>29.39</v>
      </c>
      <c r="G61" s="37">
        <v>30.07</v>
      </c>
      <c r="H61" s="37">
        <v>29.14</v>
      </c>
      <c r="I61" s="37">
        <v>29.35</v>
      </c>
      <c r="J61" s="37">
        <v>28.66</v>
      </c>
      <c r="K61" s="37">
        <v>28.73</v>
      </c>
      <c r="L61" s="37">
        <v>28.37</v>
      </c>
      <c r="M61" s="37">
        <v>28.07</v>
      </c>
      <c r="N61" s="37">
        <v>28.48</v>
      </c>
      <c r="O61" s="44">
        <v>28.5</v>
      </c>
      <c r="P61" s="37">
        <v>28.42</v>
      </c>
      <c r="Q61" s="37">
        <v>27.64</v>
      </c>
      <c r="R61" s="37">
        <v>27.83</v>
      </c>
      <c r="S61" s="37">
        <v>27.57</v>
      </c>
      <c r="T61" s="37">
        <v>27.97</v>
      </c>
      <c r="U61" s="37">
        <v>27.4</v>
      </c>
      <c r="V61" s="37">
        <v>27.96</v>
      </c>
      <c r="W61" s="37">
        <v>28.02</v>
      </c>
      <c r="X61" s="37">
        <v>28.57</v>
      </c>
      <c r="Y61" s="37">
        <v>28.21</v>
      </c>
      <c r="Z61" s="37">
        <v>29.06</v>
      </c>
      <c r="AA61" s="37">
        <v>28.7</v>
      </c>
      <c r="AB61" s="45">
        <v>29.25</v>
      </c>
      <c r="AC61" s="37">
        <v>29.43</v>
      </c>
      <c r="AD61" s="37">
        <v>30.25</v>
      </c>
      <c r="AE61" s="37">
        <v>29.86</v>
      </c>
      <c r="AF61" s="37">
        <v>31.09</v>
      </c>
      <c r="AG61" s="37">
        <v>29.76</v>
      </c>
      <c r="AH61" s="37">
        <v>30.89</v>
      </c>
      <c r="AI61" s="37">
        <v>30.14</v>
      </c>
      <c r="AJ61" s="37">
        <v>30.75</v>
      </c>
      <c r="AK61" s="2"/>
      <c r="AL61" s="2">
        <f t="shared" si="47"/>
        <v>29.0075</v>
      </c>
      <c r="AM61" s="2">
        <f t="shared" si="48"/>
        <v>1.0461419135212044</v>
      </c>
      <c r="AN61" s="2">
        <f t="shared" si="49"/>
        <v>5.9107018113948051</v>
      </c>
      <c r="AO61" s="2"/>
      <c r="AP61" s="2">
        <f t="shared" si="50"/>
        <v>28.830508849557521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N61" s="2"/>
      <c r="BO61" s="2"/>
      <c r="BP61" s="44">
        <v>25.4</v>
      </c>
      <c r="BQ61" s="45">
        <v>27.63</v>
      </c>
      <c r="BR61" s="37">
        <v>24.77</v>
      </c>
      <c r="BS61" s="37">
        <v>26.96</v>
      </c>
      <c r="BT61" s="44">
        <v>23.77</v>
      </c>
      <c r="BU61" s="45">
        <v>26.13</v>
      </c>
      <c r="BV61" s="37">
        <v>24.08</v>
      </c>
      <c r="BW61" s="37">
        <v>26.22</v>
      </c>
      <c r="BX61" s="44">
        <v>23.49</v>
      </c>
      <c r="BY61" s="37">
        <v>25.47</v>
      </c>
      <c r="BZ61" s="37">
        <v>23.28</v>
      </c>
      <c r="CA61" s="37">
        <v>25.6</v>
      </c>
      <c r="CB61" s="37">
        <v>23.14</v>
      </c>
      <c r="CC61" s="37">
        <v>25.02</v>
      </c>
      <c r="CD61" s="37">
        <v>23.82</v>
      </c>
      <c r="CE61" s="37">
        <v>25.67</v>
      </c>
      <c r="CF61" s="37">
        <v>23.63</v>
      </c>
      <c r="CG61" s="37">
        <v>25.53</v>
      </c>
      <c r="CH61" s="37">
        <v>23.89</v>
      </c>
      <c r="CI61" s="37">
        <v>26.28</v>
      </c>
      <c r="CJ61" s="37">
        <v>24</v>
      </c>
      <c r="CK61" s="37">
        <v>25.87</v>
      </c>
      <c r="CL61" s="45">
        <v>24.43</v>
      </c>
      <c r="CM61" s="37">
        <v>26.55</v>
      </c>
      <c r="CN61" s="44">
        <v>25.03</v>
      </c>
      <c r="CO61" s="45">
        <v>27.31</v>
      </c>
      <c r="CP61" s="37">
        <v>25.73</v>
      </c>
      <c r="CQ61" s="37">
        <v>28.07</v>
      </c>
      <c r="CR61" s="37">
        <v>25.19</v>
      </c>
      <c r="CS61" s="37">
        <v>27.27</v>
      </c>
      <c r="CT61" s="37">
        <v>24.97</v>
      </c>
      <c r="CU61" s="37">
        <v>27.95</v>
      </c>
      <c r="CV61" s="2"/>
      <c r="CW61" s="2">
        <f t="shared" si="51"/>
        <v>25.379687499999999</v>
      </c>
      <c r="CX61" s="2">
        <f t="shared" si="52"/>
        <v>1.4062452508880381</v>
      </c>
      <c r="CY61" s="2">
        <f t="shared" si="53"/>
        <v>7.9452856675174157</v>
      </c>
      <c r="CZ61" s="2"/>
      <c r="DA61" s="2">
        <f t="shared" si="54"/>
        <v>25.20269634955752</v>
      </c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</row>
    <row r="62" spans="3:125" ht="38.25" customHeight="1" x14ac:dyDescent="0.25">
      <c r="C62" s="2"/>
      <c r="D62" s="2"/>
      <c r="E62" s="37">
        <v>30.28</v>
      </c>
      <c r="F62" s="37">
        <v>30.19</v>
      </c>
      <c r="G62" s="37">
        <v>29.45</v>
      </c>
      <c r="H62" s="37">
        <v>29.89</v>
      </c>
      <c r="I62" s="37">
        <v>29.41</v>
      </c>
      <c r="J62" s="37">
        <v>29.55</v>
      </c>
      <c r="K62" s="37">
        <v>28.85</v>
      </c>
      <c r="L62" s="37">
        <v>29.3</v>
      </c>
      <c r="M62" s="37">
        <v>29.33</v>
      </c>
      <c r="N62" s="37">
        <v>28.23</v>
      </c>
      <c r="O62" s="44">
        <v>29</v>
      </c>
      <c r="P62" s="37">
        <v>28.44</v>
      </c>
      <c r="Q62" s="37">
        <v>28.76</v>
      </c>
      <c r="R62" s="37">
        <v>28.34</v>
      </c>
      <c r="S62" s="37">
        <v>28.68</v>
      </c>
      <c r="T62" s="37">
        <v>28.52</v>
      </c>
      <c r="U62" s="37">
        <v>29.36</v>
      </c>
      <c r="V62" s="37">
        <v>28.45</v>
      </c>
      <c r="W62" s="37">
        <v>29.14</v>
      </c>
      <c r="X62" s="37">
        <v>28.86</v>
      </c>
      <c r="Y62" s="37">
        <v>29.48</v>
      </c>
      <c r="Z62" s="37">
        <v>28.88</v>
      </c>
      <c r="AA62" s="37">
        <v>29.86</v>
      </c>
      <c r="AB62" s="45">
        <v>29.86</v>
      </c>
      <c r="AC62" s="37">
        <v>30.65</v>
      </c>
      <c r="AD62" s="37">
        <v>29.77</v>
      </c>
      <c r="AE62" s="37">
        <v>30.7</v>
      </c>
      <c r="AF62" s="37">
        <v>30.68</v>
      </c>
      <c r="AG62" s="37">
        <v>31.33</v>
      </c>
      <c r="AH62" s="37">
        <v>30.29</v>
      </c>
      <c r="AI62" s="37">
        <v>30.7</v>
      </c>
      <c r="AJ62" s="37">
        <v>30.77</v>
      </c>
      <c r="AK62" s="2"/>
      <c r="AL62" s="2">
        <f t="shared" si="47"/>
        <v>29.53125</v>
      </c>
      <c r="AM62" s="2">
        <f t="shared" si="48"/>
        <v>0.83822681509743324</v>
      </c>
      <c r="AN62" s="2">
        <f t="shared" si="49"/>
        <v>4.7359815053004981</v>
      </c>
      <c r="AO62" s="2"/>
      <c r="AP62" s="2">
        <f t="shared" si="50"/>
        <v>29.354258849557521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N62" s="2"/>
      <c r="BO62" s="2"/>
      <c r="BP62" s="44">
        <v>28.37</v>
      </c>
      <c r="BQ62" s="45">
        <v>24.64</v>
      </c>
      <c r="BR62" s="37">
        <v>28.41</v>
      </c>
      <c r="BS62" s="37">
        <v>25.19</v>
      </c>
      <c r="BT62" s="44">
        <v>27.5</v>
      </c>
      <c r="BU62" s="45">
        <v>24.58</v>
      </c>
      <c r="BV62" s="37">
        <v>26.57</v>
      </c>
      <c r="BW62" s="37">
        <v>24.47</v>
      </c>
      <c r="BX62" s="44">
        <v>26.28</v>
      </c>
      <c r="BY62" s="37">
        <v>24.08</v>
      </c>
      <c r="BZ62" s="37">
        <v>26.38</v>
      </c>
      <c r="CA62" s="37">
        <v>24.37</v>
      </c>
      <c r="CB62" s="37">
        <v>26.13</v>
      </c>
      <c r="CC62" s="37">
        <v>23.91</v>
      </c>
      <c r="CD62" s="37">
        <v>26.61</v>
      </c>
      <c r="CE62" s="37">
        <v>24.48</v>
      </c>
      <c r="CF62" s="37">
        <v>25.82</v>
      </c>
      <c r="CG62" s="37">
        <v>24.38</v>
      </c>
      <c r="CH62" s="37">
        <v>26.13</v>
      </c>
      <c r="CI62" s="37">
        <v>24.56</v>
      </c>
      <c r="CJ62" s="37">
        <v>26.26</v>
      </c>
      <c r="CK62" s="37">
        <v>24.73</v>
      </c>
      <c r="CL62" s="45">
        <v>27.35</v>
      </c>
      <c r="CM62" s="37">
        <v>25.19</v>
      </c>
      <c r="CN62" s="44">
        <v>27.52</v>
      </c>
      <c r="CO62" s="45">
        <v>25.39</v>
      </c>
      <c r="CP62" s="37">
        <v>27.89</v>
      </c>
      <c r="CQ62" s="37">
        <v>26.32</v>
      </c>
      <c r="CR62" s="37">
        <v>26.71</v>
      </c>
      <c r="CS62" s="37">
        <v>25.14</v>
      </c>
      <c r="CT62" s="37">
        <v>27.37</v>
      </c>
      <c r="CU62" s="37">
        <v>24.69</v>
      </c>
      <c r="CV62" s="2"/>
      <c r="CW62" s="2">
        <f t="shared" si="51"/>
        <v>25.856875000000006</v>
      </c>
      <c r="CX62" s="2">
        <f t="shared" si="52"/>
        <v>1.3191038930445023</v>
      </c>
      <c r="CY62" s="2">
        <f t="shared" si="53"/>
        <v>7.452936995701438</v>
      </c>
      <c r="CZ62" s="2"/>
      <c r="DA62" s="2">
        <f t="shared" si="54"/>
        <v>25.679883849557527</v>
      </c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</row>
    <row r="63" spans="3:125" ht="38.25" customHeight="1" x14ac:dyDescent="0.25">
      <c r="C63" s="2"/>
      <c r="D63" s="2"/>
      <c r="E63" s="37">
        <v>31.26</v>
      </c>
      <c r="F63" s="37">
        <v>29.89</v>
      </c>
      <c r="G63" s="37">
        <v>30.39</v>
      </c>
      <c r="H63" s="37">
        <v>29.74</v>
      </c>
      <c r="I63" s="37">
        <v>29.99</v>
      </c>
      <c r="J63" s="37">
        <v>29.73</v>
      </c>
      <c r="K63" s="37">
        <v>29.11</v>
      </c>
      <c r="L63" s="37">
        <v>29.25</v>
      </c>
      <c r="M63" s="37">
        <v>29.03</v>
      </c>
      <c r="N63" s="37">
        <v>29.12</v>
      </c>
      <c r="O63" s="44">
        <v>29.28</v>
      </c>
      <c r="P63" s="37">
        <v>29.35</v>
      </c>
      <c r="Q63" s="37">
        <v>29.04</v>
      </c>
      <c r="R63" s="37">
        <v>28.68</v>
      </c>
      <c r="S63" s="37">
        <v>28.64</v>
      </c>
      <c r="T63" s="37">
        <v>28.42</v>
      </c>
      <c r="U63" s="37">
        <v>28.58</v>
      </c>
      <c r="V63" s="37">
        <v>28.83</v>
      </c>
      <c r="W63" s="37">
        <v>28.7</v>
      </c>
      <c r="X63" s="37">
        <v>29.39</v>
      </c>
      <c r="Y63" s="37">
        <v>28.84</v>
      </c>
      <c r="Z63" s="37">
        <v>29.67</v>
      </c>
      <c r="AA63" s="37">
        <v>29.55</v>
      </c>
      <c r="AB63" s="45">
        <v>30.07</v>
      </c>
      <c r="AC63" s="37">
        <v>29.39</v>
      </c>
      <c r="AD63" s="37">
        <v>30.47</v>
      </c>
      <c r="AE63" s="37">
        <v>30.02</v>
      </c>
      <c r="AF63" s="37">
        <v>31.03</v>
      </c>
      <c r="AG63" s="37">
        <v>29.42</v>
      </c>
      <c r="AH63" s="37">
        <v>30.64</v>
      </c>
      <c r="AI63" s="37">
        <v>30.17</v>
      </c>
      <c r="AJ63" s="37">
        <v>31.05</v>
      </c>
      <c r="AK63" s="2"/>
      <c r="AL63" s="2">
        <f t="shared" si="47"/>
        <v>29.585624999999997</v>
      </c>
      <c r="AM63" s="2">
        <f t="shared" si="48"/>
        <v>0.7632609899042907</v>
      </c>
      <c r="AN63" s="2">
        <f t="shared" si="49"/>
        <v>4.3124245929592426</v>
      </c>
      <c r="AO63" s="2"/>
      <c r="AP63" s="2">
        <f t="shared" si="50"/>
        <v>29.408633849557518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N63" s="2"/>
      <c r="BO63" s="2"/>
      <c r="BP63" s="44">
        <v>25.86</v>
      </c>
      <c r="BQ63" s="45">
        <v>27.94</v>
      </c>
      <c r="BR63" s="37">
        <v>25.8</v>
      </c>
      <c r="BS63" s="37">
        <v>28.45</v>
      </c>
      <c r="BT63" s="44">
        <v>25.35</v>
      </c>
      <c r="BU63" s="45">
        <v>26.98</v>
      </c>
      <c r="BV63" s="37">
        <v>24.61</v>
      </c>
      <c r="BW63" s="37">
        <v>27.13</v>
      </c>
      <c r="BX63" s="44">
        <v>24.34</v>
      </c>
      <c r="BY63" s="37">
        <v>26.08</v>
      </c>
      <c r="BZ63" s="37">
        <v>24.13</v>
      </c>
      <c r="CA63" s="37">
        <v>26.52</v>
      </c>
      <c r="CB63" s="37">
        <v>24.32</v>
      </c>
      <c r="CC63" s="37">
        <v>26.24</v>
      </c>
      <c r="CD63" s="37">
        <v>24.11</v>
      </c>
      <c r="CE63" s="37">
        <v>26.52</v>
      </c>
      <c r="CF63" s="37">
        <v>24.38</v>
      </c>
      <c r="CG63" s="37">
        <v>25.8</v>
      </c>
      <c r="CH63" s="37">
        <v>25.07</v>
      </c>
      <c r="CI63" s="37">
        <v>26.72</v>
      </c>
      <c r="CJ63" s="37">
        <v>24.95</v>
      </c>
      <c r="CK63" s="37">
        <v>26.42</v>
      </c>
      <c r="CL63" s="45">
        <v>25.19</v>
      </c>
      <c r="CM63" s="37">
        <v>27.53</v>
      </c>
      <c r="CN63" s="44">
        <v>25.73</v>
      </c>
      <c r="CO63" s="45">
        <v>26.86</v>
      </c>
      <c r="CP63" s="37">
        <v>25.32</v>
      </c>
      <c r="CQ63" s="37">
        <v>28.39</v>
      </c>
      <c r="CR63" s="37">
        <v>24.9</v>
      </c>
      <c r="CS63" s="37">
        <v>27.64</v>
      </c>
      <c r="CT63" s="37">
        <v>24.84</v>
      </c>
      <c r="CU63" s="37">
        <v>28.18</v>
      </c>
      <c r="CV63" s="2"/>
      <c r="CW63" s="2">
        <f t="shared" si="51"/>
        <v>26.009375000000002</v>
      </c>
      <c r="CX63" s="2">
        <f t="shared" si="52"/>
        <v>1.3072352936266778</v>
      </c>
      <c r="CY63" s="2">
        <f t="shared" si="53"/>
        <v>7.3858794089907303</v>
      </c>
      <c r="CZ63" s="2"/>
      <c r="DA63" s="2">
        <f t="shared" si="54"/>
        <v>25.832383849557523</v>
      </c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</row>
    <row r="64" spans="3:125" ht="38.25" customHeigh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7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N64" s="2"/>
      <c r="BO64" s="2"/>
      <c r="BP64" s="6"/>
      <c r="BQ64" s="7"/>
      <c r="BR64" s="2"/>
      <c r="BS64" s="2"/>
      <c r="BT64" s="6"/>
      <c r="BU64" s="7"/>
      <c r="BV64" s="2"/>
      <c r="BW64" s="2"/>
      <c r="BX64" s="6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7"/>
      <c r="CM64" s="2"/>
      <c r="CN64" s="6"/>
      <c r="CO64" s="7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</row>
    <row r="65" spans="3:125" ht="38.25" customHeight="1" x14ac:dyDescent="0.25">
      <c r="C65" s="2"/>
      <c r="D65" s="2"/>
      <c r="E65" s="2">
        <f t="shared" ref="E65:AJ65" si="55">AVERAGE(E40:E63)</f>
        <v>28.20291666666667</v>
      </c>
      <c r="F65" s="2">
        <f t="shared" si="55"/>
        <v>27.855</v>
      </c>
      <c r="G65" s="2">
        <f t="shared" si="55"/>
        <v>27.92583333333334</v>
      </c>
      <c r="H65" s="2">
        <f t="shared" si="55"/>
        <v>27.822083333333335</v>
      </c>
      <c r="I65" s="2">
        <f t="shared" si="55"/>
        <v>27.889999999999997</v>
      </c>
      <c r="J65" s="2">
        <f t="shared" si="55"/>
        <v>27.622083333333332</v>
      </c>
      <c r="K65" s="2">
        <f t="shared" si="55"/>
        <v>27.722916666666666</v>
      </c>
      <c r="L65" s="2">
        <f t="shared" si="55"/>
        <v>27.747916666666669</v>
      </c>
      <c r="M65" s="2">
        <f t="shared" si="55"/>
        <v>27.582916666666673</v>
      </c>
      <c r="N65" s="2">
        <f t="shared" si="55"/>
        <v>27.231666666666669</v>
      </c>
      <c r="O65" s="6">
        <f t="shared" si="55"/>
        <v>26.813333333333333</v>
      </c>
      <c r="P65" s="2">
        <f t="shared" si="55"/>
        <v>26.610833333333336</v>
      </c>
      <c r="Q65" s="2">
        <f t="shared" si="55"/>
        <v>26.357083333333335</v>
      </c>
      <c r="R65" s="2">
        <f t="shared" si="55"/>
        <v>26.182083333333335</v>
      </c>
      <c r="S65" s="2">
        <f t="shared" si="55"/>
        <v>26.297083333333333</v>
      </c>
      <c r="T65" s="2">
        <f t="shared" si="55"/>
        <v>26.220416666666669</v>
      </c>
      <c r="U65" s="2">
        <f t="shared" si="55"/>
        <v>26.510000000000005</v>
      </c>
      <c r="V65" s="2">
        <f t="shared" si="55"/>
        <v>26.426250000000007</v>
      </c>
      <c r="W65" s="2">
        <f t="shared" si="55"/>
        <v>26.57375</v>
      </c>
      <c r="X65" s="2">
        <f t="shared" si="55"/>
        <v>26.70391304347827</v>
      </c>
      <c r="Y65" s="2">
        <f t="shared" si="55"/>
        <v>26.8</v>
      </c>
      <c r="Z65" s="2">
        <f t="shared" si="55"/>
        <v>26.670833333333331</v>
      </c>
      <c r="AA65" s="2">
        <f t="shared" si="55"/>
        <v>26.782499999999999</v>
      </c>
      <c r="AB65" s="7">
        <f t="shared" si="55"/>
        <v>26.963750000000005</v>
      </c>
      <c r="AC65" s="2">
        <f t="shared" si="55"/>
        <v>27.188333333333329</v>
      </c>
      <c r="AD65" s="2">
        <f t="shared" si="55"/>
        <v>27.220833333333335</v>
      </c>
      <c r="AE65" s="2">
        <f t="shared" si="55"/>
        <v>27.751666666666669</v>
      </c>
      <c r="AF65" s="2">
        <f t="shared" si="55"/>
        <v>28.092499999999998</v>
      </c>
      <c r="AG65" s="2">
        <f t="shared" si="55"/>
        <v>28.462916666666668</v>
      </c>
      <c r="AH65" s="2">
        <f t="shared" si="55"/>
        <v>28.70708333333333</v>
      </c>
      <c r="AI65" s="2">
        <f t="shared" si="55"/>
        <v>29.537916666666671</v>
      </c>
      <c r="AJ65" s="2">
        <f t="shared" si="55"/>
        <v>29.932916666666667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N65" s="2"/>
      <c r="BO65" s="2"/>
      <c r="BP65" s="6">
        <f t="shared" ref="BP65:CU65" si="56">AVERAGE(BP40:BP63)</f>
        <v>23.859583333333333</v>
      </c>
      <c r="BQ65" s="7">
        <f t="shared" si="56"/>
        <v>23.65958333333333</v>
      </c>
      <c r="BR65" s="2">
        <f t="shared" si="56"/>
        <v>24.120416666666667</v>
      </c>
      <c r="BS65" s="2">
        <f t="shared" si="56"/>
        <v>24.220833333333342</v>
      </c>
      <c r="BT65" s="6">
        <f t="shared" si="56"/>
        <v>23.854583333333334</v>
      </c>
      <c r="BU65" s="7">
        <f t="shared" si="56"/>
        <v>23.768750000000008</v>
      </c>
      <c r="BV65" s="2">
        <f t="shared" si="56"/>
        <v>24.342500000000001</v>
      </c>
      <c r="BW65" s="2">
        <f t="shared" si="56"/>
        <v>24.666666666666671</v>
      </c>
      <c r="BX65" s="6">
        <f t="shared" si="56"/>
        <v>23.759583333333335</v>
      </c>
      <c r="BY65" s="2">
        <f t="shared" si="56"/>
        <v>23.63</v>
      </c>
      <c r="BZ65" s="2">
        <f t="shared" si="56"/>
        <v>23.552916666666661</v>
      </c>
      <c r="CA65" s="2">
        <f t="shared" si="56"/>
        <v>23.692916666666665</v>
      </c>
      <c r="CB65" s="2">
        <f t="shared" si="56"/>
        <v>23.511250000000004</v>
      </c>
      <c r="CC65" s="2">
        <f t="shared" si="56"/>
        <v>23.632916666666659</v>
      </c>
      <c r="CD65" s="2">
        <f t="shared" si="56"/>
        <v>23.741666666666674</v>
      </c>
      <c r="CE65" s="2">
        <f t="shared" si="56"/>
        <v>23.981250000000003</v>
      </c>
      <c r="CF65" s="2">
        <f t="shared" si="56"/>
        <v>23.657916666666665</v>
      </c>
      <c r="CG65" s="2">
        <f t="shared" si="56"/>
        <v>23.684999999999999</v>
      </c>
      <c r="CH65" s="2">
        <f t="shared" si="56"/>
        <v>23.576666666666664</v>
      </c>
      <c r="CI65" s="2">
        <f t="shared" si="56"/>
        <v>23.669999999999998</v>
      </c>
      <c r="CJ65" s="2">
        <f t="shared" si="56"/>
        <v>23.21875</v>
      </c>
      <c r="CK65" s="2">
        <f t="shared" si="56"/>
        <v>23.367500000000003</v>
      </c>
      <c r="CL65" s="7">
        <f t="shared" si="56"/>
        <v>23.552083333333339</v>
      </c>
      <c r="CM65" s="2">
        <f t="shared" si="56"/>
        <v>23.94</v>
      </c>
      <c r="CN65" s="6">
        <f t="shared" si="56"/>
        <v>23.821250000000003</v>
      </c>
      <c r="CO65" s="7">
        <f t="shared" si="56"/>
        <v>23.912916666666664</v>
      </c>
      <c r="CP65" s="2">
        <f t="shared" si="56"/>
        <v>24.348750000000006</v>
      </c>
      <c r="CQ65" s="2">
        <f t="shared" si="56"/>
        <v>24.954583333333336</v>
      </c>
      <c r="CR65" s="2">
        <f t="shared" si="56"/>
        <v>24.587916666666668</v>
      </c>
      <c r="CS65" s="2">
        <f t="shared" si="56"/>
        <v>25.008333333333336</v>
      </c>
      <c r="CT65" s="2">
        <f t="shared" si="56"/>
        <v>25.558750000000003</v>
      </c>
      <c r="CU65" s="2">
        <f t="shared" si="56"/>
        <v>25.984999999999996</v>
      </c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</row>
    <row r="66" spans="3:125" ht="38.25" customHeight="1" x14ac:dyDescent="0.25">
      <c r="C66" s="2"/>
      <c r="D66" s="2"/>
      <c r="E66" s="2">
        <f t="shared" ref="E66:AJ66" si="57">STDEV(E40:E63)</f>
        <v>1.3691237412449542</v>
      </c>
      <c r="F66" s="2">
        <f t="shared" si="57"/>
        <v>1.0993476326400602</v>
      </c>
      <c r="G66" s="2">
        <f t="shared" si="57"/>
        <v>1.0409398623846857</v>
      </c>
      <c r="H66" s="2">
        <f t="shared" si="57"/>
        <v>0.92112397865758078</v>
      </c>
      <c r="I66" s="2">
        <f t="shared" si="57"/>
        <v>0.90486126729100202</v>
      </c>
      <c r="J66" s="2">
        <f t="shared" si="57"/>
        <v>0.87046204205965638</v>
      </c>
      <c r="K66" s="2">
        <f t="shared" si="57"/>
        <v>0.68223723507848522</v>
      </c>
      <c r="L66" s="2">
        <f t="shared" si="57"/>
        <v>0.7000868217378573</v>
      </c>
      <c r="M66" s="2">
        <f t="shared" si="57"/>
        <v>0.74409839909532927</v>
      </c>
      <c r="N66" s="2">
        <f t="shared" si="57"/>
        <v>0.75463015223794705</v>
      </c>
      <c r="O66" s="6">
        <f t="shared" si="57"/>
        <v>1.0883200722720063</v>
      </c>
      <c r="P66" s="2">
        <f t="shared" si="57"/>
        <v>1.106270336749122</v>
      </c>
      <c r="Q66" s="2">
        <f t="shared" si="57"/>
        <v>1.0755483097781651</v>
      </c>
      <c r="R66" s="2">
        <f t="shared" si="57"/>
        <v>1.0321399431854386</v>
      </c>
      <c r="S66" s="2">
        <f t="shared" si="57"/>
        <v>0.9459408896261261</v>
      </c>
      <c r="T66" s="2">
        <f t="shared" si="57"/>
        <v>0.91569160921590076</v>
      </c>
      <c r="U66" s="2">
        <f t="shared" si="57"/>
        <v>0.99796314299808109</v>
      </c>
      <c r="V66" s="2">
        <f t="shared" si="57"/>
        <v>0.9853086583268782</v>
      </c>
      <c r="W66" s="2">
        <f t="shared" si="57"/>
        <v>1.0923919208304553</v>
      </c>
      <c r="X66" s="2">
        <f t="shared" si="57"/>
        <v>1.0941611113311454</v>
      </c>
      <c r="Y66" s="2">
        <f t="shared" si="57"/>
        <v>1.2270501920920123</v>
      </c>
      <c r="Z66" s="2">
        <f t="shared" si="57"/>
        <v>1.2425006925609712</v>
      </c>
      <c r="AA66" s="2">
        <f t="shared" si="57"/>
        <v>1.3916560357139727</v>
      </c>
      <c r="AB66" s="7">
        <f t="shared" si="57"/>
        <v>1.5266411340501451</v>
      </c>
      <c r="AC66" s="2">
        <f t="shared" si="57"/>
        <v>1.5943587143879905</v>
      </c>
      <c r="AD66" s="2">
        <f t="shared" si="57"/>
        <v>1.7535353523336956</v>
      </c>
      <c r="AE66" s="2">
        <f t="shared" si="57"/>
        <v>1.6101003659417625</v>
      </c>
      <c r="AF66" s="2">
        <f t="shared" si="57"/>
        <v>1.6767314218054019</v>
      </c>
      <c r="AG66" s="2">
        <f t="shared" si="57"/>
        <v>1.4451703048931386</v>
      </c>
      <c r="AH66" s="2">
        <f t="shared" si="57"/>
        <v>1.3098007786339667</v>
      </c>
      <c r="AI66" s="2">
        <f t="shared" si="57"/>
        <v>1.0087011845487959</v>
      </c>
      <c r="AJ66" s="2">
        <f t="shared" si="57"/>
        <v>0.73932095264133646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N66" s="2"/>
      <c r="BO66" s="2"/>
      <c r="BP66" s="6">
        <f t="shared" ref="BP66:CU66" si="58">STDEV(BP40:BP63)</f>
        <v>1.8782218213365875</v>
      </c>
      <c r="BQ66" s="7">
        <f t="shared" si="58"/>
        <v>1.8248846995541022</v>
      </c>
      <c r="BR66" s="2">
        <f t="shared" si="58"/>
        <v>1.6241907126364481</v>
      </c>
      <c r="BS66" s="2">
        <f t="shared" si="58"/>
        <v>1.6988485017458321</v>
      </c>
      <c r="BT66" s="6">
        <f t="shared" si="58"/>
        <v>1.3613100441236319</v>
      </c>
      <c r="BU66" s="7">
        <f t="shared" si="58"/>
        <v>1.2540865808124706</v>
      </c>
      <c r="BV66" s="2">
        <f t="shared" si="58"/>
        <v>1.0546676789602867</v>
      </c>
      <c r="BW66" s="2">
        <f t="shared" si="58"/>
        <v>1.1480973548579767</v>
      </c>
      <c r="BX66" s="6">
        <f t="shared" si="58"/>
        <v>1.0803118678807793</v>
      </c>
      <c r="BY66" s="2">
        <f t="shared" si="58"/>
        <v>1.0627241451551064</v>
      </c>
      <c r="BZ66" s="2">
        <f t="shared" si="58"/>
        <v>1.2078384543820662</v>
      </c>
      <c r="CA66" s="2">
        <f t="shared" si="58"/>
        <v>1.2871487842334399</v>
      </c>
      <c r="CB66" s="2">
        <f t="shared" si="58"/>
        <v>1.1535703084431994</v>
      </c>
      <c r="CC66" s="2">
        <f t="shared" si="58"/>
        <v>1.0315142063835157</v>
      </c>
      <c r="CD66" s="2">
        <f t="shared" si="58"/>
        <v>1.2377632936125118</v>
      </c>
      <c r="CE66" s="2">
        <f t="shared" si="58"/>
        <v>1.2171824646181495</v>
      </c>
      <c r="CF66" s="2">
        <f t="shared" si="58"/>
        <v>1.0701563443951894</v>
      </c>
      <c r="CG66" s="2">
        <f t="shared" si="58"/>
        <v>1.0364823453266889</v>
      </c>
      <c r="CH66" s="2">
        <f t="shared" si="58"/>
        <v>1.2416106883597915</v>
      </c>
      <c r="CI66" s="2">
        <f t="shared" si="58"/>
        <v>1.338543985082298</v>
      </c>
      <c r="CJ66" s="2">
        <f t="shared" si="58"/>
        <v>1.3368532568815406</v>
      </c>
      <c r="CK66" s="2">
        <f t="shared" si="58"/>
        <v>1.3321386858209883</v>
      </c>
      <c r="CL66" s="7">
        <f t="shared" si="58"/>
        <v>1.5864041350520193</v>
      </c>
      <c r="CM66" s="2">
        <f t="shared" si="58"/>
        <v>1.6484379958272488</v>
      </c>
      <c r="CN66" s="6">
        <f t="shared" si="58"/>
        <v>1.657744178354901</v>
      </c>
      <c r="CO66" s="7">
        <f t="shared" si="58"/>
        <v>1.6968550940327605</v>
      </c>
      <c r="CP66" s="2">
        <f t="shared" si="58"/>
        <v>1.7530527720919105</v>
      </c>
      <c r="CQ66" s="2">
        <f t="shared" si="58"/>
        <v>1.8091506034040121</v>
      </c>
      <c r="CR66" s="2">
        <f t="shared" si="58"/>
        <v>1.3887998546341676</v>
      </c>
      <c r="CS66" s="2">
        <f t="shared" si="58"/>
        <v>1.4344357068552951</v>
      </c>
      <c r="CT66" s="2">
        <f t="shared" si="58"/>
        <v>1.442363134943305</v>
      </c>
      <c r="CU66" s="2">
        <f t="shared" si="58"/>
        <v>1.3481420387042824</v>
      </c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</row>
    <row r="67" spans="3:125" ht="38.25" customHeight="1" x14ac:dyDescent="0.25">
      <c r="C67" s="2"/>
      <c r="D67" s="2"/>
      <c r="E67" s="2">
        <f t="shared" ref="E67:AJ67" si="59">E66/4.89</f>
        <v>0.27998440516256734</v>
      </c>
      <c r="F67" s="2">
        <f t="shared" si="59"/>
        <v>0.22481546679755834</v>
      </c>
      <c r="G67" s="2">
        <f t="shared" si="59"/>
        <v>0.21287113750198072</v>
      </c>
      <c r="H67" s="2">
        <f t="shared" si="59"/>
        <v>0.18836891179091633</v>
      </c>
      <c r="I67" s="2">
        <f t="shared" si="59"/>
        <v>0.18504320394499021</v>
      </c>
      <c r="J67" s="2">
        <f t="shared" si="59"/>
        <v>0.17800859755821194</v>
      </c>
      <c r="K67" s="2">
        <f t="shared" si="59"/>
        <v>0.13951681698946528</v>
      </c>
      <c r="L67" s="2">
        <f t="shared" si="59"/>
        <v>0.14316703921019577</v>
      </c>
      <c r="M67" s="2">
        <f t="shared" si="59"/>
        <v>0.15216736177818596</v>
      </c>
      <c r="N67" s="2">
        <f t="shared" si="59"/>
        <v>0.15432109452718754</v>
      </c>
      <c r="O67" s="6">
        <f t="shared" si="59"/>
        <v>0.22256034197791541</v>
      </c>
      <c r="P67" s="2">
        <f t="shared" si="59"/>
        <v>0.22623115270943192</v>
      </c>
      <c r="Q67" s="2">
        <f t="shared" si="59"/>
        <v>0.21994852960698674</v>
      </c>
      <c r="R67" s="2">
        <f t="shared" si="59"/>
        <v>0.21107156302360708</v>
      </c>
      <c r="S67" s="2">
        <f t="shared" si="59"/>
        <v>0.19344394470881926</v>
      </c>
      <c r="T67" s="2">
        <f t="shared" si="59"/>
        <v>0.18725799779466273</v>
      </c>
      <c r="U67" s="2">
        <f t="shared" si="59"/>
        <v>0.20408244233089595</v>
      </c>
      <c r="V67" s="2">
        <f t="shared" si="59"/>
        <v>0.20149461315478084</v>
      </c>
      <c r="W67" s="2">
        <f t="shared" si="59"/>
        <v>0.22339303084467391</v>
      </c>
      <c r="X67" s="2">
        <f t="shared" si="59"/>
        <v>0.22375482849307676</v>
      </c>
      <c r="Y67" s="2">
        <f t="shared" si="59"/>
        <v>0.25093050963026836</v>
      </c>
      <c r="Z67" s="2">
        <f t="shared" si="59"/>
        <v>0.25409012117811275</v>
      </c>
      <c r="AA67" s="2">
        <f t="shared" si="59"/>
        <v>0.28459223634232572</v>
      </c>
      <c r="AB67" s="7">
        <f t="shared" si="59"/>
        <v>0.31219655093050003</v>
      </c>
      <c r="AC67" s="2">
        <f t="shared" si="59"/>
        <v>0.32604472686870972</v>
      </c>
      <c r="AD67" s="2">
        <f t="shared" si="59"/>
        <v>0.35859618657130793</v>
      </c>
      <c r="AE67" s="2">
        <f t="shared" si="59"/>
        <v>0.32926387851569788</v>
      </c>
      <c r="AF67" s="2">
        <f t="shared" si="59"/>
        <v>0.34288986130989818</v>
      </c>
      <c r="AG67" s="2">
        <f t="shared" si="59"/>
        <v>0.29553584967139851</v>
      </c>
      <c r="AH67" s="2">
        <f t="shared" si="59"/>
        <v>0.26785291996604638</v>
      </c>
      <c r="AI67" s="2">
        <f t="shared" si="59"/>
        <v>0.20627836084842452</v>
      </c>
      <c r="AJ67" s="2">
        <f t="shared" si="59"/>
        <v>0.15119037886325901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N67" s="2"/>
      <c r="BO67" s="2"/>
      <c r="BP67" s="6">
        <f t="shared" ref="BP67:CU67" si="60">BP66/4.89</f>
        <v>0.38409444199112225</v>
      </c>
      <c r="BQ67" s="7">
        <f t="shared" si="60"/>
        <v>0.37318705512353828</v>
      </c>
      <c r="BR67" s="2">
        <f t="shared" si="60"/>
        <v>0.3321453400074536</v>
      </c>
      <c r="BS67" s="2">
        <f t="shared" si="60"/>
        <v>0.347412781543115</v>
      </c>
      <c r="BT67" s="6">
        <f t="shared" si="60"/>
        <v>0.27838651209072229</v>
      </c>
      <c r="BU67" s="7">
        <f t="shared" si="60"/>
        <v>0.25645942347903283</v>
      </c>
      <c r="BV67" s="2">
        <f t="shared" si="60"/>
        <v>0.21567846195506887</v>
      </c>
      <c r="BW67" s="2">
        <f t="shared" si="60"/>
        <v>0.23478473514478052</v>
      </c>
      <c r="BX67" s="6">
        <f t="shared" si="60"/>
        <v>0.22092267236825752</v>
      </c>
      <c r="BY67" s="2">
        <f t="shared" si="60"/>
        <v>0.21732600105421399</v>
      </c>
      <c r="BZ67" s="2">
        <f t="shared" si="60"/>
        <v>0.24700172891248798</v>
      </c>
      <c r="CA67" s="2">
        <f t="shared" si="60"/>
        <v>0.26322061027268712</v>
      </c>
      <c r="CB67" s="2">
        <f t="shared" si="60"/>
        <v>0.23590394855689151</v>
      </c>
      <c r="CC67" s="2">
        <f t="shared" si="60"/>
        <v>0.21094360048742652</v>
      </c>
      <c r="CD67" s="2">
        <f t="shared" si="60"/>
        <v>0.253121327937119</v>
      </c>
      <c r="CE67" s="2">
        <f t="shared" si="60"/>
        <v>0.24891256945156434</v>
      </c>
      <c r="CF67" s="2">
        <f t="shared" si="60"/>
        <v>0.21884587819942525</v>
      </c>
      <c r="CG67" s="2">
        <f t="shared" si="60"/>
        <v>0.21195957982140878</v>
      </c>
      <c r="CH67" s="2">
        <f t="shared" si="60"/>
        <v>0.25390811622899623</v>
      </c>
      <c r="CI67" s="2">
        <f t="shared" si="60"/>
        <v>0.27373087629494847</v>
      </c>
      <c r="CJ67" s="2">
        <f t="shared" si="60"/>
        <v>0.27338512410665455</v>
      </c>
      <c r="CK67" s="2">
        <f t="shared" si="60"/>
        <v>0.27242099914539641</v>
      </c>
      <c r="CL67" s="7">
        <f t="shared" si="60"/>
        <v>0.32441802352802035</v>
      </c>
      <c r="CM67" s="2">
        <f t="shared" si="60"/>
        <v>0.33710388462724927</v>
      </c>
      <c r="CN67" s="6">
        <f t="shared" si="60"/>
        <v>0.33900698943863006</v>
      </c>
      <c r="CO67" s="7">
        <f t="shared" si="60"/>
        <v>0.34700513170404101</v>
      </c>
      <c r="CP67" s="2">
        <f t="shared" si="60"/>
        <v>0.35849749940529868</v>
      </c>
      <c r="CQ67" s="2">
        <f t="shared" si="60"/>
        <v>0.36996944854887776</v>
      </c>
      <c r="CR67" s="2">
        <f t="shared" si="60"/>
        <v>0.2840081502319361</v>
      </c>
      <c r="CS67" s="2">
        <f t="shared" si="60"/>
        <v>0.29334063534873112</v>
      </c>
      <c r="CT67" s="2">
        <f t="shared" si="60"/>
        <v>0.29496178628697445</v>
      </c>
      <c r="CU67" s="2">
        <f t="shared" si="60"/>
        <v>0.27569366844668353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</row>
    <row r="68" spans="3:125" ht="38.25" customHeigh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20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N68" s="2"/>
      <c r="BO68" s="2"/>
      <c r="BP68" s="18"/>
      <c r="BQ68" s="20"/>
      <c r="BR68" s="2"/>
      <c r="BS68" s="2"/>
      <c r="BT68" s="18"/>
      <c r="BU68" s="20"/>
      <c r="BV68" s="2"/>
      <c r="BW68" s="2"/>
      <c r="BX68" s="18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20"/>
      <c r="CM68" s="2"/>
      <c r="CN68" s="18"/>
      <c r="CO68" s="20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</row>
    <row r="69" spans="3:125" ht="38.25" customHeight="1" thickBot="1" x14ac:dyDescent="0.3">
      <c r="C69" s="2"/>
      <c r="D69" s="2"/>
      <c r="E69" s="2">
        <f t="shared" ref="E69:Y69" si="61">E65-(E66/E67)</f>
        <v>23.31291666666667</v>
      </c>
      <c r="F69" s="2">
        <f t="shared" si="61"/>
        <v>22.965</v>
      </c>
      <c r="G69" s="2">
        <f t="shared" si="61"/>
        <v>23.03583333333334</v>
      </c>
      <c r="H69" s="2">
        <f t="shared" si="61"/>
        <v>22.932083333333335</v>
      </c>
      <c r="I69" s="2">
        <f t="shared" si="61"/>
        <v>22.999999999999996</v>
      </c>
      <c r="J69" s="2">
        <f t="shared" si="61"/>
        <v>22.732083333333332</v>
      </c>
      <c r="K69" s="2">
        <f t="shared" si="61"/>
        <v>22.832916666666666</v>
      </c>
      <c r="L69" s="2">
        <f t="shared" si="61"/>
        <v>22.857916666666668</v>
      </c>
      <c r="M69" s="2">
        <f t="shared" si="61"/>
        <v>22.692916666666672</v>
      </c>
      <c r="N69" s="2">
        <f t="shared" si="61"/>
        <v>22.341666666666669</v>
      </c>
      <c r="O69" s="2">
        <f>O65-(O66/O67)</f>
        <v>21.923333333333332</v>
      </c>
      <c r="P69" s="2">
        <f t="shared" si="61"/>
        <v>21.720833333333335</v>
      </c>
      <c r="Q69" s="2">
        <f t="shared" si="61"/>
        <v>21.467083333333335</v>
      </c>
      <c r="R69" s="2">
        <f t="shared" si="61"/>
        <v>21.292083333333334</v>
      </c>
      <c r="S69" s="2">
        <f t="shared" si="61"/>
        <v>21.407083333333333</v>
      </c>
      <c r="T69" s="2">
        <f t="shared" si="61"/>
        <v>21.330416666666668</v>
      </c>
      <c r="U69" s="2">
        <f t="shared" si="61"/>
        <v>21.620000000000005</v>
      </c>
      <c r="V69" s="15">
        <f t="shared" si="61"/>
        <v>21.536250000000006</v>
      </c>
      <c r="W69" s="16">
        <f t="shared" si="61"/>
        <v>21.68375</v>
      </c>
      <c r="X69" s="16">
        <f t="shared" si="61"/>
        <v>21.813913043478269</v>
      </c>
      <c r="Y69" s="17">
        <f t="shared" si="61"/>
        <v>21.91</v>
      </c>
      <c r="Z69" s="2">
        <f>Z65-(Z66/Z67)</f>
        <v>21.78083333333333</v>
      </c>
      <c r="AA69" s="2">
        <f t="shared" ref="AA69:AJ69" si="62">AA65-(AA66/AA67)</f>
        <v>21.892499999999998</v>
      </c>
      <c r="AB69" s="2">
        <f t="shared" si="62"/>
        <v>22.073750000000004</v>
      </c>
      <c r="AC69" s="2">
        <f t="shared" si="62"/>
        <v>22.298333333333328</v>
      </c>
      <c r="AD69" s="2">
        <f t="shared" si="62"/>
        <v>22.330833333333334</v>
      </c>
      <c r="AE69" s="2">
        <f t="shared" si="62"/>
        <v>22.861666666666668</v>
      </c>
      <c r="AF69" s="2">
        <f t="shared" si="62"/>
        <v>23.202499999999997</v>
      </c>
      <c r="AG69" s="2">
        <f t="shared" si="62"/>
        <v>23.572916666666668</v>
      </c>
      <c r="AH69" s="2">
        <f t="shared" si="62"/>
        <v>23.817083333333329</v>
      </c>
      <c r="AI69" s="2">
        <f t="shared" si="62"/>
        <v>24.647916666666671</v>
      </c>
      <c r="AJ69" s="2">
        <f t="shared" si="62"/>
        <v>25.042916666666667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N69" s="2"/>
      <c r="BO69" s="2"/>
      <c r="BP69" s="2">
        <f t="shared" ref="BP69:CU69" si="63">BP65-(BP66/BP67)</f>
        <v>18.969583333333333</v>
      </c>
      <c r="BQ69" s="2">
        <f t="shared" si="63"/>
        <v>18.76958333333333</v>
      </c>
      <c r="BR69" s="2">
        <f t="shared" si="63"/>
        <v>19.230416666666667</v>
      </c>
      <c r="BS69" s="2">
        <f t="shared" si="63"/>
        <v>19.330833333333342</v>
      </c>
      <c r="BT69" s="2">
        <f t="shared" si="63"/>
        <v>18.964583333333334</v>
      </c>
      <c r="BU69" s="2">
        <f t="shared" si="63"/>
        <v>18.878750000000007</v>
      </c>
      <c r="BV69" s="2">
        <f t="shared" si="63"/>
        <v>19.452500000000001</v>
      </c>
      <c r="BW69" s="2">
        <f t="shared" si="63"/>
        <v>19.776666666666671</v>
      </c>
      <c r="BX69" s="2">
        <f t="shared" si="63"/>
        <v>18.869583333333335</v>
      </c>
      <c r="BY69" s="2">
        <f t="shared" si="63"/>
        <v>18.739999999999998</v>
      </c>
      <c r="BZ69" s="2">
        <f t="shared" si="63"/>
        <v>18.662916666666661</v>
      </c>
      <c r="CA69" s="2">
        <f t="shared" si="63"/>
        <v>18.802916666666665</v>
      </c>
      <c r="CB69" s="15">
        <f t="shared" si="63"/>
        <v>18.621250000000003</v>
      </c>
      <c r="CC69" s="16">
        <f t="shared" si="63"/>
        <v>18.742916666666659</v>
      </c>
      <c r="CD69" s="16">
        <f t="shared" si="63"/>
        <v>18.851666666666674</v>
      </c>
      <c r="CE69" s="16">
        <f t="shared" si="63"/>
        <v>19.091250000000002</v>
      </c>
      <c r="CF69" s="16">
        <f t="shared" si="63"/>
        <v>18.767916666666665</v>
      </c>
      <c r="CG69" s="17">
        <f t="shared" si="63"/>
        <v>18.794999999999998</v>
      </c>
      <c r="CH69" s="2">
        <f t="shared" si="63"/>
        <v>18.686666666666664</v>
      </c>
      <c r="CI69" s="2">
        <f t="shared" si="63"/>
        <v>18.779999999999998</v>
      </c>
      <c r="CJ69" s="2">
        <f t="shared" si="63"/>
        <v>18.328749999999999</v>
      </c>
      <c r="CK69" s="2">
        <f t="shared" si="63"/>
        <v>18.477500000000003</v>
      </c>
      <c r="CL69" s="2">
        <f t="shared" si="63"/>
        <v>18.662083333333339</v>
      </c>
      <c r="CM69" s="2">
        <f t="shared" si="63"/>
        <v>19.05</v>
      </c>
      <c r="CN69" s="2">
        <f t="shared" si="63"/>
        <v>18.931250000000002</v>
      </c>
      <c r="CO69" s="2">
        <f t="shared" si="63"/>
        <v>19.022916666666664</v>
      </c>
      <c r="CP69" s="2">
        <f t="shared" si="63"/>
        <v>19.458750000000006</v>
      </c>
      <c r="CQ69" s="2">
        <f t="shared" si="63"/>
        <v>20.064583333333335</v>
      </c>
      <c r="CR69" s="2">
        <f t="shared" si="63"/>
        <v>19.697916666666668</v>
      </c>
      <c r="CS69" s="2">
        <f t="shared" si="63"/>
        <v>20.118333333333336</v>
      </c>
      <c r="CT69" s="2">
        <f t="shared" si="63"/>
        <v>20.668750000000003</v>
      </c>
      <c r="CU69" s="2">
        <f t="shared" si="63"/>
        <v>21.094999999999995</v>
      </c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</row>
    <row r="70" spans="3:125" ht="38.25" customHeight="1" thickBot="1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</row>
    <row r="71" spans="3:125" ht="38.25" customHeight="1" thickBot="1" x14ac:dyDescent="0.3">
      <c r="C71" s="2"/>
      <c r="D71" s="2"/>
      <c r="E71" s="2"/>
      <c r="F71" s="2"/>
      <c r="G71" s="2"/>
      <c r="H71" s="2"/>
      <c r="I71" s="2">
        <f>STDEV(E69:AJ69) -0.54</f>
        <v>0.39151774200827361</v>
      </c>
      <c r="J71" s="2">
        <f>I71-1.9</f>
        <v>-1.5084822579917263</v>
      </c>
      <c r="K71" s="2"/>
      <c r="L71" s="2"/>
      <c r="M71" s="2"/>
      <c r="N71" s="2"/>
      <c r="O71" s="2"/>
      <c r="P71" s="2"/>
      <c r="Q71" s="104" t="s">
        <v>1</v>
      </c>
      <c r="R71" s="105"/>
      <c r="S71" s="106"/>
      <c r="T71" s="2"/>
      <c r="U71" s="104" t="s">
        <v>2</v>
      </c>
      <c r="V71" s="105"/>
      <c r="W71" s="106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N71" s="2"/>
      <c r="BO71" s="2"/>
      <c r="BP71" s="2"/>
      <c r="BQ71" s="2"/>
      <c r="BR71" s="2"/>
      <c r="BS71" s="2"/>
      <c r="BT71" s="2">
        <f>STDEV(BP69:CU69) -0.54</f>
        <v>8.9040220305761641E-2</v>
      </c>
      <c r="BU71" s="2">
        <f>BT71-1.9</f>
        <v>-1.8109597796942383</v>
      </c>
      <c r="BV71" s="2"/>
      <c r="BW71" s="2"/>
      <c r="BX71" s="2"/>
      <c r="BY71" s="2"/>
      <c r="BZ71" s="2"/>
      <c r="CA71" s="2"/>
      <c r="CB71" s="104" t="s">
        <v>1</v>
      </c>
      <c r="CC71" s="105"/>
      <c r="CD71" s="106"/>
      <c r="CE71" s="2"/>
      <c r="CF71" s="104" t="s">
        <v>2</v>
      </c>
      <c r="CG71" s="105"/>
      <c r="CH71" s="106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</row>
    <row r="72" spans="3:125" ht="38.25" customHeight="1" thickBot="1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2">
        <f>AVERAGE(E69:AJ69) -I71</f>
        <v>22.106273811433756</v>
      </c>
      <c r="S72" s="2"/>
      <c r="T72" s="2"/>
      <c r="U72" s="2"/>
      <c r="V72" s="22">
        <f>R72+J71</f>
        <v>20.597791553442029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2">
        <f>AVERAGE(BP69:CU69) -BT71</f>
        <v>19.047235821360911</v>
      </c>
      <c r="CD72" s="2"/>
      <c r="CE72" s="2"/>
      <c r="CF72" s="2"/>
      <c r="CG72" s="22">
        <f>CC72+BU71</f>
        <v>17.236276041666674</v>
      </c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  <row r="73" spans="3:125" ht="38.25" customHeigh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</row>
    <row r="75" spans="3:125" ht="38.25" customHeight="1" x14ac:dyDescent="0.25">
      <c r="BN75" s="103" t="s">
        <v>4</v>
      </c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</row>
    <row r="76" spans="3:125" ht="38.25" customHeight="1" x14ac:dyDescent="0.25"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  <c r="DU76" s="103"/>
    </row>
    <row r="77" spans="3:125" ht="38.25" customHeight="1" x14ac:dyDescent="0.25">
      <c r="BN77" s="2"/>
      <c r="BO77" s="2"/>
      <c r="BP77" s="23">
        <v>23</v>
      </c>
      <c r="BQ77" s="23">
        <v>21.35</v>
      </c>
      <c r="BR77" s="23">
        <v>23.91</v>
      </c>
      <c r="BS77" s="23">
        <v>23.96</v>
      </c>
      <c r="BT77" s="23">
        <v>24.57</v>
      </c>
      <c r="BU77" s="23">
        <v>23.37</v>
      </c>
      <c r="BV77" s="23">
        <v>24.5</v>
      </c>
      <c r="BW77" s="23">
        <v>25.28</v>
      </c>
      <c r="BX77" s="23">
        <v>24.79</v>
      </c>
      <c r="BY77" s="23">
        <v>23.41</v>
      </c>
      <c r="BZ77" s="23">
        <v>24.47</v>
      </c>
      <c r="CA77" s="23">
        <v>23.27</v>
      </c>
      <c r="CB77" s="23">
        <v>23.86</v>
      </c>
      <c r="CC77" s="23">
        <v>22.62</v>
      </c>
      <c r="CD77" s="23">
        <v>23.42</v>
      </c>
      <c r="CE77" s="23">
        <v>23.56</v>
      </c>
      <c r="CF77" s="23">
        <v>23.64</v>
      </c>
      <c r="CG77" s="23">
        <v>22.16</v>
      </c>
      <c r="CH77" s="23">
        <v>23.36</v>
      </c>
      <c r="CI77" s="23" t="s">
        <v>0</v>
      </c>
      <c r="CJ77" s="23">
        <v>23.17</v>
      </c>
      <c r="CK77" s="23">
        <v>22.39</v>
      </c>
      <c r="CL77" s="23">
        <v>23.41</v>
      </c>
      <c r="CM77" s="23">
        <v>23.54</v>
      </c>
      <c r="CN77" s="23">
        <v>23.21</v>
      </c>
      <c r="CO77" s="23">
        <v>21.5</v>
      </c>
      <c r="CP77" s="23">
        <v>23.42</v>
      </c>
      <c r="CQ77" s="23">
        <v>23.37</v>
      </c>
      <c r="CR77" s="23">
        <v>23.39</v>
      </c>
      <c r="CS77" s="23">
        <v>22.44</v>
      </c>
      <c r="CT77" s="23">
        <v>23.37</v>
      </c>
      <c r="CU77" s="23">
        <v>24.29</v>
      </c>
      <c r="CV77" s="2"/>
      <c r="CW77" s="2">
        <f t="shared" ref="CW77:CW100" si="64">AVERAGE(BP77:CU77)</f>
        <v>23.419354838709676</v>
      </c>
      <c r="CX77" s="2">
        <f t="shared" ref="CX77:CX100" si="65">STDEV(BP77:CU77)</f>
        <v>0.87617325335373741</v>
      </c>
      <c r="CY77" s="2">
        <f t="shared" ref="CY77:CY100" si="66">CX77*5.65</f>
        <v>4.9503788814486169</v>
      </c>
      <c r="CZ77" s="2"/>
      <c r="DA77" s="2">
        <f t="shared" ref="DA77:DA100" si="67">CW77-(CX77/CY77)</f>
        <v>23.242363688267197</v>
      </c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</row>
    <row r="78" spans="3:125" ht="38.25" customHeight="1" x14ac:dyDescent="0.25">
      <c r="BN78" s="2"/>
      <c r="BO78" s="2"/>
      <c r="BP78" s="23">
        <v>22.93</v>
      </c>
      <c r="BQ78" s="23">
        <v>23.44</v>
      </c>
      <c r="BR78" s="23">
        <v>23.61</v>
      </c>
      <c r="BS78" s="23">
        <v>24.05</v>
      </c>
      <c r="BT78" s="23">
        <v>24.49</v>
      </c>
      <c r="BU78" s="23">
        <v>24.79</v>
      </c>
      <c r="BV78" s="23">
        <v>25.17</v>
      </c>
      <c r="BW78" s="23">
        <v>24.76</v>
      </c>
      <c r="BX78" s="23">
        <v>24.5</v>
      </c>
      <c r="BY78" s="23">
        <v>24.74</v>
      </c>
      <c r="BZ78" s="23">
        <v>24</v>
      </c>
      <c r="CA78" s="23">
        <v>23.98</v>
      </c>
      <c r="CB78" s="23">
        <v>23.35</v>
      </c>
      <c r="CC78" s="23">
        <v>23.53</v>
      </c>
      <c r="CD78" s="23">
        <v>23.88</v>
      </c>
      <c r="CE78" s="23">
        <v>23.26</v>
      </c>
      <c r="CF78" s="23">
        <v>23.21</v>
      </c>
      <c r="CG78" s="23">
        <v>23.63</v>
      </c>
      <c r="CH78" s="23">
        <v>22.5</v>
      </c>
      <c r="CI78" s="23">
        <v>23.69</v>
      </c>
      <c r="CJ78" s="23">
        <v>22.7</v>
      </c>
      <c r="CK78" s="23">
        <v>23.34</v>
      </c>
      <c r="CL78" s="23">
        <v>23.18</v>
      </c>
      <c r="CM78" s="23">
        <v>23.28</v>
      </c>
      <c r="CN78" s="23">
        <v>22.35</v>
      </c>
      <c r="CO78" s="23">
        <v>23.45</v>
      </c>
      <c r="CP78" s="23">
        <v>23.87</v>
      </c>
      <c r="CQ78" s="23">
        <v>23.93</v>
      </c>
      <c r="CR78" s="23">
        <v>22.7</v>
      </c>
      <c r="CS78" s="23">
        <v>23.92</v>
      </c>
      <c r="CT78" s="23">
        <v>23.66</v>
      </c>
      <c r="CU78" s="23">
        <v>23.86</v>
      </c>
      <c r="CV78" s="2"/>
      <c r="CW78" s="2">
        <f t="shared" si="64"/>
        <v>23.679687499999996</v>
      </c>
      <c r="CX78" s="2">
        <f t="shared" si="65"/>
        <v>0.6826394900583298</v>
      </c>
      <c r="CY78" s="2">
        <f t="shared" si="66"/>
        <v>3.8569131188295636</v>
      </c>
      <c r="CZ78" s="2"/>
      <c r="DA78" s="2">
        <f t="shared" si="67"/>
        <v>23.502696349557517</v>
      </c>
      <c r="DB78" s="2"/>
      <c r="DC78" s="2"/>
      <c r="DD78" s="2">
        <f>AVERAGE(DA77:DA80,DA93:DA100)</f>
        <v>23.79808529444999</v>
      </c>
      <c r="DE78" s="2">
        <f>AVERAGE(DA81:DA92)</f>
        <v>23.810300516224185</v>
      </c>
      <c r="DF78" s="2">
        <f>DD78-DE78</f>
        <v>-1.2215221774194873E-2</v>
      </c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</row>
    <row r="79" spans="3:125" ht="38.25" customHeight="1" x14ac:dyDescent="0.25">
      <c r="BN79" s="2"/>
      <c r="BO79" s="2"/>
      <c r="BP79" s="23">
        <v>23.3</v>
      </c>
      <c r="BQ79" s="23">
        <v>21.93</v>
      </c>
      <c r="BR79" s="23">
        <v>23.75</v>
      </c>
      <c r="BS79" s="23">
        <v>23.81</v>
      </c>
      <c r="BT79" s="23">
        <v>23.96</v>
      </c>
      <c r="BU79" s="23">
        <v>23.31</v>
      </c>
      <c r="BV79" s="23">
        <v>24.78</v>
      </c>
      <c r="BW79" s="23">
        <v>25.25</v>
      </c>
      <c r="BX79" s="23">
        <v>24.76</v>
      </c>
      <c r="BY79" s="23">
        <v>23.35</v>
      </c>
      <c r="BZ79" s="23">
        <v>24.85</v>
      </c>
      <c r="CA79" s="23">
        <v>24.82</v>
      </c>
      <c r="CB79" s="23">
        <v>24.49</v>
      </c>
      <c r="CC79" s="23">
        <v>22.58</v>
      </c>
      <c r="CD79" s="23">
        <v>23.55</v>
      </c>
      <c r="CE79" s="23">
        <v>23.99</v>
      </c>
      <c r="CF79" s="23">
        <v>23.8</v>
      </c>
      <c r="CG79" s="23">
        <v>22.69</v>
      </c>
      <c r="CH79" s="23">
        <v>23.87</v>
      </c>
      <c r="CI79" s="23">
        <v>23.93</v>
      </c>
      <c r="CJ79" s="23">
        <v>23.31</v>
      </c>
      <c r="CK79" s="23">
        <v>22.45</v>
      </c>
      <c r="CL79" s="23">
        <v>23.2</v>
      </c>
      <c r="CM79" s="23">
        <v>23.69</v>
      </c>
      <c r="CN79" s="23">
        <v>22.97</v>
      </c>
      <c r="CO79" s="23">
        <v>22.03</v>
      </c>
      <c r="CP79" s="23">
        <v>23.31</v>
      </c>
      <c r="CQ79" s="23">
        <v>24.18</v>
      </c>
      <c r="CR79" s="23">
        <v>23.13</v>
      </c>
      <c r="CS79" s="23">
        <v>22.56</v>
      </c>
      <c r="CT79" s="23">
        <v>24.28</v>
      </c>
      <c r="CU79" s="23">
        <v>24.24</v>
      </c>
      <c r="CV79" s="2"/>
      <c r="CW79" s="2">
        <f t="shared" si="64"/>
        <v>23.62875</v>
      </c>
      <c r="CX79" s="2">
        <f t="shared" si="65"/>
        <v>0.83810750715429561</v>
      </c>
      <c r="CY79" s="2">
        <f t="shared" si="66"/>
        <v>4.7353074154217705</v>
      </c>
      <c r="CZ79" s="2"/>
      <c r="DA79" s="2">
        <f t="shared" si="67"/>
        <v>23.451758849557521</v>
      </c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</row>
    <row r="80" spans="3:125" ht="38.25" customHeight="1" thickBot="1" x14ac:dyDescent="0.3">
      <c r="BN80" s="2"/>
      <c r="BO80" s="2"/>
      <c r="BP80" s="23">
        <v>23.03</v>
      </c>
      <c r="BQ80" s="23">
        <v>23.26</v>
      </c>
      <c r="BR80" s="23">
        <v>24.31</v>
      </c>
      <c r="BS80" s="23">
        <v>24.13</v>
      </c>
      <c r="BT80" s="23">
        <v>24.86</v>
      </c>
      <c r="BU80" s="23">
        <v>25.07</v>
      </c>
      <c r="BV80" s="23">
        <v>25.23</v>
      </c>
      <c r="BW80" s="23">
        <v>24.97</v>
      </c>
      <c r="BX80" s="23">
        <v>24.49</v>
      </c>
      <c r="BY80" s="23">
        <v>25</v>
      </c>
      <c r="BZ80" s="23">
        <v>24.95</v>
      </c>
      <c r="CA80" s="23">
        <v>24.9</v>
      </c>
      <c r="CB80" s="23">
        <v>24.35</v>
      </c>
      <c r="CC80" s="23">
        <v>23.98</v>
      </c>
      <c r="CD80" s="23">
        <v>23.27</v>
      </c>
      <c r="CE80" s="23">
        <v>23.92</v>
      </c>
      <c r="CF80" s="23">
        <v>23.51</v>
      </c>
      <c r="CG80" s="23">
        <v>23.78</v>
      </c>
      <c r="CH80" s="23">
        <v>24.51</v>
      </c>
      <c r="CI80" s="23">
        <v>23.7</v>
      </c>
      <c r="CJ80" s="23">
        <v>23.22</v>
      </c>
      <c r="CK80" s="23">
        <v>23.76</v>
      </c>
      <c r="CL80" s="23">
        <v>23.15</v>
      </c>
      <c r="CM80" s="23">
        <v>23.26</v>
      </c>
      <c r="CN80" s="23">
        <v>22.33</v>
      </c>
      <c r="CO80" s="23">
        <v>23.43</v>
      </c>
      <c r="CP80" s="23">
        <v>23.73</v>
      </c>
      <c r="CQ80" s="23">
        <v>23.63</v>
      </c>
      <c r="CR80" s="23">
        <v>23.13</v>
      </c>
      <c r="CS80" s="23">
        <v>23.47</v>
      </c>
      <c r="CT80" s="23">
        <v>24.02</v>
      </c>
      <c r="CU80" s="23">
        <v>24.33</v>
      </c>
      <c r="CV80" s="2"/>
      <c r="CW80" s="2">
        <f t="shared" si="64"/>
        <v>23.958749999999998</v>
      </c>
      <c r="CX80" s="2">
        <f t="shared" si="65"/>
        <v>0.73056650577126703</v>
      </c>
      <c r="CY80" s="2">
        <f t="shared" si="66"/>
        <v>4.1277007576076592</v>
      </c>
      <c r="CZ80" s="2"/>
      <c r="DA80" s="2">
        <f t="shared" si="67"/>
        <v>23.781758849557519</v>
      </c>
      <c r="DB80" s="2"/>
      <c r="DC80" s="2"/>
      <c r="DD80" s="2"/>
      <c r="DE80" s="2">
        <f>STDEV(DA77:DA100)</f>
        <v>0.24511417952264364</v>
      </c>
      <c r="DF80" s="2">
        <f>DE80-0.15</f>
        <v>9.5114179522643644E-2</v>
      </c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</row>
    <row r="81" spans="66:125" ht="38.25" customHeight="1" x14ac:dyDescent="0.25">
      <c r="BN81" s="2"/>
      <c r="BO81" s="2"/>
      <c r="BP81" s="23">
        <v>23.43</v>
      </c>
      <c r="BQ81" s="23">
        <v>22.15</v>
      </c>
      <c r="BR81" s="23">
        <v>23.23</v>
      </c>
      <c r="BS81" s="23">
        <v>24.08</v>
      </c>
      <c r="BT81" s="23">
        <v>24.83</v>
      </c>
      <c r="BU81" s="23">
        <v>23.71</v>
      </c>
      <c r="BV81" s="23">
        <v>24.7</v>
      </c>
      <c r="BW81" s="23">
        <v>24.52</v>
      </c>
      <c r="BX81" s="23">
        <v>25.14</v>
      </c>
      <c r="BY81" s="23">
        <v>23.57</v>
      </c>
      <c r="BZ81" s="23">
        <v>25.04</v>
      </c>
      <c r="CA81" s="23">
        <v>24.79</v>
      </c>
      <c r="CB81" s="23">
        <v>23.08</v>
      </c>
      <c r="CC81" s="23">
        <v>23.12</v>
      </c>
      <c r="CD81" s="23">
        <v>24.41</v>
      </c>
      <c r="CE81" s="23">
        <v>24.53</v>
      </c>
      <c r="CF81" s="23">
        <v>24.75</v>
      </c>
      <c r="CG81" s="23">
        <v>23.63</v>
      </c>
      <c r="CH81" s="23">
        <v>24.82</v>
      </c>
      <c r="CI81" s="23">
        <v>24.61</v>
      </c>
      <c r="CJ81" s="23">
        <v>24.25</v>
      </c>
      <c r="CK81" s="23">
        <v>22.95</v>
      </c>
      <c r="CL81" s="23">
        <v>24.13</v>
      </c>
      <c r="CM81" s="23">
        <v>23.3</v>
      </c>
      <c r="CN81" s="23">
        <v>22.93</v>
      </c>
      <c r="CO81" s="23">
        <v>22.36</v>
      </c>
      <c r="CP81" s="23">
        <v>23.29</v>
      </c>
      <c r="CQ81" s="23">
        <v>23.98</v>
      </c>
      <c r="CR81" s="23">
        <v>23.03</v>
      </c>
      <c r="CS81" s="23">
        <v>22.28</v>
      </c>
      <c r="CT81" s="23">
        <v>23.91</v>
      </c>
      <c r="CU81" s="23">
        <v>24.49</v>
      </c>
      <c r="CV81" s="4"/>
      <c r="CW81" s="4">
        <f t="shared" si="64"/>
        <v>23.844999999999995</v>
      </c>
      <c r="CX81" s="4">
        <f t="shared" si="65"/>
        <v>0.84764569591690342</v>
      </c>
      <c r="CY81" s="4">
        <f t="shared" si="66"/>
        <v>4.7891981819305043</v>
      </c>
      <c r="CZ81" s="5"/>
      <c r="DA81" s="10">
        <f t="shared" si="67"/>
        <v>23.668008849557516</v>
      </c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</row>
    <row r="82" spans="66:125" ht="38.25" customHeight="1" x14ac:dyDescent="0.25">
      <c r="BN82" s="2"/>
      <c r="BO82" s="2"/>
      <c r="BP82" s="23">
        <v>23.53</v>
      </c>
      <c r="BQ82" s="23">
        <v>22.96</v>
      </c>
      <c r="BR82" s="23">
        <v>24.12</v>
      </c>
      <c r="BS82" s="23">
        <v>23.72</v>
      </c>
      <c r="BT82" s="23">
        <v>24.12</v>
      </c>
      <c r="BU82" s="23">
        <v>24.82</v>
      </c>
      <c r="BV82" s="23">
        <v>25.87</v>
      </c>
      <c r="BW82" s="23">
        <v>24.94</v>
      </c>
      <c r="BX82" s="23">
        <v>24.43</v>
      </c>
      <c r="BY82" s="23">
        <v>24.78</v>
      </c>
      <c r="BZ82" s="23">
        <v>24.59</v>
      </c>
      <c r="CA82" s="23">
        <v>24.86</v>
      </c>
      <c r="CB82" s="23">
        <v>23.66</v>
      </c>
      <c r="CC82" s="23">
        <v>24.15</v>
      </c>
      <c r="CD82" s="23">
        <v>25.03</v>
      </c>
      <c r="CE82" s="23">
        <v>24.6</v>
      </c>
      <c r="CF82" s="23">
        <v>24.27</v>
      </c>
      <c r="CG82" s="23">
        <v>24.65</v>
      </c>
      <c r="CH82" s="23">
        <v>24.23</v>
      </c>
      <c r="CI82" s="23">
        <v>24.68</v>
      </c>
      <c r="CJ82" s="23">
        <v>23.98</v>
      </c>
      <c r="CK82" s="23">
        <v>24.17</v>
      </c>
      <c r="CL82" s="23">
        <v>23.47</v>
      </c>
      <c r="CM82" s="23">
        <v>23.03</v>
      </c>
      <c r="CN82" s="23">
        <v>23.03</v>
      </c>
      <c r="CO82" s="23">
        <v>22.93</v>
      </c>
      <c r="CP82" s="23">
        <v>23.63</v>
      </c>
      <c r="CQ82" s="23">
        <v>23.84</v>
      </c>
      <c r="CR82" s="23">
        <v>23</v>
      </c>
      <c r="CS82" s="23">
        <v>23.52</v>
      </c>
      <c r="CT82" s="23">
        <v>24.35</v>
      </c>
      <c r="CU82" s="23">
        <v>24.51</v>
      </c>
      <c r="CV82" s="2"/>
      <c r="CW82" s="2">
        <f t="shared" si="64"/>
        <v>24.108437500000001</v>
      </c>
      <c r="CX82" s="2">
        <f t="shared" si="65"/>
        <v>0.71050690389599391</v>
      </c>
      <c r="CY82" s="2">
        <f t="shared" si="66"/>
        <v>4.0143640070123663</v>
      </c>
      <c r="CZ82" s="7"/>
      <c r="DA82" s="13">
        <f t="shared" si="67"/>
        <v>23.931446349557522</v>
      </c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</row>
    <row r="83" spans="66:125" ht="38.25" customHeight="1" x14ac:dyDescent="0.25">
      <c r="BN83" s="2"/>
      <c r="BO83" s="2"/>
      <c r="BP83" s="23">
        <v>23.63</v>
      </c>
      <c r="BQ83" s="23">
        <v>22.15</v>
      </c>
      <c r="BR83" s="23">
        <v>23.55</v>
      </c>
      <c r="BS83" s="23">
        <v>23.47</v>
      </c>
      <c r="BT83" s="23">
        <v>23.57</v>
      </c>
      <c r="BU83" s="23">
        <v>22.86</v>
      </c>
      <c r="BV83" s="23">
        <v>23.77</v>
      </c>
      <c r="BW83" s="23">
        <v>24.05</v>
      </c>
      <c r="BX83" s="23">
        <v>23.7</v>
      </c>
      <c r="BY83" s="23">
        <v>23.2</v>
      </c>
      <c r="BZ83" s="23">
        <v>24.42</v>
      </c>
      <c r="CA83" s="23">
        <v>24.68</v>
      </c>
      <c r="CB83" s="23">
        <v>23.96</v>
      </c>
      <c r="CC83" s="23">
        <v>23.27</v>
      </c>
      <c r="CD83" s="23">
        <v>24.42</v>
      </c>
      <c r="CE83" s="23">
        <v>24.66</v>
      </c>
      <c r="CF83" s="23">
        <v>24.69</v>
      </c>
      <c r="CG83" s="23">
        <v>23.63</v>
      </c>
      <c r="CH83" s="23">
        <v>24.86</v>
      </c>
      <c r="CI83" s="23">
        <v>24.79</v>
      </c>
      <c r="CJ83" s="23">
        <v>24.38</v>
      </c>
      <c r="CK83" s="23">
        <v>23.27</v>
      </c>
      <c r="CL83" s="23">
        <v>23.47</v>
      </c>
      <c r="CM83" s="23">
        <v>23.51</v>
      </c>
      <c r="CN83" s="23">
        <v>23.18</v>
      </c>
      <c r="CO83" s="23">
        <v>22.55</v>
      </c>
      <c r="CP83" s="23">
        <v>23.67</v>
      </c>
      <c r="CQ83" s="23">
        <v>24.26</v>
      </c>
      <c r="CR83" s="23">
        <v>23.63</v>
      </c>
      <c r="CS83" s="23">
        <v>22.49</v>
      </c>
      <c r="CT83" s="23">
        <v>23.87</v>
      </c>
      <c r="CU83" s="23">
        <v>24.47</v>
      </c>
      <c r="CV83" s="2"/>
      <c r="CW83" s="2">
        <f t="shared" si="64"/>
        <v>23.752499999999998</v>
      </c>
      <c r="CX83" s="2">
        <f t="shared" si="65"/>
        <v>0.69372765875098952</v>
      </c>
      <c r="CY83" s="2">
        <f t="shared" si="66"/>
        <v>3.919561271943091</v>
      </c>
      <c r="CZ83" s="7"/>
      <c r="DA83" s="13">
        <f t="shared" si="67"/>
        <v>23.575508849557519</v>
      </c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</row>
    <row r="84" spans="66:125" ht="38.25" customHeight="1" x14ac:dyDescent="0.25">
      <c r="BN84" s="2"/>
      <c r="BO84" s="2"/>
      <c r="BP84" s="23">
        <v>23.51</v>
      </c>
      <c r="BQ84" s="23">
        <v>23.94</v>
      </c>
      <c r="BR84" s="23">
        <v>24.38</v>
      </c>
      <c r="BS84" s="23">
        <v>23.9</v>
      </c>
      <c r="BT84" s="23">
        <v>23.63</v>
      </c>
      <c r="BU84" s="23">
        <v>24.61</v>
      </c>
      <c r="BV84" s="23">
        <v>24.34</v>
      </c>
      <c r="BW84" s="23">
        <v>23.9</v>
      </c>
      <c r="BX84" s="23">
        <v>24.22</v>
      </c>
      <c r="BY84" s="23">
        <v>24.88</v>
      </c>
      <c r="BZ84" s="23">
        <v>25.14</v>
      </c>
      <c r="CA84" s="23">
        <v>24.58</v>
      </c>
      <c r="CB84" s="23">
        <v>23.49</v>
      </c>
      <c r="CC84" s="23">
        <v>24.43</v>
      </c>
      <c r="CD84" s="23">
        <v>24.78</v>
      </c>
      <c r="CE84" s="23">
        <v>24.72</v>
      </c>
      <c r="CF84" s="23">
        <v>24.19</v>
      </c>
      <c r="CG84" s="23">
        <v>24.58</v>
      </c>
      <c r="CH84" s="23">
        <v>24.9</v>
      </c>
      <c r="CI84" s="23">
        <v>24.51</v>
      </c>
      <c r="CJ84" s="23">
        <v>24.59</v>
      </c>
      <c r="CK84" s="23">
        <v>24.11</v>
      </c>
      <c r="CL84" s="23">
        <v>23.7</v>
      </c>
      <c r="CM84" s="23">
        <v>23.57</v>
      </c>
      <c r="CN84" s="23">
        <v>23.06</v>
      </c>
      <c r="CO84" s="23">
        <v>23.63</v>
      </c>
      <c r="CP84" s="23">
        <v>23.37</v>
      </c>
      <c r="CQ84" s="23">
        <v>23.93</v>
      </c>
      <c r="CR84" s="23">
        <v>23.76</v>
      </c>
      <c r="CS84" s="23">
        <v>24.12</v>
      </c>
      <c r="CT84" s="23">
        <v>24.46</v>
      </c>
      <c r="CU84" s="23">
        <v>24.27</v>
      </c>
      <c r="CV84" s="2"/>
      <c r="CW84" s="2">
        <f t="shared" si="64"/>
        <v>24.162499999999998</v>
      </c>
      <c r="CX84" s="2">
        <f t="shared" si="65"/>
        <v>0.51036988484317791</v>
      </c>
      <c r="CY84" s="2">
        <f t="shared" si="66"/>
        <v>2.8835898493639553</v>
      </c>
      <c r="CZ84" s="7"/>
      <c r="DA84" s="13">
        <f t="shared" si="67"/>
        <v>23.985508849557519</v>
      </c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</row>
    <row r="85" spans="66:125" ht="38.25" customHeight="1" thickBot="1" x14ac:dyDescent="0.3">
      <c r="BN85" s="2"/>
      <c r="BO85" s="2"/>
      <c r="BP85" s="23">
        <v>24.95</v>
      </c>
      <c r="BQ85" s="23">
        <v>23</v>
      </c>
      <c r="BR85" s="23">
        <v>24.06</v>
      </c>
      <c r="BS85" s="23">
        <v>23.93</v>
      </c>
      <c r="BT85" s="23">
        <v>24.22</v>
      </c>
      <c r="BU85" s="23">
        <v>22.87</v>
      </c>
      <c r="BV85" s="23">
        <v>24.16</v>
      </c>
      <c r="BW85" s="23">
        <v>24.03</v>
      </c>
      <c r="BX85" s="23">
        <v>24.27</v>
      </c>
      <c r="BY85" s="23">
        <v>23.29</v>
      </c>
      <c r="BZ85" s="23">
        <v>24.85</v>
      </c>
      <c r="CA85" s="23">
        <v>24.64</v>
      </c>
      <c r="CB85" s="23">
        <v>23.67</v>
      </c>
      <c r="CC85" s="23">
        <v>22.89</v>
      </c>
      <c r="CD85" s="23">
        <v>24.99</v>
      </c>
      <c r="CE85" s="23">
        <v>24.92</v>
      </c>
      <c r="CF85" s="23">
        <v>24.27</v>
      </c>
      <c r="CG85" s="23">
        <v>23.74</v>
      </c>
      <c r="CH85" s="23">
        <v>24.58</v>
      </c>
      <c r="CI85" s="23">
        <v>25.05</v>
      </c>
      <c r="CJ85" s="23">
        <v>24.28</v>
      </c>
      <c r="CK85" s="23">
        <v>23.36</v>
      </c>
      <c r="CL85" s="23">
        <v>23.72</v>
      </c>
      <c r="CM85" s="23">
        <v>23.36</v>
      </c>
      <c r="CN85" s="23">
        <v>23.82</v>
      </c>
      <c r="CO85" s="23">
        <v>22.12</v>
      </c>
      <c r="CP85" s="23">
        <v>23.66</v>
      </c>
      <c r="CQ85" s="23">
        <v>23.63</v>
      </c>
      <c r="CR85" s="23">
        <v>23.56</v>
      </c>
      <c r="CS85" s="23">
        <v>22.41</v>
      </c>
      <c r="CT85" s="23">
        <v>24.21</v>
      </c>
      <c r="CU85" s="23">
        <v>24.99</v>
      </c>
      <c r="CV85" s="2"/>
      <c r="CW85" s="2">
        <f t="shared" si="64"/>
        <v>23.921875</v>
      </c>
      <c r="CX85" s="2">
        <f t="shared" si="65"/>
        <v>0.76336875416715178</v>
      </c>
      <c r="CY85" s="2">
        <f t="shared" si="66"/>
        <v>4.3130334610444079</v>
      </c>
      <c r="CZ85" s="7"/>
      <c r="DA85" s="13">
        <f t="shared" si="67"/>
        <v>23.744883849557521</v>
      </c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</row>
    <row r="86" spans="66:125" ht="38.25" customHeight="1" thickBot="1" x14ac:dyDescent="0.3">
      <c r="BN86" s="2"/>
      <c r="BO86" s="2"/>
      <c r="BP86" s="23">
        <v>23.36</v>
      </c>
      <c r="BQ86" s="23">
        <v>24.06</v>
      </c>
      <c r="BR86" s="23">
        <v>24.06</v>
      </c>
      <c r="BS86" s="23">
        <v>23.89</v>
      </c>
      <c r="BT86" s="23">
        <v>23.7</v>
      </c>
      <c r="BU86" s="23">
        <v>23.69</v>
      </c>
      <c r="BV86" s="23">
        <v>23.99</v>
      </c>
      <c r="BW86" s="23">
        <v>23.86</v>
      </c>
      <c r="BX86" s="23">
        <v>23.76</v>
      </c>
      <c r="BY86" s="23">
        <v>24.42</v>
      </c>
      <c r="BZ86" s="23">
        <v>25.17</v>
      </c>
      <c r="CA86" s="23">
        <v>24.86</v>
      </c>
      <c r="CB86" s="23">
        <v>23.32</v>
      </c>
      <c r="CC86" s="23">
        <v>24.3</v>
      </c>
      <c r="CD86" s="23">
        <v>25.01</v>
      </c>
      <c r="CE86" s="23">
        <v>24.78</v>
      </c>
      <c r="CF86" s="23">
        <v>24.45</v>
      </c>
      <c r="CG86" s="23">
        <v>24.37</v>
      </c>
      <c r="CH86" s="23">
        <v>24.25</v>
      </c>
      <c r="CI86" s="23">
        <v>24.23</v>
      </c>
      <c r="CJ86" s="23">
        <v>24.14</v>
      </c>
      <c r="CK86" s="23">
        <v>24.66</v>
      </c>
      <c r="CL86" s="23">
        <v>23.39</v>
      </c>
      <c r="CM86" s="23">
        <v>23.58</v>
      </c>
      <c r="CN86" s="23">
        <v>22.61</v>
      </c>
      <c r="CO86" s="23">
        <v>23.52</v>
      </c>
      <c r="CP86" s="23">
        <v>23.68</v>
      </c>
      <c r="CQ86" s="23">
        <v>24.26</v>
      </c>
      <c r="CR86" s="23">
        <v>23.65</v>
      </c>
      <c r="CS86" s="23">
        <v>24.18</v>
      </c>
      <c r="CT86" s="23">
        <v>24.35</v>
      </c>
      <c r="CU86" s="23">
        <v>24.55</v>
      </c>
      <c r="CV86" s="2"/>
      <c r="CW86" s="2">
        <f t="shared" si="64"/>
        <v>24.065624999999997</v>
      </c>
      <c r="CX86" s="2">
        <f t="shared" si="65"/>
        <v>0.55040124659930145</v>
      </c>
      <c r="CY86" s="2">
        <f t="shared" si="66"/>
        <v>3.1097670432860536</v>
      </c>
      <c r="CZ86" s="7"/>
      <c r="DA86" s="13">
        <f t="shared" si="67"/>
        <v>23.888633849557518</v>
      </c>
      <c r="DB86" s="2"/>
      <c r="DC86" s="2"/>
      <c r="DD86" s="2"/>
      <c r="DE86" s="2"/>
      <c r="DF86" s="2"/>
      <c r="DG86" s="104" t="s">
        <v>1</v>
      </c>
      <c r="DH86" s="105"/>
      <c r="DI86" s="106"/>
      <c r="DJ86" s="2"/>
      <c r="DK86" s="104" t="s">
        <v>2</v>
      </c>
      <c r="DL86" s="105"/>
      <c r="DM86" s="106"/>
      <c r="DN86" s="2"/>
      <c r="DO86" s="2"/>
      <c r="DP86" s="2"/>
      <c r="DQ86" s="2"/>
      <c r="DR86" s="2"/>
      <c r="DS86" s="2"/>
      <c r="DT86" s="2"/>
      <c r="DU86" s="2"/>
    </row>
    <row r="87" spans="66:125" ht="38.25" customHeight="1" thickBot="1" x14ac:dyDescent="0.3">
      <c r="BN87" s="2"/>
      <c r="BO87" s="2"/>
      <c r="BP87" s="23">
        <v>23.15</v>
      </c>
      <c r="BQ87" s="23">
        <v>22.2</v>
      </c>
      <c r="BR87" s="23">
        <v>24.07</v>
      </c>
      <c r="BS87" s="23">
        <v>23.55</v>
      </c>
      <c r="BT87" s="23">
        <v>24.31</v>
      </c>
      <c r="BU87" s="23">
        <v>23.04</v>
      </c>
      <c r="BV87" s="23">
        <v>23.55</v>
      </c>
      <c r="BW87" s="23">
        <v>23.91</v>
      </c>
      <c r="BX87" s="23">
        <v>24.57</v>
      </c>
      <c r="BY87" s="23">
        <v>23.56</v>
      </c>
      <c r="BZ87" s="23">
        <v>24.88</v>
      </c>
      <c r="CA87" s="23">
        <v>24.86</v>
      </c>
      <c r="CB87" s="23">
        <v>24.74</v>
      </c>
      <c r="CC87" s="23">
        <v>23.88</v>
      </c>
      <c r="CD87" s="23">
        <v>24.7</v>
      </c>
      <c r="CE87" s="23">
        <v>24.83</v>
      </c>
      <c r="CF87" s="23">
        <v>24.37</v>
      </c>
      <c r="CG87" s="23">
        <v>23.8</v>
      </c>
      <c r="CH87" s="23">
        <v>24.62</v>
      </c>
      <c r="CI87" s="23">
        <v>24.58</v>
      </c>
      <c r="CJ87" s="23">
        <v>24.48</v>
      </c>
      <c r="CK87" s="23">
        <v>23.41</v>
      </c>
      <c r="CL87" s="23">
        <v>24.08</v>
      </c>
      <c r="CM87" s="23">
        <v>24.04</v>
      </c>
      <c r="CN87" s="23">
        <v>23.54</v>
      </c>
      <c r="CO87" s="23">
        <v>22.77</v>
      </c>
      <c r="CP87" s="23">
        <v>23.68</v>
      </c>
      <c r="CQ87" s="23">
        <v>23.9</v>
      </c>
      <c r="CR87" s="23">
        <v>24.02</v>
      </c>
      <c r="CS87" s="23">
        <v>22.9</v>
      </c>
      <c r="CT87" s="23">
        <v>24.44</v>
      </c>
      <c r="CU87" s="23">
        <v>25.31</v>
      </c>
      <c r="CV87" s="2"/>
      <c r="CW87" s="2">
        <f t="shared" si="64"/>
        <v>23.991874999999997</v>
      </c>
      <c r="CX87" s="2">
        <f t="shared" si="65"/>
        <v>0.70962706016338539</v>
      </c>
      <c r="CY87" s="2">
        <f t="shared" si="66"/>
        <v>4.0093928899231281</v>
      </c>
      <c r="CZ87" s="7"/>
      <c r="DA87" s="13">
        <f t="shared" si="67"/>
        <v>23.814883849557518</v>
      </c>
      <c r="DB87" s="2"/>
      <c r="DC87" s="2"/>
      <c r="DD87" s="2"/>
      <c r="DE87" s="2"/>
      <c r="DF87" s="2"/>
      <c r="DG87" s="2"/>
      <c r="DH87" s="22">
        <f>AVERAGE(DA77:DA100)</f>
        <v>23.804192905337086</v>
      </c>
      <c r="DI87" s="2"/>
      <c r="DJ87" s="2"/>
      <c r="DK87" s="2"/>
      <c r="DL87" s="22">
        <f>AVERAGE(DH87)-DF80</f>
        <v>23.709078725814443</v>
      </c>
      <c r="DM87" s="2"/>
      <c r="DN87" s="2"/>
      <c r="DO87" s="2"/>
      <c r="DP87" s="2"/>
      <c r="DQ87" s="2"/>
      <c r="DR87" s="2"/>
      <c r="DS87" s="2"/>
      <c r="DT87" s="2"/>
      <c r="DU87" s="2"/>
    </row>
    <row r="88" spans="66:125" ht="38.25" customHeight="1" x14ac:dyDescent="0.25">
      <c r="BN88" s="2"/>
      <c r="BO88" s="2"/>
      <c r="BP88" s="23">
        <v>23.55</v>
      </c>
      <c r="BQ88" s="23">
        <v>23.62</v>
      </c>
      <c r="BR88" s="23">
        <v>23.87</v>
      </c>
      <c r="BS88" s="23">
        <v>24.29</v>
      </c>
      <c r="BT88" s="23">
        <v>24.3</v>
      </c>
      <c r="BU88" s="23">
        <v>24.57</v>
      </c>
      <c r="BV88" s="23">
        <v>23.89</v>
      </c>
      <c r="BW88" s="23">
        <v>23.72</v>
      </c>
      <c r="BX88" s="23">
        <v>23.89</v>
      </c>
      <c r="BY88" s="23">
        <v>24.33</v>
      </c>
      <c r="BZ88" s="23">
        <v>25.38</v>
      </c>
      <c r="CA88" s="23">
        <v>25.03</v>
      </c>
      <c r="CB88" s="23">
        <v>24.55</v>
      </c>
      <c r="CC88" s="23">
        <v>24.97</v>
      </c>
      <c r="CD88" s="23">
        <v>25.36</v>
      </c>
      <c r="CE88" s="23">
        <v>24.69</v>
      </c>
      <c r="CF88" s="23">
        <v>24.19</v>
      </c>
      <c r="CG88" s="23">
        <v>24.39</v>
      </c>
      <c r="CH88" s="23">
        <v>25.29</v>
      </c>
      <c r="CI88" s="23">
        <v>24.92</v>
      </c>
      <c r="CJ88" s="23">
        <v>24.15</v>
      </c>
      <c r="CK88" s="23">
        <v>24.84</v>
      </c>
      <c r="CL88" s="23">
        <v>23.75</v>
      </c>
      <c r="CM88" s="23">
        <v>23.86</v>
      </c>
      <c r="CN88" s="23">
        <v>23.4</v>
      </c>
      <c r="CO88" s="23">
        <v>23.74</v>
      </c>
      <c r="CP88" s="23">
        <v>24.5</v>
      </c>
      <c r="CQ88" s="23">
        <v>23.55</v>
      </c>
      <c r="CR88" s="23">
        <v>23.47</v>
      </c>
      <c r="CS88" s="23">
        <v>24.24</v>
      </c>
      <c r="CT88" s="23">
        <v>24.8</v>
      </c>
      <c r="CU88" s="23">
        <v>24.62</v>
      </c>
      <c r="CV88" s="2"/>
      <c r="CW88" s="2">
        <f t="shared" si="64"/>
        <v>24.303750000000001</v>
      </c>
      <c r="CX88" s="2">
        <f t="shared" si="65"/>
        <v>0.57943660066788016</v>
      </c>
      <c r="CY88" s="2">
        <f t="shared" si="66"/>
        <v>3.273816793773523</v>
      </c>
      <c r="CZ88" s="7"/>
      <c r="DA88" s="13">
        <f t="shared" si="67"/>
        <v>24.126758849557522</v>
      </c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</row>
    <row r="89" spans="66:125" ht="38.25" customHeight="1" x14ac:dyDescent="0.25">
      <c r="BN89" s="2"/>
      <c r="BO89" s="2"/>
      <c r="BP89" s="23">
        <v>23.1</v>
      </c>
      <c r="BQ89" s="23">
        <v>21.94</v>
      </c>
      <c r="BR89" s="23">
        <v>24.05</v>
      </c>
      <c r="BS89" s="23">
        <v>23.41</v>
      </c>
      <c r="BT89" s="23">
        <v>23.33</v>
      </c>
      <c r="BU89" s="23">
        <v>22.36</v>
      </c>
      <c r="BV89" s="23">
        <v>23.83</v>
      </c>
      <c r="BW89" s="23">
        <v>23.63</v>
      </c>
      <c r="BX89" s="23">
        <v>24.14</v>
      </c>
      <c r="BY89" s="23">
        <v>23.35</v>
      </c>
      <c r="BZ89" s="23">
        <v>24.49</v>
      </c>
      <c r="CA89" s="23">
        <v>24.55</v>
      </c>
      <c r="CB89" s="23">
        <v>24.07</v>
      </c>
      <c r="CC89" s="23">
        <v>22.75</v>
      </c>
      <c r="CD89" s="23">
        <v>24.87</v>
      </c>
      <c r="CE89" s="23">
        <v>24.78</v>
      </c>
      <c r="CF89" s="23">
        <v>24.03</v>
      </c>
      <c r="CG89" s="23">
        <v>23.47</v>
      </c>
      <c r="CH89" s="23">
        <v>24.31</v>
      </c>
      <c r="CI89" s="23">
        <v>24.92</v>
      </c>
      <c r="CJ89" s="23">
        <v>24.59</v>
      </c>
      <c r="CK89" s="23">
        <v>23.73</v>
      </c>
      <c r="CL89" s="23">
        <v>24.01</v>
      </c>
      <c r="CM89" s="23">
        <v>24.11</v>
      </c>
      <c r="CN89" s="23">
        <v>23.62</v>
      </c>
      <c r="CO89" s="23">
        <v>22.57</v>
      </c>
      <c r="CP89" s="23">
        <v>23.85</v>
      </c>
      <c r="CQ89" s="23">
        <v>24.27</v>
      </c>
      <c r="CR89" s="23">
        <v>23.98</v>
      </c>
      <c r="CS89" s="23">
        <v>23.27</v>
      </c>
      <c r="CT89" s="23">
        <v>24.48</v>
      </c>
      <c r="CU89" s="23">
        <v>24.59</v>
      </c>
      <c r="CV89" s="2"/>
      <c r="CW89" s="2">
        <f t="shared" si="64"/>
        <v>23.826562500000001</v>
      </c>
      <c r="CX89" s="2">
        <f t="shared" si="65"/>
        <v>0.7343489957647148</v>
      </c>
      <c r="CY89" s="2">
        <f t="shared" si="66"/>
        <v>4.1490718260706387</v>
      </c>
      <c r="CZ89" s="7"/>
      <c r="DA89" s="13">
        <f t="shared" si="67"/>
        <v>23.649571349557522</v>
      </c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</row>
    <row r="90" spans="66:125" ht="38.25" customHeight="1" x14ac:dyDescent="0.25">
      <c r="BN90" s="2"/>
      <c r="BO90" s="2"/>
      <c r="BP90" s="23">
        <v>22.89</v>
      </c>
      <c r="BQ90" s="23">
        <v>23.58</v>
      </c>
      <c r="BR90" s="23">
        <v>24.01</v>
      </c>
      <c r="BS90" s="23">
        <v>24.16</v>
      </c>
      <c r="BT90" s="23">
        <v>22.96</v>
      </c>
      <c r="BU90" s="23">
        <v>24.08</v>
      </c>
      <c r="BV90" s="23">
        <v>24.16</v>
      </c>
      <c r="BW90" s="23">
        <v>23.59</v>
      </c>
      <c r="BX90" s="23">
        <v>23.78</v>
      </c>
      <c r="BY90" s="23">
        <v>24.61</v>
      </c>
      <c r="BZ90" s="23">
        <v>23.79</v>
      </c>
      <c r="CA90" s="23">
        <v>23.69</v>
      </c>
      <c r="CB90" s="23">
        <v>22.57</v>
      </c>
      <c r="CC90" s="23">
        <v>23.32</v>
      </c>
      <c r="CD90" s="23">
        <v>24.85</v>
      </c>
      <c r="CE90" s="23">
        <v>24.81</v>
      </c>
      <c r="CF90" s="23">
        <v>24.47</v>
      </c>
      <c r="CG90" s="23">
        <v>24.35</v>
      </c>
      <c r="CH90" s="23">
        <v>24.46</v>
      </c>
      <c r="CI90" s="23">
        <v>24.61</v>
      </c>
      <c r="CJ90" s="23">
        <v>23.91</v>
      </c>
      <c r="CK90" s="23">
        <v>24.78</v>
      </c>
      <c r="CL90" s="23">
        <v>23.85</v>
      </c>
      <c r="CM90" s="23">
        <v>23.78</v>
      </c>
      <c r="CN90" s="23">
        <v>23.43</v>
      </c>
      <c r="CO90" s="23">
        <v>23.75</v>
      </c>
      <c r="CP90" s="23">
        <v>24.24</v>
      </c>
      <c r="CQ90" s="23">
        <v>24.62</v>
      </c>
      <c r="CR90" s="23">
        <v>23.84</v>
      </c>
      <c r="CS90" s="23">
        <v>24.77</v>
      </c>
      <c r="CT90" s="23">
        <v>24.31</v>
      </c>
      <c r="CU90" s="23">
        <v>24.79</v>
      </c>
      <c r="CV90" s="2"/>
      <c r="CW90" s="2">
        <f t="shared" si="64"/>
        <v>24.025312499999998</v>
      </c>
      <c r="CX90" s="2">
        <f t="shared" si="65"/>
        <v>0.59363823226477874</v>
      </c>
      <c r="CY90" s="2">
        <f t="shared" si="66"/>
        <v>3.3540560122960001</v>
      </c>
      <c r="CZ90" s="7"/>
      <c r="DA90" s="13">
        <f t="shared" si="67"/>
        <v>23.848321349557519</v>
      </c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</row>
    <row r="91" spans="66:125" ht="38.25" customHeight="1" x14ac:dyDescent="0.25">
      <c r="BN91" s="2"/>
      <c r="BO91" s="2"/>
      <c r="BP91" s="23">
        <v>23.38</v>
      </c>
      <c r="BQ91" s="23">
        <v>21.64</v>
      </c>
      <c r="BR91" s="23">
        <v>24.17</v>
      </c>
      <c r="BS91" s="23">
        <v>23.33</v>
      </c>
      <c r="BT91" s="23">
        <v>23.64</v>
      </c>
      <c r="BU91" s="23">
        <v>22.24</v>
      </c>
      <c r="BV91" s="23">
        <v>23.65</v>
      </c>
      <c r="BW91" s="23">
        <v>23.53</v>
      </c>
      <c r="BX91" s="23">
        <v>24.46</v>
      </c>
      <c r="BY91" s="23">
        <v>23.52</v>
      </c>
      <c r="BZ91" s="23">
        <v>23.98</v>
      </c>
      <c r="CA91" s="23">
        <v>23.67</v>
      </c>
      <c r="CB91" s="23">
        <v>23.71</v>
      </c>
      <c r="CC91" s="23">
        <v>21.92</v>
      </c>
      <c r="CD91" s="23">
        <v>24.3</v>
      </c>
      <c r="CE91" s="23">
        <v>24.65</v>
      </c>
      <c r="CF91" s="23">
        <v>24.91</v>
      </c>
      <c r="CG91" s="23">
        <v>23.28</v>
      </c>
      <c r="CH91" s="23">
        <v>24.97</v>
      </c>
      <c r="CI91" s="23">
        <v>25.03</v>
      </c>
      <c r="CJ91" s="23">
        <v>23.88</v>
      </c>
      <c r="CK91" s="23">
        <v>23.47</v>
      </c>
      <c r="CL91" s="23">
        <v>23.82</v>
      </c>
      <c r="CM91" s="23">
        <v>23.72</v>
      </c>
      <c r="CN91" s="23">
        <v>23.7</v>
      </c>
      <c r="CO91" s="23">
        <v>23.07</v>
      </c>
      <c r="CP91" s="23">
        <v>24.31</v>
      </c>
      <c r="CQ91" s="23">
        <v>24.3</v>
      </c>
      <c r="CR91" s="23">
        <v>24.5</v>
      </c>
      <c r="CS91" s="23">
        <v>23.56</v>
      </c>
      <c r="CT91" s="23">
        <v>24.52</v>
      </c>
      <c r="CU91" s="23">
        <v>25.4</v>
      </c>
      <c r="CV91" s="2"/>
      <c r="CW91" s="2">
        <f t="shared" si="64"/>
        <v>23.819687500000001</v>
      </c>
      <c r="CX91" s="2">
        <f t="shared" si="65"/>
        <v>0.84253260442319311</v>
      </c>
      <c r="CY91" s="2">
        <f t="shared" si="66"/>
        <v>4.7603092149910413</v>
      </c>
      <c r="CZ91" s="7"/>
      <c r="DA91" s="13">
        <f t="shared" si="67"/>
        <v>23.642696349557522</v>
      </c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</row>
    <row r="92" spans="66:125" ht="38.25" customHeight="1" thickBot="1" x14ac:dyDescent="0.3">
      <c r="BN92" s="2"/>
      <c r="BO92" s="2"/>
      <c r="BP92" s="23">
        <v>23.35</v>
      </c>
      <c r="BQ92" s="23">
        <v>23.86</v>
      </c>
      <c r="BR92" s="23">
        <v>24.11</v>
      </c>
      <c r="BS92" s="23">
        <v>23.83</v>
      </c>
      <c r="BT92" s="23">
        <v>23.04</v>
      </c>
      <c r="BU92" s="23">
        <v>23.71</v>
      </c>
      <c r="BV92" s="23">
        <v>23.78</v>
      </c>
      <c r="BW92" s="23">
        <v>24.03</v>
      </c>
      <c r="BX92" s="23">
        <v>24.41</v>
      </c>
      <c r="BY92" s="23">
        <v>24.58</v>
      </c>
      <c r="BZ92" s="23">
        <v>23.95</v>
      </c>
      <c r="CA92" s="23">
        <v>24.14</v>
      </c>
      <c r="CB92" s="23">
        <v>23.03</v>
      </c>
      <c r="CC92" s="23">
        <v>23.46</v>
      </c>
      <c r="CD92" s="23">
        <v>23.94</v>
      </c>
      <c r="CE92" s="23">
        <v>24.32</v>
      </c>
      <c r="CF92" s="23">
        <v>23.89</v>
      </c>
      <c r="CG92" s="23">
        <v>24.81</v>
      </c>
      <c r="CH92" s="23">
        <v>24.78</v>
      </c>
      <c r="CI92" s="23">
        <v>24.39</v>
      </c>
      <c r="CJ92" s="23">
        <v>23.53</v>
      </c>
      <c r="CK92" s="23">
        <v>24.19</v>
      </c>
      <c r="CL92" s="23">
        <v>24</v>
      </c>
      <c r="CM92" s="23">
        <v>23.58</v>
      </c>
      <c r="CN92" s="23">
        <v>23.35</v>
      </c>
      <c r="CO92" s="23">
        <v>23.84</v>
      </c>
      <c r="CP92" s="23">
        <v>24.11</v>
      </c>
      <c r="CQ92" s="23">
        <v>24.27</v>
      </c>
      <c r="CR92" s="23">
        <v>23.28</v>
      </c>
      <c r="CS92" s="23">
        <v>24.63</v>
      </c>
      <c r="CT92" s="23">
        <v>25.48</v>
      </c>
      <c r="CU92" s="23">
        <v>25.11</v>
      </c>
      <c r="CV92" s="19"/>
      <c r="CW92" s="19">
        <f t="shared" si="64"/>
        <v>24.024374999999999</v>
      </c>
      <c r="CX92" s="19">
        <f t="shared" si="65"/>
        <v>0.57128004262075693</v>
      </c>
      <c r="CY92" s="19">
        <f t="shared" si="66"/>
        <v>3.2277322408072768</v>
      </c>
      <c r="CZ92" s="20"/>
      <c r="DA92" s="17">
        <f t="shared" si="67"/>
        <v>23.84738384955752</v>
      </c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</row>
    <row r="93" spans="66:125" ht="38.25" customHeight="1" x14ac:dyDescent="0.25">
      <c r="BN93" s="2"/>
      <c r="BO93" s="2"/>
      <c r="BP93" s="23">
        <v>24.89</v>
      </c>
      <c r="BQ93" s="23">
        <v>21.8</v>
      </c>
      <c r="BR93" s="23">
        <v>23.58</v>
      </c>
      <c r="BS93" s="23">
        <v>23.7</v>
      </c>
      <c r="BT93" s="23">
        <v>23.9</v>
      </c>
      <c r="BU93" s="23">
        <v>22.47</v>
      </c>
      <c r="BV93" s="23">
        <v>24.36</v>
      </c>
      <c r="BW93" s="23">
        <v>24.01</v>
      </c>
      <c r="BX93" s="23">
        <v>24.53</v>
      </c>
      <c r="BY93" s="23">
        <v>22.87</v>
      </c>
      <c r="BZ93" s="23">
        <v>23.74</v>
      </c>
      <c r="CA93" s="23">
        <v>23.28</v>
      </c>
      <c r="CB93" s="23">
        <v>23.55</v>
      </c>
      <c r="CC93" s="23">
        <v>22.39</v>
      </c>
      <c r="CD93" s="23">
        <v>23.78</v>
      </c>
      <c r="CE93" s="23">
        <v>23.56</v>
      </c>
      <c r="CF93" s="23">
        <v>23.85</v>
      </c>
      <c r="CG93" s="23">
        <v>22.31</v>
      </c>
      <c r="CH93" s="23">
        <v>23.67</v>
      </c>
      <c r="CI93" s="23">
        <v>23.78</v>
      </c>
      <c r="CJ93" s="23">
        <v>23.57</v>
      </c>
      <c r="CK93" s="23">
        <v>22.91</v>
      </c>
      <c r="CL93" s="23">
        <v>24.36</v>
      </c>
      <c r="CM93" s="23">
        <v>24.14</v>
      </c>
      <c r="CN93" s="23">
        <v>24.97</v>
      </c>
      <c r="CO93" s="23">
        <v>23.41</v>
      </c>
      <c r="CP93" s="23">
        <v>24.46</v>
      </c>
      <c r="CQ93" s="23">
        <v>24.77</v>
      </c>
      <c r="CR93" s="23">
        <v>24.11</v>
      </c>
      <c r="CS93" s="23">
        <v>23.86</v>
      </c>
      <c r="CT93" s="23">
        <v>24.96</v>
      </c>
      <c r="CU93" s="23">
        <v>25.28</v>
      </c>
      <c r="CV93" s="2"/>
      <c r="CW93" s="2">
        <f t="shared" si="64"/>
        <v>23.775625000000005</v>
      </c>
      <c r="CX93" s="2">
        <f t="shared" si="65"/>
        <v>0.82680472203967048</v>
      </c>
      <c r="CY93" s="2">
        <f t="shared" si="66"/>
        <v>4.6714466795241387</v>
      </c>
      <c r="CZ93" s="2"/>
      <c r="DA93" s="2">
        <f t="shared" si="67"/>
        <v>23.598633849557526</v>
      </c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</row>
    <row r="94" spans="66:125" ht="38.25" customHeight="1" x14ac:dyDescent="0.25">
      <c r="BN94" s="2"/>
      <c r="BO94" s="2"/>
      <c r="BP94" s="23">
        <v>23.96</v>
      </c>
      <c r="BQ94" s="23">
        <v>24.17</v>
      </c>
      <c r="BR94" s="23">
        <v>24.13</v>
      </c>
      <c r="BS94" s="23">
        <v>23.95</v>
      </c>
      <c r="BT94" s="23">
        <v>23.44</v>
      </c>
      <c r="BU94" s="23">
        <v>23.54</v>
      </c>
      <c r="BV94" s="23">
        <v>24.85</v>
      </c>
      <c r="BW94" s="23">
        <v>24.68</v>
      </c>
      <c r="BX94" s="23">
        <v>23.59</v>
      </c>
      <c r="BY94" s="23">
        <v>23.94</v>
      </c>
      <c r="BZ94" s="23">
        <v>23.9</v>
      </c>
      <c r="CA94" s="23">
        <v>23.51</v>
      </c>
      <c r="CB94" s="23">
        <v>23.02</v>
      </c>
      <c r="CC94" s="23">
        <v>23.56</v>
      </c>
      <c r="CD94" s="23">
        <v>23.62</v>
      </c>
      <c r="CE94" s="23">
        <v>23.8</v>
      </c>
      <c r="CF94" s="23">
        <v>23.12</v>
      </c>
      <c r="CG94" s="23">
        <v>23.99</v>
      </c>
      <c r="CH94" s="23">
        <v>23.93</v>
      </c>
      <c r="CI94" s="23">
        <v>24.06</v>
      </c>
      <c r="CJ94" s="23">
        <v>23.39</v>
      </c>
      <c r="CK94" s="23">
        <v>24.32</v>
      </c>
      <c r="CL94" s="23">
        <v>24.31</v>
      </c>
      <c r="CM94" s="23">
        <v>24.47</v>
      </c>
      <c r="CN94" s="23">
        <v>23.83</v>
      </c>
      <c r="CO94" s="23">
        <v>24.16</v>
      </c>
      <c r="CP94" s="23">
        <v>24.91</v>
      </c>
      <c r="CQ94" s="23">
        <v>24.7</v>
      </c>
      <c r="CR94" s="23">
        <v>24.35</v>
      </c>
      <c r="CS94" s="23">
        <v>24.88</v>
      </c>
      <c r="CT94" s="23">
        <v>24.84</v>
      </c>
      <c r="CU94" s="23">
        <v>24.88</v>
      </c>
      <c r="CV94" s="2"/>
      <c r="CW94" s="2">
        <f t="shared" si="64"/>
        <v>24.056250000000002</v>
      </c>
      <c r="CX94" s="2">
        <f t="shared" si="65"/>
        <v>0.53106557519885444</v>
      </c>
      <c r="CY94" s="2">
        <f t="shared" si="66"/>
        <v>3.0005204998735278</v>
      </c>
      <c r="CZ94" s="2"/>
      <c r="DA94" s="2">
        <f t="shared" si="67"/>
        <v>23.879258849557523</v>
      </c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</row>
    <row r="95" spans="66:125" ht="38.25" customHeight="1" x14ac:dyDescent="0.25">
      <c r="BN95" s="2"/>
      <c r="BO95" s="2"/>
      <c r="BP95" s="23">
        <v>24.38</v>
      </c>
      <c r="BQ95" s="23">
        <v>22.32</v>
      </c>
      <c r="BR95" s="23">
        <v>24.55</v>
      </c>
      <c r="BS95" s="23">
        <v>23.66</v>
      </c>
      <c r="BT95" s="23">
        <v>23.66</v>
      </c>
      <c r="BU95" s="23">
        <v>22.6</v>
      </c>
      <c r="BV95" s="23">
        <v>24.4</v>
      </c>
      <c r="BW95" s="23">
        <v>24.22</v>
      </c>
      <c r="BX95" s="23">
        <v>23.77</v>
      </c>
      <c r="BY95" s="23">
        <v>22.29</v>
      </c>
      <c r="BZ95" s="23">
        <v>23.86</v>
      </c>
      <c r="CA95" s="23">
        <v>23.76</v>
      </c>
      <c r="CB95" s="23">
        <v>23.67</v>
      </c>
      <c r="CC95" s="23">
        <v>22.57</v>
      </c>
      <c r="CD95" s="23">
        <v>23.85</v>
      </c>
      <c r="CE95" s="23">
        <v>23.84</v>
      </c>
      <c r="CF95" s="23">
        <v>23.61</v>
      </c>
      <c r="CG95" s="23">
        <v>22.87</v>
      </c>
      <c r="CH95" s="23">
        <v>23.74</v>
      </c>
      <c r="CI95" s="23">
        <v>24.11</v>
      </c>
      <c r="CJ95" s="23">
        <v>24.1</v>
      </c>
      <c r="CK95" s="23">
        <v>23.49</v>
      </c>
      <c r="CL95" s="23">
        <v>24.33</v>
      </c>
      <c r="CM95" s="23">
        <v>24.48</v>
      </c>
      <c r="CN95" s="23">
        <v>24.52</v>
      </c>
      <c r="CO95" s="23">
        <v>22.85</v>
      </c>
      <c r="CP95" s="23">
        <v>24.99</v>
      </c>
      <c r="CQ95" s="23">
        <v>24.53</v>
      </c>
      <c r="CR95" s="23">
        <v>24.86</v>
      </c>
      <c r="CS95" s="23">
        <v>23.32</v>
      </c>
      <c r="CT95" s="23">
        <v>24.67</v>
      </c>
      <c r="CU95" s="23">
        <v>25.01</v>
      </c>
      <c r="CV95" s="2"/>
      <c r="CW95" s="2">
        <f t="shared" si="64"/>
        <v>23.840000000000003</v>
      </c>
      <c r="CX95" s="2">
        <f t="shared" si="65"/>
        <v>0.75666500876138754</v>
      </c>
      <c r="CY95" s="2">
        <f t="shared" si="66"/>
        <v>4.2751572995018394</v>
      </c>
      <c r="CZ95" s="2"/>
      <c r="DA95" s="2">
        <f t="shared" si="67"/>
        <v>23.663008849557524</v>
      </c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</row>
    <row r="96" spans="66:125" ht="38.25" customHeight="1" x14ac:dyDescent="0.25">
      <c r="BN96" s="2"/>
      <c r="BO96" s="2"/>
      <c r="BP96" s="23">
        <v>24.51</v>
      </c>
      <c r="BQ96" s="23">
        <v>24.71</v>
      </c>
      <c r="BR96" s="23">
        <v>24.48</v>
      </c>
      <c r="BS96" s="23">
        <v>24.48</v>
      </c>
      <c r="BT96" s="23">
        <v>23.78</v>
      </c>
      <c r="BU96" s="23">
        <v>24.6</v>
      </c>
      <c r="BV96" s="23">
        <v>24.72</v>
      </c>
      <c r="BW96" s="23">
        <v>24.26</v>
      </c>
      <c r="BX96" s="23">
        <v>23.7</v>
      </c>
      <c r="BY96" s="23">
        <v>23.68</v>
      </c>
      <c r="BZ96" s="23">
        <v>23.96</v>
      </c>
      <c r="CA96" s="23">
        <v>23.46</v>
      </c>
      <c r="CB96" s="23">
        <v>23.43</v>
      </c>
      <c r="CC96" s="23">
        <v>23.55</v>
      </c>
      <c r="CD96" s="23">
        <v>24.11</v>
      </c>
      <c r="CE96" s="23">
        <v>23.63</v>
      </c>
      <c r="CF96" s="23">
        <v>23.35</v>
      </c>
      <c r="CG96" s="23">
        <v>23.81</v>
      </c>
      <c r="CH96" s="23">
        <v>24.05</v>
      </c>
      <c r="CI96" s="23">
        <v>23.87</v>
      </c>
      <c r="CJ96" s="23">
        <v>23.92</v>
      </c>
      <c r="CK96" s="23">
        <v>24.02</v>
      </c>
      <c r="CL96" s="23">
        <v>24.48</v>
      </c>
      <c r="CM96" s="23">
        <v>24.4</v>
      </c>
      <c r="CN96" s="23">
        <v>23.92</v>
      </c>
      <c r="CO96" s="23">
        <v>24.11</v>
      </c>
      <c r="CP96" s="23">
        <v>24.78</v>
      </c>
      <c r="CQ96" s="23">
        <v>24.63</v>
      </c>
      <c r="CR96" s="23">
        <v>24</v>
      </c>
      <c r="CS96" s="23">
        <v>25.29</v>
      </c>
      <c r="CT96" s="23">
        <v>25.24</v>
      </c>
      <c r="CU96" s="23">
        <v>24.38</v>
      </c>
      <c r="CV96" s="2"/>
      <c r="CW96" s="2">
        <f t="shared" si="64"/>
        <v>24.165937499999998</v>
      </c>
      <c r="CX96" s="2">
        <f t="shared" si="65"/>
        <v>0.49985068334969901</v>
      </c>
      <c r="CY96" s="2">
        <f t="shared" si="66"/>
        <v>2.8241563609257998</v>
      </c>
      <c r="CZ96" s="2"/>
      <c r="DA96" s="2">
        <f t="shared" si="67"/>
        <v>23.988946349557519</v>
      </c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</row>
    <row r="97" spans="66:125" ht="38.25" customHeight="1" x14ac:dyDescent="0.25">
      <c r="BN97" s="2"/>
      <c r="BO97" s="2"/>
      <c r="BP97" s="23">
        <v>25.12</v>
      </c>
      <c r="BQ97" s="23">
        <v>22.17</v>
      </c>
      <c r="BR97" s="23">
        <v>25.31</v>
      </c>
      <c r="BS97" s="23">
        <v>24.37</v>
      </c>
      <c r="BT97" s="23">
        <v>24.32</v>
      </c>
      <c r="BU97" s="23">
        <v>22.55</v>
      </c>
      <c r="BV97" s="23">
        <v>24.86</v>
      </c>
      <c r="BW97" s="23">
        <v>24.06</v>
      </c>
      <c r="BX97" s="23">
        <v>24.25</v>
      </c>
      <c r="BY97" s="23">
        <v>22.54</v>
      </c>
      <c r="BZ97" s="23">
        <v>24.5</v>
      </c>
      <c r="CA97" s="23">
        <v>24.33</v>
      </c>
      <c r="CB97" s="23">
        <v>23.93</v>
      </c>
      <c r="CC97" s="23">
        <v>22.75</v>
      </c>
      <c r="CD97" s="23">
        <v>23.93</v>
      </c>
      <c r="CE97" s="23">
        <v>24.67</v>
      </c>
      <c r="CF97" s="23">
        <v>24.42</v>
      </c>
      <c r="CG97" s="23">
        <v>23.38</v>
      </c>
      <c r="CH97" s="23">
        <v>24.2</v>
      </c>
      <c r="CI97" s="23">
        <v>24.42</v>
      </c>
      <c r="CJ97" s="23">
        <v>23.82</v>
      </c>
      <c r="CK97" s="23">
        <v>23.05</v>
      </c>
      <c r="CL97" s="23">
        <v>24.58</v>
      </c>
      <c r="CM97" s="23">
        <v>24.8</v>
      </c>
      <c r="CN97" s="23">
        <v>24.82</v>
      </c>
      <c r="CO97" s="23">
        <v>23.61</v>
      </c>
      <c r="CP97" s="23">
        <v>24.87</v>
      </c>
      <c r="CQ97" s="23">
        <v>25.34</v>
      </c>
      <c r="CR97" s="23">
        <v>24.05</v>
      </c>
      <c r="CS97" s="23">
        <v>23.18</v>
      </c>
      <c r="CT97" s="23">
        <v>24.02</v>
      </c>
      <c r="CU97" s="23">
        <v>25.23</v>
      </c>
      <c r="CV97" s="2"/>
      <c r="CW97" s="2">
        <f t="shared" si="64"/>
        <v>24.107812500000001</v>
      </c>
      <c r="CX97" s="2">
        <f t="shared" si="65"/>
        <v>0.83974548515529979</v>
      </c>
      <c r="CY97" s="2">
        <f t="shared" si="66"/>
        <v>4.7445619911274441</v>
      </c>
      <c r="CZ97" s="2"/>
      <c r="DA97" s="2">
        <f t="shared" si="67"/>
        <v>23.930821349557522</v>
      </c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</row>
    <row r="98" spans="66:125" ht="38.25" customHeight="1" x14ac:dyDescent="0.25">
      <c r="BN98" s="2"/>
      <c r="BO98" s="2"/>
      <c r="BP98" s="23">
        <v>24.38</v>
      </c>
      <c r="BQ98" s="23">
        <v>24.84</v>
      </c>
      <c r="BR98" s="23">
        <v>24.81</v>
      </c>
      <c r="BS98" s="23">
        <v>24.75</v>
      </c>
      <c r="BT98" s="23">
        <v>23.84</v>
      </c>
      <c r="BU98" s="23">
        <v>23.77</v>
      </c>
      <c r="BV98" s="23">
        <v>24.96</v>
      </c>
      <c r="BW98" s="23">
        <v>24.46</v>
      </c>
      <c r="BX98" s="23">
        <v>23.44</v>
      </c>
      <c r="BY98" s="23">
        <v>23.88</v>
      </c>
      <c r="BZ98" s="23">
        <v>24.24</v>
      </c>
      <c r="CA98" s="23">
        <v>24.16</v>
      </c>
      <c r="CB98" s="23">
        <v>23.34</v>
      </c>
      <c r="CC98" s="23">
        <v>23.9</v>
      </c>
      <c r="CD98" s="23">
        <v>24.35</v>
      </c>
      <c r="CE98" s="23">
        <v>23.67</v>
      </c>
      <c r="CF98" s="23">
        <v>23.44</v>
      </c>
      <c r="CG98" s="23">
        <v>24.15</v>
      </c>
      <c r="CH98" s="23">
        <v>24.47</v>
      </c>
      <c r="CI98" s="23">
        <v>24.47</v>
      </c>
      <c r="CJ98" s="23">
        <v>23.94</v>
      </c>
      <c r="CK98" s="23">
        <v>24.25</v>
      </c>
      <c r="CL98" s="23">
        <v>24.51</v>
      </c>
      <c r="CM98" s="23">
        <v>24.67</v>
      </c>
      <c r="CN98" s="23">
        <v>24.15</v>
      </c>
      <c r="CO98" s="23">
        <v>24.54</v>
      </c>
      <c r="CP98" s="23">
        <v>25.27</v>
      </c>
      <c r="CQ98" s="23">
        <v>24.54</v>
      </c>
      <c r="CR98" s="23">
        <v>23.85</v>
      </c>
      <c r="CS98" s="23">
        <v>24.48</v>
      </c>
      <c r="CT98" s="23">
        <v>24.77</v>
      </c>
      <c r="CU98" s="23">
        <v>24.46</v>
      </c>
      <c r="CV98" s="2"/>
      <c r="CW98" s="2">
        <f t="shared" si="64"/>
        <v>24.273437499999996</v>
      </c>
      <c r="CX98" s="2">
        <f t="shared" si="65"/>
        <v>0.46852279439848765</v>
      </c>
      <c r="CY98" s="2">
        <f t="shared" si="66"/>
        <v>2.6471537883514555</v>
      </c>
      <c r="CZ98" s="2"/>
      <c r="DA98" s="2">
        <f t="shared" si="67"/>
        <v>24.096446349557517</v>
      </c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</row>
    <row r="99" spans="66:125" ht="38.25" customHeight="1" x14ac:dyDescent="0.25">
      <c r="BN99" s="2"/>
      <c r="BO99" s="2"/>
      <c r="BP99" s="23">
        <v>25.76</v>
      </c>
      <c r="BQ99" s="23">
        <v>22.9</v>
      </c>
      <c r="BR99" s="23">
        <v>24.68</v>
      </c>
      <c r="BS99" s="23">
        <v>24.21</v>
      </c>
      <c r="BT99" s="23">
        <v>25.18</v>
      </c>
      <c r="BU99" s="23">
        <v>23.03</v>
      </c>
      <c r="BV99" s="23">
        <v>24.75</v>
      </c>
      <c r="BW99" s="23">
        <v>23.98</v>
      </c>
      <c r="BX99" s="23">
        <v>24.83</v>
      </c>
      <c r="BY99" s="23">
        <v>23.24</v>
      </c>
      <c r="BZ99" s="23">
        <v>24.64</v>
      </c>
      <c r="CA99" s="23">
        <v>24.56</v>
      </c>
      <c r="CB99" s="23">
        <v>24.55</v>
      </c>
      <c r="CC99" s="23">
        <v>22.59</v>
      </c>
      <c r="CD99" s="23">
        <v>24.63</v>
      </c>
      <c r="CE99" s="23">
        <v>24.43</v>
      </c>
      <c r="CF99" s="23">
        <v>24.81</v>
      </c>
      <c r="CG99" s="23">
        <v>23.44</v>
      </c>
      <c r="CH99" s="23">
        <v>25.15</v>
      </c>
      <c r="CI99" s="23">
        <v>24.44</v>
      </c>
      <c r="CJ99" s="23">
        <v>24</v>
      </c>
      <c r="CK99" s="23">
        <v>23.9</v>
      </c>
      <c r="CL99" s="23">
        <v>25.18</v>
      </c>
      <c r="CM99" s="23">
        <v>24.96</v>
      </c>
      <c r="CN99" s="23">
        <v>24.77</v>
      </c>
      <c r="CO99" s="23">
        <v>23.61</v>
      </c>
      <c r="CP99" s="23">
        <v>24.8</v>
      </c>
      <c r="CQ99" s="23">
        <v>24.93</v>
      </c>
      <c r="CR99" s="23">
        <v>24.91</v>
      </c>
      <c r="CS99" s="23">
        <v>23.31</v>
      </c>
      <c r="CT99" s="23">
        <v>23.63</v>
      </c>
      <c r="CU99" s="23">
        <v>24.47</v>
      </c>
      <c r="CV99" s="2"/>
      <c r="CW99" s="2">
        <f t="shared" si="64"/>
        <v>24.320937499999992</v>
      </c>
      <c r="CX99" s="2">
        <f t="shared" si="65"/>
        <v>0.76195994888817986</v>
      </c>
      <c r="CY99" s="2">
        <f t="shared" si="66"/>
        <v>4.3050737112182169</v>
      </c>
      <c r="CZ99" s="2"/>
      <c r="DA99" s="2">
        <f t="shared" si="67"/>
        <v>24.143946349557513</v>
      </c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</row>
    <row r="100" spans="66:125" ht="38.25" customHeight="1" x14ac:dyDescent="0.25">
      <c r="BN100" s="2"/>
      <c r="BO100" s="2"/>
      <c r="BP100" s="23">
        <v>24.57</v>
      </c>
      <c r="BQ100" s="23">
        <v>25.03</v>
      </c>
      <c r="BR100" s="23">
        <v>25.53</v>
      </c>
      <c r="BS100" s="23">
        <v>24.87</v>
      </c>
      <c r="BT100" s="23">
        <v>24.44</v>
      </c>
      <c r="BU100" s="23">
        <v>24.59</v>
      </c>
      <c r="BV100" s="23">
        <v>24.5</v>
      </c>
      <c r="BW100" s="23">
        <v>24.44</v>
      </c>
      <c r="BX100" s="23">
        <v>23.44</v>
      </c>
      <c r="BY100" s="23">
        <v>24.86</v>
      </c>
      <c r="BZ100" s="23">
        <v>24.83</v>
      </c>
      <c r="CA100" s="23">
        <v>24.26</v>
      </c>
      <c r="CB100" s="23">
        <v>24.17</v>
      </c>
      <c r="CC100" s="23">
        <v>23.82</v>
      </c>
      <c r="CD100" s="23">
        <v>24.67</v>
      </c>
      <c r="CE100" s="23">
        <v>24.3</v>
      </c>
      <c r="CF100" s="23">
        <v>24.06</v>
      </c>
      <c r="CG100" s="23">
        <v>24.13</v>
      </c>
      <c r="CH100" s="23">
        <v>24.39</v>
      </c>
      <c r="CI100" s="23">
        <v>24.35</v>
      </c>
      <c r="CJ100" s="23">
        <v>23.79</v>
      </c>
      <c r="CK100" s="23">
        <v>24.64</v>
      </c>
      <c r="CL100" s="23">
        <v>25.37</v>
      </c>
      <c r="CM100" s="23">
        <v>24.69</v>
      </c>
      <c r="CN100" s="23">
        <v>24.01</v>
      </c>
      <c r="CO100" s="23">
        <v>24.65</v>
      </c>
      <c r="CP100" s="23">
        <v>24.93</v>
      </c>
      <c r="CQ100" s="23">
        <v>24.74</v>
      </c>
      <c r="CR100" s="23">
        <v>23.62</v>
      </c>
      <c r="CS100" s="23">
        <v>24.8</v>
      </c>
      <c r="CT100" s="23">
        <v>24.41</v>
      </c>
      <c r="CU100" s="23">
        <v>24.28</v>
      </c>
      <c r="CV100" s="2"/>
      <c r="CW100" s="2">
        <f t="shared" si="64"/>
        <v>24.474374999999995</v>
      </c>
      <c r="CX100" s="2">
        <f t="shared" si="65"/>
        <v>0.46300517310563671</v>
      </c>
      <c r="CY100" s="2">
        <f t="shared" si="66"/>
        <v>2.6159792280468475</v>
      </c>
      <c r="CZ100" s="2"/>
      <c r="DA100" s="2">
        <f t="shared" si="67"/>
        <v>24.297383849557516</v>
      </c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</row>
    <row r="101" spans="66:125" ht="38.25" customHeight="1" x14ac:dyDescent="0.25">
      <c r="BN101" s="2"/>
      <c r="BO101" s="2"/>
      <c r="BP101" s="6"/>
      <c r="BQ101" s="7"/>
      <c r="BR101" s="2"/>
      <c r="BS101" s="2"/>
      <c r="BT101" s="6"/>
      <c r="BU101" s="7"/>
      <c r="BV101" s="2"/>
      <c r="BW101" s="2"/>
      <c r="BX101" s="6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7"/>
      <c r="CM101" s="2"/>
      <c r="CN101" s="6"/>
      <c r="CO101" s="7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</row>
    <row r="102" spans="66:125" ht="38.25" customHeight="1" x14ac:dyDescent="0.25">
      <c r="BN102" s="2"/>
      <c r="BO102" s="2"/>
      <c r="BP102" s="6">
        <f t="shared" ref="BP102:CU102" si="68">AVERAGE(BP77:BP100)</f>
        <v>23.819166666666664</v>
      </c>
      <c r="BQ102" s="7">
        <f t="shared" si="68"/>
        <v>23.0425</v>
      </c>
      <c r="BR102" s="2">
        <f t="shared" si="68"/>
        <v>24.180416666666662</v>
      </c>
      <c r="BS102" s="2">
        <f t="shared" si="68"/>
        <v>23.979166666666671</v>
      </c>
      <c r="BT102" s="6">
        <f t="shared" si="68"/>
        <v>24.003749999999997</v>
      </c>
      <c r="BU102" s="7">
        <f t="shared" si="68"/>
        <v>23.593750000000004</v>
      </c>
      <c r="BV102" s="2">
        <f t="shared" si="68"/>
        <v>24.448750000000004</v>
      </c>
      <c r="BW102" s="2">
        <f t="shared" si="68"/>
        <v>24.253333333333334</v>
      </c>
      <c r="BX102" s="6">
        <f t="shared" si="68"/>
        <v>24.202500000000001</v>
      </c>
      <c r="BY102" s="2">
        <f t="shared" si="68"/>
        <v>23.828750000000003</v>
      </c>
      <c r="BZ102" s="2">
        <f t="shared" si="68"/>
        <v>24.484166666666667</v>
      </c>
      <c r="CA102" s="2">
        <f t="shared" si="68"/>
        <v>24.27666666666666</v>
      </c>
      <c r="CB102" s="2">
        <f t="shared" si="68"/>
        <v>23.731666666666666</v>
      </c>
      <c r="CC102" s="2">
        <f t="shared" si="68"/>
        <v>23.345833333333335</v>
      </c>
      <c r="CD102" s="2">
        <f t="shared" si="68"/>
        <v>24.321666666666669</v>
      </c>
      <c r="CE102" s="2">
        <f t="shared" si="68"/>
        <v>24.288333333333327</v>
      </c>
      <c r="CF102" s="2">
        <f t="shared" si="68"/>
        <v>24.054166666666671</v>
      </c>
      <c r="CG102" s="2">
        <f t="shared" si="68"/>
        <v>23.710000000000004</v>
      </c>
      <c r="CH102" s="2">
        <f t="shared" si="68"/>
        <v>24.329583333333332</v>
      </c>
      <c r="CI102" s="2">
        <f t="shared" si="68"/>
        <v>24.397391304347831</v>
      </c>
      <c r="CJ102" s="2">
        <f t="shared" si="68"/>
        <v>23.878749999999997</v>
      </c>
      <c r="CK102" s="2">
        <f t="shared" si="68"/>
        <v>23.727500000000003</v>
      </c>
      <c r="CL102" s="7">
        <f t="shared" si="68"/>
        <v>23.977083333333329</v>
      </c>
      <c r="CM102" s="2">
        <f t="shared" si="68"/>
        <v>23.909166666666675</v>
      </c>
      <c r="CN102" s="6">
        <f t="shared" si="68"/>
        <v>23.563333333333333</v>
      </c>
      <c r="CO102" s="7">
        <f t="shared" si="68"/>
        <v>23.258333333333336</v>
      </c>
      <c r="CP102" s="2">
        <f t="shared" si="68"/>
        <v>24.138749999999998</v>
      </c>
      <c r="CQ102" s="2">
        <f t="shared" si="68"/>
        <v>24.254166666666663</v>
      </c>
      <c r="CR102" s="2">
        <f t="shared" si="68"/>
        <v>23.742500000000003</v>
      </c>
      <c r="CS102" s="2">
        <f t="shared" si="68"/>
        <v>23.661666666666662</v>
      </c>
      <c r="CT102" s="2">
        <f t="shared" si="68"/>
        <v>24.377083333333331</v>
      </c>
      <c r="CU102" s="2">
        <f t="shared" si="68"/>
        <v>24.658750000000001</v>
      </c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</row>
    <row r="103" spans="66:125" ht="38.25" customHeight="1" x14ac:dyDescent="0.25">
      <c r="BN103" s="2"/>
      <c r="BO103" s="2"/>
      <c r="BP103" s="6">
        <f t="shared" ref="BP103:CU103" si="69">STDEV(BP77:BP100)</f>
        <v>0.80269609099132522</v>
      </c>
      <c r="BQ103" s="7">
        <f t="shared" si="69"/>
        <v>1.0837425091261099</v>
      </c>
      <c r="BR103" s="2">
        <f t="shared" si="69"/>
        <v>0.53022127593041313</v>
      </c>
      <c r="BS103" s="2">
        <f t="shared" si="69"/>
        <v>0.39100669033158281</v>
      </c>
      <c r="BT103" s="6">
        <f t="shared" si="69"/>
        <v>0.56870419070175571</v>
      </c>
      <c r="BU103" s="7">
        <f t="shared" si="69"/>
        <v>0.88276646426718253</v>
      </c>
      <c r="BV103" s="2">
        <f t="shared" si="69"/>
        <v>0.57227473259372363</v>
      </c>
      <c r="BW103" s="2">
        <f t="shared" si="69"/>
        <v>0.50935309924466465</v>
      </c>
      <c r="BX103" s="6">
        <f t="shared" si="69"/>
        <v>0.47622838875991985</v>
      </c>
      <c r="BY103" s="2">
        <f t="shared" si="69"/>
        <v>0.77842266656751902</v>
      </c>
      <c r="BZ103" s="2">
        <f t="shared" si="69"/>
        <v>0.4972875702611439</v>
      </c>
      <c r="CA103" s="2">
        <f t="shared" si="69"/>
        <v>0.56880245418251962</v>
      </c>
      <c r="CB103" s="2">
        <f t="shared" si="69"/>
        <v>0.55814651860589803</v>
      </c>
      <c r="CC103" s="2">
        <f t="shared" si="69"/>
        <v>0.74986327256122576</v>
      </c>
      <c r="CD103" s="2">
        <f t="shared" si="69"/>
        <v>0.57973507192784912</v>
      </c>
      <c r="CE103" s="2">
        <f t="shared" si="69"/>
        <v>0.51012928171001026</v>
      </c>
      <c r="CF103" s="2">
        <f t="shared" si="69"/>
        <v>0.51678703600197806</v>
      </c>
      <c r="CG103" s="2">
        <f t="shared" si="69"/>
        <v>0.69727419595724738</v>
      </c>
      <c r="CH103" s="2">
        <f t="shared" si="69"/>
        <v>0.61954737452059461</v>
      </c>
      <c r="CI103" s="2">
        <f t="shared" si="69"/>
        <v>0.41787576874325566</v>
      </c>
      <c r="CJ103" s="2">
        <f t="shared" si="69"/>
        <v>0.47830600083501218</v>
      </c>
      <c r="CK103" s="2">
        <f t="shared" si="69"/>
        <v>0.69828516661392981</v>
      </c>
      <c r="CL103" s="7">
        <f t="shared" si="69"/>
        <v>0.59139833678631815</v>
      </c>
      <c r="CM103" s="2">
        <f t="shared" si="69"/>
        <v>0.5544908880473477</v>
      </c>
      <c r="CN103" s="6">
        <f t="shared" si="69"/>
        <v>0.73171428652271731</v>
      </c>
      <c r="CO103" s="7">
        <f t="shared" si="69"/>
        <v>0.79946540108764619</v>
      </c>
      <c r="CP103" s="2">
        <f t="shared" si="69"/>
        <v>0.62026160329472191</v>
      </c>
      <c r="CQ103" s="2">
        <f t="shared" si="69"/>
        <v>0.48529611459456345</v>
      </c>
      <c r="CR103" s="2">
        <f t="shared" si="69"/>
        <v>0.56658588512015673</v>
      </c>
      <c r="CS103" s="2">
        <f t="shared" si="69"/>
        <v>0.8850038892897425</v>
      </c>
      <c r="CT103" s="2">
        <f t="shared" si="69"/>
        <v>0.50378117373964326</v>
      </c>
      <c r="CU103" s="2">
        <f t="shared" si="69"/>
        <v>0.40635508674278853</v>
      </c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</row>
    <row r="104" spans="66:125" ht="38.25" customHeight="1" x14ac:dyDescent="0.25">
      <c r="BN104" s="2"/>
      <c r="BO104" s="2"/>
      <c r="BP104" s="6">
        <f t="shared" ref="BP104:CU104" si="70">BP103/4.89</f>
        <v>0.16415052985507675</v>
      </c>
      <c r="BQ104" s="7">
        <f t="shared" si="70"/>
        <v>0.22162423499511452</v>
      </c>
      <c r="BR104" s="2">
        <f t="shared" si="70"/>
        <v>0.1084297087792256</v>
      </c>
      <c r="BS104" s="2">
        <f t="shared" si="70"/>
        <v>7.9960468370466831E-2</v>
      </c>
      <c r="BT104" s="6">
        <f t="shared" si="70"/>
        <v>0.11629942550138155</v>
      </c>
      <c r="BU104" s="7">
        <f t="shared" si="70"/>
        <v>0.18052483931844224</v>
      </c>
      <c r="BV104" s="2">
        <f t="shared" si="70"/>
        <v>0.11702959766742815</v>
      </c>
      <c r="BW104" s="2">
        <f t="shared" si="70"/>
        <v>0.10416218798459401</v>
      </c>
      <c r="BX104" s="6">
        <f t="shared" si="70"/>
        <v>9.738821856031081E-2</v>
      </c>
      <c r="BY104" s="2">
        <f t="shared" si="70"/>
        <v>0.15918663937986074</v>
      </c>
      <c r="BZ104" s="2">
        <f t="shared" si="70"/>
        <v>0.10169479964440571</v>
      </c>
      <c r="CA104" s="2">
        <f t="shared" si="70"/>
        <v>0.11631952028272385</v>
      </c>
      <c r="CB104" s="2">
        <f t="shared" si="70"/>
        <v>0.11414039235294439</v>
      </c>
      <c r="CC104" s="2">
        <f t="shared" si="70"/>
        <v>0.15334627250740815</v>
      </c>
      <c r="CD104" s="2">
        <f t="shared" si="70"/>
        <v>0.11855522943309799</v>
      </c>
      <c r="CE104" s="2">
        <f t="shared" si="70"/>
        <v>0.10432091650511457</v>
      </c>
      <c r="CF104" s="2">
        <f t="shared" si="70"/>
        <v>0.10568242045030227</v>
      </c>
      <c r="CG104" s="2">
        <f t="shared" si="70"/>
        <v>0.14259186011395653</v>
      </c>
      <c r="CH104" s="2">
        <f t="shared" si="70"/>
        <v>0.12669680460543858</v>
      </c>
      <c r="CI104" s="2">
        <f t="shared" si="70"/>
        <v>8.5455167432158627E-2</v>
      </c>
      <c r="CJ104" s="2">
        <f t="shared" si="70"/>
        <v>9.7813088105319468E-2</v>
      </c>
      <c r="CK104" s="2">
        <f t="shared" si="70"/>
        <v>0.14279860257953575</v>
      </c>
      <c r="CL104" s="7">
        <f t="shared" si="70"/>
        <v>0.12094035517102622</v>
      </c>
      <c r="CM104" s="2">
        <f t="shared" si="70"/>
        <v>0.1133928196415844</v>
      </c>
      <c r="CN104" s="6">
        <f t="shared" si="70"/>
        <v>0.1496348234197786</v>
      </c>
      <c r="CO104" s="7">
        <f t="shared" si="70"/>
        <v>0.16348985707313829</v>
      </c>
      <c r="CP104" s="2">
        <f t="shared" si="70"/>
        <v>0.12684286365945235</v>
      </c>
      <c r="CQ104" s="2">
        <f t="shared" si="70"/>
        <v>9.924255922179212E-2</v>
      </c>
      <c r="CR104" s="2">
        <f t="shared" si="70"/>
        <v>0.11586623417590118</v>
      </c>
      <c r="CS104" s="2">
        <f t="shared" si="70"/>
        <v>0.18098239044780012</v>
      </c>
      <c r="CT104" s="2">
        <f t="shared" si="70"/>
        <v>0.10302273491608248</v>
      </c>
      <c r="CU104" s="2">
        <f t="shared" si="70"/>
        <v>8.3099199742901544E-2</v>
      </c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</row>
    <row r="105" spans="66:125" ht="38.25" customHeight="1" x14ac:dyDescent="0.25">
      <c r="BN105" s="2"/>
      <c r="BO105" s="2"/>
      <c r="BP105" s="18"/>
      <c r="BQ105" s="20"/>
      <c r="BR105" s="2"/>
      <c r="BS105" s="2"/>
      <c r="BT105" s="18"/>
      <c r="BU105" s="20"/>
      <c r="BV105" s="2"/>
      <c r="BW105" s="2"/>
      <c r="BX105" s="18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20"/>
      <c r="CM105" s="2"/>
      <c r="CN105" s="18"/>
      <c r="CO105" s="20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</row>
    <row r="106" spans="66:125" ht="38.25" customHeight="1" thickBot="1" x14ac:dyDescent="0.3">
      <c r="BN106" s="2"/>
      <c r="BO106" s="2"/>
      <c r="BP106" s="2">
        <f t="shared" ref="BP106:CU106" si="71">BP102-(BP103/BP104)</f>
        <v>18.929166666666664</v>
      </c>
      <c r="BQ106" s="2">
        <f t="shared" si="71"/>
        <v>18.1525</v>
      </c>
      <c r="BR106" s="2">
        <f t="shared" si="71"/>
        <v>19.290416666666662</v>
      </c>
      <c r="BS106" s="2">
        <f t="shared" si="71"/>
        <v>19.089166666666671</v>
      </c>
      <c r="BT106" s="2">
        <f t="shared" si="71"/>
        <v>19.113749999999996</v>
      </c>
      <c r="BU106" s="2">
        <f t="shared" si="71"/>
        <v>18.703750000000003</v>
      </c>
      <c r="BV106" s="2">
        <f t="shared" si="71"/>
        <v>19.558750000000003</v>
      </c>
      <c r="BW106" s="2">
        <f t="shared" si="71"/>
        <v>19.363333333333333</v>
      </c>
      <c r="BX106" s="2">
        <f t="shared" si="71"/>
        <v>19.3125</v>
      </c>
      <c r="BY106" s="2">
        <f t="shared" si="71"/>
        <v>18.938750000000002</v>
      </c>
      <c r="BZ106" s="2">
        <f t="shared" si="71"/>
        <v>19.594166666666666</v>
      </c>
      <c r="CA106" s="2">
        <f t="shared" si="71"/>
        <v>19.38666666666666</v>
      </c>
      <c r="CB106" s="15">
        <f t="shared" si="71"/>
        <v>18.841666666666665</v>
      </c>
      <c r="CC106" s="16">
        <f t="shared" si="71"/>
        <v>18.455833333333334</v>
      </c>
      <c r="CD106" s="16">
        <f t="shared" si="71"/>
        <v>19.431666666666668</v>
      </c>
      <c r="CE106" s="16">
        <f t="shared" si="71"/>
        <v>19.398333333333326</v>
      </c>
      <c r="CF106" s="16">
        <f t="shared" si="71"/>
        <v>19.16416666666667</v>
      </c>
      <c r="CG106" s="17">
        <f t="shared" si="71"/>
        <v>18.820000000000004</v>
      </c>
      <c r="CH106" s="2">
        <f t="shared" si="71"/>
        <v>19.439583333333331</v>
      </c>
      <c r="CI106" s="2">
        <f t="shared" si="71"/>
        <v>19.507391304347831</v>
      </c>
      <c r="CJ106" s="2">
        <f t="shared" si="71"/>
        <v>18.988749999999996</v>
      </c>
      <c r="CK106" s="2">
        <f t="shared" si="71"/>
        <v>18.837500000000002</v>
      </c>
      <c r="CL106" s="2">
        <f t="shared" si="71"/>
        <v>19.087083333333329</v>
      </c>
      <c r="CM106" s="2">
        <f t="shared" si="71"/>
        <v>19.019166666666674</v>
      </c>
      <c r="CN106" s="2">
        <f t="shared" si="71"/>
        <v>18.673333333333332</v>
      </c>
      <c r="CO106" s="2">
        <f t="shared" si="71"/>
        <v>18.368333333333336</v>
      </c>
      <c r="CP106" s="2">
        <f t="shared" si="71"/>
        <v>19.248750000000001</v>
      </c>
      <c r="CQ106" s="2">
        <f t="shared" si="71"/>
        <v>19.364166666666662</v>
      </c>
      <c r="CR106" s="2">
        <f t="shared" si="71"/>
        <v>18.852500000000003</v>
      </c>
      <c r="CS106" s="2">
        <f t="shared" si="71"/>
        <v>18.771666666666661</v>
      </c>
      <c r="CT106" s="2">
        <f t="shared" si="71"/>
        <v>19.487083333333331</v>
      </c>
      <c r="CU106" s="2">
        <f t="shared" si="71"/>
        <v>19.768750000000001</v>
      </c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</row>
    <row r="107" spans="66:125" ht="38.25" customHeight="1" thickBot="1" x14ac:dyDescent="0.3"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</row>
    <row r="108" spans="66:125" ht="38.25" customHeight="1" thickBot="1" x14ac:dyDescent="0.3">
      <c r="BN108" s="2"/>
      <c r="BO108" s="2"/>
      <c r="BP108" s="2"/>
      <c r="BQ108" s="2"/>
      <c r="BR108" s="2"/>
      <c r="BS108" s="2"/>
      <c r="BT108" s="2">
        <f>STDEV(BP106:CU106) -0.54</f>
        <v>-0.15883373853119137</v>
      </c>
      <c r="BU108" s="2">
        <f>BT108-1.9</f>
        <v>-2.0588337385311912</v>
      </c>
      <c r="BV108" s="2"/>
      <c r="BW108" s="2"/>
      <c r="BX108" s="2"/>
      <c r="BY108" s="2"/>
      <c r="BZ108" s="2"/>
      <c r="CA108" s="2"/>
      <c r="CB108" s="104" t="s">
        <v>1</v>
      </c>
      <c r="CC108" s="105"/>
      <c r="CD108" s="106"/>
      <c r="CE108" s="2"/>
      <c r="CF108" s="104" t="s">
        <v>2</v>
      </c>
      <c r="CG108" s="105"/>
      <c r="CH108" s="106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</row>
    <row r="109" spans="66:125" ht="38.25" customHeight="1" thickBot="1" x14ac:dyDescent="0.3"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2">
        <f>AVERAGE(BP106:CU106) -BT108</f>
        <v>19.251291279292055</v>
      </c>
      <c r="CD109" s="2"/>
      <c r="CE109" s="2"/>
      <c r="CF109" s="2"/>
      <c r="CG109" s="22">
        <f>CC109+BU108</f>
        <v>17.192457540760863</v>
      </c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</row>
    <row r="110" spans="66:125" ht="38.25" customHeight="1" x14ac:dyDescent="0.25"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</row>
  </sheetData>
  <mergeCells count="29">
    <mergeCell ref="C1:BJ2"/>
    <mergeCell ref="BN1:DU2"/>
    <mergeCell ref="Q34:S34"/>
    <mergeCell ref="U34:W34"/>
    <mergeCell ref="AV12:AX12"/>
    <mergeCell ref="AZ12:BB12"/>
    <mergeCell ref="DG12:DI12"/>
    <mergeCell ref="DG86:DI86"/>
    <mergeCell ref="DK86:DM86"/>
    <mergeCell ref="CB108:CD108"/>
    <mergeCell ref="CF108:CH108"/>
    <mergeCell ref="C38:BJ39"/>
    <mergeCell ref="AV49:AX49"/>
    <mergeCell ref="AZ49:BB49"/>
    <mergeCell ref="Q71:S71"/>
    <mergeCell ref="U71:W71"/>
    <mergeCell ref="BN38:DU39"/>
    <mergeCell ref="DG49:DI49"/>
    <mergeCell ref="DK49:DM49"/>
    <mergeCell ref="CB71:CD71"/>
    <mergeCell ref="CF71:CH71"/>
    <mergeCell ref="GJ31:GL31"/>
    <mergeCell ref="GN31:GP31"/>
    <mergeCell ref="HI10:HK10"/>
    <mergeCell ref="HM10:HO10"/>
    <mergeCell ref="BN75:DU76"/>
    <mergeCell ref="DK12:DM12"/>
    <mergeCell ref="CB34:CD34"/>
    <mergeCell ref="CF34:CH34"/>
  </mergeCells>
  <conditionalFormatting sqref="E3:AJ8 E15:AJ26 E9:O14 AF9:AF14 AH9:AJ1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8:AJ28">
    <cfRule type="cellIs" dxfId="17" priority="92" operator="between">
      <formula>$R$35</formula>
      <formula>$V$35</formula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9:AJ29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0:AJ30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AJ32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2:AJ45 E56:AJ63 E46:N55 AC46:AJ55 E40:N41 AC40:AJ4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5:AJ65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6:AJ6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7:AJ67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9:AJ69">
    <cfRule type="cellIs" dxfId="16" priority="52" operator="between">
      <formula>$R$72</formula>
      <formula>$V$72</formula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 J30 L30 N30 P30 R30 T30 V30 X30 Z30 AB30 AD30 AF30 AH30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7 H67 L67 N67 P67 R67 T67 V67 X67 Z67 AB67 AD67 AF67 AH67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3:AL26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40:AL6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3:AM26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40:AM63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AN26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0:AN63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4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26">
    <cfRule type="cellIs" dxfId="15" priority="91" operator="between">
      <formula>$AW$13</formula>
      <formula>$BA$13</formula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40:AP63">
    <cfRule type="cellIs" dxfId="14" priority="51" operator="between">
      <formula>$AW$50</formula>
      <formula>$BA$50</formula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:CU6 BP20:CU26 BP7:BW19 CN7:CU1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8:CU28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9:CU29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0:CU30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2:CU32">
    <cfRule type="cellIs" dxfId="13" priority="79" operator="between">
      <formula>$CC$35</formula>
      <formula>$CG$35</formula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40:CU43 BP56:CU63 BR44:BS55 CM44:CM55 CP44:CU55 BV44:BW55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5:CU65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6:CU66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7:CU67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9:CU69">
    <cfRule type="cellIs" dxfId="12" priority="66" operator="between">
      <formula>$CC$72</formula>
      <formula>$CG$72</formula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77:CU100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2:CU10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3:CU10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4:CU104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106:CU106">
    <cfRule type="cellIs" dxfId="11" priority="38" operator="between">
      <formula>$CC$109</formula>
      <formula>$CG$109</formula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30 BU30 BW30 BY30 CA30 CC30 CE30 CG30 CI30 CK30 CM30 CO30 CQ30 CS30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67 BU67 BW67 BY67 CA67 CC67 CE67 CG67 CI67 CK67 CM67 CO67 CQ67 CS67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104 BS104 BW104 BY104 CA104 CC104 CE104 CG104 CI104 CK104 CM104 CO104 CQ104 CS104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3:CW2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40:CW63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W77:CW10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3:CX26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40:CX63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77:CX100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6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40:CY6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77:CY100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4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41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7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3:DA26">
    <cfRule type="cellIs" dxfId="10" priority="78" operator="between">
      <formula>$DH$13</formula>
      <formula>$DL$13</formula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40:DA63">
    <cfRule type="cellIs" dxfId="9" priority="65" operator="between">
      <formula>$DH$50</formula>
      <formula>$DL$50</formula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A77:DA100">
    <cfRule type="cellIs" dxfId="8" priority="37" operator="between">
      <formula>$DH$87</formula>
      <formula>$DL$87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L3:FQ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L28:FQ2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Y3:HD2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Y28:HD28">
    <cfRule type="cellIs" dxfId="7" priority="30" operator="between">
      <formula>$GO$32</formula>
      <formula>$GK$32</formula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F3:HF26">
    <cfRule type="cellIs" dxfId="6" priority="28" operator="between">
      <formula>$HJ$11</formula>
      <formula>$HN$11</formula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6E9D-3230-4950-88F8-1BF860106994}">
  <dimension ref="B1:CK35"/>
  <sheetViews>
    <sheetView tabSelected="1" zoomScale="25" zoomScaleNormal="25" workbookViewId="0">
      <selection activeCell="CM18" sqref="CM18"/>
    </sheetView>
  </sheetViews>
  <sheetFormatPr defaultColWidth="7.28515625" defaultRowHeight="39.75" customHeight="1" x14ac:dyDescent="0.25"/>
  <cols>
    <col min="1" max="16384" width="7.28515625" style="107"/>
  </cols>
  <sheetData>
    <row r="1" spans="2:89" ht="39.75" customHeight="1" thickBot="1" x14ac:dyDescent="0.3"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</row>
    <row r="2" spans="2:89" ht="39.75" customHeight="1" x14ac:dyDescent="0.25">
      <c r="B2" s="109"/>
      <c r="C2" s="129">
        <v>28.5</v>
      </c>
      <c r="D2" s="130">
        <v>29.99</v>
      </c>
      <c r="E2" s="130">
        <v>28.63</v>
      </c>
      <c r="F2" s="130">
        <v>30.59</v>
      </c>
      <c r="G2" s="130">
        <v>28.72</v>
      </c>
      <c r="H2" s="130">
        <v>30.14</v>
      </c>
      <c r="I2" s="130">
        <v>29.05</v>
      </c>
      <c r="J2" s="130">
        <v>30.42</v>
      </c>
      <c r="K2" s="130">
        <v>27.91</v>
      </c>
      <c r="L2" s="130">
        <v>29.1</v>
      </c>
      <c r="M2" s="130">
        <v>27.74</v>
      </c>
      <c r="N2" s="130">
        <v>29.23</v>
      </c>
      <c r="O2" s="130">
        <v>27.85</v>
      </c>
      <c r="P2" s="130">
        <v>29.38</v>
      </c>
      <c r="Q2" s="130">
        <v>28.14</v>
      </c>
      <c r="R2" s="130">
        <v>29.83</v>
      </c>
      <c r="S2" s="130">
        <v>27.71</v>
      </c>
      <c r="T2" s="130">
        <v>29.14</v>
      </c>
      <c r="U2" s="130">
        <v>27.75</v>
      </c>
      <c r="V2" s="130" t="s">
        <v>0</v>
      </c>
      <c r="W2" s="130">
        <v>27.81</v>
      </c>
      <c r="X2" s="130">
        <v>29.38</v>
      </c>
      <c r="Y2" s="130">
        <v>27.75</v>
      </c>
      <c r="Z2" s="130">
        <v>29.88</v>
      </c>
      <c r="AA2" s="130">
        <v>27.66</v>
      </c>
      <c r="AB2" s="130">
        <v>29.69</v>
      </c>
      <c r="AC2" s="130">
        <v>28.3</v>
      </c>
      <c r="AD2" s="130">
        <v>30.69</v>
      </c>
      <c r="AE2" s="130">
        <v>28.54</v>
      </c>
      <c r="AF2" s="130">
        <v>30.69</v>
      </c>
      <c r="AG2" s="130">
        <v>28.97</v>
      </c>
      <c r="AH2" s="131">
        <v>32.17</v>
      </c>
      <c r="AI2" s="109"/>
      <c r="AJ2" s="109"/>
      <c r="AK2" s="109"/>
      <c r="AL2" s="109"/>
      <c r="AM2" s="109"/>
      <c r="AN2" s="109"/>
      <c r="AO2" s="109"/>
      <c r="AP2" s="110">
        <f>C2/J29</f>
        <v>0.82945285215366704</v>
      </c>
      <c r="AQ2" s="111">
        <f>D2/J29</f>
        <v>0.87281722933643768</v>
      </c>
      <c r="AR2" s="111">
        <f>E2/J29</f>
        <v>0.83323632130384162</v>
      </c>
      <c r="AS2" s="111">
        <f>F2/J29</f>
        <v>0.890279394644936</v>
      </c>
      <c r="AT2" s="111">
        <f>G2/J29</f>
        <v>0.83585564610011642</v>
      </c>
      <c r="AU2" s="111">
        <f>H2/J29</f>
        <v>0.87718277066356232</v>
      </c>
      <c r="AV2" s="111">
        <f>I2/J29</f>
        <v>0.84545983701979044</v>
      </c>
      <c r="AW2" s="111">
        <f>J2/J29</f>
        <v>0.88533178114086153</v>
      </c>
      <c r="AX2" s="111">
        <f>K2/J29</f>
        <v>0.81228172293364376</v>
      </c>
      <c r="AY2" s="111">
        <f>L2/J29</f>
        <v>0.84691501746216535</v>
      </c>
      <c r="AZ2" s="111">
        <f>M2/J29</f>
        <v>0.80733410942956918</v>
      </c>
      <c r="BA2" s="111">
        <f>N2/J29</f>
        <v>0.85069848661233993</v>
      </c>
      <c r="BB2" s="111">
        <f>O2/J29</f>
        <v>0.81053550640279404</v>
      </c>
      <c r="BC2" s="111">
        <f>P2/J29</f>
        <v>0.85506402793946445</v>
      </c>
      <c r="BD2" s="111">
        <f>Q2/J29</f>
        <v>0.81897555296856817</v>
      </c>
      <c r="BE2" s="111">
        <f>R2/J29</f>
        <v>0.86816065192083813</v>
      </c>
      <c r="BF2" s="111">
        <f>S2/J29</f>
        <v>0.80646100116414443</v>
      </c>
      <c r="BG2" s="111">
        <f>T2/J29</f>
        <v>0.84807916181606524</v>
      </c>
      <c r="BH2" s="111">
        <f>U2/J29</f>
        <v>0.80762514551804421</v>
      </c>
      <c r="BI2" s="111"/>
      <c r="BJ2" s="111">
        <f>W2/J29</f>
        <v>0.80937136204889404</v>
      </c>
      <c r="BK2" s="111">
        <f>X2/J29</f>
        <v>0.85506402793946445</v>
      </c>
      <c r="BL2" s="111">
        <f>Y2/J29</f>
        <v>0.80762514551804421</v>
      </c>
      <c r="BM2" s="111">
        <f>Z2/J29</f>
        <v>0.86961583236321305</v>
      </c>
      <c r="BN2" s="111">
        <f>AA2/J29</f>
        <v>0.80500582072176952</v>
      </c>
      <c r="BO2" s="111">
        <f>AB2/J29</f>
        <v>0.86408614668218864</v>
      </c>
      <c r="BP2" s="111">
        <f>AC2/J29</f>
        <v>0.82363213038416772</v>
      </c>
      <c r="BQ2" s="111">
        <f>AD2/J29</f>
        <v>0.89318975552968571</v>
      </c>
      <c r="BR2" s="111">
        <f>AE2/J29</f>
        <v>0.83061699650756693</v>
      </c>
      <c r="BS2" s="111">
        <f>AF2/J29</f>
        <v>0.89318975552968571</v>
      </c>
      <c r="BT2" s="111">
        <f>AG2/J29</f>
        <v>0.84313154831199066</v>
      </c>
      <c r="BU2" s="112">
        <f>AH2/J29</f>
        <v>0.93626309662398144</v>
      </c>
      <c r="BV2" s="109"/>
      <c r="BW2" s="109">
        <f t="shared" ref="BW2:BW25" si="0">AVERAGE(AP2:BU2)</f>
        <v>0.84621089789327442</v>
      </c>
      <c r="BX2" s="109"/>
      <c r="BY2" s="109"/>
      <c r="BZ2" s="109">
        <f>AVERAGE(AP2:BU25)</f>
        <v>0.86334470663410634</v>
      </c>
      <c r="CA2" s="109"/>
      <c r="CB2" s="109"/>
      <c r="CC2" s="109"/>
      <c r="CD2" s="109"/>
      <c r="CE2" s="109"/>
      <c r="CF2" s="109"/>
      <c r="CG2" s="109"/>
      <c r="CH2" s="109"/>
      <c r="CI2" s="108"/>
      <c r="CJ2" s="108"/>
      <c r="CK2" s="108"/>
    </row>
    <row r="3" spans="2:89" ht="39.75" customHeight="1" x14ac:dyDescent="0.25">
      <c r="B3" s="109"/>
      <c r="C3" s="132">
        <v>30.32</v>
      </c>
      <c r="D3" s="133">
        <v>28.73</v>
      </c>
      <c r="E3" s="133">
        <v>31.05</v>
      </c>
      <c r="F3" s="133">
        <v>29.09</v>
      </c>
      <c r="G3" s="133">
        <v>30.66</v>
      </c>
      <c r="H3" s="133">
        <v>29.65</v>
      </c>
      <c r="I3" s="133">
        <v>31.22</v>
      </c>
      <c r="J3" s="133">
        <v>29.11</v>
      </c>
      <c r="K3" s="133">
        <v>29.71</v>
      </c>
      <c r="L3" s="133">
        <v>28.15</v>
      </c>
      <c r="M3" s="133">
        <v>29.85</v>
      </c>
      <c r="N3" s="133">
        <v>28.38</v>
      </c>
      <c r="O3" s="133">
        <v>29.58</v>
      </c>
      <c r="P3" s="133">
        <v>28.12</v>
      </c>
      <c r="Q3" s="133">
        <v>29.12</v>
      </c>
      <c r="R3" s="133">
        <v>28.64</v>
      </c>
      <c r="S3" s="133">
        <v>29.37</v>
      </c>
      <c r="T3" s="133">
        <v>28.43</v>
      </c>
      <c r="U3" s="133">
        <v>29.87</v>
      </c>
      <c r="V3" s="133">
        <v>28.6</v>
      </c>
      <c r="W3" s="133">
        <v>29.09</v>
      </c>
      <c r="X3" s="133">
        <v>28.48</v>
      </c>
      <c r="Y3" s="133">
        <v>29.5</v>
      </c>
      <c r="Z3" s="133">
        <v>29.03</v>
      </c>
      <c r="AA3" s="133">
        <v>29.72</v>
      </c>
      <c r="AB3" s="133">
        <v>28.52</v>
      </c>
      <c r="AC3" s="133">
        <v>29.87</v>
      </c>
      <c r="AD3" s="133">
        <v>28.62</v>
      </c>
      <c r="AE3" s="133">
        <v>30.56</v>
      </c>
      <c r="AF3" s="133">
        <v>29.28</v>
      </c>
      <c r="AG3" s="133">
        <v>31.55</v>
      </c>
      <c r="AH3" s="134">
        <v>30.17</v>
      </c>
      <c r="AI3" s="109"/>
      <c r="AJ3" s="109"/>
      <c r="AK3" s="109"/>
      <c r="AL3" s="109"/>
      <c r="AM3" s="109"/>
      <c r="AN3" s="109"/>
      <c r="AO3" s="109"/>
      <c r="AP3" s="113">
        <f>C3/J29</f>
        <v>0.88242142025611181</v>
      </c>
      <c r="AQ3" s="109">
        <f>D3/J29</f>
        <v>0.83614668218859145</v>
      </c>
      <c r="AR3" s="109">
        <f>E3/J29</f>
        <v>0.9036670547147847</v>
      </c>
      <c r="AS3" s="109">
        <f>F3/J29</f>
        <v>0.84662398137369033</v>
      </c>
      <c r="AT3" s="109">
        <f>G3/J29</f>
        <v>0.89231664726426074</v>
      </c>
      <c r="AU3" s="109">
        <f>H3/J29</f>
        <v>0.86292200232828864</v>
      </c>
      <c r="AV3" s="109">
        <f>I3/J29</f>
        <v>0.90861466821885917</v>
      </c>
      <c r="AW3" s="109">
        <f>J3/J29</f>
        <v>0.84720605355064027</v>
      </c>
      <c r="AX3" s="109">
        <f>K3/J29</f>
        <v>0.86466821885913858</v>
      </c>
      <c r="AY3" s="109">
        <f>L3/J29</f>
        <v>0.81926658905704308</v>
      </c>
      <c r="AZ3" s="109">
        <f>M3/J29</f>
        <v>0.86874272409778819</v>
      </c>
      <c r="BA3" s="109">
        <f>N3/J29</f>
        <v>0.82596041909196738</v>
      </c>
      <c r="BB3" s="109">
        <f>O3/J29</f>
        <v>0.86088474970896389</v>
      </c>
      <c r="BC3" s="109">
        <f>P3/J29</f>
        <v>0.81839348079161822</v>
      </c>
      <c r="BD3" s="109">
        <f>Q3/J29</f>
        <v>0.8474970896391153</v>
      </c>
      <c r="BE3" s="109">
        <f>R3/J29</f>
        <v>0.83352735739231665</v>
      </c>
      <c r="BF3" s="109">
        <f>S3/J29</f>
        <v>0.85477299185098954</v>
      </c>
      <c r="BG3" s="109">
        <f>T3/J29</f>
        <v>0.82741559953434229</v>
      </c>
      <c r="BH3" s="109">
        <f>U3/J29</f>
        <v>0.86932479627473813</v>
      </c>
      <c r="BI3" s="109">
        <f>V3/J29</f>
        <v>0.83236321303841687</v>
      </c>
      <c r="BJ3" s="109">
        <f>W3/J29</f>
        <v>0.84662398137369033</v>
      </c>
      <c r="BK3" s="109">
        <f>X3/J29</f>
        <v>0.8288707799767171</v>
      </c>
      <c r="BL3" s="109">
        <f>Y3/J29</f>
        <v>0.85855646100116412</v>
      </c>
      <c r="BM3" s="109">
        <f>Z3/J29</f>
        <v>0.84487776484284061</v>
      </c>
      <c r="BN3" s="109">
        <f>AA3/J29</f>
        <v>0.8649592549476135</v>
      </c>
      <c r="BO3" s="109">
        <f>AB3/J29</f>
        <v>0.83003492433061699</v>
      </c>
      <c r="BP3" s="109">
        <f>AC3/J29</f>
        <v>0.86932479627473813</v>
      </c>
      <c r="BQ3" s="109">
        <f>AD3/J29</f>
        <v>0.8329452852153667</v>
      </c>
      <c r="BR3" s="109">
        <f>AE3/J29</f>
        <v>0.88940628637951102</v>
      </c>
      <c r="BS3" s="109">
        <f>AF3/J29</f>
        <v>0.85215366705471485</v>
      </c>
      <c r="BT3" s="109">
        <f>AG3/J29</f>
        <v>0.91821885913853318</v>
      </c>
      <c r="BU3" s="114">
        <f>AH3/J29</f>
        <v>0.87805587892898729</v>
      </c>
      <c r="BV3" s="109"/>
      <c r="BW3" s="109">
        <f t="shared" si="0"/>
        <v>0.85677386495925512</v>
      </c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8"/>
      <c r="CJ3" s="108"/>
      <c r="CK3" s="108"/>
    </row>
    <row r="4" spans="2:89" ht="39.75" customHeight="1" x14ac:dyDescent="0.25">
      <c r="B4" s="109"/>
      <c r="C4" s="132">
        <v>28.71</v>
      </c>
      <c r="D4" s="133">
        <v>29.76</v>
      </c>
      <c r="E4" s="133">
        <v>28.47</v>
      </c>
      <c r="F4" s="133">
        <v>30.9</v>
      </c>
      <c r="G4" s="133">
        <v>29.01</v>
      </c>
      <c r="H4" s="133">
        <v>30.45</v>
      </c>
      <c r="I4" s="133">
        <v>29.41</v>
      </c>
      <c r="J4" s="133">
        <v>30.92</v>
      </c>
      <c r="K4" s="133">
        <v>28.32</v>
      </c>
      <c r="L4" s="133">
        <v>29.24</v>
      </c>
      <c r="M4" s="133">
        <v>27.99</v>
      </c>
      <c r="N4" s="133">
        <v>29.53</v>
      </c>
      <c r="O4" s="133">
        <v>27.93</v>
      </c>
      <c r="P4" s="133">
        <v>29.06</v>
      </c>
      <c r="Q4" s="133">
        <v>27.86</v>
      </c>
      <c r="R4" s="133">
        <v>29.63</v>
      </c>
      <c r="S4" s="133">
        <v>28.16</v>
      </c>
      <c r="T4" s="133">
        <v>29.33</v>
      </c>
      <c r="U4" s="133">
        <v>27.45</v>
      </c>
      <c r="V4" s="133">
        <v>29.57</v>
      </c>
      <c r="W4" s="133">
        <v>27.85</v>
      </c>
      <c r="X4" s="133">
        <v>29.07</v>
      </c>
      <c r="Y4" s="133">
        <v>27.85</v>
      </c>
      <c r="Z4" s="133">
        <v>29.87</v>
      </c>
      <c r="AA4" s="133">
        <v>28.34</v>
      </c>
      <c r="AB4" s="133">
        <v>29.31</v>
      </c>
      <c r="AC4" s="133">
        <v>27.59</v>
      </c>
      <c r="AD4" s="133">
        <v>30.88</v>
      </c>
      <c r="AE4" s="133">
        <v>28.67</v>
      </c>
      <c r="AF4" s="133">
        <v>30.6</v>
      </c>
      <c r="AG4" s="133">
        <v>28.84</v>
      </c>
      <c r="AH4" s="134">
        <v>32.33</v>
      </c>
      <c r="AI4" s="109"/>
      <c r="AJ4" s="109"/>
      <c r="AK4" s="109"/>
      <c r="AL4" s="109"/>
      <c r="AM4" s="109"/>
      <c r="AN4" s="109"/>
      <c r="AO4" s="109"/>
      <c r="AP4" s="113">
        <f>C4/J29</f>
        <v>0.83556461001164151</v>
      </c>
      <c r="AQ4" s="109">
        <f>D4/J29</f>
        <v>0.8661233993015135</v>
      </c>
      <c r="AR4" s="109">
        <f>E4/J29</f>
        <v>0.82857974388824207</v>
      </c>
      <c r="AS4" s="109">
        <f>F4/J29</f>
        <v>0.89930151338766007</v>
      </c>
      <c r="AT4" s="109">
        <f>G4/J29</f>
        <v>0.84429569266589066</v>
      </c>
      <c r="AU4" s="109">
        <f>H4/J29</f>
        <v>0.88620488940628639</v>
      </c>
      <c r="AV4" s="109">
        <f>I4/J29</f>
        <v>0.85593713620488943</v>
      </c>
      <c r="AW4" s="109">
        <f>J4/J29</f>
        <v>0.89988358556461012</v>
      </c>
      <c r="AX4" s="109">
        <f>K4/J29</f>
        <v>0.82421420256111755</v>
      </c>
      <c r="AY4" s="109">
        <f>L4/J29</f>
        <v>0.85098952270081485</v>
      </c>
      <c r="AZ4" s="109">
        <f>M4/J29</f>
        <v>0.81461001164144353</v>
      </c>
      <c r="BA4" s="109">
        <f>N4/J29</f>
        <v>0.85942956926658909</v>
      </c>
      <c r="BB4" s="109">
        <f>O4/J29</f>
        <v>0.8128637951105937</v>
      </c>
      <c r="BC4" s="109">
        <f>P4/J29</f>
        <v>0.84575087310826536</v>
      </c>
      <c r="BD4" s="109">
        <f>Q4/J29</f>
        <v>0.81082654249126895</v>
      </c>
      <c r="BE4" s="109">
        <f>R4/J29</f>
        <v>0.8623399301513387</v>
      </c>
      <c r="BF4" s="109">
        <f>S4/J29</f>
        <v>0.81955762514551811</v>
      </c>
      <c r="BG4" s="109">
        <f>T4/J29</f>
        <v>0.85360884749708965</v>
      </c>
      <c r="BH4" s="109">
        <f>U4/J29</f>
        <v>0.79889406286379505</v>
      </c>
      <c r="BI4" s="109">
        <f>V4/J29</f>
        <v>0.86059371362048898</v>
      </c>
      <c r="BJ4" s="109">
        <f>W4/J29</f>
        <v>0.81053550640279404</v>
      </c>
      <c r="BK4" s="109">
        <f>X4/J29</f>
        <v>0.84604190919674038</v>
      </c>
      <c r="BL4" s="109">
        <f>Y4/J29</f>
        <v>0.81053550640279404</v>
      </c>
      <c r="BM4" s="109">
        <f>Z4/J29</f>
        <v>0.86932479627473813</v>
      </c>
      <c r="BN4" s="109">
        <f>AA4/J29</f>
        <v>0.82479627473806749</v>
      </c>
      <c r="BO4" s="109">
        <f>AB4/J29</f>
        <v>0.85302677532013971</v>
      </c>
      <c r="BP4" s="109">
        <f>AC4/J29</f>
        <v>0.80296856810244466</v>
      </c>
      <c r="BQ4" s="109">
        <f>AD4/J29</f>
        <v>0.89871944121071012</v>
      </c>
      <c r="BR4" s="109">
        <f>AE4/J29</f>
        <v>0.83440046565774162</v>
      </c>
      <c r="BS4" s="109">
        <f>AF4/J29</f>
        <v>0.89057043073341102</v>
      </c>
      <c r="BT4" s="109">
        <f>AG4/J29</f>
        <v>0.83934807916181609</v>
      </c>
      <c r="BU4" s="114">
        <f>AH4/J29</f>
        <v>0.94091967403958088</v>
      </c>
      <c r="BV4" s="109"/>
      <c r="BW4" s="109">
        <f t="shared" si="0"/>
        <v>0.84846114668218842</v>
      </c>
      <c r="BX4" s="109"/>
      <c r="BY4" s="109">
        <f>STDEV(BW2:BW25) - 0</f>
        <v>1.056494564046891E-2</v>
      </c>
      <c r="BZ4" s="109"/>
      <c r="CA4" s="109"/>
      <c r="CB4" s="109"/>
      <c r="CC4" s="109"/>
      <c r="CD4" s="109"/>
      <c r="CE4" s="109"/>
      <c r="CF4" s="109"/>
      <c r="CG4" s="109"/>
      <c r="CH4" s="109"/>
      <c r="CI4" s="108"/>
      <c r="CJ4" s="108"/>
      <c r="CK4" s="108"/>
    </row>
    <row r="5" spans="2:89" ht="39.75" customHeight="1" thickBot="1" x14ac:dyDescent="0.3">
      <c r="B5" s="109"/>
      <c r="C5" s="132">
        <v>30.69</v>
      </c>
      <c r="D5" s="133">
        <v>29.25</v>
      </c>
      <c r="E5" s="133">
        <v>31.25</v>
      </c>
      <c r="F5" s="133">
        <v>29.33</v>
      </c>
      <c r="G5" s="133">
        <v>31.25</v>
      </c>
      <c r="H5" s="133">
        <v>29.85</v>
      </c>
      <c r="I5" s="133">
        <v>31.09</v>
      </c>
      <c r="J5" s="133">
        <v>29.89</v>
      </c>
      <c r="K5" s="133">
        <v>29.76</v>
      </c>
      <c r="L5" s="133">
        <v>28.34</v>
      </c>
      <c r="M5" s="133">
        <v>29.31</v>
      </c>
      <c r="N5" s="133">
        <v>28.36</v>
      </c>
      <c r="O5" s="133">
        <v>29.57</v>
      </c>
      <c r="P5" s="133">
        <v>28.19</v>
      </c>
      <c r="Q5" s="133">
        <v>29.61</v>
      </c>
      <c r="R5" s="133">
        <v>28.52</v>
      </c>
      <c r="S5" s="133">
        <v>29.15</v>
      </c>
      <c r="T5" s="133">
        <v>27.99</v>
      </c>
      <c r="U5" s="133">
        <v>28.94</v>
      </c>
      <c r="V5" s="133">
        <v>28.63</v>
      </c>
      <c r="W5" s="133">
        <v>29.24</v>
      </c>
      <c r="X5" s="133">
        <v>28.22</v>
      </c>
      <c r="Y5" s="133">
        <v>29.23</v>
      </c>
      <c r="Z5" s="133">
        <v>28.37</v>
      </c>
      <c r="AA5" s="133">
        <v>29.32</v>
      </c>
      <c r="AB5" s="133">
        <v>28.36</v>
      </c>
      <c r="AC5" s="133">
        <v>29.7</v>
      </c>
      <c r="AD5" s="133">
        <v>28.48</v>
      </c>
      <c r="AE5" s="133">
        <v>30.29</v>
      </c>
      <c r="AF5" s="133">
        <v>28.66</v>
      </c>
      <c r="AG5" s="133">
        <v>31.27</v>
      </c>
      <c r="AH5" s="134">
        <v>30.42</v>
      </c>
      <c r="AI5" s="109"/>
      <c r="AJ5" s="109"/>
      <c r="AK5" s="109"/>
      <c r="AL5" s="109"/>
      <c r="AM5" s="109"/>
      <c r="AN5" s="109"/>
      <c r="AO5" s="109"/>
      <c r="AP5" s="113">
        <f>C5/J29</f>
        <v>0.89318975552968571</v>
      </c>
      <c r="AQ5" s="109">
        <f>D5/J29</f>
        <v>0.85128055878928988</v>
      </c>
      <c r="AR5" s="109">
        <f>E5/J29</f>
        <v>0.90948777648428403</v>
      </c>
      <c r="AS5" s="109">
        <f>F5/J29</f>
        <v>0.85360884749708965</v>
      </c>
      <c r="AT5" s="109">
        <f>G5/J29</f>
        <v>0.90948777648428403</v>
      </c>
      <c r="AU5" s="109">
        <f>H5/J29</f>
        <v>0.86874272409778819</v>
      </c>
      <c r="AV5" s="109">
        <f>I5/J29</f>
        <v>0.90483119906868448</v>
      </c>
      <c r="AW5" s="109">
        <f>J5/J29</f>
        <v>0.86990686845168808</v>
      </c>
      <c r="AX5" s="109">
        <f>K5/J29</f>
        <v>0.8661233993015135</v>
      </c>
      <c r="AY5" s="109">
        <f>L5/J29</f>
        <v>0.82479627473806749</v>
      </c>
      <c r="AZ5" s="109">
        <f>M5/J29</f>
        <v>0.85302677532013971</v>
      </c>
      <c r="BA5" s="109">
        <f>N5/J29</f>
        <v>0.82537834691501744</v>
      </c>
      <c r="BB5" s="109">
        <f>O5/J29</f>
        <v>0.86059371362048898</v>
      </c>
      <c r="BC5" s="109">
        <f>P5/J29</f>
        <v>0.82043073341094297</v>
      </c>
      <c r="BD5" s="109">
        <f>Q5/J29</f>
        <v>0.86175785797438886</v>
      </c>
      <c r="BE5" s="109">
        <f>R5/J29</f>
        <v>0.83003492433061699</v>
      </c>
      <c r="BF5" s="109">
        <f>S5/J29</f>
        <v>0.84837019790454016</v>
      </c>
      <c r="BG5" s="109">
        <f>T5/J29</f>
        <v>0.81461001164144353</v>
      </c>
      <c r="BH5" s="109">
        <f>U5/J29</f>
        <v>0.8422584400465658</v>
      </c>
      <c r="BI5" s="109">
        <f>V5/J29</f>
        <v>0.83323632130384162</v>
      </c>
      <c r="BJ5" s="109">
        <f>W5/J29</f>
        <v>0.85098952270081485</v>
      </c>
      <c r="BK5" s="109">
        <f>X5/J29</f>
        <v>0.82130384167636783</v>
      </c>
      <c r="BL5" s="109">
        <f>Y5/J29</f>
        <v>0.85069848661233993</v>
      </c>
      <c r="BM5" s="109">
        <f>Z5/J29</f>
        <v>0.82566938300349246</v>
      </c>
      <c r="BN5" s="109">
        <f>AA5/J29</f>
        <v>0.85331781140861473</v>
      </c>
      <c r="BO5" s="109">
        <f>AB5/J29</f>
        <v>0.82537834691501744</v>
      </c>
      <c r="BP5" s="109">
        <f>AC5/J29</f>
        <v>0.86437718277066355</v>
      </c>
      <c r="BQ5" s="109">
        <f>AD5/J29</f>
        <v>0.8288707799767171</v>
      </c>
      <c r="BR5" s="109">
        <f>AE5/J29</f>
        <v>0.88154831199068684</v>
      </c>
      <c r="BS5" s="109">
        <f>AF5/J29</f>
        <v>0.83410942956926659</v>
      </c>
      <c r="BT5" s="109">
        <f>AG5/J29</f>
        <v>0.91006984866123397</v>
      </c>
      <c r="BU5" s="114">
        <f>AH5/J29</f>
        <v>0.88533178114086153</v>
      </c>
      <c r="BV5" s="109"/>
      <c r="BW5" s="109">
        <f t="shared" si="0"/>
        <v>0.855400538416764</v>
      </c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8"/>
      <c r="CJ5" s="108"/>
      <c r="CK5" s="108"/>
    </row>
    <row r="6" spans="2:89" ht="39.75" customHeight="1" thickBot="1" x14ac:dyDescent="0.3">
      <c r="B6" s="109"/>
      <c r="C6" s="132">
        <v>28.73</v>
      </c>
      <c r="D6" s="133">
        <v>30.32</v>
      </c>
      <c r="E6" s="133">
        <v>29.53</v>
      </c>
      <c r="F6" s="133">
        <v>31.81</v>
      </c>
      <c r="G6" s="133">
        <v>29.66</v>
      </c>
      <c r="H6" s="133">
        <v>30.83</v>
      </c>
      <c r="I6" s="133">
        <v>29.41</v>
      </c>
      <c r="J6" s="133">
        <v>31.29</v>
      </c>
      <c r="K6" s="133">
        <v>28.54</v>
      </c>
      <c r="L6" s="133">
        <v>29.13</v>
      </c>
      <c r="M6" s="133">
        <v>28.53</v>
      </c>
      <c r="N6" s="133">
        <v>29.91</v>
      </c>
      <c r="O6" s="133">
        <v>28.2</v>
      </c>
      <c r="P6" s="133">
        <v>30.06</v>
      </c>
      <c r="Q6" s="133">
        <v>28.59</v>
      </c>
      <c r="R6" s="133">
        <v>30.02</v>
      </c>
      <c r="S6" s="133">
        <v>27.98</v>
      </c>
      <c r="T6" s="133">
        <v>29.37</v>
      </c>
      <c r="U6" s="133">
        <v>28.01</v>
      </c>
      <c r="V6" s="133">
        <v>29.3</v>
      </c>
      <c r="W6" s="133">
        <v>27.97</v>
      </c>
      <c r="X6" s="133">
        <v>29.43</v>
      </c>
      <c r="Y6" s="133">
        <v>28.14</v>
      </c>
      <c r="Z6" s="133">
        <v>29.67</v>
      </c>
      <c r="AA6" s="133">
        <v>27.67</v>
      </c>
      <c r="AB6" s="133">
        <v>29.16</v>
      </c>
      <c r="AC6" s="133">
        <v>28.25</v>
      </c>
      <c r="AD6" s="133">
        <v>30.74</v>
      </c>
      <c r="AE6" s="133">
        <v>28.1</v>
      </c>
      <c r="AF6" s="133">
        <v>30.62</v>
      </c>
      <c r="AG6" s="133">
        <v>28.9</v>
      </c>
      <c r="AH6" s="134">
        <v>31.81</v>
      </c>
      <c r="AI6" s="109"/>
      <c r="AJ6" s="109"/>
      <c r="AK6" s="109"/>
      <c r="AL6" s="109"/>
      <c r="AM6" s="109"/>
      <c r="AN6" s="109"/>
      <c r="AO6" s="109"/>
      <c r="AP6" s="113">
        <f>C6/J29</f>
        <v>0.83614668218859145</v>
      </c>
      <c r="AQ6" s="109">
        <f>D6/J29</f>
        <v>0.88242142025611181</v>
      </c>
      <c r="AR6" s="109">
        <f>E6/J29</f>
        <v>0.85942956926658909</v>
      </c>
      <c r="AS6" s="109">
        <f>F6/J29</f>
        <v>0.92578579743888245</v>
      </c>
      <c r="AT6" s="109">
        <f>G6/J29</f>
        <v>0.86321303841676367</v>
      </c>
      <c r="AU6" s="109">
        <f>H6/J29</f>
        <v>0.89726426076833521</v>
      </c>
      <c r="AV6" s="109">
        <f>I6/J29</f>
        <v>0.85593713620488943</v>
      </c>
      <c r="AW6" s="109">
        <f>J6/J29</f>
        <v>0.91065192083818391</v>
      </c>
      <c r="AX6" s="109">
        <f>K6/J29</f>
        <v>0.83061699650756693</v>
      </c>
      <c r="AY6" s="109">
        <f>L6/J29</f>
        <v>0.84778812572759021</v>
      </c>
      <c r="AZ6" s="109">
        <f>M6/J29</f>
        <v>0.83032596041909201</v>
      </c>
      <c r="BA6" s="109">
        <f>N6/J29</f>
        <v>0.87048894062863802</v>
      </c>
      <c r="BB6" s="109">
        <f>O6/J29</f>
        <v>0.82072176949941789</v>
      </c>
      <c r="BC6" s="109">
        <f>P6/J29</f>
        <v>0.87485448195576254</v>
      </c>
      <c r="BD6" s="109">
        <f>Q6/J29</f>
        <v>0.83207217694994184</v>
      </c>
      <c r="BE6" s="109">
        <f>R6/J29</f>
        <v>0.87369033760186265</v>
      </c>
      <c r="BF6" s="109">
        <f>S6/J29</f>
        <v>0.81431897555296862</v>
      </c>
      <c r="BG6" s="109">
        <f>T6/J29</f>
        <v>0.85477299185098954</v>
      </c>
      <c r="BH6" s="109">
        <f>U6/J29</f>
        <v>0.81519208381839359</v>
      </c>
      <c r="BI6" s="109">
        <f>V6/J29</f>
        <v>0.85273573923166479</v>
      </c>
      <c r="BJ6" s="109">
        <f>W6/J29</f>
        <v>0.81402793946449359</v>
      </c>
      <c r="BK6" s="109">
        <f>X6/J29</f>
        <v>0.85651920838183937</v>
      </c>
      <c r="BL6" s="109">
        <f>Y6/J29</f>
        <v>0.81897555296856817</v>
      </c>
      <c r="BM6" s="109">
        <f>Z6/J29</f>
        <v>0.86350407450523869</v>
      </c>
      <c r="BN6" s="109">
        <f>AA6/J29</f>
        <v>0.80529685681024454</v>
      </c>
      <c r="BO6" s="109">
        <f>AB6/J29</f>
        <v>0.84866123399301518</v>
      </c>
      <c r="BP6" s="109">
        <f>AC6/J29</f>
        <v>0.8221769499417928</v>
      </c>
      <c r="BQ6" s="109">
        <f>AD6/J29</f>
        <v>0.89464493597206052</v>
      </c>
      <c r="BR6" s="109">
        <f>AE6/J29</f>
        <v>0.81781140861466828</v>
      </c>
      <c r="BS6" s="109">
        <f>AF6/J29</f>
        <v>0.89115250291036097</v>
      </c>
      <c r="BT6" s="109">
        <f>AG6/J29</f>
        <v>0.84109429569266592</v>
      </c>
      <c r="BU6" s="114">
        <f>AH6/J29</f>
        <v>0.92578579743888245</v>
      </c>
      <c r="BV6" s="109"/>
      <c r="BW6" s="115">
        <f t="shared" si="0"/>
        <v>0.8546274738067523</v>
      </c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8"/>
      <c r="CJ6" s="108"/>
      <c r="CK6" s="108"/>
    </row>
    <row r="7" spans="2:89" ht="39.75" customHeight="1" x14ac:dyDescent="0.25">
      <c r="B7" s="109"/>
      <c r="C7" s="132">
        <v>31.13</v>
      </c>
      <c r="D7" s="133">
        <v>29.96</v>
      </c>
      <c r="E7" s="133">
        <v>31.46</v>
      </c>
      <c r="F7" s="133">
        <v>30.04</v>
      </c>
      <c r="G7" s="133">
        <v>31.36</v>
      </c>
      <c r="H7" s="133">
        <v>30.17</v>
      </c>
      <c r="I7" s="133">
        <v>30.88</v>
      </c>
      <c r="J7" s="133">
        <v>29.84</v>
      </c>
      <c r="K7" s="133">
        <v>29.31</v>
      </c>
      <c r="L7" s="133">
        <v>28.37</v>
      </c>
      <c r="M7" s="133">
        <v>30.29</v>
      </c>
      <c r="N7" s="133">
        <v>29.43</v>
      </c>
      <c r="O7" s="133">
        <v>30.41</v>
      </c>
      <c r="P7" s="133">
        <v>29.86</v>
      </c>
      <c r="Q7" s="133">
        <v>30.68</v>
      </c>
      <c r="R7" s="133">
        <v>29.73</v>
      </c>
      <c r="S7" s="133">
        <v>29.38</v>
      </c>
      <c r="T7" s="133">
        <v>28.51</v>
      </c>
      <c r="U7" s="133">
        <v>29.58</v>
      </c>
      <c r="V7" s="133">
        <v>28.15</v>
      </c>
      <c r="W7" s="133">
        <v>29.12</v>
      </c>
      <c r="X7" s="133">
        <v>28.41</v>
      </c>
      <c r="Y7" s="133">
        <v>29.46</v>
      </c>
      <c r="Z7" s="133">
        <v>28.72</v>
      </c>
      <c r="AA7" s="133">
        <v>29.47</v>
      </c>
      <c r="AB7" s="133">
        <v>28.23</v>
      </c>
      <c r="AC7" s="133">
        <v>29.79</v>
      </c>
      <c r="AD7" s="133">
        <v>28.83</v>
      </c>
      <c r="AE7" s="133">
        <v>30.43</v>
      </c>
      <c r="AF7" s="133">
        <v>28.92</v>
      </c>
      <c r="AG7" s="133">
        <v>31.37</v>
      </c>
      <c r="AH7" s="134">
        <v>29.91</v>
      </c>
      <c r="AI7" s="109"/>
      <c r="AJ7" s="109"/>
      <c r="AK7" s="109"/>
      <c r="AL7" s="109"/>
      <c r="AM7" s="109"/>
      <c r="AN7" s="109"/>
      <c r="AO7" s="109"/>
      <c r="AP7" s="113">
        <f>C7/J29</f>
        <v>0.90599534342258436</v>
      </c>
      <c r="AQ7" s="109">
        <f>D7/J29</f>
        <v>0.87194412107101282</v>
      </c>
      <c r="AR7" s="109">
        <f>E7/J29</f>
        <v>0.91559953434225849</v>
      </c>
      <c r="AS7" s="109">
        <f>F7/J29</f>
        <v>0.8742724097788126</v>
      </c>
      <c r="AT7" s="109">
        <f>G7/J29</f>
        <v>0.91268917345750877</v>
      </c>
      <c r="AU7" s="109">
        <f>H7/J29</f>
        <v>0.87805587892898729</v>
      </c>
      <c r="AV7" s="109">
        <f>I7/J29</f>
        <v>0.89871944121071012</v>
      </c>
      <c r="AW7" s="109">
        <f>J7/J29</f>
        <v>0.86845168800931316</v>
      </c>
      <c r="AX7" s="109">
        <f>K7/J29</f>
        <v>0.85302677532013971</v>
      </c>
      <c r="AY7" s="109">
        <f>L7/J29</f>
        <v>0.82566938300349246</v>
      </c>
      <c r="AZ7" s="109">
        <f>M7/J29</f>
        <v>0.88154831199068684</v>
      </c>
      <c r="BA7" s="109">
        <f>N7/J29</f>
        <v>0.85651920838183937</v>
      </c>
      <c r="BB7" s="109">
        <f>O7/J29</f>
        <v>0.8850407450523865</v>
      </c>
      <c r="BC7" s="109">
        <f>P7/J29</f>
        <v>0.8690337601862631</v>
      </c>
      <c r="BD7" s="109">
        <f>Q7/J29</f>
        <v>0.89289871944121069</v>
      </c>
      <c r="BE7" s="109">
        <f>R7/J29</f>
        <v>0.86525029103608853</v>
      </c>
      <c r="BF7" s="109">
        <f>S7/J29</f>
        <v>0.85506402793946445</v>
      </c>
      <c r="BG7" s="109">
        <f>T7/J29</f>
        <v>0.82974388824214207</v>
      </c>
      <c r="BH7" s="109">
        <f>U7/J29</f>
        <v>0.86088474970896389</v>
      </c>
      <c r="BI7" s="109">
        <f>V7/J29</f>
        <v>0.81926658905704308</v>
      </c>
      <c r="BJ7" s="109">
        <f>W7/J29</f>
        <v>0.8474970896391153</v>
      </c>
      <c r="BK7" s="109">
        <f>X7/J29</f>
        <v>0.82683352735739235</v>
      </c>
      <c r="BL7" s="109">
        <f>Y7/J29</f>
        <v>0.85739231664726434</v>
      </c>
      <c r="BM7" s="109">
        <f>Z7/J29</f>
        <v>0.83585564610011642</v>
      </c>
      <c r="BN7" s="109">
        <f>AA7/J29</f>
        <v>0.85768335273573926</v>
      </c>
      <c r="BO7" s="109">
        <f>AB7/J29</f>
        <v>0.82159487776484286</v>
      </c>
      <c r="BP7" s="109">
        <f>AC7/J29</f>
        <v>0.86699650756693825</v>
      </c>
      <c r="BQ7" s="109">
        <f>AD7/J29</f>
        <v>0.83905704307334106</v>
      </c>
      <c r="BR7" s="109">
        <f>AE7/J29</f>
        <v>0.88562281722933645</v>
      </c>
      <c r="BS7" s="109">
        <f>AF7/J29</f>
        <v>0.84167636786961586</v>
      </c>
      <c r="BT7" s="109">
        <f>AG7/J29</f>
        <v>0.9129802095459838</v>
      </c>
      <c r="BU7" s="114">
        <f>AH7/J29</f>
        <v>0.87048894062863802</v>
      </c>
      <c r="BV7" s="109"/>
      <c r="BW7" s="115">
        <f t="shared" si="0"/>
        <v>0.86510477299185129</v>
      </c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8"/>
      <c r="CJ7" s="108"/>
      <c r="CK7" s="108"/>
    </row>
    <row r="8" spans="2:89" ht="39.75" customHeight="1" thickBot="1" x14ac:dyDescent="0.3">
      <c r="B8" s="109"/>
      <c r="C8" s="132">
        <v>29.82</v>
      </c>
      <c r="D8" s="133">
        <v>30.89</v>
      </c>
      <c r="E8" s="133">
        <v>30.12</v>
      </c>
      <c r="F8" s="133">
        <v>31.49</v>
      </c>
      <c r="G8" s="133">
        <v>29.55</v>
      </c>
      <c r="H8" s="133">
        <v>30.76</v>
      </c>
      <c r="I8" s="133">
        <v>29.78</v>
      </c>
      <c r="J8" s="133">
        <v>30.91</v>
      </c>
      <c r="K8" s="133">
        <v>28.31</v>
      </c>
      <c r="L8" s="133">
        <v>29.65</v>
      </c>
      <c r="M8" s="133">
        <v>29.33</v>
      </c>
      <c r="N8" s="133">
        <v>30.6</v>
      </c>
      <c r="O8" s="133">
        <v>29.15</v>
      </c>
      <c r="P8" s="133">
        <v>30.1</v>
      </c>
      <c r="Q8" s="133">
        <v>29.13</v>
      </c>
      <c r="R8" s="133">
        <v>30.66</v>
      </c>
      <c r="S8" s="133">
        <v>28.76</v>
      </c>
      <c r="T8" s="133">
        <v>29.21</v>
      </c>
      <c r="U8" s="133">
        <v>27.94</v>
      </c>
      <c r="V8" s="133">
        <v>29.44</v>
      </c>
      <c r="W8" s="133">
        <v>27.96</v>
      </c>
      <c r="X8" s="133">
        <v>29.13</v>
      </c>
      <c r="Y8" s="133">
        <v>27.98</v>
      </c>
      <c r="Z8" s="133">
        <v>29.24</v>
      </c>
      <c r="AA8" s="133">
        <v>27.88</v>
      </c>
      <c r="AB8" s="133">
        <v>29.35</v>
      </c>
      <c r="AC8" s="133">
        <v>28.16</v>
      </c>
      <c r="AD8" s="133">
        <v>30.39</v>
      </c>
      <c r="AE8" s="133">
        <v>28.26</v>
      </c>
      <c r="AF8" s="133">
        <v>30.39</v>
      </c>
      <c r="AG8" s="133">
        <v>29</v>
      </c>
      <c r="AH8" s="134">
        <v>31.89</v>
      </c>
      <c r="AI8" s="109"/>
      <c r="AJ8" s="109"/>
      <c r="AK8" s="109"/>
      <c r="AL8" s="109"/>
      <c r="AM8" s="109"/>
      <c r="AN8" s="109"/>
      <c r="AO8" s="109"/>
      <c r="AP8" s="113">
        <f>C8/J29</f>
        <v>0.86786961583236322</v>
      </c>
      <c r="AQ8" s="109">
        <f>D8/J29</f>
        <v>0.89901047729918515</v>
      </c>
      <c r="AR8" s="109">
        <f>E8/J29</f>
        <v>0.87660069848661237</v>
      </c>
      <c r="AS8" s="109">
        <f>F8/J29</f>
        <v>0.91647264260768335</v>
      </c>
      <c r="AT8" s="109">
        <f>G8/J29</f>
        <v>0.86001164144353903</v>
      </c>
      <c r="AU8" s="109">
        <f>H8/J29</f>
        <v>0.89522700814901057</v>
      </c>
      <c r="AV8" s="109">
        <f>I8/J29</f>
        <v>0.86670547147846333</v>
      </c>
      <c r="AW8" s="109">
        <f>J8/J29</f>
        <v>0.89959254947613509</v>
      </c>
      <c r="AX8" s="109">
        <f>K8/J29</f>
        <v>0.82392316647264263</v>
      </c>
      <c r="AY8" s="109">
        <f>L8/J29</f>
        <v>0.86292200232828864</v>
      </c>
      <c r="AZ8" s="109">
        <f>M8/J29</f>
        <v>0.85360884749708965</v>
      </c>
      <c r="BA8" s="109">
        <f>N8/J29</f>
        <v>0.89057043073341102</v>
      </c>
      <c r="BB8" s="109">
        <f>O8/J29</f>
        <v>0.84837019790454016</v>
      </c>
      <c r="BC8" s="109">
        <f>P8/J29</f>
        <v>0.87601862630966243</v>
      </c>
      <c r="BD8" s="109">
        <f>Q8/J29</f>
        <v>0.84778812572759021</v>
      </c>
      <c r="BE8" s="109">
        <f>R8/J29</f>
        <v>0.89231664726426074</v>
      </c>
      <c r="BF8" s="109">
        <f>S8/J29</f>
        <v>0.83701979045401631</v>
      </c>
      <c r="BG8" s="109">
        <f>T8/J29</f>
        <v>0.85011641443538999</v>
      </c>
      <c r="BH8" s="109">
        <f>U8/J29</f>
        <v>0.81315483119906873</v>
      </c>
      <c r="BI8" s="109">
        <f>V8/J29</f>
        <v>0.8568102444703144</v>
      </c>
      <c r="BJ8" s="109">
        <f>W8/J29</f>
        <v>0.81373690337601867</v>
      </c>
      <c r="BK8" s="109">
        <f>X8/J29</f>
        <v>0.84778812572759021</v>
      </c>
      <c r="BL8" s="109">
        <f>Y8/J29</f>
        <v>0.81431897555296862</v>
      </c>
      <c r="BM8" s="109">
        <f>Z8/J29</f>
        <v>0.85098952270081485</v>
      </c>
      <c r="BN8" s="109">
        <f>AA8/J29</f>
        <v>0.8114086146682189</v>
      </c>
      <c r="BO8" s="109">
        <f>AB8/J29</f>
        <v>0.85419091967403959</v>
      </c>
      <c r="BP8" s="109">
        <f>AC8/J29</f>
        <v>0.81955762514551811</v>
      </c>
      <c r="BQ8" s="109">
        <f>AD8/J29</f>
        <v>0.88445867287543656</v>
      </c>
      <c r="BR8" s="109">
        <f>AE8/J29</f>
        <v>0.82246798603026783</v>
      </c>
      <c r="BS8" s="109">
        <f>AF8/J29</f>
        <v>0.88445867287543656</v>
      </c>
      <c r="BT8" s="109">
        <f>AG8/J29</f>
        <v>0.84400465657741564</v>
      </c>
      <c r="BU8" s="114">
        <f>AH8/J29</f>
        <v>0.92811408614668223</v>
      </c>
      <c r="BV8" s="109"/>
      <c r="BW8" s="116">
        <f t="shared" si="0"/>
        <v>0.8596751309662396</v>
      </c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8"/>
      <c r="CJ8" s="108"/>
      <c r="CK8" s="108"/>
    </row>
    <row r="9" spans="2:89" ht="39.75" customHeight="1" thickBot="1" x14ac:dyDescent="0.3">
      <c r="B9" s="109"/>
      <c r="C9" s="132">
        <v>31.51</v>
      </c>
      <c r="D9" s="133">
        <v>30.31</v>
      </c>
      <c r="E9" s="133">
        <v>31.63</v>
      </c>
      <c r="F9" s="133">
        <v>30.51</v>
      </c>
      <c r="G9" s="133">
        <v>31.37</v>
      </c>
      <c r="H9" s="133">
        <v>29.73</v>
      </c>
      <c r="I9" s="133">
        <v>31.1</v>
      </c>
      <c r="J9" s="133">
        <v>29.81</v>
      </c>
      <c r="K9" s="133">
        <v>30</v>
      </c>
      <c r="L9" s="133">
        <v>29.19</v>
      </c>
      <c r="M9" s="133">
        <v>31.26</v>
      </c>
      <c r="N9" s="133">
        <v>30.13</v>
      </c>
      <c r="O9" s="133">
        <v>30.15</v>
      </c>
      <c r="P9" s="133">
        <v>29.56</v>
      </c>
      <c r="Q9" s="133">
        <v>30.54</v>
      </c>
      <c r="R9" s="133">
        <v>29.41</v>
      </c>
      <c r="S9" s="133">
        <v>30.07</v>
      </c>
      <c r="T9" s="133">
        <v>28.49</v>
      </c>
      <c r="U9" s="133">
        <v>28.75</v>
      </c>
      <c r="V9" s="133">
        <v>28.65</v>
      </c>
      <c r="W9" s="133">
        <v>28.84</v>
      </c>
      <c r="X9" s="133">
        <v>28.1</v>
      </c>
      <c r="Y9" s="133">
        <v>29.54</v>
      </c>
      <c r="Z9" s="133">
        <v>28.57</v>
      </c>
      <c r="AA9" s="133">
        <v>29.52</v>
      </c>
      <c r="AB9" s="133">
        <v>28.26</v>
      </c>
      <c r="AC9" s="133">
        <v>29.92</v>
      </c>
      <c r="AD9" s="133">
        <v>28.69</v>
      </c>
      <c r="AE9" s="133">
        <v>29.87</v>
      </c>
      <c r="AF9" s="133">
        <v>29.3</v>
      </c>
      <c r="AG9" s="133">
        <v>30.46</v>
      </c>
      <c r="AH9" s="134">
        <v>29.68</v>
      </c>
      <c r="AI9" s="109"/>
      <c r="AJ9" s="109"/>
      <c r="AK9" s="109"/>
      <c r="AL9" s="109"/>
      <c r="AM9" s="109"/>
      <c r="AN9" s="109"/>
      <c r="AO9" s="109"/>
      <c r="AP9" s="113">
        <f>C9/J29</f>
        <v>0.91705471478463341</v>
      </c>
      <c r="AQ9" s="109">
        <f>D9/J29</f>
        <v>0.88213038416763678</v>
      </c>
      <c r="AR9" s="109">
        <f>E9/J29</f>
        <v>0.92054714784633296</v>
      </c>
      <c r="AS9" s="109">
        <f>F9/J29</f>
        <v>0.88795110593713622</v>
      </c>
      <c r="AT9" s="109">
        <f>G9/J29</f>
        <v>0.9129802095459838</v>
      </c>
      <c r="AU9" s="109">
        <f>H9/J29</f>
        <v>0.86525029103608853</v>
      </c>
      <c r="AV9" s="109">
        <f>I9/J29</f>
        <v>0.9051222351571595</v>
      </c>
      <c r="AW9" s="109">
        <f>J9/J29</f>
        <v>0.86757857974388819</v>
      </c>
      <c r="AX9" s="109">
        <f>K9/J29</f>
        <v>0.87310826542491271</v>
      </c>
      <c r="AY9" s="109">
        <f>L9/J29</f>
        <v>0.84953434225844005</v>
      </c>
      <c r="AZ9" s="109">
        <f>M9/J29</f>
        <v>0.90977881257275905</v>
      </c>
      <c r="BA9" s="109">
        <f>N9/J29</f>
        <v>0.87689173457508729</v>
      </c>
      <c r="BB9" s="109">
        <f>O9/J29</f>
        <v>0.87747380675203723</v>
      </c>
      <c r="BC9" s="109">
        <f>P9/J29</f>
        <v>0.86030267753201395</v>
      </c>
      <c r="BD9" s="109">
        <f>Q9/J29</f>
        <v>0.88882421420256108</v>
      </c>
      <c r="BE9" s="109">
        <f>R9/J29</f>
        <v>0.85593713620488943</v>
      </c>
      <c r="BF9" s="109">
        <f>S9/J29</f>
        <v>0.87514551804423746</v>
      </c>
      <c r="BG9" s="109">
        <f>T9/J29</f>
        <v>0.82916181606519201</v>
      </c>
      <c r="BH9" s="109">
        <f>U9/J29</f>
        <v>0.83672875436554139</v>
      </c>
      <c r="BI9" s="109">
        <f>V9/J29</f>
        <v>0.83381839348079156</v>
      </c>
      <c r="BJ9" s="109">
        <f>W9/J29</f>
        <v>0.83934807916181609</v>
      </c>
      <c r="BK9" s="109">
        <f>X9/J29</f>
        <v>0.81781140861466828</v>
      </c>
      <c r="BL9" s="109">
        <f>Y9/J29</f>
        <v>0.859720605355064</v>
      </c>
      <c r="BM9" s="109">
        <f>Z9/J29</f>
        <v>0.8314901047729919</v>
      </c>
      <c r="BN9" s="109">
        <f>AA9/J29</f>
        <v>0.85913853317811406</v>
      </c>
      <c r="BO9" s="109">
        <f>AB9/J29</f>
        <v>0.82246798603026783</v>
      </c>
      <c r="BP9" s="109">
        <f>AC9/J29</f>
        <v>0.87077997671711294</v>
      </c>
      <c r="BQ9" s="109">
        <f>AD9/J29</f>
        <v>0.83498253783469156</v>
      </c>
      <c r="BR9" s="109">
        <f>AE9/J29</f>
        <v>0.86932479627473813</v>
      </c>
      <c r="BS9" s="109">
        <f>AF9/J29</f>
        <v>0.85273573923166479</v>
      </c>
      <c r="BT9" s="109">
        <f>AG9/J29</f>
        <v>0.88649592549476142</v>
      </c>
      <c r="BU9" s="114">
        <f>AH9/J29</f>
        <v>0.86379511059371361</v>
      </c>
      <c r="BV9" s="109"/>
      <c r="BW9" s="117">
        <f t="shared" si="0"/>
        <v>0.86666909196740405</v>
      </c>
      <c r="BX9" s="109"/>
      <c r="BY9" s="109"/>
      <c r="BZ9" s="118" t="s">
        <v>1</v>
      </c>
      <c r="CA9" s="119"/>
      <c r="CB9" s="120"/>
      <c r="CC9" s="109"/>
      <c r="CD9" s="118" t="s">
        <v>2</v>
      </c>
      <c r="CE9" s="119"/>
      <c r="CF9" s="120"/>
      <c r="CG9" s="109"/>
      <c r="CH9" s="109"/>
      <c r="CI9" s="108"/>
      <c r="CJ9" s="108"/>
      <c r="CK9" s="108"/>
    </row>
    <row r="10" spans="2:89" ht="39.75" customHeight="1" thickBot="1" x14ac:dyDescent="0.3">
      <c r="B10" s="109"/>
      <c r="C10" s="132">
        <v>29.36</v>
      </c>
      <c r="D10" s="133">
        <v>30.87</v>
      </c>
      <c r="E10" s="133">
        <v>29.35</v>
      </c>
      <c r="F10" s="133">
        <v>30.8</v>
      </c>
      <c r="G10" s="133">
        <v>28.83</v>
      </c>
      <c r="H10" s="133">
        <v>29.73</v>
      </c>
      <c r="I10" s="133">
        <v>29.26</v>
      </c>
      <c r="J10" s="133">
        <v>31.01</v>
      </c>
      <c r="K10" s="133">
        <v>28.31</v>
      </c>
      <c r="L10" s="133">
        <v>29.98</v>
      </c>
      <c r="M10" s="133">
        <v>29.29</v>
      </c>
      <c r="N10" s="133">
        <v>30.7</v>
      </c>
      <c r="O10" s="133">
        <v>29.43</v>
      </c>
      <c r="P10" s="133">
        <v>30.11</v>
      </c>
      <c r="Q10" s="133">
        <v>29.14</v>
      </c>
      <c r="R10" s="133">
        <v>30.96</v>
      </c>
      <c r="S10" s="133">
        <v>28.98</v>
      </c>
      <c r="T10" s="133">
        <v>29.66</v>
      </c>
      <c r="U10" s="133">
        <v>27.76</v>
      </c>
      <c r="V10" s="133">
        <v>29.46</v>
      </c>
      <c r="W10" s="133">
        <v>27.82</v>
      </c>
      <c r="X10" s="133">
        <v>28.99</v>
      </c>
      <c r="Y10" s="133">
        <v>28.17</v>
      </c>
      <c r="Z10" s="133">
        <v>29.72</v>
      </c>
      <c r="AA10" s="133">
        <v>27.73</v>
      </c>
      <c r="AB10" s="133">
        <v>29.19</v>
      </c>
      <c r="AC10" s="133">
        <v>28.53</v>
      </c>
      <c r="AD10" s="133">
        <v>30.37</v>
      </c>
      <c r="AE10" s="133">
        <v>28.43</v>
      </c>
      <c r="AF10" s="133">
        <v>30.62</v>
      </c>
      <c r="AG10" s="133">
        <v>28.51</v>
      </c>
      <c r="AH10" s="134">
        <v>31.53</v>
      </c>
      <c r="AI10" s="109"/>
      <c r="AJ10" s="109"/>
      <c r="AK10" s="109"/>
      <c r="AL10" s="109"/>
      <c r="AM10" s="109"/>
      <c r="AN10" s="109"/>
      <c r="AO10" s="109"/>
      <c r="AP10" s="113">
        <f>C10/J29</f>
        <v>0.85448195576251451</v>
      </c>
      <c r="AQ10" s="109">
        <f>D10/J29</f>
        <v>0.89842840512223521</v>
      </c>
      <c r="AR10" s="109">
        <f>E10/J29</f>
        <v>0.85419091967403959</v>
      </c>
      <c r="AS10" s="109">
        <f>F10/J29</f>
        <v>0.89639115250291035</v>
      </c>
      <c r="AT10" s="109">
        <f>G10/J29</f>
        <v>0.83905704307334106</v>
      </c>
      <c r="AU10" s="109">
        <f>H10/J29</f>
        <v>0.86525029103608853</v>
      </c>
      <c r="AV10" s="109">
        <f>I10/J29</f>
        <v>0.8515715948777649</v>
      </c>
      <c r="AW10" s="109">
        <f>J10/J29</f>
        <v>0.90250291036088481</v>
      </c>
      <c r="AX10" s="109">
        <f>K10/J29</f>
        <v>0.82392316647264263</v>
      </c>
      <c r="AY10" s="109">
        <f>L10/J29</f>
        <v>0.87252619324796277</v>
      </c>
      <c r="AZ10" s="109">
        <f>M10/J29</f>
        <v>0.85244470314318976</v>
      </c>
      <c r="BA10" s="109">
        <f>N10/J29</f>
        <v>0.89348079161816063</v>
      </c>
      <c r="BB10" s="109">
        <f>O10/J29</f>
        <v>0.85651920838183937</v>
      </c>
      <c r="BC10" s="109">
        <f>P10/J29</f>
        <v>0.87630966239813735</v>
      </c>
      <c r="BD10" s="109">
        <f>Q10/J29</f>
        <v>0.84807916181606524</v>
      </c>
      <c r="BE10" s="109">
        <f>R10/J29</f>
        <v>0.9010477299185099</v>
      </c>
      <c r="BF10" s="109">
        <f>S10/J29</f>
        <v>0.84342258440046569</v>
      </c>
      <c r="BG10" s="109">
        <f>T10/J29</f>
        <v>0.86321303841676367</v>
      </c>
      <c r="BH10" s="109">
        <f>U10/J29</f>
        <v>0.80791618160651923</v>
      </c>
      <c r="BI10" s="109">
        <f>V10/J29</f>
        <v>0.85739231664726434</v>
      </c>
      <c r="BJ10" s="109">
        <f>W10/J29</f>
        <v>0.80966239813736907</v>
      </c>
      <c r="BK10" s="109">
        <f>X10/J29</f>
        <v>0.84371362048894061</v>
      </c>
      <c r="BL10" s="109">
        <f>Y10/J29</f>
        <v>0.81984866123399303</v>
      </c>
      <c r="BM10" s="109">
        <f>Z10/J29</f>
        <v>0.8649592549476135</v>
      </c>
      <c r="BN10" s="109">
        <f>AA10/J29</f>
        <v>0.80704307334109437</v>
      </c>
      <c r="BO10" s="109">
        <f>AB10/J29</f>
        <v>0.84953434225844005</v>
      </c>
      <c r="BP10" s="109">
        <f>AC10/J29</f>
        <v>0.83032596041909201</v>
      </c>
      <c r="BQ10" s="109">
        <f>AD10/J29</f>
        <v>0.88387660069848661</v>
      </c>
      <c r="BR10" s="109">
        <f>AE10/J29</f>
        <v>0.82741559953434229</v>
      </c>
      <c r="BS10" s="109">
        <f>AF10/J29</f>
        <v>0.89115250291036097</v>
      </c>
      <c r="BT10" s="109">
        <f>AG10/J29</f>
        <v>0.82974388824214207</v>
      </c>
      <c r="BU10" s="114">
        <f>AH10/J29</f>
        <v>0.91763678696158324</v>
      </c>
      <c r="BV10" s="109"/>
      <c r="BW10" s="116">
        <f t="shared" si="0"/>
        <v>0.85728317811408628</v>
      </c>
      <c r="BX10" s="109"/>
      <c r="BY10" s="109"/>
      <c r="BZ10" s="109"/>
      <c r="CA10" s="121">
        <f>AVERAGE(BW2:BW25)</f>
        <v>0.86332239698730728</v>
      </c>
      <c r="CB10" s="109"/>
      <c r="CC10" s="109"/>
      <c r="CD10" s="109"/>
      <c r="CE10" s="121">
        <f>CA10-BY4</f>
        <v>0.85275745134683834</v>
      </c>
      <c r="CF10" s="109"/>
      <c r="CG10" s="109"/>
      <c r="CH10" s="109"/>
      <c r="CI10" s="108"/>
      <c r="CJ10" s="108"/>
      <c r="CK10" s="108"/>
    </row>
    <row r="11" spans="2:89" ht="39.75" customHeight="1" x14ac:dyDescent="0.25">
      <c r="B11" s="109"/>
      <c r="C11" s="132">
        <v>31</v>
      </c>
      <c r="D11" s="133">
        <v>30.02</v>
      </c>
      <c r="E11" s="133">
        <v>31.25</v>
      </c>
      <c r="F11" s="133">
        <v>29.33</v>
      </c>
      <c r="G11" s="133">
        <v>29.88</v>
      </c>
      <c r="H11" s="133">
        <v>29.16</v>
      </c>
      <c r="I11" s="133">
        <v>30.7</v>
      </c>
      <c r="J11" s="133">
        <v>29.9</v>
      </c>
      <c r="K11" s="133">
        <v>29.95</v>
      </c>
      <c r="L11" s="133">
        <v>28.99</v>
      </c>
      <c r="M11" s="133">
        <v>30.64</v>
      </c>
      <c r="N11" s="133">
        <v>29.88</v>
      </c>
      <c r="O11" s="133">
        <v>30.69</v>
      </c>
      <c r="P11" s="133">
        <v>29.67</v>
      </c>
      <c r="Q11" s="133">
        <v>30.67</v>
      </c>
      <c r="R11" s="133">
        <v>29.67</v>
      </c>
      <c r="S11" s="133">
        <v>30.24</v>
      </c>
      <c r="T11" s="133">
        <v>28.82</v>
      </c>
      <c r="U11" s="133">
        <v>29.38</v>
      </c>
      <c r="V11" s="133">
        <v>28.3</v>
      </c>
      <c r="W11" s="133">
        <v>29.17</v>
      </c>
      <c r="X11" s="133">
        <v>27.75</v>
      </c>
      <c r="Y11" s="133">
        <v>28.99</v>
      </c>
      <c r="Z11" s="133">
        <v>28.71</v>
      </c>
      <c r="AA11" s="133">
        <v>29.34</v>
      </c>
      <c r="AB11" s="133">
        <v>28.42</v>
      </c>
      <c r="AC11" s="133">
        <v>29.63</v>
      </c>
      <c r="AD11" s="133">
        <v>28.7</v>
      </c>
      <c r="AE11" s="133">
        <v>29.96</v>
      </c>
      <c r="AF11" s="133">
        <v>28.5</v>
      </c>
      <c r="AG11" s="133">
        <v>30.6</v>
      </c>
      <c r="AH11" s="134">
        <v>29.49</v>
      </c>
      <c r="AI11" s="109"/>
      <c r="AJ11" s="109"/>
      <c r="AK11" s="109"/>
      <c r="AL11" s="109"/>
      <c r="AM11" s="109"/>
      <c r="AN11" s="109"/>
      <c r="AO11" s="109"/>
      <c r="AP11" s="113">
        <f>C11/J29</f>
        <v>0.90221187427240979</v>
      </c>
      <c r="AQ11" s="109">
        <f>D11/J29</f>
        <v>0.87369033760186265</v>
      </c>
      <c r="AR11" s="109">
        <f>E11/J29</f>
        <v>0.90948777648428403</v>
      </c>
      <c r="AS11" s="109">
        <f>F11/J29</f>
        <v>0.85360884749708965</v>
      </c>
      <c r="AT11" s="109">
        <f>G11/J29</f>
        <v>0.86961583236321305</v>
      </c>
      <c r="AU11" s="109">
        <f>H11/J29</f>
        <v>0.84866123399301518</v>
      </c>
      <c r="AV11" s="109">
        <f>I11/J29</f>
        <v>0.89348079161816063</v>
      </c>
      <c r="AW11" s="109">
        <f>J11/J29</f>
        <v>0.87019790454016299</v>
      </c>
      <c r="AX11" s="109">
        <f>K11/J29</f>
        <v>0.8716530849825378</v>
      </c>
      <c r="AY11" s="109">
        <f>L11/J29</f>
        <v>0.84371362048894061</v>
      </c>
      <c r="AZ11" s="109">
        <f>M11/J29</f>
        <v>0.89173457508731091</v>
      </c>
      <c r="BA11" s="109">
        <f>N11/J29</f>
        <v>0.86961583236321305</v>
      </c>
      <c r="BB11" s="109">
        <f>O11/J29</f>
        <v>0.89318975552968571</v>
      </c>
      <c r="BC11" s="109">
        <f>P11/J29</f>
        <v>0.86350407450523869</v>
      </c>
      <c r="BD11" s="109">
        <f>Q11/J29</f>
        <v>0.89260768335273577</v>
      </c>
      <c r="BE11" s="109">
        <f>R11/J29</f>
        <v>0.86350407450523869</v>
      </c>
      <c r="BF11" s="109">
        <f>S11/J29</f>
        <v>0.88009313154831192</v>
      </c>
      <c r="BG11" s="109">
        <f>T11/J29</f>
        <v>0.83876600698486614</v>
      </c>
      <c r="BH11" s="109">
        <f>U11/J29</f>
        <v>0.85506402793946445</v>
      </c>
      <c r="BI11" s="109">
        <f>V11/J29</f>
        <v>0.82363213038416772</v>
      </c>
      <c r="BJ11" s="109">
        <f>W11/J29</f>
        <v>0.84895227008149021</v>
      </c>
      <c r="BK11" s="109">
        <f>X11/J29</f>
        <v>0.80762514551804421</v>
      </c>
      <c r="BL11" s="109">
        <f>Y11/J29</f>
        <v>0.84371362048894061</v>
      </c>
      <c r="BM11" s="109">
        <f>Z11/J29</f>
        <v>0.83556461001164151</v>
      </c>
      <c r="BN11" s="109">
        <f>AA11/J29</f>
        <v>0.85389988358556457</v>
      </c>
      <c r="BO11" s="109">
        <f>AB11/J29</f>
        <v>0.82712456344586738</v>
      </c>
      <c r="BP11" s="109">
        <f>AC11/J29</f>
        <v>0.8623399301513387</v>
      </c>
      <c r="BQ11" s="109">
        <f>AD11/J29</f>
        <v>0.83527357392316648</v>
      </c>
      <c r="BR11" s="109">
        <f>AE11/J29</f>
        <v>0.87194412107101282</v>
      </c>
      <c r="BS11" s="109">
        <f>AF11/J29</f>
        <v>0.82945285215366704</v>
      </c>
      <c r="BT11" s="109">
        <f>AG11/J29</f>
        <v>0.89057043073341102</v>
      </c>
      <c r="BU11" s="114">
        <f>AH11/J29</f>
        <v>0.85826542491268909</v>
      </c>
      <c r="BV11" s="109"/>
      <c r="BW11" s="116">
        <f t="shared" si="0"/>
        <v>0.86164871944121091</v>
      </c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8"/>
      <c r="CJ11" s="108"/>
      <c r="CK11" s="108"/>
    </row>
    <row r="12" spans="2:89" ht="39.75" customHeight="1" x14ac:dyDescent="0.25">
      <c r="B12" s="109"/>
      <c r="C12" s="132">
        <v>29.46</v>
      </c>
      <c r="D12" s="133">
        <v>30.68</v>
      </c>
      <c r="E12" s="133">
        <v>28.72</v>
      </c>
      <c r="F12" s="133">
        <v>30.23</v>
      </c>
      <c r="G12" s="133">
        <v>28.73</v>
      </c>
      <c r="H12" s="133">
        <v>29.73</v>
      </c>
      <c r="I12" s="133">
        <v>29.74</v>
      </c>
      <c r="J12" s="133">
        <v>31.16</v>
      </c>
      <c r="K12" s="133">
        <v>29.14</v>
      </c>
      <c r="L12" s="133">
        <v>30.11</v>
      </c>
      <c r="M12" s="133">
        <v>29.41</v>
      </c>
      <c r="N12" s="133">
        <v>31.02</v>
      </c>
      <c r="O12" s="133">
        <v>29.69</v>
      </c>
      <c r="P12" s="133">
        <v>30.09</v>
      </c>
      <c r="Q12" s="133">
        <v>29.37</v>
      </c>
      <c r="R12" s="133">
        <v>30.9</v>
      </c>
      <c r="S12" s="133">
        <v>28.79</v>
      </c>
      <c r="T12" s="133">
        <v>29.82</v>
      </c>
      <c r="U12" s="133">
        <v>27.9</v>
      </c>
      <c r="V12" s="133">
        <v>29.24</v>
      </c>
      <c r="W12" s="133">
        <v>27.83</v>
      </c>
      <c r="X12" s="133">
        <v>28.99</v>
      </c>
      <c r="Y12" s="133">
        <v>27.79</v>
      </c>
      <c r="Z12" s="133">
        <v>29.85</v>
      </c>
      <c r="AA12" s="133">
        <v>27.88</v>
      </c>
      <c r="AB12" s="133">
        <v>29.54</v>
      </c>
      <c r="AC12" s="133">
        <v>28.37</v>
      </c>
      <c r="AD12" s="133">
        <v>30.5</v>
      </c>
      <c r="AE12" s="133">
        <v>28.59</v>
      </c>
      <c r="AF12" s="133">
        <v>30.17</v>
      </c>
      <c r="AG12" s="133">
        <v>29.27</v>
      </c>
      <c r="AH12" s="134">
        <v>32.04</v>
      </c>
      <c r="AI12" s="109"/>
      <c r="AJ12" s="109"/>
      <c r="AK12" s="109"/>
      <c r="AL12" s="109"/>
      <c r="AM12" s="109"/>
      <c r="AN12" s="109"/>
      <c r="AO12" s="109"/>
      <c r="AP12" s="113">
        <f>C12/J29</f>
        <v>0.85739231664726434</v>
      </c>
      <c r="AQ12" s="109">
        <f>D12/J29</f>
        <v>0.89289871944121069</v>
      </c>
      <c r="AR12" s="109">
        <f>E12/J29</f>
        <v>0.83585564610011642</v>
      </c>
      <c r="AS12" s="109">
        <f>F12/J29</f>
        <v>0.87980209545983701</v>
      </c>
      <c r="AT12" s="109">
        <f>G12/J29</f>
        <v>0.83614668218859145</v>
      </c>
      <c r="AU12" s="109">
        <f>H12/J29</f>
        <v>0.86525029103608853</v>
      </c>
      <c r="AV12" s="109">
        <f>I12/J29</f>
        <v>0.86554132712456344</v>
      </c>
      <c r="AW12" s="109">
        <f>J12/J29</f>
        <v>0.90686845168800934</v>
      </c>
      <c r="AX12" s="109">
        <f>K12/J29</f>
        <v>0.84807916181606524</v>
      </c>
      <c r="AY12" s="109">
        <f>L12/J29</f>
        <v>0.87630966239813735</v>
      </c>
      <c r="AZ12" s="109">
        <f>M12/J29</f>
        <v>0.85593713620488943</v>
      </c>
      <c r="BA12" s="109">
        <f>N12/J29</f>
        <v>0.90279394644935973</v>
      </c>
      <c r="BB12" s="109">
        <f>O12/J29</f>
        <v>0.86408614668218864</v>
      </c>
      <c r="BC12" s="109">
        <f>P12/J29</f>
        <v>0.8757275902211874</v>
      </c>
      <c r="BD12" s="109">
        <f>Q12/J29</f>
        <v>0.85477299185098954</v>
      </c>
      <c r="BE12" s="109">
        <f>R12/J29</f>
        <v>0.89930151338766007</v>
      </c>
      <c r="BF12" s="109">
        <f>S12/J29</f>
        <v>0.83789289871944117</v>
      </c>
      <c r="BG12" s="109">
        <f>T12/J29</f>
        <v>0.86786961583236322</v>
      </c>
      <c r="BH12" s="109">
        <f>U12/J29</f>
        <v>0.81199068684516873</v>
      </c>
      <c r="BI12" s="109">
        <f>V12/J29</f>
        <v>0.85098952270081485</v>
      </c>
      <c r="BJ12" s="109">
        <f>W12/J29</f>
        <v>0.80995343422584398</v>
      </c>
      <c r="BK12" s="109">
        <f>X12/J29</f>
        <v>0.84371362048894061</v>
      </c>
      <c r="BL12" s="109">
        <f>Y12/J29</f>
        <v>0.80878928987194409</v>
      </c>
      <c r="BM12" s="109">
        <f>Z12/J29</f>
        <v>0.86874272409778819</v>
      </c>
      <c r="BN12" s="109">
        <f>AA12/J29</f>
        <v>0.8114086146682189</v>
      </c>
      <c r="BO12" s="109">
        <f>AB12/J29</f>
        <v>0.859720605355064</v>
      </c>
      <c r="BP12" s="109">
        <f>AC12/J29</f>
        <v>0.82566938300349246</v>
      </c>
      <c r="BQ12" s="109">
        <f>AD12/J29</f>
        <v>0.8876600698486613</v>
      </c>
      <c r="BR12" s="109">
        <f>AE12/J29</f>
        <v>0.83207217694994184</v>
      </c>
      <c r="BS12" s="109">
        <f>AF12/J29</f>
        <v>0.87805587892898729</v>
      </c>
      <c r="BT12" s="109">
        <f>AG12/J29</f>
        <v>0.85186263096623982</v>
      </c>
      <c r="BU12" s="114">
        <f>AH12/J29</f>
        <v>0.93247962747380675</v>
      </c>
      <c r="BV12" s="109"/>
      <c r="BW12" s="116">
        <f t="shared" si="0"/>
        <v>0.85923857683352745</v>
      </c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8"/>
      <c r="CJ12" s="108"/>
      <c r="CK12" s="108"/>
    </row>
    <row r="13" spans="2:89" ht="39.75" customHeight="1" x14ac:dyDescent="0.25">
      <c r="B13" s="109"/>
      <c r="C13" s="132">
        <v>30.54</v>
      </c>
      <c r="D13" s="133">
        <v>29.94</v>
      </c>
      <c r="E13" s="133">
        <v>30.45</v>
      </c>
      <c r="F13" s="133">
        <v>29.12</v>
      </c>
      <c r="G13" s="133">
        <v>29.9</v>
      </c>
      <c r="H13" s="133">
        <v>29.15</v>
      </c>
      <c r="I13" s="133">
        <v>31.1</v>
      </c>
      <c r="J13" s="133">
        <v>29.69</v>
      </c>
      <c r="K13" s="133">
        <v>30.89</v>
      </c>
      <c r="L13" s="133">
        <v>29.81</v>
      </c>
      <c r="M13" s="133">
        <v>30.61</v>
      </c>
      <c r="N13" s="133">
        <v>29.96</v>
      </c>
      <c r="O13" s="133">
        <v>30.26</v>
      </c>
      <c r="P13" s="133">
        <v>29.49</v>
      </c>
      <c r="Q13" s="133">
        <v>30.57</v>
      </c>
      <c r="R13" s="133">
        <v>29.92</v>
      </c>
      <c r="S13" s="133">
        <v>30.13</v>
      </c>
      <c r="T13" s="133">
        <v>29.27</v>
      </c>
      <c r="U13" s="133">
        <v>29.13</v>
      </c>
      <c r="V13" s="133">
        <v>28.23</v>
      </c>
      <c r="W13" s="133">
        <v>29.19</v>
      </c>
      <c r="X13" s="133">
        <v>28.06</v>
      </c>
      <c r="Y13" s="133">
        <v>29.41</v>
      </c>
      <c r="Z13" s="133">
        <v>28.83</v>
      </c>
      <c r="AA13" s="133">
        <v>29.43</v>
      </c>
      <c r="AB13" s="133">
        <v>28.54</v>
      </c>
      <c r="AC13" s="133">
        <v>29.9</v>
      </c>
      <c r="AD13" s="133">
        <v>29.19</v>
      </c>
      <c r="AE13" s="133">
        <v>29.88</v>
      </c>
      <c r="AF13" s="133">
        <v>29.45</v>
      </c>
      <c r="AG13" s="133">
        <v>31.18</v>
      </c>
      <c r="AH13" s="134">
        <v>30.23</v>
      </c>
      <c r="AI13" s="109"/>
      <c r="AJ13" s="109"/>
      <c r="AK13" s="109"/>
      <c r="AL13" s="109"/>
      <c r="AM13" s="109"/>
      <c r="AN13" s="109"/>
      <c r="AO13" s="109"/>
      <c r="AP13" s="113">
        <f>C13/J29</f>
        <v>0.88882421420256108</v>
      </c>
      <c r="AQ13" s="109">
        <f>D13/J29</f>
        <v>0.87136204889406288</v>
      </c>
      <c r="AR13" s="109">
        <f>E13/J29</f>
        <v>0.88620488940628639</v>
      </c>
      <c r="AS13" s="109">
        <f>F13/J29</f>
        <v>0.8474970896391153</v>
      </c>
      <c r="AT13" s="109">
        <f>G13/J29</f>
        <v>0.87019790454016299</v>
      </c>
      <c r="AU13" s="109">
        <f>H13/J29</f>
        <v>0.84837019790454016</v>
      </c>
      <c r="AV13" s="109">
        <f>I13/J29</f>
        <v>0.9051222351571595</v>
      </c>
      <c r="AW13" s="109">
        <f>J13/J29</f>
        <v>0.86408614668218864</v>
      </c>
      <c r="AX13" s="109">
        <f>K13/J29</f>
        <v>0.89901047729918515</v>
      </c>
      <c r="AY13" s="109">
        <f>L13/J29</f>
        <v>0.86757857974388819</v>
      </c>
      <c r="AZ13" s="109">
        <f>M13/J29</f>
        <v>0.89086146682188594</v>
      </c>
      <c r="BA13" s="109">
        <f>N13/J29</f>
        <v>0.87194412107101282</v>
      </c>
      <c r="BB13" s="109">
        <f>O13/J29</f>
        <v>0.88067520372526198</v>
      </c>
      <c r="BC13" s="109">
        <f>P13/J29</f>
        <v>0.85826542491268909</v>
      </c>
      <c r="BD13" s="109">
        <f>Q13/J29</f>
        <v>0.88969732246798605</v>
      </c>
      <c r="BE13" s="109">
        <f>R13/J29</f>
        <v>0.87077997671711294</v>
      </c>
      <c r="BF13" s="109">
        <f>S13/J29</f>
        <v>0.87689173457508729</v>
      </c>
      <c r="BG13" s="109">
        <f>T13/J29</f>
        <v>0.85186263096623982</v>
      </c>
      <c r="BH13" s="109">
        <f>U13/J29</f>
        <v>0.84778812572759021</v>
      </c>
      <c r="BI13" s="109">
        <f>V13/J29</f>
        <v>0.82159487776484286</v>
      </c>
      <c r="BJ13" s="109">
        <f>W13/J29</f>
        <v>0.84953434225844005</v>
      </c>
      <c r="BK13" s="109">
        <f>X13/J29</f>
        <v>0.81664726426076828</v>
      </c>
      <c r="BL13" s="109">
        <f>Y13/J29</f>
        <v>0.85593713620488943</v>
      </c>
      <c r="BM13" s="109">
        <f>Z13/J29</f>
        <v>0.83905704307334106</v>
      </c>
      <c r="BN13" s="109">
        <f>AA13/J29</f>
        <v>0.85651920838183937</v>
      </c>
      <c r="BO13" s="109">
        <f>AB13/J29</f>
        <v>0.83061699650756693</v>
      </c>
      <c r="BP13" s="109">
        <f>AC13/J29</f>
        <v>0.87019790454016299</v>
      </c>
      <c r="BQ13" s="109">
        <f>AD13/J29</f>
        <v>0.84953434225844005</v>
      </c>
      <c r="BR13" s="109">
        <f>AE13/J29</f>
        <v>0.86961583236321305</v>
      </c>
      <c r="BS13" s="109">
        <f>AF13/J29</f>
        <v>0.85710128055878931</v>
      </c>
      <c r="BT13" s="109">
        <f>AG13/J29</f>
        <v>0.90745052386495928</v>
      </c>
      <c r="BU13" s="114">
        <f>AH13/J29</f>
        <v>0.87980209545983701</v>
      </c>
      <c r="BV13" s="109"/>
      <c r="BW13" s="116">
        <f t="shared" si="0"/>
        <v>0.86533214493597221</v>
      </c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8"/>
      <c r="CJ13" s="108"/>
      <c r="CK13" s="108"/>
    </row>
    <row r="14" spans="2:89" ht="39.75" customHeight="1" x14ac:dyDescent="0.25">
      <c r="B14" s="109"/>
      <c r="C14" s="132">
        <v>28.58</v>
      </c>
      <c r="D14" s="133">
        <v>29.47</v>
      </c>
      <c r="E14" s="133">
        <v>28.04</v>
      </c>
      <c r="F14" s="133">
        <v>30.15</v>
      </c>
      <c r="G14" s="133">
        <v>28.63</v>
      </c>
      <c r="H14" s="133">
        <v>30.01</v>
      </c>
      <c r="I14" s="133">
        <v>29.81</v>
      </c>
      <c r="J14" s="133">
        <v>30.86</v>
      </c>
      <c r="K14" s="133">
        <v>28.86</v>
      </c>
      <c r="L14" s="133">
        <v>29.96</v>
      </c>
      <c r="M14" s="133">
        <v>29.52</v>
      </c>
      <c r="N14" s="133">
        <v>30.97</v>
      </c>
      <c r="O14" s="133">
        <v>29.29</v>
      </c>
      <c r="P14" s="133">
        <v>30.6</v>
      </c>
      <c r="Q14" s="133">
        <v>29.18</v>
      </c>
      <c r="R14" s="133">
        <v>30.56</v>
      </c>
      <c r="S14" s="133">
        <v>28.98</v>
      </c>
      <c r="T14" s="133">
        <v>29.79</v>
      </c>
      <c r="U14" s="133">
        <v>27.81</v>
      </c>
      <c r="V14" s="133">
        <v>29.53</v>
      </c>
      <c r="W14" s="133">
        <v>27.77</v>
      </c>
      <c r="X14" s="133">
        <v>28.82</v>
      </c>
      <c r="Y14" s="133">
        <v>28.06</v>
      </c>
      <c r="Z14" s="133">
        <v>29.99</v>
      </c>
      <c r="AA14" s="133">
        <v>28.21</v>
      </c>
      <c r="AB14" s="133">
        <v>29.68</v>
      </c>
      <c r="AC14" s="133">
        <v>28.24</v>
      </c>
      <c r="AD14" s="133">
        <v>31.01</v>
      </c>
      <c r="AE14" s="133">
        <v>28.93</v>
      </c>
      <c r="AF14" s="133">
        <v>30.97</v>
      </c>
      <c r="AG14" s="133">
        <v>29.43</v>
      </c>
      <c r="AH14" s="134">
        <v>31.84</v>
      </c>
      <c r="AI14" s="109"/>
      <c r="AJ14" s="109"/>
      <c r="AK14" s="109"/>
      <c r="AL14" s="109"/>
      <c r="AM14" s="109"/>
      <c r="AN14" s="109"/>
      <c r="AO14" s="109"/>
      <c r="AP14" s="113">
        <f>C14/J29</f>
        <v>0.83178114086146682</v>
      </c>
      <c r="AQ14" s="109">
        <f>D14/J29</f>
        <v>0.85768335273573926</v>
      </c>
      <c r="AR14" s="109">
        <f>E14/J29</f>
        <v>0.81606519208381834</v>
      </c>
      <c r="AS14" s="109">
        <f>F14/J29</f>
        <v>0.87747380675203723</v>
      </c>
      <c r="AT14" s="109">
        <f>G14/J29</f>
        <v>0.83323632130384162</v>
      </c>
      <c r="AU14" s="109">
        <f>H14/J29</f>
        <v>0.87339930151338774</v>
      </c>
      <c r="AV14" s="109">
        <f>I14/J29</f>
        <v>0.86757857974388819</v>
      </c>
      <c r="AW14" s="109">
        <f>J14/J29</f>
        <v>0.89813736903376018</v>
      </c>
      <c r="AX14" s="109">
        <f>K14/J29</f>
        <v>0.83993015133876603</v>
      </c>
      <c r="AY14" s="109">
        <f>L14/J29</f>
        <v>0.87194412107101282</v>
      </c>
      <c r="AZ14" s="109">
        <f>M14/J29</f>
        <v>0.85913853317811406</v>
      </c>
      <c r="BA14" s="109">
        <f>N14/J29</f>
        <v>0.90133876600698482</v>
      </c>
      <c r="BB14" s="109">
        <f>O14/J29</f>
        <v>0.85244470314318976</v>
      </c>
      <c r="BC14" s="109">
        <f>P14/J29</f>
        <v>0.89057043073341102</v>
      </c>
      <c r="BD14" s="109">
        <f>Q14/J29</f>
        <v>0.84924330616996513</v>
      </c>
      <c r="BE14" s="109">
        <f>R14/J29</f>
        <v>0.88940628637951102</v>
      </c>
      <c r="BF14" s="109">
        <f>S14/J29</f>
        <v>0.84342258440046569</v>
      </c>
      <c r="BG14" s="109">
        <f>T14/J29</f>
        <v>0.86699650756693825</v>
      </c>
      <c r="BH14" s="109">
        <f>U14/J29</f>
        <v>0.80937136204889404</v>
      </c>
      <c r="BI14" s="109">
        <f>V14/J29</f>
        <v>0.85942956926658909</v>
      </c>
      <c r="BJ14" s="109">
        <f>W14/J29</f>
        <v>0.80820721769499415</v>
      </c>
      <c r="BK14" s="109">
        <f>X14/J29</f>
        <v>0.83876600698486614</v>
      </c>
      <c r="BL14" s="109">
        <f>Y14/J29</f>
        <v>0.81664726426076828</v>
      </c>
      <c r="BM14" s="109">
        <f>Z14/J29</f>
        <v>0.87281722933643768</v>
      </c>
      <c r="BN14" s="109">
        <f>AA14/J29</f>
        <v>0.82101280558789291</v>
      </c>
      <c r="BO14" s="109">
        <f>AB14/J29</f>
        <v>0.86379511059371361</v>
      </c>
      <c r="BP14" s="109">
        <f>AC14/J29</f>
        <v>0.82188591385331777</v>
      </c>
      <c r="BQ14" s="109">
        <f>AD14/J29</f>
        <v>0.90250291036088481</v>
      </c>
      <c r="BR14" s="109">
        <f>AE14/J29</f>
        <v>0.84196740395809078</v>
      </c>
      <c r="BS14" s="109">
        <f>AF14/J29</f>
        <v>0.90133876600698482</v>
      </c>
      <c r="BT14" s="109">
        <f>AG14/J29</f>
        <v>0.85651920838183937</v>
      </c>
      <c r="BU14" s="114">
        <f>AH14/J29</f>
        <v>0.92665890570430731</v>
      </c>
      <c r="BV14" s="109"/>
      <c r="BW14" s="116">
        <f t="shared" si="0"/>
        <v>0.85814719150174623</v>
      </c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8"/>
      <c r="CJ14" s="108"/>
      <c r="CK14" s="108"/>
    </row>
    <row r="15" spans="2:89" ht="39.75" customHeight="1" x14ac:dyDescent="0.25">
      <c r="B15" s="109"/>
      <c r="C15" s="132">
        <v>30.47</v>
      </c>
      <c r="D15" s="133">
        <v>28.68</v>
      </c>
      <c r="E15" s="133">
        <v>30.12</v>
      </c>
      <c r="F15" s="133">
        <v>28.62</v>
      </c>
      <c r="G15" s="133">
        <v>30.13</v>
      </c>
      <c r="H15" s="133">
        <v>29.03</v>
      </c>
      <c r="I15" s="133">
        <v>30.81</v>
      </c>
      <c r="J15" s="133">
        <v>30.16</v>
      </c>
      <c r="K15" s="133">
        <v>30.08</v>
      </c>
      <c r="L15" s="133">
        <v>28.57</v>
      </c>
      <c r="M15" s="133">
        <v>30.36</v>
      </c>
      <c r="N15" s="133">
        <v>29.89</v>
      </c>
      <c r="O15" s="133">
        <v>30.68</v>
      </c>
      <c r="P15" s="133">
        <v>29.68</v>
      </c>
      <c r="Q15" s="133">
        <v>30.6</v>
      </c>
      <c r="R15" s="133">
        <v>29.71</v>
      </c>
      <c r="S15" s="133">
        <v>30.28</v>
      </c>
      <c r="T15" s="133">
        <v>29.32</v>
      </c>
      <c r="U15" s="133">
        <v>29.17</v>
      </c>
      <c r="V15" s="133">
        <v>28.54</v>
      </c>
      <c r="W15" s="133">
        <v>28.89</v>
      </c>
      <c r="X15" s="133">
        <v>27.97</v>
      </c>
      <c r="Y15" s="133">
        <v>29.2</v>
      </c>
      <c r="Z15" s="133">
        <v>28.78</v>
      </c>
      <c r="AA15" s="133">
        <v>29.56</v>
      </c>
      <c r="AB15" s="133">
        <v>28.35</v>
      </c>
      <c r="AC15" s="133">
        <v>29.69</v>
      </c>
      <c r="AD15" s="133">
        <v>28.9</v>
      </c>
      <c r="AE15" s="133">
        <v>30.2</v>
      </c>
      <c r="AF15" s="133">
        <v>29.2</v>
      </c>
      <c r="AG15" s="133">
        <v>31.16</v>
      </c>
      <c r="AH15" s="134">
        <v>30.23</v>
      </c>
      <c r="AI15" s="109"/>
      <c r="AJ15" s="109"/>
      <c r="AK15" s="109"/>
      <c r="AL15" s="109"/>
      <c r="AM15" s="109"/>
      <c r="AN15" s="109"/>
      <c r="AO15" s="109"/>
      <c r="AP15" s="113">
        <f>C15/J29</f>
        <v>0.88678696158323633</v>
      </c>
      <c r="AQ15" s="109">
        <f>D15/J29</f>
        <v>0.83469150174621654</v>
      </c>
      <c r="AR15" s="109">
        <f>E15/J29</f>
        <v>0.87660069848661237</v>
      </c>
      <c r="AS15" s="109">
        <f>F15/J29</f>
        <v>0.8329452852153667</v>
      </c>
      <c r="AT15" s="109">
        <f>G15/J29</f>
        <v>0.87689173457508729</v>
      </c>
      <c r="AU15" s="109">
        <f>H15/J29</f>
        <v>0.84487776484284061</v>
      </c>
      <c r="AV15" s="109">
        <f>I15/J29</f>
        <v>0.89668218859138527</v>
      </c>
      <c r="AW15" s="109">
        <f>J15/J29</f>
        <v>0.87776484284051226</v>
      </c>
      <c r="AX15" s="109">
        <f>K15/J29</f>
        <v>0.87543655413271237</v>
      </c>
      <c r="AY15" s="109">
        <f>L15/J29</f>
        <v>0.8314901047729919</v>
      </c>
      <c r="AZ15" s="109">
        <f>M15/J29</f>
        <v>0.88358556461001159</v>
      </c>
      <c r="BA15" s="109">
        <f>N15/J29</f>
        <v>0.86990686845168808</v>
      </c>
      <c r="BB15" s="109">
        <f>O15/J29</f>
        <v>0.89289871944121069</v>
      </c>
      <c r="BC15" s="109">
        <f>P15/J29</f>
        <v>0.86379511059371361</v>
      </c>
      <c r="BD15" s="109">
        <f>Q15/J29</f>
        <v>0.89057043073341102</v>
      </c>
      <c r="BE15" s="109">
        <f>R15/J29</f>
        <v>0.86466821885913858</v>
      </c>
      <c r="BF15" s="109">
        <f>S15/J29</f>
        <v>0.88125727590221192</v>
      </c>
      <c r="BG15" s="109">
        <f>T15/J29</f>
        <v>0.85331781140861473</v>
      </c>
      <c r="BH15" s="109">
        <f>U15/J29</f>
        <v>0.84895227008149021</v>
      </c>
      <c r="BI15" s="109">
        <f>V15/J29</f>
        <v>0.83061699650756693</v>
      </c>
      <c r="BJ15" s="109">
        <f>W15/J29</f>
        <v>0.840803259604191</v>
      </c>
      <c r="BK15" s="109">
        <f>X15/J29</f>
        <v>0.81402793946449359</v>
      </c>
      <c r="BL15" s="109">
        <f>Y15/J29</f>
        <v>0.84982537834691496</v>
      </c>
      <c r="BM15" s="109">
        <f>Z15/J29</f>
        <v>0.83760186263096625</v>
      </c>
      <c r="BN15" s="109">
        <f>AA15/J29</f>
        <v>0.86030267753201395</v>
      </c>
      <c r="BO15" s="109">
        <f>AB15/J29</f>
        <v>0.82508731082654252</v>
      </c>
      <c r="BP15" s="109">
        <f>AC15/J29</f>
        <v>0.86408614668218864</v>
      </c>
      <c r="BQ15" s="109">
        <f>AD15/J29</f>
        <v>0.84109429569266592</v>
      </c>
      <c r="BR15" s="109">
        <f>AE15/J29</f>
        <v>0.87892898719441215</v>
      </c>
      <c r="BS15" s="109">
        <f>AF15/J29</f>
        <v>0.84982537834691496</v>
      </c>
      <c r="BT15" s="109">
        <f>AG15/J29</f>
        <v>0.90686845168800934</v>
      </c>
      <c r="BU15" s="114">
        <f>AH15/J29</f>
        <v>0.87980209545983701</v>
      </c>
      <c r="BV15" s="109"/>
      <c r="BW15" s="116">
        <f t="shared" si="0"/>
        <v>0.8613122089639117</v>
      </c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8"/>
      <c r="CJ15" s="108"/>
      <c r="CK15" s="108"/>
    </row>
    <row r="16" spans="2:89" ht="39.75" customHeight="1" x14ac:dyDescent="0.25">
      <c r="B16" s="109"/>
      <c r="C16" s="132">
        <v>28.92</v>
      </c>
      <c r="D16" s="133">
        <v>29.89</v>
      </c>
      <c r="E16" s="133">
        <v>29.08</v>
      </c>
      <c r="F16" s="133">
        <v>29.92</v>
      </c>
      <c r="G16" s="133">
        <v>28.04</v>
      </c>
      <c r="H16" s="133">
        <v>29.58</v>
      </c>
      <c r="I16" s="133">
        <v>29.18</v>
      </c>
      <c r="J16" s="133">
        <v>30.88</v>
      </c>
      <c r="K16" s="133">
        <v>28.38</v>
      </c>
      <c r="L16" s="133">
        <v>29.21</v>
      </c>
      <c r="M16" s="133">
        <v>29.06</v>
      </c>
      <c r="N16" s="133">
        <v>30.93</v>
      </c>
      <c r="O16" s="133">
        <v>29.29</v>
      </c>
      <c r="P16" s="133">
        <v>30.16</v>
      </c>
      <c r="Q16" s="133">
        <v>29.23</v>
      </c>
      <c r="R16" s="133">
        <v>30.96</v>
      </c>
      <c r="S16" s="133">
        <v>28.76</v>
      </c>
      <c r="T16" s="133">
        <v>30.07</v>
      </c>
      <c r="U16" s="133">
        <v>27.57</v>
      </c>
      <c r="V16" s="133">
        <v>29.62</v>
      </c>
      <c r="W16" s="133">
        <v>28.22</v>
      </c>
      <c r="X16" s="133">
        <v>29.38</v>
      </c>
      <c r="Y16" s="133">
        <v>28.48</v>
      </c>
      <c r="Z16" s="133">
        <v>30.1</v>
      </c>
      <c r="AA16" s="133">
        <v>28.61</v>
      </c>
      <c r="AB16" s="133">
        <v>30.11</v>
      </c>
      <c r="AC16" s="133">
        <v>28.68</v>
      </c>
      <c r="AD16" s="133">
        <v>31.05</v>
      </c>
      <c r="AE16" s="133">
        <v>29</v>
      </c>
      <c r="AF16" s="133">
        <v>30.92</v>
      </c>
      <c r="AG16" s="133">
        <v>29.35</v>
      </c>
      <c r="AH16" s="134">
        <v>32.049999999999997</v>
      </c>
      <c r="AI16" s="109"/>
      <c r="AJ16" s="109"/>
      <c r="AK16" s="109"/>
      <c r="AL16" s="109"/>
      <c r="AM16" s="109"/>
      <c r="AN16" s="109"/>
      <c r="AO16" s="109"/>
      <c r="AP16" s="113">
        <f>C16/J29</f>
        <v>0.84167636786961586</v>
      </c>
      <c r="AQ16" s="109">
        <f>D16/J29</f>
        <v>0.86990686845168808</v>
      </c>
      <c r="AR16" s="109">
        <f>E16/J29</f>
        <v>0.8463329452852153</v>
      </c>
      <c r="AS16" s="109">
        <f>F16/J29</f>
        <v>0.87077997671711294</v>
      </c>
      <c r="AT16" s="109">
        <f>G16/J29</f>
        <v>0.81606519208381834</v>
      </c>
      <c r="AU16" s="109">
        <f>H16/J29</f>
        <v>0.86088474970896389</v>
      </c>
      <c r="AV16" s="109">
        <f>I16/J29</f>
        <v>0.84924330616996513</v>
      </c>
      <c r="AW16" s="109">
        <f>J16/J29</f>
        <v>0.89871944121071012</v>
      </c>
      <c r="AX16" s="109">
        <f>K16/J29</f>
        <v>0.82596041909196738</v>
      </c>
      <c r="AY16" s="109">
        <f>L16/J29</f>
        <v>0.85011641443538999</v>
      </c>
      <c r="AZ16" s="109">
        <f>M16/J29</f>
        <v>0.84575087310826536</v>
      </c>
      <c r="BA16" s="109">
        <f>N16/J29</f>
        <v>0.90017462165308504</v>
      </c>
      <c r="BB16" s="109">
        <f>O16/J29</f>
        <v>0.85244470314318976</v>
      </c>
      <c r="BC16" s="109">
        <f>P16/J29</f>
        <v>0.87776484284051226</v>
      </c>
      <c r="BD16" s="109">
        <f>Q16/J29</f>
        <v>0.85069848661233993</v>
      </c>
      <c r="BE16" s="109">
        <f>R16/J29</f>
        <v>0.9010477299185099</v>
      </c>
      <c r="BF16" s="109">
        <f>S16/J29</f>
        <v>0.83701979045401631</v>
      </c>
      <c r="BG16" s="109">
        <f>T16/J29</f>
        <v>0.87514551804423746</v>
      </c>
      <c r="BH16" s="109">
        <f>U16/J29</f>
        <v>0.80238649592549482</v>
      </c>
      <c r="BI16" s="109">
        <f>V16/J29</f>
        <v>0.86204889406286389</v>
      </c>
      <c r="BJ16" s="109">
        <f>W16/J29</f>
        <v>0.82130384167636783</v>
      </c>
      <c r="BK16" s="109">
        <f>X16/J29</f>
        <v>0.85506402793946445</v>
      </c>
      <c r="BL16" s="109">
        <f>Y16/J29</f>
        <v>0.8288707799767171</v>
      </c>
      <c r="BM16" s="109">
        <f>Z16/J29</f>
        <v>0.87601862630966243</v>
      </c>
      <c r="BN16" s="109">
        <f>AA16/J29</f>
        <v>0.83265424912689168</v>
      </c>
      <c r="BO16" s="109">
        <f>AB16/J29</f>
        <v>0.87630966239813735</v>
      </c>
      <c r="BP16" s="109">
        <f>AC16/J29</f>
        <v>0.83469150174621654</v>
      </c>
      <c r="BQ16" s="109">
        <f>AD16/J29</f>
        <v>0.9036670547147847</v>
      </c>
      <c r="BR16" s="109">
        <f>AE16/J29</f>
        <v>0.84400465657741564</v>
      </c>
      <c r="BS16" s="109">
        <f>AF16/J29</f>
        <v>0.89988358556461012</v>
      </c>
      <c r="BT16" s="109">
        <f>AG16/J29</f>
        <v>0.85419091967403959</v>
      </c>
      <c r="BU16" s="114">
        <f>AH16/J29</f>
        <v>0.93277066356228167</v>
      </c>
      <c r="BV16" s="109"/>
      <c r="BW16" s="116">
        <f t="shared" si="0"/>
        <v>0.85917491268917345</v>
      </c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8"/>
      <c r="CJ16" s="108"/>
      <c r="CK16" s="108"/>
    </row>
    <row r="17" spans="2:89" ht="39.75" customHeight="1" x14ac:dyDescent="0.25">
      <c r="B17" s="109"/>
      <c r="C17" s="132">
        <v>31</v>
      </c>
      <c r="D17" s="133">
        <v>29.4</v>
      </c>
      <c r="E17" s="133">
        <v>30.52</v>
      </c>
      <c r="F17" s="133">
        <v>29.09</v>
      </c>
      <c r="G17" s="133">
        <v>30.22</v>
      </c>
      <c r="H17" s="133">
        <v>29.06</v>
      </c>
      <c r="I17" s="133">
        <v>30.86</v>
      </c>
      <c r="J17" s="133">
        <v>29.84</v>
      </c>
      <c r="K17" s="133">
        <v>29.93</v>
      </c>
      <c r="L17" s="133">
        <v>28.13</v>
      </c>
      <c r="M17" s="133">
        <v>30.02</v>
      </c>
      <c r="N17" s="133">
        <v>29.64</v>
      </c>
      <c r="O17" s="133">
        <v>30.56</v>
      </c>
      <c r="P17" s="133">
        <v>29.61</v>
      </c>
      <c r="Q17" s="133">
        <v>30.49</v>
      </c>
      <c r="R17" s="133">
        <v>29.77</v>
      </c>
      <c r="S17" s="133">
        <v>29.78</v>
      </c>
      <c r="T17" s="133">
        <v>28.91</v>
      </c>
      <c r="U17" s="133">
        <v>29.17</v>
      </c>
      <c r="V17" s="133">
        <v>28.6</v>
      </c>
      <c r="W17" s="133">
        <v>28.81</v>
      </c>
      <c r="X17" s="133">
        <v>28.54</v>
      </c>
      <c r="Y17" s="133">
        <v>29.88</v>
      </c>
      <c r="Z17" s="133">
        <v>28.52</v>
      </c>
      <c r="AA17" s="133">
        <v>29.64</v>
      </c>
      <c r="AB17" s="133">
        <v>28.91</v>
      </c>
      <c r="AC17" s="133">
        <v>30.29</v>
      </c>
      <c r="AD17" s="133">
        <v>29.43</v>
      </c>
      <c r="AE17" s="133">
        <v>30.28</v>
      </c>
      <c r="AF17" s="133">
        <v>29.74</v>
      </c>
      <c r="AG17" s="133">
        <v>31.59</v>
      </c>
      <c r="AH17" s="134">
        <v>30.14</v>
      </c>
      <c r="AI17" s="109"/>
      <c r="AJ17" s="109"/>
      <c r="AK17" s="109"/>
      <c r="AL17" s="109"/>
      <c r="AM17" s="109"/>
      <c r="AN17" s="109"/>
      <c r="AO17" s="109"/>
      <c r="AP17" s="113">
        <f>C17/J29</f>
        <v>0.90221187427240979</v>
      </c>
      <c r="AQ17" s="109">
        <f>D17/J29</f>
        <v>0.8556461001164144</v>
      </c>
      <c r="AR17" s="109">
        <f>E17/J29</f>
        <v>0.88824214202561114</v>
      </c>
      <c r="AS17" s="109">
        <f>F17/J29</f>
        <v>0.84662398137369033</v>
      </c>
      <c r="AT17" s="109">
        <f>G17/J29</f>
        <v>0.87951105937136198</v>
      </c>
      <c r="AU17" s="109">
        <f>H17/J29</f>
        <v>0.84575087310826536</v>
      </c>
      <c r="AV17" s="109">
        <f>I17/J29</f>
        <v>0.89813736903376018</v>
      </c>
      <c r="AW17" s="109">
        <f>J17/J29</f>
        <v>0.86845168800931316</v>
      </c>
      <c r="AX17" s="109">
        <f>K17/J29</f>
        <v>0.87107101280558785</v>
      </c>
      <c r="AY17" s="109">
        <f>L17/J29</f>
        <v>0.81868451688009314</v>
      </c>
      <c r="AZ17" s="109">
        <f>M17/J29</f>
        <v>0.87369033760186265</v>
      </c>
      <c r="BA17" s="109">
        <f>N17/J29</f>
        <v>0.86263096623981372</v>
      </c>
      <c r="BB17" s="109">
        <f>O17/J29</f>
        <v>0.88940628637951102</v>
      </c>
      <c r="BC17" s="109">
        <f>P17/J29</f>
        <v>0.86175785797438886</v>
      </c>
      <c r="BD17" s="109">
        <f>Q17/J29</f>
        <v>0.88736903376018628</v>
      </c>
      <c r="BE17" s="109">
        <f>R17/J29</f>
        <v>0.86641443538998841</v>
      </c>
      <c r="BF17" s="109">
        <f>S17/J29</f>
        <v>0.86670547147846333</v>
      </c>
      <c r="BG17" s="109">
        <f>T17/J29</f>
        <v>0.84138533178114083</v>
      </c>
      <c r="BH17" s="109">
        <f>U17/J29</f>
        <v>0.84895227008149021</v>
      </c>
      <c r="BI17" s="109">
        <f>V17/J29</f>
        <v>0.83236321303841687</v>
      </c>
      <c r="BJ17" s="109">
        <f>W17/J29</f>
        <v>0.83847497089639111</v>
      </c>
      <c r="BK17" s="109">
        <f>X17/J29</f>
        <v>0.83061699650756693</v>
      </c>
      <c r="BL17" s="109">
        <f>Y17/J29</f>
        <v>0.86961583236321305</v>
      </c>
      <c r="BM17" s="109">
        <f>Z17/J29</f>
        <v>0.83003492433061699</v>
      </c>
      <c r="BN17" s="109">
        <f>AA17/J29</f>
        <v>0.86263096623981372</v>
      </c>
      <c r="BO17" s="109">
        <f>AB17/J29</f>
        <v>0.84138533178114083</v>
      </c>
      <c r="BP17" s="109">
        <f>AC17/J29</f>
        <v>0.88154831199068684</v>
      </c>
      <c r="BQ17" s="109">
        <f>AD17/J29</f>
        <v>0.85651920838183937</v>
      </c>
      <c r="BR17" s="109">
        <f>AE17/J29</f>
        <v>0.88125727590221192</v>
      </c>
      <c r="BS17" s="109">
        <f>AF17/J29</f>
        <v>0.86554132712456344</v>
      </c>
      <c r="BT17" s="109">
        <f>AG17/J29</f>
        <v>0.91938300349243307</v>
      </c>
      <c r="BU17" s="114">
        <f>AH17/J29</f>
        <v>0.87718277066356232</v>
      </c>
      <c r="BV17" s="109"/>
      <c r="BW17" s="116">
        <f t="shared" si="0"/>
        <v>0.86434989813736918</v>
      </c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8"/>
      <c r="CJ17" s="108"/>
      <c r="CK17" s="108"/>
    </row>
    <row r="18" spans="2:89" ht="39.75" customHeight="1" thickBot="1" x14ac:dyDescent="0.3">
      <c r="B18" s="109"/>
      <c r="C18" s="132">
        <v>29.51</v>
      </c>
      <c r="D18" s="133">
        <v>30.2</v>
      </c>
      <c r="E18" s="133">
        <v>28.93</v>
      </c>
      <c r="F18" s="133">
        <v>30.61</v>
      </c>
      <c r="G18" s="133">
        <v>28.56</v>
      </c>
      <c r="H18" s="133">
        <v>30.09</v>
      </c>
      <c r="I18" s="133">
        <v>29.36</v>
      </c>
      <c r="J18" s="133">
        <v>30.54</v>
      </c>
      <c r="K18" s="133">
        <v>28.54</v>
      </c>
      <c r="L18" s="133">
        <v>29</v>
      </c>
      <c r="M18" s="133">
        <v>28.36</v>
      </c>
      <c r="N18" s="133">
        <v>29.88</v>
      </c>
      <c r="O18" s="133">
        <v>28.57</v>
      </c>
      <c r="P18" s="133">
        <v>29.61</v>
      </c>
      <c r="Q18" s="133">
        <v>28.24</v>
      </c>
      <c r="R18" s="133">
        <v>29.84</v>
      </c>
      <c r="S18" s="133">
        <v>27.59</v>
      </c>
      <c r="T18" s="133">
        <v>29.25</v>
      </c>
      <c r="U18" s="133">
        <v>28.14</v>
      </c>
      <c r="V18" s="133">
        <v>29.64</v>
      </c>
      <c r="W18" s="133">
        <v>28.26</v>
      </c>
      <c r="X18" s="133">
        <v>29.21</v>
      </c>
      <c r="Y18" s="133">
        <v>28.4</v>
      </c>
      <c r="Z18" s="133">
        <v>30.44</v>
      </c>
      <c r="AA18" s="133">
        <v>28.71</v>
      </c>
      <c r="AB18" s="133">
        <v>29.97</v>
      </c>
      <c r="AC18" s="133">
        <v>29.17</v>
      </c>
      <c r="AD18" s="133">
        <v>31.14</v>
      </c>
      <c r="AE18" s="133">
        <v>28.95</v>
      </c>
      <c r="AF18" s="133">
        <v>31.7</v>
      </c>
      <c r="AG18" s="133">
        <v>29.5</v>
      </c>
      <c r="AH18" s="134">
        <v>32.56</v>
      </c>
      <c r="AI18" s="109"/>
      <c r="AJ18" s="109"/>
      <c r="AK18" s="109"/>
      <c r="AL18" s="109"/>
      <c r="AM18" s="109"/>
      <c r="AN18" s="109"/>
      <c r="AO18" s="109"/>
      <c r="AP18" s="113">
        <f>C18/J29</f>
        <v>0.85884749708963914</v>
      </c>
      <c r="AQ18" s="109">
        <f>D18/J29</f>
        <v>0.87892898719441215</v>
      </c>
      <c r="AR18" s="109">
        <f>E18/J29</f>
        <v>0.84196740395809078</v>
      </c>
      <c r="AS18" s="109">
        <f>F18/J29</f>
        <v>0.89086146682188594</v>
      </c>
      <c r="AT18" s="109">
        <f>G18/J29</f>
        <v>0.83119906868451687</v>
      </c>
      <c r="AU18" s="109">
        <f>H18/J29</f>
        <v>0.8757275902211874</v>
      </c>
      <c r="AV18" s="109">
        <f>I18/J29</f>
        <v>0.85448195576251451</v>
      </c>
      <c r="AW18" s="109">
        <f>J18/J29</f>
        <v>0.88882421420256108</v>
      </c>
      <c r="AX18" s="109">
        <f>K18/J29</f>
        <v>0.83061699650756693</v>
      </c>
      <c r="AY18" s="109">
        <f>L18/J29</f>
        <v>0.84400465657741564</v>
      </c>
      <c r="AZ18" s="109">
        <f>M18/J29</f>
        <v>0.82537834691501744</v>
      </c>
      <c r="BA18" s="109">
        <f>N18/J29</f>
        <v>0.86961583236321305</v>
      </c>
      <c r="BB18" s="109">
        <f>O18/J29</f>
        <v>0.8314901047729919</v>
      </c>
      <c r="BC18" s="109">
        <f>P18/J29</f>
        <v>0.86175785797438886</v>
      </c>
      <c r="BD18" s="109">
        <f>Q18/J29</f>
        <v>0.82188591385331777</v>
      </c>
      <c r="BE18" s="109">
        <f>R18/J29</f>
        <v>0.86845168800931316</v>
      </c>
      <c r="BF18" s="109">
        <f>S18/J29</f>
        <v>0.80296856810244466</v>
      </c>
      <c r="BG18" s="109">
        <f>T18/J29</f>
        <v>0.85128055878928988</v>
      </c>
      <c r="BH18" s="109">
        <f>U18/J29</f>
        <v>0.81897555296856817</v>
      </c>
      <c r="BI18" s="109">
        <f>V18/J29</f>
        <v>0.86263096623981372</v>
      </c>
      <c r="BJ18" s="109">
        <f>W18/J29</f>
        <v>0.82246798603026783</v>
      </c>
      <c r="BK18" s="109">
        <f>X18/J29</f>
        <v>0.85011641443538999</v>
      </c>
      <c r="BL18" s="109">
        <f>Y18/J29</f>
        <v>0.82654249126891732</v>
      </c>
      <c r="BM18" s="109">
        <f>Z18/J29</f>
        <v>0.88591385331781147</v>
      </c>
      <c r="BN18" s="109">
        <f>AA18/J29</f>
        <v>0.83556461001164151</v>
      </c>
      <c r="BO18" s="109">
        <f>AB18/J29</f>
        <v>0.87223515715948774</v>
      </c>
      <c r="BP18" s="109">
        <f>AC18/J29</f>
        <v>0.84895227008149021</v>
      </c>
      <c r="BQ18" s="109">
        <f>AD18/J29</f>
        <v>0.90628637951105939</v>
      </c>
      <c r="BR18" s="109">
        <f>AE18/J29</f>
        <v>0.84254947613504072</v>
      </c>
      <c r="BS18" s="109">
        <f>AF18/J29</f>
        <v>0.92258440046565771</v>
      </c>
      <c r="BT18" s="109">
        <f>AG18/J29</f>
        <v>0.85855646100116412</v>
      </c>
      <c r="BU18" s="114">
        <f>AH18/J29</f>
        <v>0.94761350407450529</v>
      </c>
      <c r="BV18" s="109"/>
      <c r="BW18" s="117">
        <f t="shared" si="0"/>
        <v>0.85716494470314331</v>
      </c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8"/>
      <c r="CJ18" s="108"/>
      <c r="CK18" s="108"/>
    </row>
    <row r="19" spans="2:89" ht="39.75" customHeight="1" x14ac:dyDescent="0.25">
      <c r="B19" s="109"/>
      <c r="C19" s="132">
        <v>32.15</v>
      </c>
      <c r="D19" s="133">
        <v>29.82</v>
      </c>
      <c r="E19" s="133">
        <v>31.15</v>
      </c>
      <c r="F19" s="133">
        <v>30.05</v>
      </c>
      <c r="G19" s="133">
        <v>30.68</v>
      </c>
      <c r="H19" s="133">
        <v>29.86</v>
      </c>
      <c r="I19" s="133">
        <v>30.86</v>
      </c>
      <c r="J19" s="133">
        <v>29.22</v>
      </c>
      <c r="K19" s="133">
        <v>29.7</v>
      </c>
      <c r="L19" s="133">
        <v>28.51</v>
      </c>
      <c r="M19" s="133">
        <v>29.4</v>
      </c>
      <c r="N19" s="133">
        <v>28.48</v>
      </c>
      <c r="O19" s="133">
        <v>29.41</v>
      </c>
      <c r="P19" s="133">
        <v>28.37</v>
      </c>
      <c r="Q19" s="133">
        <v>29.56</v>
      </c>
      <c r="R19" s="133">
        <v>28.48</v>
      </c>
      <c r="S19" s="133">
        <v>29.23</v>
      </c>
      <c r="T19" s="133">
        <v>28.19</v>
      </c>
      <c r="U19" s="133">
        <v>29.56</v>
      </c>
      <c r="V19" s="133">
        <v>28.67</v>
      </c>
      <c r="W19" s="133">
        <v>29.17</v>
      </c>
      <c r="X19" s="133">
        <v>28.8</v>
      </c>
      <c r="Y19" s="133">
        <v>29.61</v>
      </c>
      <c r="Z19" s="133">
        <v>28.59</v>
      </c>
      <c r="AA19" s="133">
        <v>29.6</v>
      </c>
      <c r="AB19" s="133">
        <v>28.97</v>
      </c>
      <c r="AC19" s="133">
        <v>30.73</v>
      </c>
      <c r="AD19" s="133">
        <v>30.03</v>
      </c>
      <c r="AE19" s="133">
        <v>31.04</v>
      </c>
      <c r="AF19" s="133">
        <v>29.97</v>
      </c>
      <c r="AG19" s="133">
        <v>31.47</v>
      </c>
      <c r="AH19" s="134">
        <v>30.65</v>
      </c>
      <c r="AI19" s="109"/>
      <c r="AJ19" s="109"/>
      <c r="AK19" s="109"/>
      <c r="AL19" s="109"/>
      <c r="AM19" s="109"/>
      <c r="AN19" s="109"/>
      <c r="AO19" s="109"/>
      <c r="AP19" s="113">
        <f>C19/J29</f>
        <v>0.93568102444703138</v>
      </c>
      <c r="AQ19" s="109">
        <f>D19/J29</f>
        <v>0.86786961583236322</v>
      </c>
      <c r="AR19" s="109">
        <f>E19/J29</f>
        <v>0.90657741559953431</v>
      </c>
      <c r="AS19" s="109">
        <f>F19/J29</f>
        <v>0.87456344586728763</v>
      </c>
      <c r="AT19" s="109">
        <f>G19/J29</f>
        <v>0.89289871944121069</v>
      </c>
      <c r="AU19" s="109">
        <f>H19/J29</f>
        <v>0.8690337601862631</v>
      </c>
      <c r="AV19" s="109">
        <f>I19/J29</f>
        <v>0.89813736903376018</v>
      </c>
      <c r="AW19" s="109">
        <f>J19/J29</f>
        <v>0.85040745052386491</v>
      </c>
      <c r="AX19" s="109">
        <f>K19/J29</f>
        <v>0.86437718277066355</v>
      </c>
      <c r="AY19" s="109">
        <f>L19/J29</f>
        <v>0.82974388824214207</v>
      </c>
      <c r="AZ19" s="109">
        <f>M19/J29</f>
        <v>0.8556461001164144</v>
      </c>
      <c r="BA19" s="109">
        <f>N19/J29</f>
        <v>0.8288707799767171</v>
      </c>
      <c r="BB19" s="109">
        <f>O19/J29</f>
        <v>0.85593713620488943</v>
      </c>
      <c r="BC19" s="109">
        <f>P19/J29</f>
        <v>0.82566938300349246</v>
      </c>
      <c r="BD19" s="109">
        <f>Q19/J29</f>
        <v>0.86030267753201395</v>
      </c>
      <c r="BE19" s="109">
        <f>R19/J29</f>
        <v>0.8288707799767171</v>
      </c>
      <c r="BF19" s="109">
        <f>S19/J29</f>
        <v>0.85069848661233993</v>
      </c>
      <c r="BG19" s="109">
        <f>T19/J29</f>
        <v>0.82043073341094297</v>
      </c>
      <c r="BH19" s="109">
        <f>U19/J29</f>
        <v>0.86030267753201395</v>
      </c>
      <c r="BI19" s="109">
        <f>V19/J29</f>
        <v>0.83440046565774162</v>
      </c>
      <c r="BJ19" s="109">
        <f>W19/J29</f>
        <v>0.84895227008149021</v>
      </c>
      <c r="BK19" s="109">
        <f>X19/J29</f>
        <v>0.8381839348079162</v>
      </c>
      <c r="BL19" s="109">
        <f>Y19/J29</f>
        <v>0.86175785797438886</v>
      </c>
      <c r="BM19" s="109">
        <f>Z19/J29</f>
        <v>0.83207217694994184</v>
      </c>
      <c r="BN19" s="109">
        <f>AA19/J29</f>
        <v>0.86146682188591395</v>
      </c>
      <c r="BO19" s="109">
        <f>AB19/J29</f>
        <v>0.84313154831199066</v>
      </c>
      <c r="BP19" s="109">
        <f>AC19/J29</f>
        <v>0.8943538998835856</v>
      </c>
      <c r="BQ19" s="109">
        <f>AD19/J29</f>
        <v>0.87398137369033768</v>
      </c>
      <c r="BR19" s="109">
        <f>AE19/J29</f>
        <v>0.90337601862630967</v>
      </c>
      <c r="BS19" s="109">
        <f>AF19/J29</f>
        <v>0.87223515715948774</v>
      </c>
      <c r="BT19" s="109">
        <f>AG19/J29</f>
        <v>0.91589057043073341</v>
      </c>
      <c r="BU19" s="114">
        <f>AH19/J29</f>
        <v>0.89202561117578572</v>
      </c>
      <c r="BV19" s="109"/>
      <c r="BW19" s="109">
        <f t="shared" si="0"/>
        <v>0.86399519790454016</v>
      </c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8"/>
      <c r="CJ19" s="108"/>
      <c r="CK19" s="108"/>
    </row>
    <row r="20" spans="2:89" ht="39.75" customHeight="1" x14ac:dyDescent="0.25">
      <c r="B20" s="109"/>
      <c r="C20" s="132">
        <v>29.96</v>
      </c>
      <c r="D20" s="133">
        <v>30.34</v>
      </c>
      <c r="E20" s="133">
        <v>29.46</v>
      </c>
      <c r="F20" s="133">
        <v>30.9</v>
      </c>
      <c r="G20" s="133">
        <v>29.69</v>
      </c>
      <c r="H20" s="133">
        <v>30.21</v>
      </c>
      <c r="I20" s="133">
        <v>28.65</v>
      </c>
      <c r="J20" s="133">
        <v>30.08</v>
      </c>
      <c r="K20" s="133">
        <v>28.46</v>
      </c>
      <c r="L20" s="133">
        <v>29.53</v>
      </c>
      <c r="M20" s="133">
        <v>28.43</v>
      </c>
      <c r="N20" s="133">
        <v>29.51</v>
      </c>
      <c r="O20" s="133">
        <v>28.52</v>
      </c>
      <c r="P20" s="133">
        <v>29.05</v>
      </c>
      <c r="Q20" s="133">
        <v>28.68</v>
      </c>
      <c r="R20" s="133">
        <v>29.59</v>
      </c>
      <c r="S20" s="133">
        <v>28.35</v>
      </c>
      <c r="T20" s="133">
        <v>29.34</v>
      </c>
      <c r="U20" s="133">
        <v>27.81</v>
      </c>
      <c r="V20" s="133">
        <v>30.25</v>
      </c>
      <c r="W20" s="133">
        <v>28.21</v>
      </c>
      <c r="X20" s="133">
        <v>29.77</v>
      </c>
      <c r="Y20" s="133">
        <v>28.2</v>
      </c>
      <c r="Z20" s="133">
        <v>30.74</v>
      </c>
      <c r="AA20" s="133">
        <v>28.68</v>
      </c>
      <c r="AB20" s="133">
        <v>30.64</v>
      </c>
      <c r="AC20" s="133">
        <v>28.75</v>
      </c>
      <c r="AD20" s="133">
        <v>32.01</v>
      </c>
      <c r="AE20" s="133">
        <v>29.75</v>
      </c>
      <c r="AF20" s="133">
        <v>31.16</v>
      </c>
      <c r="AG20" s="133">
        <v>29.5</v>
      </c>
      <c r="AH20" s="134">
        <v>32.549999999999997</v>
      </c>
      <c r="AI20" s="109"/>
      <c r="AJ20" s="109"/>
      <c r="AK20" s="109"/>
      <c r="AL20" s="109"/>
      <c r="AM20" s="109"/>
      <c r="AN20" s="109"/>
      <c r="AO20" s="109"/>
      <c r="AP20" s="113">
        <f>C20/J29</f>
        <v>0.87194412107101282</v>
      </c>
      <c r="AQ20" s="109">
        <f>D20/J29</f>
        <v>0.88300349243306175</v>
      </c>
      <c r="AR20" s="109">
        <f>E20/J29</f>
        <v>0.85739231664726434</v>
      </c>
      <c r="AS20" s="109">
        <f>F20/J29</f>
        <v>0.89930151338766007</v>
      </c>
      <c r="AT20" s="109">
        <f>G20/J29</f>
        <v>0.86408614668218864</v>
      </c>
      <c r="AU20" s="109">
        <f>H20/J29</f>
        <v>0.87922002328288706</v>
      </c>
      <c r="AV20" s="109">
        <f>I20/J29</f>
        <v>0.83381839348079156</v>
      </c>
      <c r="AW20" s="109">
        <f>J20/J29</f>
        <v>0.87543655413271237</v>
      </c>
      <c r="AX20" s="109">
        <f>K20/J29</f>
        <v>0.82828870779976715</v>
      </c>
      <c r="AY20" s="109">
        <f>L20/J29</f>
        <v>0.85942956926658909</v>
      </c>
      <c r="AZ20" s="109">
        <f>M20/J29</f>
        <v>0.82741559953434229</v>
      </c>
      <c r="BA20" s="109">
        <f>N20/J29</f>
        <v>0.85884749708963914</v>
      </c>
      <c r="BB20" s="109">
        <f>O20/J29</f>
        <v>0.83003492433061699</v>
      </c>
      <c r="BC20" s="109">
        <f>P20/J29</f>
        <v>0.84545983701979044</v>
      </c>
      <c r="BD20" s="109">
        <f>Q20/J29</f>
        <v>0.83469150174621654</v>
      </c>
      <c r="BE20" s="109">
        <f>R20/J29</f>
        <v>0.86117578579743892</v>
      </c>
      <c r="BF20" s="109">
        <f>S20/J29</f>
        <v>0.82508731082654252</v>
      </c>
      <c r="BG20" s="109">
        <f>T20/J29</f>
        <v>0.85389988358556457</v>
      </c>
      <c r="BH20" s="109">
        <f>U20/J29</f>
        <v>0.80937136204889404</v>
      </c>
      <c r="BI20" s="109">
        <f>V20/J29</f>
        <v>0.88038416763678695</v>
      </c>
      <c r="BJ20" s="109">
        <f>W20/J29</f>
        <v>0.82101280558789291</v>
      </c>
      <c r="BK20" s="109">
        <f>X20/J29</f>
        <v>0.86641443538998841</v>
      </c>
      <c r="BL20" s="109">
        <f>Y20/J29</f>
        <v>0.82072176949941789</v>
      </c>
      <c r="BM20" s="109">
        <f>Z20/J29</f>
        <v>0.89464493597206052</v>
      </c>
      <c r="BN20" s="109">
        <f>AA20/J29</f>
        <v>0.83469150174621654</v>
      </c>
      <c r="BO20" s="109">
        <f>AB20/J29</f>
        <v>0.89173457508731091</v>
      </c>
      <c r="BP20" s="109">
        <f>AC20/J29</f>
        <v>0.83672875436554139</v>
      </c>
      <c r="BQ20" s="109">
        <f>AD20/J29</f>
        <v>0.93160651920838178</v>
      </c>
      <c r="BR20" s="109">
        <f>AE20/J29</f>
        <v>0.86583236321303847</v>
      </c>
      <c r="BS20" s="109">
        <f>AF20/J29</f>
        <v>0.90686845168800934</v>
      </c>
      <c r="BT20" s="109">
        <f>AG20/J29</f>
        <v>0.85855646100116412</v>
      </c>
      <c r="BU20" s="114">
        <f>AH20/J29</f>
        <v>0.94732246798603015</v>
      </c>
      <c r="BV20" s="109"/>
      <c r="BW20" s="109">
        <f t="shared" si="0"/>
        <v>0.86107574214202576</v>
      </c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8"/>
      <c r="CJ20" s="108"/>
      <c r="CK20" s="108"/>
    </row>
    <row r="21" spans="2:89" ht="39.75" customHeight="1" x14ac:dyDescent="0.25">
      <c r="B21" s="109"/>
      <c r="C21" s="132">
        <v>32.270000000000003</v>
      </c>
      <c r="D21" s="133">
        <v>30.47</v>
      </c>
      <c r="E21" s="133">
        <v>31.53</v>
      </c>
      <c r="F21" s="133">
        <v>29.74</v>
      </c>
      <c r="G21" s="133">
        <v>31.28</v>
      </c>
      <c r="H21" s="133">
        <v>29.74</v>
      </c>
      <c r="I21" s="133">
        <v>30.9</v>
      </c>
      <c r="J21" s="133">
        <v>29.03</v>
      </c>
      <c r="K21" s="133">
        <v>30</v>
      </c>
      <c r="L21" s="133">
        <v>29</v>
      </c>
      <c r="M21" s="133">
        <v>30.03</v>
      </c>
      <c r="N21" s="133">
        <v>28.9</v>
      </c>
      <c r="O21" s="133">
        <v>29.69</v>
      </c>
      <c r="P21" s="133">
        <v>28.4</v>
      </c>
      <c r="Q21" s="133">
        <v>29.39</v>
      </c>
      <c r="R21" s="133">
        <v>28.6</v>
      </c>
      <c r="S21" s="133">
        <v>29.59</v>
      </c>
      <c r="T21" s="133">
        <v>28.35</v>
      </c>
      <c r="U21" s="133">
        <v>29.62</v>
      </c>
      <c r="V21" s="133">
        <v>28.72</v>
      </c>
      <c r="W21" s="133">
        <v>29.63</v>
      </c>
      <c r="X21" s="133">
        <v>28.99</v>
      </c>
      <c r="Y21" s="133">
        <v>30.34</v>
      </c>
      <c r="Z21" s="133">
        <v>29.33</v>
      </c>
      <c r="AA21" s="133">
        <v>30.29</v>
      </c>
      <c r="AB21" s="133">
        <v>29.36</v>
      </c>
      <c r="AC21" s="133">
        <v>30.7</v>
      </c>
      <c r="AD21" s="133">
        <v>30</v>
      </c>
      <c r="AE21" s="133">
        <v>30.67</v>
      </c>
      <c r="AF21" s="133">
        <v>29.7</v>
      </c>
      <c r="AG21" s="133">
        <v>31.26</v>
      </c>
      <c r="AH21" s="134">
        <v>30.2</v>
      </c>
      <c r="AI21" s="109"/>
      <c r="AJ21" s="109"/>
      <c r="AK21" s="109"/>
      <c r="AL21" s="109"/>
      <c r="AM21" s="109"/>
      <c r="AN21" s="109"/>
      <c r="AO21" s="109"/>
      <c r="AP21" s="113">
        <f>C21/J29</f>
        <v>0.93917345750873116</v>
      </c>
      <c r="AQ21" s="109">
        <f>D21/J29</f>
        <v>0.88678696158323633</v>
      </c>
      <c r="AR21" s="109">
        <f>E21/J29</f>
        <v>0.91763678696158324</v>
      </c>
      <c r="AS21" s="109">
        <f>F21/J29</f>
        <v>0.86554132712456344</v>
      </c>
      <c r="AT21" s="109">
        <f>G21/J29</f>
        <v>0.910360884749709</v>
      </c>
      <c r="AU21" s="109">
        <f>H21/J29</f>
        <v>0.86554132712456344</v>
      </c>
      <c r="AV21" s="109">
        <f>I21/J29</f>
        <v>0.89930151338766007</v>
      </c>
      <c r="AW21" s="109">
        <f>J21/J29</f>
        <v>0.84487776484284061</v>
      </c>
      <c r="AX21" s="109">
        <f>K21/J29</f>
        <v>0.87310826542491271</v>
      </c>
      <c r="AY21" s="109">
        <f>L21/J29</f>
        <v>0.84400465657741564</v>
      </c>
      <c r="AZ21" s="109">
        <f>M21/J29</f>
        <v>0.87398137369033768</v>
      </c>
      <c r="BA21" s="109">
        <f>N21/J29</f>
        <v>0.84109429569266592</v>
      </c>
      <c r="BB21" s="109">
        <f>O21/J29</f>
        <v>0.86408614668218864</v>
      </c>
      <c r="BC21" s="109">
        <f>P21/J29</f>
        <v>0.82654249126891732</v>
      </c>
      <c r="BD21" s="109">
        <f>Q21/J29</f>
        <v>0.85535506402793948</v>
      </c>
      <c r="BE21" s="109">
        <f>R21/J29</f>
        <v>0.83236321303841687</v>
      </c>
      <c r="BF21" s="109">
        <f>S21/J29</f>
        <v>0.86117578579743892</v>
      </c>
      <c r="BG21" s="109">
        <f>T21/J29</f>
        <v>0.82508731082654252</v>
      </c>
      <c r="BH21" s="109">
        <f>U21/J29</f>
        <v>0.86204889406286389</v>
      </c>
      <c r="BI21" s="109">
        <f>V21/J29</f>
        <v>0.83585564610011642</v>
      </c>
      <c r="BJ21" s="109">
        <f>W21/J29</f>
        <v>0.8623399301513387</v>
      </c>
      <c r="BK21" s="109">
        <f>X21/J29</f>
        <v>0.84371362048894061</v>
      </c>
      <c r="BL21" s="109">
        <f>Y21/J29</f>
        <v>0.88300349243306175</v>
      </c>
      <c r="BM21" s="109">
        <f>Z21/J29</f>
        <v>0.85360884749708965</v>
      </c>
      <c r="BN21" s="109">
        <f>AA21/J29</f>
        <v>0.88154831199068684</v>
      </c>
      <c r="BO21" s="109">
        <f>AB21/J29</f>
        <v>0.85448195576251451</v>
      </c>
      <c r="BP21" s="109">
        <f>AC21/J29</f>
        <v>0.89348079161816063</v>
      </c>
      <c r="BQ21" s="109">
        <f>AD21/J29</f>
        <v>0.87310826542491271</v>
      </c>
      <c r="BR21" s="109">
        <f>AE21/J29</f>
        <v>0.89260768335273577</v>
      </c>
      <c r="BS21" s="109">
        <f>AF21/J29</f>
        <v>0.86437718277066355</v>
      </c>
      <c r="BT21" s="109">
        <f>AG21/J29</f>
        <v>0.90977881257275905</v>
      </c>
      <c r="BU21" s="114">
        <f>AH21/J29</f>
        <v>0.87892898719441215</v>
      </c>
      <c r="BV21" s="109"/>
      <c r="BW21" s="109">
        <f t="shared" si="0"/>
        <v>0.86921565774156029</v>
      </c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8"/>
      <c r="CJ21" s="108"/>
      <c r="CK21" s="108"/>
    </row>
    <row r="22" spans="2:89" ht="39.75" customHeight="1" x14ac:dyDescent="0.25">
      <c r="B22" s="109"/>
      <c r="C22" s="132">
        <v>31.45</v>
      </c>
      <c r="D22" s="133">
        <v>30.87</v>
      </c>
      <c r="E22" s="133">
        <v>30.16</v>
      </c>
      <c r="F22" s="133">
        <v>30.88</v>
      </c>
      <c r="G22" s="133">
        <v>29.95</v>
      </c>
      <c r="H22" s="133">
        <v>30.49</v>
      </c>
      <c r="I22" s="133">
        <v>29.24</v>
      </c>
      <c r="J22" s="133">
        <v>30.45</v>
      </c>
      <c r="K22" s="133">
        <v>28.7</v>
      </c>
      <c r="L22" s="133">
        <v>29.64</v>
      </c>
      <c r="M22" s="133">
        <v>28.89</v>
      </c>
      <c r="N22" s="133">
        <v>30.4</v>
      </c>
      <c r="O22" s="133">
        <v>28.44</v>
      </c>
      <c r="P22" s="133">
        <v>29.47</v>
      </c>
      <c r="Q22" s="133">
        <v>28.83</v>
      </c>
      <c r="R22" s="133">
        <v>29.88</v>
      </c>
      <c r="S22" s="133">
        <v>28.4</v>
      </c>
      <c r="T22" s="133">
        <v>29.87</v>
      </c>
      <c r="U22" s="133">
        <v>28.77</v>
      </c>
      <c r="V22" s="133">
        <v>30.33</v>
      </c>
      <c r="W22" s="133">
        <v>28.88</v>
      </c>
      <c r="X22" s="133">
        <v>30.23</v>
      </c>
      <c r="Y22" s="133">
        <v>28.52</v>
      </c>
      <c r="Z22" s="133">
        <v>31.22</v>
      </c>
      <c r="AA22" s="133">
        <v>29.06</v>
      </c>
      <c r="AB22" s="133">
        <v>30.81</v>
      </c>
      <c r="AC22" s="133">
        <v>29.35</v>
      </c>
      <c r="AD22" s="133">
        <v>31.76</v>
      </c>
      <c r="AE22" s="133">
        <v>29.48</v>
      </c>
      <c r="AF22" s="133">
        <v>31.37</v>
      </c>
      <c r="AG22" s="133">
        <v>29.79</v>
      </c>
      <c r="AH22" s="134">
        <v>33.15</v>
      </c>
      <c r="AI22" s="109"/>
      <c r="AJ22" s="109"/>
      <c r="AK22" s="109"/>
      <c r="AL22" s="109"/>
      <c r="AM22" s="109"/>
      <c r="AN22" s="109"/>
      <c r="AO22" s="109"/>
      <c r="AP22" s="113">
        <f>C22/J29</f>
        <v>0.91530849825378346</v>
      </c>
      <c r="AQ22" s="109">
        <f>D22/J29</f>
        <v>0.89842840512223521</v>
      </c>
      <c r="AR22" s="109">
        <f>E22/J29</f>
        <v>0.87776484284051226</v>
      </c>
      <c r="AS22" s="109">
        <f>F22/J29</f>
        <v>0.89871944121071012</v>
      </c>
      <c r="AT22" s="109">
        <f>G22/J29</f>
        <v>0.8716530849825378</v>
      </c>
      <c r="AU22" s="109">
        <f>H22/J29</f>
        <v>0.88736903376018628</v>
      </c>
      <c r="AV22" s="109">
        <f>I22/J29</f>
        <v>0.85098952270081485</v>
      </c>
      <c r="AW22" s="109">
        <f>J22/J29</f>
        <v>0.88620488940628639</v>
      </c>
      <c r="AX22" s="109">
        <f>K22/J29</f>
        <v>0.83527357392316648</v>
      </c>
      <c r="AY22" s="109">
        <f>L22/J29</f>
        <v>0.86263096623981372</v>
      </c>
      <c r="AZ22" s="109">
        <f>M22/J29</f>
        <v>0.840803259604191</v>
      </c>
      <c r="BA22" s="109">
        <f>N22/J29</f>
        <v>0.88474970896391147</v>
      </c>
      <c r="BB22" s="109">
        <f>O22/J29</f>
        <v>0.82770663562281732</v>
      </c>
      <c r="BC22" s="109">
        <f>P22/J29</f>
        <v>0.85768335273573926</v>
      </c>
      <c r="BD22" s="109">
        <f>Q22/J29</f>
        <v>0.83905704307334106</v>
      </c>
      <c r="BE22" s="109">
        <f>R22/J29</f>
        <v>0.86961583236321305</v>
      </c>
      <c r="BF22" s="109">
        <f>S22/J29</f>
        <v>0.82654249126891732</v>
      </c>
      <c r="BG22" s="109">
        <f>T22/J29</f>
        <v>0.86932479627473813</v>
      </c>
      <c r="BH22" s="109">
        <f>U22/J29</f>
        <v>0.83731082654249123</v>
      </c>
      <c r="BI22" s="109">
        <f>V22/J29</f>
        <v>0.88271245634458673</v>
      </c>
      <c r="BJ22" s="109">
        <f>W22/J29</f>
        <v>0.84051222351571597</v>
      </c>
      <c r="BK22" s="109">
        <f>X22/J29</f>
        <v>0.87980209545983701</v>
      </c>
      <c r="BL22" s="109">
        <f>Y22/J29</f>
        <v>0.83003492433061699</v>
      </c>
      <c r="BM22" s="109">
        <f>Z22/J29</f>
        <v>0.90861466821885917</v>
      </c>
      <c r="BN22" s="109">
        <f>AA22/J29</f>
        <v>0.84575087310826536</v>
      </c>
      <c r="BO22" s="109">
        <f>AB22/J29</f>
        <v>0.89668218859138527</v>
      </c>
      <c r="BP22" s="109">
        <f>AC22/J29</f>
        <v>0.85419091967403959</v>
      </c>
      <c r="BQ22" s="109">
        <f>AD22/J29</f>
        <v>0.92433061699650765</v>
      </c>
      <c r="BR22" s="109">
        <f>AE22/J29</f>
        <v>0.85797438882421428</v>
      </c>
      <c r="BS22" s="109">
        <f>AF22/J29</f>
        <v>0.9129802095459838</v>
      </c>
      <c r="BT22" s="109">
        <f>AG22/J29</f>
        <v>0.86699650756693825</v>
      </c>
      <c r="BU22" s="114">
        <f>AH22/J29</f>
        <v>0.96478463329452846</v>
      </c>
      <c r="BV22" s="109"/>
      <c r="BW22" s="109">
        <f t="shared" si="0"/>
        <v>0.87195321594877762</v>
      </c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8"/>
      <c r="CJ22" s="108"/>
      <c r="CK22" s="108"/>
    </row>
    <row r="23" spans="2:89" ht="39.75" customHeight="1" x14ac:dyDescent="0.25">
      <c r="B23" s="109"/>
      <c r="C23" s="132">
        <v>33.409999999999997</v>
      </c>
      <c r="D23" s="133">
        <v>30.53</v>
      </c>
      <c r="E23" s="133">
        <v>32.43</v>
      </c>
      <c r="F23" s="133">
        <v>30.58</v>
      </c>
      <c r="G23" s="133">
        <v>31.62</v>
      </c>
      <c r="H23" s="133">
        <v>29.54</v>
      </c>
      <c r="I23" s="133">
        <v>31.09</v>
      </c>
      <c r="J23" s="133">
        <v>29.47</v>
      </c>
      <c r="K23" s="133">
        <v>30.45</v>
      </c>
      <c r="L23" s="133">
        <v>28.81</v>
      </c>
      <c r="M23" s="133">
        <v>30.51</v>
      </c>
      <c r="N23" s="133">
        <v>29.21</v>
      </c>
      <c r="O23" s="133">
        <v>30.17</v>
      </c>
      <c r="P23" s="133">
        <v>28.36</v>
      </c>
      <c r="Q23" s="133">
        <v>29.9</v>
      </c>
      <c r="R23" s="133">
        <v>29.28</v>
      </c>
      <c r="S23" s="133">
        <v>29.91</v>
      </c>
      <c r="T23" s="133">
        <v>29.46</v>
      </c>
      <c r="U23" s="133">
        <v>29.73</v>
      </c>
      <c r="V23" s="133">
        <v>29.19</v>
      </c>
      <c r="W23" s="133">
        <v>29.99</v>
      </c>
      <c r="X23" s="133">
        <v>29.15</v>
      </c>
      <c r="Y23" s="133">
        <v>30.51</v>
      </c>
      <c r="Z23" s="133">
        <v>29.68</v>
      </c>
      <c r="AA23" s="133">
        <v>30.47</v>
      </c>
      <c r="AB23" s="133">
        <v>29.63</v>
      </c>
      <c r="AC23" s="133">
        <v>31.32</v>
      </c>
      <c r="AD23" s="133">
        <v>29.99</v>
      </c>
      <c r="AE23" s="133">
        <v>31.33</v>
      </c>
      <c r="AF23" s="133">
        <v>30</v>
      </c>
      <c r="AG23" s="133">
        <v>31.51</v>
      </c>
      <c r="AH23" s="134">
        <v>30.52</v>
      </c>
      <c r="AI23" s="109"/>
      <c r="AJ23" s="109"/>
      <c r="AK23" s="109"/>
      <c r="AL23" s="109"/>
      <c r="AM23" s="109"/>
      <c r="AN23" s="109"/>
      <c r="AO23" s="109"/>
      <c r="AP23" s="113">
        <f>C23/J29</f>
        <v>0.97235157159487773</v>
      </c>
      <c r="AQ23" s="109">
        <f>D23/J29</f>
        <v>0.88853317811408616</v>
      </c>
      <c r="AR23" s="109">
        <f>E23/J29</f>
        <v>0.9438300349243306</v>
      </c>
      <c r="AS23" s="109">
        <f>F23/J29</f>
        <v>0.88998835855646097</v>
      </c>
      <c r="AT23" s="109">
        <f>G23/J29</f>
        <v>0.92025611175785804</v>
      </c>
      <c r="AU23" s="109">
        <f>H23/J29</f>
        <v>0.859720605355064</v>
      </c>
      <c r="AV23" s="109">
        <f>I23/J29</f>
        <v>0.90483119906868448</v>
      </c>
      <c r="AW23" s="109">
        <f>J23/J29</f>
        <v>0.85768335273573926</v>
      </c>
      <c r="AX23" s="109">
        <f>K23/J29</f>
        <v>0.88620488940628639</v>
      </c>
      <c r="AY23" s="109">
        <f>L23/J29</f>
        <v>0.83847497089639111</v>
      </c>
      <c r="AZ23" s="109">
        <f>M23/J29</f>
        <v>0.88795110593713622</v>
      </c>
      <c r="BA23" s="109">
        <f>N23/J29</f>
        <v>0.85011641443538999</v>
      </c>
      <c r="BB23" s="109">
        <f>O23/J29</f>
        <v>0.87805587892898729</v>
      </c>
      <c r="BC23" s="109">
        <f>P23/J29</f>
        <v>0.82537834691501744</v>
      </c>
      <c r="BD23" s="109">
        <f>Q23/J29</f>
        <v>0.87019790454016299</v>
      </c>
      <c r="BE23" s="109">
        <f>R23/J29</f>
        <v>0.85215366705471485</v>
      </c>
      <c r="BF23" s="109">
        <f>S23/J29</f>
        <v>0.87048894062863802</v>
      </c>
      <c r="BG23" s="109">
        <f>T23/J29</f>
        <v>0.85739231664726434</v>
      </c>
      <c r="BH23" s="109">
        <f>U23/J29</f>
        <v>0.86525029103608853</v>
      </c>
      <c r="BI23" s="109">
        <f>V23/J29</f>
        <v>0.84953434225844005</v>
      </c>
      <c r="BJ23" s="109">
        <f>W23/J29</f>
        <v>0.87281722933643768</v>
      </c>
      <c r="BK23" s="109">
        <f>X23/J29</f>
        <v>0.84837019790454016</v>
      </c>
      <c r="BL23" s="109">
        <f>Y23/J29</f>
        <v>0.88795110593713622</v>
      </c>
      <c r="BM23" s="109">
        <f>Z23/J29</f>
        <v>0.86379511059371361</v>
      </c>
      <c r="BN23" s="109">
        <f>AA23/J29</f>
        <v>0.88678696158323633</v>
      </c>
      <c r="BO23" s="109">
        <f>AB23/J29</f>
        <v>0.8623399301513387</v>
      </c>
      <c r="BP23" s="109">
        <f>AC23/J29</f>
        <v>0.91152502910360889</v>
      </c>
      <c r="BQ23" s="109">
        <f>AD23/J29</f>
        <v>0.87281722933643768</v>
      </c>
      <c r="BR23" s="109">
        <f>AE23/J29</f>
        <v>0.9118160651920838</v>
      </c>
      <c r="BS23" s="109">
        <f>AF23/J29</f>
        <v>0.87310826542491271</v>
      </c>
      <c r="BT23" s="109">
        <f>AG23/J29</f>
        <v>0.91705471478463341</v>
      </c>
      <c r="BU23" s="114">
        <f>AH23/J29</f>
        <v>0.88824214202561114</v>
      </c>
      <c r="BV23" s="109"/>
      <c r="BW23" s="109">
        <f t="shared" si="0"/>
        <v>0.88015679569266603</v>
      </c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8"/>
      <c r="CJ23" s="108"/>
      <c r="CK23" s="108"/>
    </row>
    <row r="24" spans="2:89" ht="39.75" customHeight="1" x14ac:dyDescent="0.25">
      <c r="B24" s="109"/>
      <c r="C24" s="132">
        <v>31.65</v>
      </c>
      <c r="D24" s="133">
        <v>31.68</v>
      </c>
      <c r="E24" s="133">
        <v>30.7</v>
      </c>
      <c r="F24" s="133">
        <v>31.51</v>
      </c>
      <c r="G24" s="133">
        <v>30.78</v>
      </c>
      <c r="H24" s="133">
        <v>30.51</v>
      </c>
      <c r="I24" s="133">
        <v>30.22</v>
      </c>
      <c r="J24" s="133">
        <v>31.23</v>
      </c>
      <c r="K24" s="133">
        <v>29.7</v>
      </c>
      <c r="L24" s="133">
        <v>30.12</v>
      </c>
      <c r="M24" s="133">
        <v>29.47</v>
      </c>
      <c r="N24" s="133">
        <v>30.68</v>
      </c>
      <c r="O24" s="133">
        <v>28.82</v>
      </c>
      <c r="P24" s="133">
        <v>30.1</v>
      </c>
      <c r="Q24" s="133">
        <v>29.01</v>
      </c>
      <c r="R24" s="133">
        <v>30.49</v>
      </c>
      <c r="S24" s="133">
        <v>28.63</v>
      </c>
      <c r="T24" s="133">
        <v>30.07</v>
      </c>
      <c r="U24" s="133">
        <v>28.92</v>
      </c>
      <c r="V24" s="133">
        <v>31.25</v>
      </c>
      <c r="W24" s="133">
        <v>29.04</v>
      </c>
      <c r="X24" s="133">
        <v>30.75</v>
      </c>
      <c r="Y24" s="133">
        <v>29.66</v>
      </c>
      <c r="Z24" s="133">
        <v>31.31</v>
      </c>
      <c r="AA24" s="133">
        <v>29.19</v>
      </c>
      <c r="AB24" s="133">
        <v>31.41</v>
      </c>
      <c r="AC24" s="133">
        <v>29.35</v>
      </c>
      <c r="AD24" s="133">
        <v>32.380000000000003</v>
      </c>
      <c r="AE24" s="133">
        <v>29.65</v>
      </c>
      <c r="AF24" s="133">
        <v>31.54</v>
      </c>
      <c r="AG24" s="133">
        <v>29.44</v>
      </c>
      <c r="AH24" s="134">
        <v>32.409999999999997</v>
      </c>
      <c r="AI24" s="109"/>
      <c r="AJ24" s="109"/>
      <c r="AK24" s="109"/>
      <c r="AL24" s="109"/>
      <c r="AM24" s="109"/>
      <c r="AN24" s="109"/>
      <c r="AO24" s="109"/>
      <c r="AP24" s="113">
        <f>C24/J29</f>
        <v>0.9211292200232829</v>
      </c>
      <c r="AQ24" s="109">
        <f>D24/J29</f>
        <v>0.92200232828870776</v>
      </c>
      <c r="AR24" s="109">
        <f>E24/J29</f>
        <v>0.89348079161816063</v>
      </c>
      <c r="AS24" s="109">
        <f>F24/J29</f>
        <v>0.91705471478463341</v>
      </c>
      <c r="AT24" s="109">
        <f>G24/J29</f>
        <v>0.89580908032596052</v>
      </c>
      <c r="AU24" s="109">
        <f>H24/J29</f>
        <v>0.88795110593713622</v>
      </c>
      <c r="AV24" s="109">
        <f>I24/J29</f>
        <v>0.87951105937136198</v>
      </c>
      <c r="AW24" s="109">
        <f>J24/J29</f>
        <v>0.90890570430733408</v>
      </c>
      <c r="AX24" s="109">
        <f>K24/J29</f>
        <v>0.86437718277066355</v>
      </c>
      <c r="AY24" s="109">
        <f>L24/J29</f>
        <v>0.87660069848661237</v>
      </c>
      <c r="AZ24" s="109">
        <f>M24/J29</f>
        <v>0.85768335273573926</v>
      </c>
      <c r="BA24" s="109">
        <f>N24/J29</f>
        <v>0.89289871944121069</v>
      </c>
      <c r="BB24" s="109">
        <f>O24/J29</f>
        <v>0.83876600698486614</v>
      </c>
      <c r="BC24" s="109">
        <f>P24/J29</f>
        <v>0.87601862630966243</v>
      </c>
      <c r="BD24" s="109">
        <f>Q24/J29</f>
        <v>0.84429569266589066</v>
      </c>
      <c r="BE24" s="109">
        <f>R24/J29</f>
        <v>0.88736903376018628</v>
      </c>
      <c r="BF24" s="109">
        <f>S24/J29</f>
        <v>0.83323632130384162</v>
      </c>
      <c r="BG24" s="109">
        <f>T24/J29</f>
        <v>0.87514551804423746</v>
      </c>
      <c r="BH24" s="109">
        <f>U24/J29</f>
        <v>0.84167636786961586</v>
      </c>
      <c r="BI24" s="109">
        <f>V24/J29</f>
        <v>0.90948777648428403</v>
      </c>
      <c r="BJ24" s="109">
        <f>W24/J29</f>
        <v>0.84516880093131552</v>
      </c>
      <c r="BK24" s="109">
        <f>X24/J29</f>
        <v>0.89493597206053555</v>
      </c>
      <c r="BL24" s="109">
        <f>Y24/J29</f>
        <v>0.86321303841676367</v>
      </c>
      <c r="BM24" s="109">
        <f>Z24/J29</f>
        <v>0.91123399301513386</v>
      </c>
      <c r="BN24" s="109">
        <f>AA24/J29</f>
        <v>0.84953434225844005</v>
      </c>
      <c r="BO24" s="109">
        <f>AB24/J29</f>
        <v>0.91414435389988358</v>
      </c>
      <c r="BP24" s="109">
        <f>AC24/J29</f>
        <v>0.85419091967403959</v>
      </c>
      <c r="BQ24" s="109">
        <f>AD24/J29</f>
        <v>0.9423748544819559</v>
      </c>
      <c r="BR24" s="109">
        <f>AE24/J29</f>
        <v>0.86292200232828864</v>
      </c>
      <c r="BS24" s="109">
        <f>AF24/J29</f>
        <v>0.91792782305005816</v>
      </c>
      <c r="BT24" s="109">
        <f>AG24/J29</f>
        <v>0.8568102444703144</v>
      </c>
      <c r="BU24" s="114">
        <f>AH24/J29</f>
        <v>0.94324796274738054</v>
      </c>
      <c r="BV24" s="109"/>
      <c r="BW24" s="109">
        <f t="shared" si="0"/>
        <v>0.88372198777648425</v>
      </c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8"/>
      <c r="CJ24" s="108"/>
      <c r="CK24" s="108"/>
    </row>
    <row r="25" spans="2:89" ht="39.75" customHeight="1" thickBot="1" x14ac:dyDescent="0.3">
      <c r="B25" s="109"/>
      <c r="C25" s="135">
        <v>34.36</v>
      </c>
      <c r="D25" s="136">
        <v>31.01</v>
      </c>
      <c r="E25" s="136">
        <v>33.67</v>
      </c>
      <c r="F25" s="136">
        <v>31.31</v>
      </c>
      <c r="G25" s="136">
        <v>32.72</v>
      </c>
      <c r="H25" s="136">
        <v>29.76</v>
      </c>
      <c r="I25" s="136">
        <v>32.43</v>
      </c>
      <c r="J25" s="136">
        <v>30.42</v>
      </c>
      <c r="K25" s="136">
        <v>31.15</v>
      </c>
      <c r="L25" s="136">
        <v>29.54</v>
      </c>
      <c r="M25" s="136">
        <v>31.22</v>
      </c>
      <c r="N25" s="136">
        <v>29.72</v>
      </c>
      <c r="O25" s="136">
        <v>30</v>
      </c>
      <c r="P25" s="136">
        <v>29.41</v>
      </c>
      <c r="Q25" s="136">
        <v>30.59</v>
      </c>
      <c r="R25" s="136">
        <v>29.05</v>
      </c>
      <c r="S25" s="136">
        <v>30.34</v>
      </c>
      <c r="T25" s="136">
        <v>29.29</v>
      </c>
      <c r="U25" s="136">
        <v>30.29</v>
      </c>
      <c r="V25" s="136">
        <v>29.84</v>
      </c>
      <c r="W25" s="136">
        <v>30.51</v>
      </c>
      <c r="X25" s="136">
        <v>29.42</v>
      </c>
      <c r="Y25" s="136">
        <v>30.94</v>
      </c>
      <c r="Z25" s="136">
        <v>30.04</v>
      </c>
      <c r="AA25" s="136">
        <v>31.01</v>
      </c>
      <c r="AB25" s="136">
        <v>29.91</v>
      </c>
      <c r="AC25" s="136">
        <v>31.13</v>
      </c>
      <c r="AD25" s="136">
        <v>30.1</v>
      </c>
      <c r="AE25" s="136">
        <v>31.04</v>
      </c>
      <c r="AF25" s="136">
        <v>29.68</v>
      </c>
      <c r="AG25" s="136">
        <v>31.53</v>
      </c>
      <c r="AH25" s="137">
        <v>30.49</v>
      </c>
      <c r="AI25" s="109"/>
      <c r="AJ25" s="109"/>
      <c r="AK25" s="109"/>
      <c r="AL25" s="109"/>
      <c r="AM25" s="109"/>
      <c r="AN25" s="109"/>
      <c r="AO25" s="109"/>
      <c r="AP25" s="122">
        <f>C25/J29</f>
        <v>1</v>
      </c>
      <c r="AQ25" s="123">
        <f>D25/J29</f>
        <v>0.90250291036088481</v>
      </c>
      <c r="AR25" s="123">
        <f>E25/J29</f>
        <v>0.97991850989522711</v>
      </c>
      <c r="AS25" s="123">
        <f>F25/J29</f>
        <v>0.91123399301513386</v>
      </c>
      <c r="AT25" s="123">
        <f>G25/J29</f>
        <v>0.95227008149010473</v>
      </c>
      <c r="AU25" s="123">
        <f>H25/J29</f>
        <v>0.8661233993015135</v>
      </c>
      <c r="AV25" s="123">
        <f>I25/J29</f>
        <v>0.9438300349243306</v>
      </c>
      <c r="AW25" s="123">
        <f>J25/J29</f>
        <v>0.88533178114086153</v>
      </c>
      <c r="AX25" s="123">
        <f>K25/J29</f>
        <v>0.90657741559953431</v>
      </c>
      <c r="AY25" s="123">
        <f>L25/J29</f>
        <v>0.859720605355064</v>
      </c>
      <c r="AZ25" s="123">
        <f>M25/J29</f>
        <v>0.90861466821885917</v>
      </c>
      <c r="BA25" s="123">
        <f>N25/J29</f>
        <v>0.8649592549476135</v>
      </c>
      <c r="BB25" s="123">
        <f>O25/J29</f>
        <v>0.87310826542491271</v>
      </c>
      <c r="BC25" s="123">
        <f>P25/J29</f>
        <v>0.85593713620488943</v>
      </c>
      <c r="BD25" s="123">
        <f>Q25/J29</f>
        <v>0.890279394644936</v>
      </c>
      <c r="BE25" s="123">
        <f>R25/J29</f>
        <v>0.84545983701979044</v>
      </c>
      <c r="BF25" s="123">
        <f>S25/J29</f>
        <v>0.88300349243306175</v>
      </c>
      <c r="BG25" s="123">
        <f>T25/J29</f>
        <v>0.85244470314318976</v>
      </c>
      <c r="BH25" s="123">
        <f>U25/J29</f>
        <v>0.88154831199068684</v>
      </c>
      <c r="BI25" s="123">
        <f>V25/J29</f>
        <v>0.86845168800931316</v>
      </c>
      <c r="BJ25" s="123">
        <f>W25/J29</f>
        <v>0.88795110593713622</v>
      </c>
      <c r="BK25" s="123">
        <f>X25/J29</f>
        <v>0.85622817229336445</v>
      </c>
      <c r="BL25" s="123">
        <f>Y25/J29</f>
        <v>0.90046565774155995</v>
      </c>
      <c r="BM25" s="123">
        <f>Z25/J29</f>
        <v>0.8742724097788126</v>
      </c>
      <c r="BN25" s="123">
        <f>AA25/J29</f>
        <v>0.90250291036088481</v>
      </c>
      <c r="BO25" s="123">
        <f>AB25/J29</f>
        <v>0.87048894062863802</v>
      </c>
      <c r="BP25" s="123">
        <f>AC25/J29</f>
        <v>0.90599534342258436</v>
      </c>
      <c r="BQ25" s="123">
        <f>AD25/J29</f>
        <v>0.87601862630966243</v>
      </c>
      <c r="BR25" s="123">
        <f>AE25/J29</f>
        <v>0.90337601862630967</v>
      </c>
      <c r="BS25" s="123">
        <f>AF25/J29</f>
        <v>0.86379511059371361</v>
      </c>
      <c r="BT25" s="123">
        <f>AG25/J29</f>
        <v>0.91763678696158324</v>
      </c>
      <c r="BU25" s="124">
        <f>AH25/J29</f>
        <v>0.88736903376018628</v>
      </c>
      <c r="BV25" s="109"/>
      <c r="BW25" s="109">
        <f t="shared" si="0"/>
        <v>0.89304423748544826</v>
      </c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8"/>
      <c r="CJ25" s="108"/>
      <c r="CK25" s="108"/>
    </row>
    <row r="26" spans="2:89" ht="39.75" customHeight="1" thickBot="1" x14ac:dyDescent="0.3"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8"/>
      <c r="CJ26" s="108"/>
      <c r="CK26" s="108"/>
    </row>
    <row r="27" spans="2:89" ht="39.75" customHeight="1" thickBot="1" x14ac:dyDescent="0.3"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28" t="s">
        <v>7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08"/>
      <c r="AG27" s="108"/>
      <c r="AH27" s="108"/>
      <c r="AI27" s="108"/>
      <c r="AJ27" s="108"/>
      <c r="AK27" s="109"/>
      <c r="AL27" s="109"/>
      <c r="AM27" s="109"/>
      <c r="AN27" s="109"/>
      <c r="AO27" s="109"/>
      <c r="AP27" s="109">
        <f>AVERAGE(AP2:AP25)</f>
        <v>0.88947904540162981</v>
      </c>
      <c r="AQ27" s="109">
        <f t="shared" ref="AQ27:BU27" si="1">AVERAGE(AQ2:AQ25)</f>
        <v>0.87684322856034169</v>
      </c>
      <c r="AR27" s="109">
        <f t="shared" si="1"/>
        <v>0.88244567326348478</v>
      </c>
      <c r="AS27" s="109">
        <f t="shared" si="1"/>
        <v>0.88111175785797435</v>
      </c>
      <c r="AT27" s="109">
        <f t="shared" si="1"/>
        <v>0.8745876988746607</v>
      </c>
      <c r="AU27" s="109">
        <f t="shared" si="1"/>
        <v>0.86974922390376419</v>
      </c>
      <c r="AV27" s="109">
        <f t="shared" si="1"/>
        <v>0.88056606519208402</v>
      </c>
      <c r="AW27" s="109">
        <f t="shared" si="1"/>
        <v>0.88054181218471106</v>
      </c>
      <c r="AX27" s="109">
        <f t="shared" si="1"/>
        <v>0.853827124563446</v>
      </c>
      <c r="AY27" s="109">
        <f t="shared" si="1"/>
        <v>0.84895227008149021</v>
      </c>
      <c r="AZ27" s="109">
        <f t="shared" si="1"/>
        <v>0.86039968956150581</v>
      </c>
      <c r="BA27" s="109">
        <f t="shared" si="1"/>
        <v>0.86745731470702381</v>
      </c>
      <c r="BB27" s="125">
        <f t="shared" si="1"/>
        <v>0.85655558789289898</v>
      </c>
      <c r="BC27" s="126">
        <f t="shared" si="1"/>
        <v>0.85674961195188215</v>
      </c>
      <c r="BD27" s="126">
        <f t="shared" si="1"/>
        <v>0.85748932867675587</v>
      </c>
      <c r="BE27" s="126">
        <f t="shared" si="1"/>
        <v>0.86595362824990307</v>
      </c>
      <c r="BF27" s="126">
        <f t="shared" si="1"/>
        <v>0.84710904152114885</v>
      </c>
      <c r="BG27" s="127">
        <f t="shared" si="1"/>
        <v>0.84879462553356622</v>
      </c>
      <c r="BH27" s="125">
        <f t="shared" si="1"/>
        <v>0.83554035700426865</v>
      </c>
      <c r="BI27" s="126">
        <f>AVERAGE(BI2:BI25)</f>
        <v>0.85001518449157276</v>
      </c>
      <c r="BJ27" s="126">
        <f t="shared" si="1"/>
        <v>0.83584351959643011</v>
      </c>
      <c r="BK27" s="127">
        <f t="shared" si="1"/>
        <v>0.84284051222351575</v>
      </c>
      <c r="BL27" s="109">
        <f t="shared" si="1"/>
        <v>0.84353172293364376</v>
      </c>
      <c r="BM27" s="109">
        <f t="shared" si="1"/>
        <v>0.86001164144353892</v>
      </c>
      <c r="BN27" s="109">
        <f t="shared" si="1"/>
        <v>0.8452051804423748</v>
      </c>
      <c r="BO27" s="109">
        <f t="shared" si="1"/>
        <v>0.85409390764454807</v>
      </c>
      <c r="BP27" s="109">
        <f t="shared" si="1"/>
        <v>0.85541569654637162</v>
      </c>
      <c r="BQ27" s="109">
        <f t="shared" si="1"/>
        <v>0.87781334885525808</v>
      </c>
      <c r="BR27" s="109">
        <f t="shared" si="1"/>
        <v>0.86328579743888267</v>
      </c>
      <c r="BS27" s="109">
        <f t="shared" si="1"/>
        <v>0.87692811408614701</v>
      </c>
      <c r="BT27" s="109">
        <f t="shared" si="1"/>
        <v>0.8797172099340318</v>
      </c>
      <c r="BU27" s="109">
        <f t="shared" si="1"/>
        <v>0.90762029491656981</v>
      </c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8"/>
      <c r="CJ27" s="108"/>
      <c r="CK27" s="108"/>
    </row>
    <row r="28" spans="2:89" ht="39.75" customHeight="1" x14ac:dyDescent="0.25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08"/>
      <c r="AG28" s="108"/>
      <c r="AH28" s="108"/>
      <c r="AI28" s="108"/>
      <c r="AJ28" s="108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8"/>
      <c r="CJ28" s="108"/>
      <c r="CK28" s="108"/>
    </row>
    <row r="29" spans="2:89" ht="39.75" customHeight="1" thickBot="1" x14ac:dyDescent="0.3">
      <c r="B29" s="109"/>
      <c r="C29" s="109"/>
      <c r="D29" s="109"/>
      <c r="E29" s="109"/>
      <c r="F29" s="109"/>
      <c r="G29" s="109"/>
      <c r="H29" s="109"/>
      <c r="I29" s="109"/>
      <c r="J29" s="109">
        <f>MAX(C2:AH25)</f>
        <v>34.36</v>
      </c>
      <c r="K29" s="109">
        <f>MIN(C2:AH25)</f>
        <v>27.45</v>
      </c>
      <c r="L29" s="109"/>
      <c r="M29" s="109"/>
      <c r="N29" s="109"/>
      <c r="O29" s="109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08"/>
      <c r="AG29" s="108"/>
      <c r="AH29" s="108"/>
      <c r="AI29" s="108"/>
      <c r="AJ29" s="108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8"/>
      <c r="CJ29" s="108"/>
      <c r="CK29" s="108"/>
    </row>
    <row r="30" spans="2:89" ht="39.75" customHeight="1" thickBot="1" x14ac:dyDescent="0.3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08"/>
      <c r="AG30" s="108"/>
      <c r="AH30" s="108"/>
      <c r="AI30" s="108"/>
      <c r="AJ30" s="108"/>
      <c r="AK30" s="109"/>
      <c r="AL30" s="109"/>
      <c r="AM30" s="109"/>
      <c r="AN30" s="109"/>
      <c r="AO30" s="109"/>
      <c r="AP30" s="109"/>
      <c r="AQ30" s="109"/>
      <c r="AR30" s="109"/>
      <c r="AS30" s="109">
        <f>STDEV(AP27:BU27)+AU30</f>
        <v>2.8911191401939439E-2</v>
      </c>
      <c r="AT30" s="109"/>
      <c r="AU30" s="109">
        <v>1.2E-2</v>
      </c>
      <c r="AV30" s="109"/>
      <c r="AW30" s="109">
        <v>3.0000000000000001E-3</v>
      </c>
      <c r="AX30" s="109"/>
      <c r="AY30" s="109"/>
      <c r="AZ30" s="109"/>
      <c r="BA30" s="118" t="s">
        <v>1</v>
      </c>
      <c r="BB30" s="119"/>
      <c r="BC30" s="120"/>
      <c r="BD30" s="109"/>
      <c r="BE30" s="118" t="s">
        <v>2</v>
      </c>
      <c r="BF30" s="119"/>
      <c r="BG30" s="120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8"/>
      <c r="CJ30" s="108"/>
      <c r="CK30" s="108"/>
    </row>
    <row r="31" spans="2:89" ht="39.75" customHeight="1" thickBot="1" x14ac:dyDescent="0.3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08"/>
      <c r="AG31" s="108"/>
      <c r="AH31" s="108"/>
      <c r="AI31" s="108"/>
      <c r="AJ31" s="108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21">
        <f>AVERAGE(AP27:BU27) + AW30</f>
        <v>0.86632735048548204</v>
      </c>
      <c r="BC31" s="109"/>
      <c r="BD31" s="109"/>
      <c r="BE31" s="109"/>
      <c r="BF31" s="121">
        <f>BB31-AS30</f>
        <v>0.83741615908354261</v>
      </c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8"/>
      <c r="CJ31" s="108"/>
      <c r="CK31" s="108"/>
    </row>
    <row r="32" spans="2:89" ht="39.75" customHeight="1" x14ac:dyDescent="0.25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08"/>
      <c r="AG32" s="108"/>
      <c r="AH32" s="108"/>
      <c r="AI32" s="108"/>
      <c r="AJ32" s="108"/>
      <c r="AK32" s="109"/>
      <c r="AL32" s="109"/>
      <c r="AM32" s="109"/>
      <c r="AN32" s="109"/>
      <c r="AO32" s="109"/>
      <c r="AP32" s="109"/>
      <c r="AQ32" s="109">
        <f>AVERAGE(AP27:BA27,BH27:BU27)</f>
        <v>0.86514705352727972</v>
      </c>
      <c r="AR32" s="109">
        <f>AVERAGE(BB27:BG27)</f>
        <v>0.85544197063769245</v>
      </c>
      <c r="AS32" s="109"/>
      <c r="AT32" s="109">
        <f>AQ32-AR32</f>
        <v>9.7050828895872687E-3</v>
      </c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8"/>
      <c r="CJ32" s="108"/>
      <c r="CK32" s="108"/>
    </row>
    <row r="33" spans="2:89" ht="39.75" customHeight="1" x14ac:dyDescent="0.25"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08"/>
      <c r="AG33" s="108"/>
      <c r="AH33" s="108"/>
      <c r="AI33" s="108"/>
      <c r="AJ33" s="108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8"/>
      <c r="CJ33" s="108"/>
      <c r="CK33" s="108"/>
    </row>
    <row r="34" spans="2:89" ht="39.75" customHeight="1" x14ac:dyDescent="0.25"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08"/>
      <c r="AG34" s="108"/>
      <c r="AH34" s="108"/>
      <c r="AI34" s="108"/>
      <c r="AJ34" s="108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8"/>
      <c r="CJ34" s="108"/>
      <c r="CK34" s="108"/>
    </row>
    <row r="35" spans="2:89" ht="39.75" customHeight="1" x14ac:dyDescent="0.25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</row>
  </sheetData>
  <mergeCells count="5">
    <mergeCell ref="P27:AE35"/>
    <mergeCell ref="BZ9:CB9"/>
    <mergeCell ref="CD9:CF9"/>
    <mergeCell ref="BA30:BC30"/>
    <mergeCell ref="BE30:BG30"/>
  </mergeCells>
  <conditionalFormatting sqref="C2:A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BU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7:BU27">
    <cfRule type="cellIs" dxfId="3" priority="4" operator="between">
      <formula>$BB$31</formula>
      <formula>$BF$31</formula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25">
    <cfRule type="cellIs" dxfId="2" priority="2" operator="between">
      <formula>$CA$10</formula>
      <formula>$CE$10</formula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P27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Algoritmo cinza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2023-10-23T17:52:26Z</dcterms:created>
  <dcterms:modified xsi:type="dcterms:W3CDTF">2023-10-24T17:25:36Z</dcterms:modified>
</cp:coreProperties>
</file>