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<sst xmlns="http://schemas.openxmlformats.org/spreadsheetml/2006/main" count="164" uniqueCount="129">
  <si>
    <t>Year(s)</t>
  </si>
  <si>
    <t>NFL</t>
  </si>
  <si>
    <t>NBA</t>
  </si>
  <si>
    <t>NHL</t>
  </si>
  <si>
    <t>MLB (AL and NL)</t>
  </si>
  <si>
    <t>State</t>
  </si>
  <si>
    <t>Number of MVPs</t>
  </si>
  <si>
    <t>Percentage</t>
  </si>
  <si>
    <t>Standing</t>
  </si>
  <si>
    <t>MVPs to Teams in State Ratio</t>
  </si>
  <si>
    <t>X</t>
  </si>
  <si>
    <t>Ichiro Suzuki</t>
  </si>
  <si>
    <t>Barry Bonds</t>
  </si>
  <si>
    <t>Arizona</t>
  </si>
  <si>
    <t>Kurt Warner</t>
  </si>
  <si>
    <t>Tim Duncan</t>
  </si>
  <si>
    <t>Jose Theodore</t>
  </si>
  <si>
    <t>Miguel Tejada</t>
  </si>
  <si>
    <t>California</t>
  </si>
  <si>
    <t>Rich Gannon</t>
  </si>
  <si>
    <t>Peter Forsberg</t>
  </si>
  <si>
    <t>Alex Rodriguez</t>
  </si>
  <si>
    <t>Colorado</t>
  </si>
  <si>
    <t>Peyton Manning and Steve McNair</t>
  </si>
  <si>
    <t>Kevin Garnett</t>
  </si>
  <si>
    <t>Martin St. Louis</t>
  </si>
  <si>
    <t>Vladmir Guerrero</t>
  </si>
  <si>
    <t>Florida</t>
  </si>
  <si>
    <t>Peyton Manning</t>
  </si>
  <si>
    <t>Steve Nash</t>
  </si>
  <si>
    <t>Albert Pujols</t>
  </si>
  <si>
    <t>Georgia</t>
  </si>
  <si>
    <t>Shaun Alexander</t>
  </si>
  <si>
    <t>Joe Thornton</t>
  </si>
  <si>
    <t>Justin Morneau</t>
  </si>
  <si>
    <t>Ryan Howard</t>
  </si>
  <si>
    <t>Illinois</t>
  </si>
  <si>
    <t>LaDainian Tomlinson</t>
  </si>
  <si>
    <t>Dirk Nowitzki</t>
  </si>
  <si>
    <t>Sidney Crosby</t>
  </si>
  <si>
    <t>Jimmy Rollins</t>
  </si>
  <si>
    <t>Indiana</t>
  </si>
  <si>
    <t>T - 2</t>
  </si>
  <si>
    <t>Tom Brady</t>
  </si>
  <si>
    <t>Kobe Bryant</t>
  </si>
  <si>
    <t>Alex Ovechkin</t>
  </si>
  <si>
    <t>Dustin Pedroia</t>
  </si>
  <si>
    <t>Lousiana</t>
  </si>
  <si>
    <t>LeBron James</t>
  </si>
  <si>
    <t>Joe Mauer</t>
  </si>
  <si>
    <t>Maryland</t>
  </si>
  <si>
    <t>Henrik Sedin</t>
  </si>
  <si>
    <t>Josh Hamilton</t>
  </si>
  <si>
    <t>Joey Votto</t>
  </si>
  <si>
    <t>Massachusetts</t>
  </si>
  <si>
    <t>Derrick Rose</t>
  </si>
  <si>
    <t>Correy Perry</t>
  </si>
  <si>
    <t>Justin Verlander</t>
  </si>
  <si>
    <t>Ryan Braun</t>
  </si>
  <si>
    <t>Michigan</t>
  </si>
  <si>
    <t>Aaron Rodgers</t>
  </si>
  <si>
    <t>Evgeni Malkin</t>
  </si>
  <si>
    <t>Miguel Cabrera</t>
  </si>
  <si>
    <t>Buster Posey</t>
  </si>
  <si>
    <t>Minnesota</t>
  </si>
  <si>
    <t>2012-13</t>
  </si>
  <si>
    <t>Adrian Peterson</t>
  </si>
  <si>
    <t>Andrew McCutchen</t>
  </si>
  <si>
    <t>Missouri</t>
  </si>
  <si>
    <t>2013-14</t>
  </si>
  <si>
    <t>Kevin Durant</t>
  </si>
  <si>
    <t>Mike Trout</t>
  </si>
  <si>
    <t>Clayton Kershaw</t>
  </si>
  <si>
    <t>Nevada</t>
  </si>
  <si>
    <t>2014-15</t>
  </si>
  <si>
    <t>Steph Curry</t>
  </si>
  <si>
    <t>Carey Price</t>
  </si>
  <si>
    <t>Josh Donaldson</t>
  </si>
  <si>
    <t>Bryce Harper</t>
  </si>
  <si>
    <t>New Jersey</t>
  </si>
  <si>
    <t>2015-16</t>
  </si>
  <si>
    <t>Cam Newton</t>
  </si>
  <si>
    <t>Patrick Kane</t>
  </si>
  <si>
    <t>Kris Bryant</t>
  </si>
  <si>
    <t>New York</t>
  </si>
  <si>
    <t>2016-17</t>
  </si>
  <si>
    <t>Matt Ryan</t>
  </si>
  <si>
    <t>Russell Westbrook</t>
  </si>
  <si>
    <t>Connor McDavid</t>
  </si>
  <si>
    <t>Jose Altuve</t>
  </si>
  <si>
    <t>Giancarlo Stanton</t>
  </si>
  <si>
    <t>North Carolina</t>
  </si>
  <si>
    <t>2017-18</t>
  </si>
  <si>
    <t>James Harden</t>
  </si>
  <si>
    <t>Taylor Hall</t>
  </si>
  <si>
    <t>Mookie Betts</t>
  </si>
  <si>
    <t>Christian Yelich</t>
  </si>
  <si>
    <t>Ohio</t>
  </si>
  <si>
    <t>2018-19</t>
  </si>
  <si>
    <t>Patrick Mahomes</t>
  </si>
  <si>
    <t>Giannis Antetokounmpo</t>
  </si>
  <si>
    <t>Nikita Kucherov</t>
  </si>
  <si>
    <t>Cody Bellinger</t>
  </si>
  <si>
    <t>Oklahoma</t>
  </si>
  <si>
    <t>2019-20</t>
  </si>
  <si>
    <t>Lamar Jackson</t>
  </si>
  <si>
    <t>Leon Draisaitl</t>
  </si>
  <si>
    <t>Jose Abreu</t>
  </si>
  <si>
    <t>Freddie Freeman</t>
  </si>
  <si>
    <t>Oregon</t>
  </si>
  <si>
    <t>2020-21</t>
  </si>
  <si>
    <t>Pennsylvania</t>
  </si>
  <si>
    <t>T - 3</t>
  </si>
  <si>
    <t>2021-22</t>
  </si>
  <si>
    <t>Tennessee</t>
  </si>
  <si>
    <t>2022-23</t>
  </si>
  <si>
    <t>Texas</t>
  </si>
  <si>
    <t>2023-24</t>
  </si>
  <si>
    <t>Utah</t>
  </si>
  <si>
    <t>2024-25</t>
  </si>
  <si>
    <t>Washington</t>
  </si>
  <si>
    <t>2025-26</t>
  </si>
  <si>
    <t>Washington D.C.</t>
  </si>
  <si>
    <t>2026-27</t>
  </si>
  <si>
    <t>Wisconsin</t>
  </si>
  <si>
    <t>2027-28</t>
  </si>
  <si>
    <t>Canada</t>
  </si>
  <si>
    <t>2028-29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</si>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</sst>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"/>
    <numFmt numFmtId="165" formatCode="yyyy-m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FF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10" xfId="0" applyFont="1" applyNumberFormat="1"/>
    <xf borderId="0" fillId="0" fontId="2" numFmtId="0" xfId="0" applyAlignment="1" applyFont="1">
      <alignment horizontal="center"/>
    </xf>
    <xf borderId="0" fillId="0" fontId="2" numFmtId="2" xfId="0" applyAlignment="1" applyFont="1" applyNumberFormat="1">
      <alignment horizontal="center"/>
    </xf>
    <xf borderId="0" fillId="0" fontId="2" numFmtId="164" xfId="0" applyAlignment="1" applyFont="1" applyNumberFormat="1">
      <alignment horizontal="left" readingOrder="0"/>
    </xf>
    <xf borderId="0" fillId="0" fontId="2" numFmtId="165" xfId="0" applyAlignment="1" applyFont="1" applyNumberFormat="1">
      <alignment horizontal="left"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43"/>
    <col customWidth="1" min="2" max="2" width="30.29"/>
    <col customWidth="1" min="3" max="3" width="21.29"/>
    <col customWidth="1" min="4" max="4" width="15.29"/>
    <col customWidth="1" min="5" max="5" width="15.86"/>
    <col customWidth="1" min="6" max="6" width="17.71"/>
    <col customWidth="1" min="8" max="8" width="15.71"/>
    <col customWidth="1" min="9" max="9" width="16.43"/>
    <col customWidth="1" min="11" max="11" width="10.57"/>
    <col customWidth="1" min="12" max="12" width="27.86"/>
    <col customWidth="1" min="13" max="13" width="10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8</v>
      </c>
    </row>
    <row r="2">
      <c r="A2" s="2">
        <v>2001.0</v>
      </c>
      <c r="B2" s="3" t="s">
        <v>10</v>
      </c>
      <c r="C2" s="3" t="s">
        <v>10</v>
      </c>
      <c r="D2" s="3" t="s">
        <v>10</v>
      </c>
      <c r="E2" s="4" t="s">
        <v>11</v>
      </c>
      <c r="F2" s="4" t="s">
        <v>12</v>
      </c>
      <c r="H2" s="4" t="s">
        <v>13</v>
      </c>
      <c r="I2" s="3">
        <v>2.0</v>
      </c>
      <c r="J2" s="5">
        <f>(I2/I30)</f>
        <v>0.02040816327</v>
      </c>
      <c r="K2" s="6"/>
      <c r="L2" s="7">
        <f>(I2/4)</f>
        <v>0.5</v>
      </c>
      <c r="M2" s="6"/>
    </row>
    <row r="3">
      <c r="A3" s="8">
        <v>36923.0</v>
      </c>
      <c r="B3" s="4" t="s">
        <v>14</v>
      </c>
      <c r="C3" s="4" t="s">
        <v>15</v>
      </c>
      <c r="D3" s="4" t="s">
        <v>16</v>
      </c>
      <c r="E3" s="4" t="s">
        <v>17</v>
      </c>
      <c r="F3" s="4" t="s">
        <v>12</v>
      </c>
      <c r="H3" s="4" t="s">
        <v>18</v>
      </c>
      <c r="I3" s="3">
        <v>19.0</v>
      </c>
      <c r="J3" s="5">
        <f>(I3/I30)</f>
        <v>0.193877551</v>
      </c>
      <c r="K3" s="3">
        <v>1.0</v>
      </c>
      <c r="L3" s="7">
        <f>(I3/15)</f>
        <v>1.266666667</v>
      </c>
      <c r="M3" s="3">
        <v>3.0</v>
      </c>
    </row>
    <row r="4">
      <c r="A4" s="8">
        <v>37316.0</v>
      </c>
      <c r="B4" s="4" t="s">
        <v>19</v>
      </c>
      <c r="C4" s="4" t="s">
        <v>15</v>
      </c>
      <c r="D4" s="4" t="s">
        <v>20</v>
      </c>
      <c r="E4" s="4" t="s">
        <v>21</v>
      </c>
      <c r="F4" s="4" t="s">
        <v>12</v>
      </c>
      <c r="H4" s="4" t="s">
        <v>22</v>
      </c>
      <c r="I4" s="3">
        <v>2.0</v>
      </c>
      <c r="J4" s="5">
        <f>(I4/I30)</f>
        <v>0.02040816327</v>
      </c>
      <c r="K4" s="6"/>
      <c r="L4" s="7">
        <f>(I4/3)</f>
        <v>0.6666666667</v>
      </c>
      <c r="M4" s="6"/>
    </row>
    <row r="5">
      <c r="A5" s="8">
        <v>37712.0</v>
      </c>
      <c r="B5" s="4" t="s">
        <v>23</v>
      </c>
      <c r="C5" s="4" t="s">
        <v>24</v>
      </c>
      <c r="D5" s="4" t="s">
        <v>25</v>
      </c>
      <c r="E5" s="4" t="s">
        <v>26</v>
      </c>
      <c r="F5" s="4" t="s">
        <v>12</v>
      </c>
      <c r="H5" s="4" t="s">
        <v>27</v>
      </c>
      <c r="I5" s="3">
        <v>5.0</v>
      </c>
      <c r="J5" s="5">
        <f>(I5/I30)</f>
        <v>0.05102040816</v>
      </c>
      <c r="K5" s="6"/>
      <c r="L5" s="7">
        <f>(I5/9)</f>
        <v>0.5555555556</v>
      </c>
      <c r="M5" s="6"/>
    </row>
    <row r="6">
      <c r="A6" s="8">
        <v>38108.0</v>
      </c>
      <c r="B6" s="4" t="s">
        <v>28</v>
      </c>
      <c r="C6" s="4" t="s">
        <v>29</v>
      </c>
      <c r="D6" s="3" t="s">
        <v>10</v>
      </c>
      <c r="E6" s="4" t="s">
        <v>21</v>
      </c>
      <c r="F6" s="4" t="s">
        <v>30</v>
      </c>
      <c r="H6" s="4" t="s">
        <v>31</v>
      </c>
      <c r="I6" s="3">
        <v>2.0</v>
      </c>
      <c r="J6" s="5">
        <f>(I6/I30)</f>
        <v>0.02040816327</v>
      </c>
      <c r="K6" s="6"/>
      <c r="L6" s="7">
        <f>(I6/3)</f>
        <v>0.6666666667</v>
      </c>
      <c r="M6" s="6"/>
    </row>
    <row r="7">
      <c r="A7" s="8">
        <v>38504.0</v>
      </c>
      <c r="B7" s="4" t="s">
        <v>32</v>
      </c>
      <c r="C7" s="4" t="s">
        <v>29</v>
      </c>
      <c r="D7" s="4" t="s">
        <v>33</v>
      </c>
      <c r="E7" s="4" t="s">
        <v>34</v>
      </c>
      <c r="F7" s="4" t="s">
        <v>35</v>
      </c>
      <c r="H7" s="4" t="s">
        <v>36</v>
      </c>
      <c r="I7" s="3">
        <v>4.0</v>
      </c>
      <c r="J7" s="5">
        <f>(I7/I30)</f>
        <v>0.04081632653</v>
      </c>
      <c r="K7" s="6"/>
      <c r="L7" s="7">
        <f>(I7/5)</f>
        <v>0.8</v>
      </c>
      <c r="M7" s="6"/>
    </row>
    <row r="8">
      <c r="A8" s="8">
        <v>38899.0</v>
      </c>
      <c r="B8" s="4" t="s">
        <v>37</v>
      </c>
      <c r="C8" s="4" t="s">
        <v>38</v>
      </c>
      <c r="D8" s="4" t="s">
        <v>39</v>
      </c>
      <c r="E8" s="4" t="s">
        <v>21</v>
      </c>
      <c r="F8" s="4" t="s">
        <v>40</v>
      </c>
      <c r="H8" s="4" t="s">
        <v>41</v>
      </c>
      <c r="I8" s="3">
        <v>4.0</v>
      </c>
      <c r="J8" s="5">
        <f>(I8/I30)</f>
        <v>0.04081632653</v>
      </c>
      <c r="K8" s="6"/>
      <c r="L8" s="7">
        <f t="shared" ref="L8:L10" si="1">(I8/2)</f>
        <v>2</v>
      </c>
      <c r="M8" s="3" t="s">
        <v>42</v>
      </c>
    </row>
    <row r="9">
      <c r="A9" s="8">
        <v>39295.0</v>
      </c>
      <c r="B9" s="4" t="s">
        <v>43</v>
      </c>
      <c r="C9" s="4" t="s">
        <v>44</v>
      </c>
      <c r="D9" s="4" t="s">
        <v>45</v>
      </c>
      <c r="E9" s="4" t="s">
        <v>46</v>
      </c>
      <c r="F9" s="4" t="s">
        <v>30</v>
      </c>
      <c r="H9" s="4" t="s">
        <v>47</v>
      </c>
      <c r="I9" s="3">
        <v>0.0</v>
      </c>
      <c r="J9" s="5">
        <f>(I9/I30)</f>
        <v>0</v>
      </c>
      <c r="K9" s="6"/>
      <c r="L9" s="7">
        <f t="shared" si="1"/>
        <v>0</v>
      </c>
      <c r="M9" s="6"/>
    </row>
    <row r="10">
      <c r="A10" s="8">
        <v>39692.0</v>
      </c>
      <c r="B10" s="4" t="s">
        <v>28</v>
      </c>
      <c r="C10" s="4" t="s">
        <v>48</v>
      </c>
      <c r="D10" s="4" t="s">
        <v>45</v>
      </c>
      <c r="E10" s="4" t="s">
        <v>49</v>
      </c>
      <c r="F10" s="4" t="s">
        <v>30</v>
      </c>
      <c r="H10" s="4" t="s">
        <v>50</v>
      </c>
      <c r="I10" s="3">
        <v>1.0</v>
      </c>
      <c r="J10" s="5">
        <f>(I10/I30)</f>
        <v>0.01020408163</v>
      </c>
      <c r="K10" s="6"/>
      <c r="L10" s="7">
        <f t="shared" si="1"/>
        <v>0.5</v>
      </c>
      <c r="M10" s="6"/>
    </row>
    <row r="11">
      <c r="A11" s="9">
        <v>40087.0</v>
      </c>
      <c r="B11" s="4" t="s">
        <v>28</v>
      </c>
      <c r="C11" s="4" t="s">
        <v>48</v>
      </c>
      <c r="D11" s="4" t="s">
        <v>51</v>
      </c>
      <c r="E11" s="4" t="s">
        <v>52</v>
      </c>
      <c r="F11" s="4" t="s">
        <v>53</v>
      </c>
      <c r="H11" s="4" t="s">
        <v>54</v>
      </c>
      <c r="I11" s="3">
        <v>5.0</v>
      </c>
      <c r="J11" s="5">
        <f>(I11/I30)</f>
        <v>0.05102040816</v>
      </c>
      <c r="K11" s="6"/>
      <c r="L11" s="6">
        <f t="shared" ref="L11:L14" si="2">(I11/4)</f>
        <v>1.25</v>
      </c>
      <c r="M11" s="3"/>
    </row>
    <row r="12">
      <c r="A12" s="9">
        <v>40483.0</v>
      </c>
      <c r="B12" s="4" t="s">
        <v>43</v>
      </c>
      <c r="C12" s="4" t="s">
        <v>55</v>
      </c>
      <c r="D12" s="4" t="s">
        <v>56</v>
      </c>
      <c r="E12" s="4" t="s">
        <v>57</v>
      </c>
      <c r="F12" s="10" t="s">
        <v>58</v>
      </c>
      <c r="H12" s="4" t="s">
        <v>59</v>
      </c>
      <c r="I12" s="3">
        <v>3.0</v>
      </c>
      <c r="J12" s="5">
        <f>(I12/I30)</f>
        <v>0.0306122449</v>
      </c>
      <c r="K12" s="6"/>
      <c r="L12" s="6">
        <f t="shared" si="2"/>
        <v>0.75</v>
      </c>
      <c r="M12" s="6"/>
    </row>
    <row r="13">
      <c r="A13" s="9">
        <v>40878.0</v>
      </c>
      <c r="B13" s="10" t="s">
        <v>60</v>
      </c>
      <c r="C13" s="4" t="s">
        <v>48</v>
      </c>
      <c r="D13" s="4" t="s">
        <v>61</v>
      </c>
      <c r="E13" s="4" t="s">
        <v>62</v>
      </c>
      <c r="F13" s="4" t="s">
        <v>63</v>
      </c>
      <c r="H13" s="4" t="s">
        <v>64</v>
      </c>
      <c r="I13" s="3">
        <v>4.0</v>
      </c>
      <c r="J13" s="5">
        <f>(I13/I30)</f>
        <v>0.04081632653</v>
      </c>
      <c r="K13" s="6"/>
      <c r="L13" s="7">
        <f t="shared" si="2"/>
        <v>1</v>
      </c>
      <c r="M13" s="6"/>
    </row>
    <row r="14">
      <c r="A14" s="2" t="s">
        <v>65</v>
      </c>
      <c r="B14" s="4" t="s">
        <v>66</v>
      </c>
      <c r="C14" s="4" t="s">
        <v>48</v>
      </c>
      <c r="D14" s="4" t="s">
        <v>45</v>
      </c>
      <c r="E14" s="4" t="s">
        <v>62</v>
      </c>
      <c r="F14" s="4" t="s">
        <v>67</v>
      </c>
      <c r="H14" s="4" t="s">
        <v>68</v>
      </c>
      <c r="I14" s="3">
        <v>5.0</v>
      </c>
      <c r="J14" s="5">
        <f>(I14/I30)</f>
        <v>0.05102040816</v>
      </c>
      <c r="K14" s="6"/>
      <c r="L14" s="6">
        <f t="shared" si="2"/>
        <v>1.25</v>
      </c>
      <c r="M14" s="3"/>
    </row>
    <row r="15">
      <c r="A15" s="2" t="s">
        <v>69</v>
      </c>
      <c r="B15" s="4" t="s">
        <v>28</v>
      </c>
      <c r="C15" s="4" t="s">
        <v>70</v>
      </c>
      <c r="D15" s="4" t="s">
        <v>39</v>
      </c>
      <c r="E15" s="4" t="s">
        <v>71</v>
      </c>
      <c r="F15" s="4" t="s">
        <v>72</v>
      </c>
      <c r="H15" s="4" t="s">
        <v>73</v>
      </c>
      <c r="I15" s="3">
        <v>0.0</v>
      </c>
      <c r="J15" s="5">
        <f>(I15/I30)</f>
        <v>0</v>
      </c>
      <c r="K15" s="6"/>
      <c r="L15" s="7">
        <f>(I15/2)</f>
        <v>0</v>
      </c>
      <c r="M15" s="6"/>
    </row>
    <row r="16">
      <c r="A16" s="2" t="s">
        <v>74</v>
      </c>
      <c r="B16" s="10" t="s">
        <v>60</v>
      </c>
      <c r="C16" s="4" t="s">
        <v>75</v>
      </c>
      <c r="D16" s="4" t="s">
        <v>76</v>
      </c>
      <c r="E16" s="4" t="s">
        <v>77</v>
      </c>
      <c r="F16" s="4" t="s">
        <v>78</v>
      </c>
      <c r="H16" s="4" t="s">
        <v>79</v>
      </c>
      <c r="I16" s="3">
        <v>1.0</v>
      </c>
      <c r="J16" s="5">
        <f>(I16/I30)</f>
        <v>0.01020408163</v>
      </c>
      <c r="K16" s="6"/>
      <c r="L16" s="7">
        <f>(I16/1)</f>
        <v>1</v>
      </c>
      <c r="M16" s="6"/>
    </row>
    <row r="17">
      <c r="A17" s="2" t="s">
        <v>80</v>
      </c>
      <c r="B17" s="4" t="s">
        <v>81</v>
      </c>
      <c r="C17" s="4" t="s">
        <v>75</v>
      </c>
      <c r="D17" s="4" t="s">
        <v>82</v>
      </c>
      <c r="E17" s="4" t="s">
        <v>71</v>
      </c>
      <c r="F17" s="4" t="s">
        <v>83</v>
      </c>
      <c r="H17" s="4" t="s">
        <v>84</v>
      </c>
      <c r="I17" s="3">
        <v>2.0</v>
      </c>
      <c r="J17" s="5">
        <f>(I17/I30)</f>
        <v>0.02040816327</v>
      </c>
      <c r="K17" s="6"/>
      <c r="L17" s="6">
        <f>(I17/8)</f>
        <v>0.25</v>
      </c>
      <c r="M17" s="6"/>
    </row>
    <row r="18">
      <c r="A18" s="2" t="s">
        <v>85</v>
      </c>
      <c r="B18" s="4" t="s">
        <v>86</v>
      </c>
      <c r="C18" s="4" t="s">
        <v>87</v>
      </c>
      <c r="D18" s="4" t="s">
        <v>88</v>
      </c>
      <c r="E18" s="4" t="s">
        <v>89</v>
      </c>
      <c r="F18" s="4" t="s">
        <v>90</v>
      </c>
      <c r="H18" s="4" t="s">
        <v>91</v>
      </c>
      <c r="I18" s="3">
        <v>1.0</v>
      </c>
      <c r="J18" s="5">
        <f>(I18/I30)</f>
        <v>0.01020408163</v>
      </c>
      <c r="K18" s="6"/>
      <c r="L18" s="7">
        <f>(I18/3)</f>
        <v>0.3333333333</v>
      </c>
      <c r="M18" s="6"/>
    </row>
    <row r="19">
      <c r="A19" s="2" t="s">
        <v>92</v>
      </c>
      <c r="B19" s="4" t="s">
        <v>43</v>
      </c>
      <c r="C19" s="4" t="s">
        <v>93</v>
      </c>
      <c r="D19" s="4" t="s">
        <v>94</v>
      </c>
      <c r="E19" s="4" t="s">
        <v>95</v>
      </c>
      <c r="F19" s="10" t="s">
        <v>96</v>
      </c>
      <c r="H19" s="4" t="s">
        <v>97</v>
      </c>
      <c r="I19" s="3">
        <v>3.0</v>
      </c>
      <c r="J19" s="5">
        <f>(I19/I30)</f>
        <v>0.0306122449</v>
      </c>
      <c r="K19" s="6"/>
      <c r="L19" s="7">
        <f>(I19/6)</f>
        <v>0.5</v>
      </c>
      <c r="M19" s="6"/>
    </row>
    <row r="20">
      <c r="A20" s="2" t="s">
        <v>98</v>
      </c>
      <c r="B20" s="4" t="s">
        <v>99</v>
      </c>
      <c r="C20" s="10" t="s">
        <v>100</v>
      </c>
      <c r="D20" s="4" t="s">
        <v>101</v>
      </c>
      <c r="E20" s="4" t="s">
        <v>71</v>
      </c>
      <c r="F20" s="4" t="s">
        <v>102</v>
      </c>
      <c r="H20" s="4" t="s">
        <v>103</v>
      </c>
      <c r="I20" s="3">
        <v>2.0</v>
      </c>
      <c r="J20" s="5">
        <f>(I20/I30)</f>
        <v>0.02040816327</v>
      </c>
      <c r="K20" s="6"/>
      <c r="L20" s="7">
        <f t="shared" ref="L20:L21" si="3">(I20/1)</f>
        <v>2</v>
      </c>
      <c r="M20" s="3" t="s">
        <v>42</v>
      </c>
    </row>
    <row r="21">
      <c r="A21" s="2" t="s">
        <v>104</v>
      </c>
      <c r="B21" s="4" t="s">
        <v>105</v>
      </c>
      <c r="C21" s="10" t="s">
        <v>100</v>
      </c>
      <c r="D21" s="4" t="s">
        <v>106</v>
      </c>
      <c r="E21" s="4" t="s">
        <v>107</v>
      </c>
      <c r="F21" s="4" t="s">
        <v>108</v>
      </c>
      <c r="H21" s="4" t="s">
        <v>109</v>
      </c>
      <c r="I21" s="3">
        <v>0.0</v>
      </c>
      <c r="J21" s="5">
        <f>(I21/I30)</f>
        <v>0</v>
      </c>
      <c r="K21" s="6"/>
      <c r="L21" s="7">
        <f t="shared" si="3"/>
        <v>0</v>
      </c>
      <c r="M21" s="6"/>
    </row>
    <row r="22">
      <c r="A22" s="2" t="s">
        <v>110</v>
      </c>
      <c r="B22" s="10" t="s">
        <v>60</v>
      </c>
      <c r="H22" s="4" t="s">
        <v>111</v>
      </c>
      <c r="I22" s="3">
        <v>6.0</v>
      </c>
      <c r="J22" s="5">
        <f>(I22/I30)</f>
        <v>0.0612244898</v>
      </c>
      <c r="K22" s="3" t="s">
        <v>112</v>
      </c>
      <c r="L22" s="7">
        <f>(I22/7)</f>
        <v>0.8571428571</v>
      </c>
      <c r="M22" s="6"/>
    </row>
    <row r="23">
      <c r="A23" s="4" t="s">
        <v>113</v>
      </c>
      <c r="H23" s="4" t="s">
        <v>114</v>
      </c>
      <c r="I23" s="3">
        <v>1.0</v>
      </c>
      <c r="J23" s="5">
        <f>(I23/I30)</f>
        <v>0.01020408163</v>
      </c>
      <c r="K23" s="6"/>
      <c r="L23" s="7">
        <f>(I23/3)</f>
        <v>0.3333333333</v>
      </c>
      <c r="M23" s="6"/>
    </row>
    <row r="24">
      <c r="A24" s="4" t="s">
        <v>115</v>
      </c>
      <c r="H24" s="4" t="s">
        <v>116</v>
      </c>
      <c r="I24" s="3">
        <v>7.0</v>
      </c>
      <c r="J24" s="5">
        <f>(I24/I30)</f>
        <v>0.07142857143</v>
      </c>
      <c r="K24" s="3" t="s">
        <v>42</v>
      </c>
      <c r="L24" s="7">
        <f>(I24/8)</f>
        <v>0.875</v>
      </c>
      <c r="M24" s="6"/>
    </row>
    <row r="25">
      <c r="A25" s="4" t="s">
        <v>117</v>
      </c>
      <c r="H25" s="4" t="s">
        <v>118</v>
      </c>
      <c r="I25" s="3">
        <v>0.0</v>
      </c>
      <c r="J25" s="5">
        <f>(I25/I30)</f>
        <v>0</v>
      </c>
      <c r="K25" s="6"/>
      <c r="L25" s="7">
        <f>(I25/1)</f>
        <v>0</v>
      </c>
      <c r="M25" s="6"/>
    </row>
    <row r="26">
      <c r="A26" s="4" t="s">
        <v>119</v>
      </c>
      <c r="H26" s="4" t="s">
        <v>120</v>
      </c>
      <c r="I26" s="3">
        <v>2.0</v>
      </c>
      <c r="J26" s="5">
        <f>(I26/I30)</f>
        <v>0.02040816327</v>
      </c>
      <c r="K26" s="6"/>
      <c r="L26" s="7">
        <f>(I26/2)</f>
        <v>1</v>
      </c>
      <c r="M26" s="6"/>
    </row>
    <row r="27">
      <c r="A27" s="4" t="s">
        <v>121</v>
      </c>
      <c r="H27" s="4" t="s">
        <v>122</v>
      </c>
      <c r="I27" s="3">
        <v>4.0</v>
      </c>
      <c r="J27" s="5">
        <f>(I27/I30)</f>
        <v>0.04081632653</v>
      </c>
      <c r="K27" s="6"/>
      <c r="L27" s="7">
        <f>(I27/4)</f>
        <v>1</v>
      </c>
      <c r="M27" s="6"/>
    </row>
    <row r="28">
      <c r="A28" s="4" t="s">
        <v>123</v>
      </c>
      <c r="H28" s="10" t="s">
        <v>124</v>
      </c>
      <c r="I28" s="3">
        <v>7.0</v>
      </c>
      <c r="J28" s="5">
        <f>(I28/I30)</f>
        <v>0.07142857143</v>
      </c>
      <c r="K28" s="3" t="s">
        <v>42</v>
      </c>
      <c r="L28" s="7">
        <f>(I28/3)</f>
        <v>2.333333333</v>
      </c>
      <c r="M28" s="3">
        <v>1.0</v>
      </c>
    </row>
    <row r="29">
      <c r="A29" s="4" t="s">
        <v>125</v>
      </c>
      <c r="H29" s="4" t="s">
        <v>126</v>
      </c>
      <c r="I29" s="3">
        <v>6.0</v>
      </c>
      <c r="J29" s="5">
        <f>(I29/I30)</f>
        <v>0.0612244898</v>
      </c>
      <c r="K29" s="3" t="s">
        <v>112</v>
      </c>
      <c r="L29" s="7">
        <f>(I29/9)</f>
        <v>0.6666666667</v>
      </c>
      <c r="M29" s="6"/>
    </row>
    <row r="30">
      <c r="A30" s="4" t="s">
        <v>127</v>
      </c>
      <c r="H30" s="4" t="s">
        <v>128</v>
      </c>
      <c r="I30" s="6">
        <f>SUM(I2:I29)</f>
        <v>98</v>
      </c>
      <c r="J30" s="5">
        <f>(I30/I30)</f>
        <v>1</v>
      </c>
    </row>
  </sheetData>
  <mergeCells count="1">
    <mergeCell ref="E1:F1"/>
  </mergeCells>
  <drawing r:id="rId1"/>
</worksheet>
</file>