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https://d.docs.live.net/e1dfd112ea8c9d9a/Documents/Sports Fun/"/>
    </mc:Choice>
  </mc:AlternateContent>
  <xr:revisionPtr revIDLastSave="296" documentId="14_{66F5E186-094A-48B2-B780-3E350D61FBE3}" xr6:coauthVersionLast="47" xr6:coauthVersionMax="47" xr10:uidLastSave="{B91AD82A-B7DB-4F2F-BF53-44DBB2AF0635}"/>
  <bookViews>
    <workbookView xWindow="-110" yWindow="-110" windowWidth="19420" windowHeight="10300" tabRatio="728" xr2:uid="{00000000-000D-0000-FFFF-FFFF00000000}"/>
  </bookViews>
  <sheets>
    <sheet name="All POSs" sheetId="17" r:id="rId1"/>
    <sheet name="QBs" sheetId="1" r:id="rId2"/>
    <sheet name="RBs" sheetId="2" r:id="rId3"/>
    <sheet name="WRs" sheetId="3" r:id="rId4"/>
    <sheet name="TEs" sheetId="4" r:id="rId5"/>
    <sheet name="Ks" sheetId="6" r:id="rId6"/>
    <sheet name="DEFs" sheetId="9" r:id="rId7"/>
    <sheet name="All" sheetId="7" r:id="rId8"/>
    <sheet name="By Post" sheetId="8" r:id="rId9"/>
    <sheet name="League Boundaries" sheetId="10" r:id="rId10"/>
    <sheet name="Vars" sheetId="13" r:id="rId11"/>
    <sheet name="Notes" sheetId="14" r:id="rId12"/>
    <sheet name="Sheet2" sheetId="16" r:id="rId13"/>
  </sheets>
  <definedNames>
    <definedName name="_xlnm._FilterDatabase" localSheetId="7" hidden="1">All!$A$1:$AK$249</definedName>
    <definedName name="_xlnm._FilterDatabase" localSheetId="0" hidden="1">'All POSs'!$A$1:$E$280</definedName>
    <definedName name="_xlnm._FilterDatabase" localSheetId="8" hidden="1">'By Post'!$A$1:$AQ$249</definedName>
    <definedName name="_xlnm._FilterDatabase" localSheetId="6" hidden="1">DEFs!$A$1:$L$33</definedName>
    <definedName name="_xlnm._FilterDatabase" localSheetId="5" hidden="1">Ks!$A$1:$S$33</definedName>
    <definedName name="_xlnm._FilterDatabase" localSheetId="1" hidden="1">QBs!$A$1:$X$36</definedName>
    <definedName name="_xlnm._FilterDatabase" localSheetId="2" hidden="1">RBs!$A$1:$X$74</definedName>
    <definedName name="_xlnm._FilterDatabase" localSheetId="4" hidden="1">TEs!$A$1:$X$45</definedName>
    <definedName name="_xlnm._FilterDatabase" localSheetId="3" hidden="1">WRs!$A$1:$Y$96</definedName>
    <definedName name="ActiveStarters.Defs">'League Boundaries'!$P$18</definedName>
    <definedName name="ActiveStarters.Ks">'League Boundaries'!$O$18</definedName>
    <definedName name="ActiveStarters.QBs">'League Boundaries'!$K$18</definedName>
    <definedName name="ActiveStarters.RBs">'League Boundaries'!$L$18</definedName>
    <definedName name="ActiveStarters.TEs">'League Boundaries'!$N$18</definedName>
    <definedName name="ActiveStarters.WRs">'League Boundaries'!$M$18</definedName>
    <definedName name="Catch.Pts">'League Boundaries'!$F$6</definedName>
    <definedName name="Drafteds.Defs">'League Boundaries'!$P$16</definedName>
    <definedName name="Drafteds.Ks">'League Boundaries'!$O$16</definedName>
    <definedName name="Drafteds.QBs">'League Boundaries'!$K$16</definedName>
    <definedName name="Drafteds.RBs">'League Boundaries'!$L$16</definedName>
    <definedName name="Drafteds.TEs">'League Boundaries'!$N$16</definedName>
    <definedName name="Drafteds.WRs">'League Boundaries'!$M$16</definedName>
    <definedName name="FG.40to49.Pts">'League Boundaries'!$F$10</definedName>
    <definedName name="FG.Over49.Pts">'League Boundaries'!$F$11</definedName>
    <definedName name="FG.Under40.Pts">'League Boundaries'!$F$9</definedName>
    <definedName name="Intercept.Pts">'League Boundaries'!$F$4</definedName>
    <definedName name="TD.Pass.Pts">'League Boundaries'!$F$3</definedName>
    <definedName name="Td.RunCatch.Pts">'League Boundaries'!$F$8</definedName>
    <definedName name="TotalStarters.Defs">'League Boundaries'!$P$17</definedName>
    <definedName name="TotalStarters.Ks">'League Boundaries'!$O$17</definedName>
    <definedName name="TotalStarters.QBs">'League Boundaries'!$K$17</definedName>
    <definedName name="TotalStarters.RBs">'League Boundaries'!$L$17</definedName>
    <definedName name="TotalStarters.TEs">'League Boundaries'!$N$17</definedName>
    <definedName name="TotalStarters.WRs">'League Boundaries'!$M$17</definedName>
    <definedName name="XP.Pts">'League Boundaries'!$F$12</definedName>
    <definedName name="Yds.Catch.Pt">'League Boundaries'!$F$7</definedName>
    <definedName name="Yds.Pass.Pt">'League Boundaries'!$F$2</definedName>
    <definedName name="Yds.Rush.Pt">'League Boundaries'!$F$5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0" l="1"/>
  <c r="AB9" i="2"/>
  <c r="J2" i="10"/>
  <c r="AB2" i="2"/>
  <c r="AB1" i="1"/>
  <c r="AB8" i="1"/>
  <c r="U36" i="1"/>
  <c r="V36" i="1"/>
  <c r="S36" i="1"/>
  <c r="Q36" i="1"/>
  <c r="O36" i="1"/>
  <c r="U34" i="1"/>
  <c r="S34" i="1"/>
  <c r="Q34" i="1"/>
  <c r="O34" i="1"/>
  <c r="U27" i="1"/>
  <c r="S27" i="1"/>
  <c r="Q27" i="1"/>
  <c r="O27" i="1"/>
  <c r="U29" i="1"/>
  <c r="S29" i="1"/>
  <c r="Q29" i="1"/>
  <c r="O29" i="1"/>
  <c r="U35" i="1"/>
  <c r="S35" i="1"/>
  <c r="Q35" i="1"/>
  <c r="O35" i="1"/>
  <c r="U14" i="1"/>
  <c r="S14" i="1"/>
  <c r="Q14" i="1"/>
  <c r="O14" i="1"/>
  <c r="U22" i="1"/>
  <c r="S22" i="1"/>
  <c r="Q22" i="1"/>
  <c r="O22" i="1"/>
  <c r="U15" i="1"/>
  <c r="S15" i="1"/>
  <c r="Q15" i="1"/>
  <c r="O15" i="1"/>
  <c r="U33" i="1"/>
  <c r="S33" i="1"/>
  <c r="Q33" i="1"/>
  <c r="O33" i="1"/>
  <c r="U6" i="1"/>
  <c r="S6" i="1"/>
  <c r="Q6" i="1"/>
  <c r="O6" i="1"/>
  <c r="U28" i="1"/>
  <c r="S28" i="1"/>
  <c r="Q28" i="1"/>
  <c r="O28" i="1"/>
  <c r="U12" i="1"/>
  <c r="S12" i="1"/>
  <c r="Q12" i="1"/>
  <c r="O12" i="1"/>
  <c r="U5" i="1"/>
  <c r="S5" i="1"/>
  <c r="Q5" i="1"/>
  <c r="O5" i="1"/>
  <c r="U24" i="1"/>
  <c r="S24" i="1"/>
  <c r="Q24" i="1"/>
  <c r="O24" i="1"/>
  <c r="U25" i="1"/>
  <c r="S25" i="1"/>
  <c r="Q25" i="1"/>
  <c r="O25" i="1"/>
  <c r="U31" i="1"/>
  <c r="S31" i="1"/>
  <c r="Q31" i="1"/>
  <c r="O31" i="1"/>
  <c r="U16" i="1"/>
  <c r="S16" i="1"/>
  <c r="Q16" i="1"/>
  <c r="O16" i="1"/>
  <c r="U9" i="1"/>
  <c r="S9" i="1"/>
  <c r="Q9" i="1"/>
  <c r="O9" i="1"/>
  <c r="U30" i="1"/>
  <c r="V30" i="1"/>
  <c r="S30" i="1"/>
  <c r="Q30" i="1"/>
  <c r="O30" i="1"/>
  <c r="U17" i="1"/>
  <c r="S17" i="1"/>
  <c r="Q17" i="1"/>
  <c r="O17" i="1"/>
  <c r="U19" i="1"/>
  <c r="S19" i="1"/>
  <c r="Q19" i="1"/>
  <c r="O19" i="1"/>
  <c r="U11" i="1"/>
  <c r="S11" i="1"/>
  <c r="Q11" i="1"/>
  <c r="O11" i="1"/>
  <c r="U18" i="1"/>
  <c r="S18" i="1"/>
  <c r="Q18" i="1"/>
  <c r="O18" i="1"/>
  <c r="U26" i="1"/>
  <c r="S26" i="1"/>
  <c r="Q26" i="1"/>
  <c r="O26" i="1"/>
  <c r="U8" i="1"/>
  <c r="S8" i="1"/>
  <c r="Q8" i="1"/>
  <c r="O8" i="1"/>
  <c r="U21" i="1"/>
  <c r="S21" i="1"/>
  <c r="Q21" i="1"/>
  <c r="O21" i="1"/>
  <c r="U23" i="1"/>
  <c r="V23" i="1"/>
  <c r="S23" i="1"/>
  <c r="Q23" i="1"/>
  <c r="O23" i="1"/>
  <c r="U13" i="1"/>
  <c r="S13" i="1"/>
  <c r="Q13" i="1"/>
  <c r="O13" i="1"/>
  <c r="U10" i="1"/>
  <c r="S10" i="1"/>
  <c r="Q10" i="1"/>
  <c r="O10" i="1"/>
  <c r="U20" i="1"/>
  <c r="S20" i="1"/>
  <c r="Q20" i="1"/>
  <c r="O20" i="1"/>
  <c r="U32" i="1"/>
  <c r="V32" i="1"/>
  <c r="S32" i="1"/>
  <c r="Q32" i="1"/>
  <c r="O32" i="1"/>
  <c r="U7" i="1"/>
  <c r="S7" i="1"/>
  <c r="Q7" i="1"/>
  <c r="O7" i="1"/>
  <c r="U4" i="1"/>
  <c r="S4" i="1"/>
  <c r="Q4" i="1"/>
  <c r="O4" i="1"/>
  <c r="U2" i="1"/>
  <c r="S2" i="1"/>
  <c r="Q2" i="1"/>
  <c r="O2" i="1"/>
  <c r="U3" i="1"/>
  <c r="S3" i="1"/>
  <c r="Q3" i="1"/>
  <c r="O3" i="1"/>
  <c r="AB1" i="2"/>
  <c r="AB8" i="2"/>
  <c r="U40" i="2"/>
  <c r="U53" i="2"/>
  <c r="U69" i="2"/>
  <c r="U65" i="2"/>
  <c r="U62" i="2"/>
  <c r="U57" i="2"/>
  <c r="U45" i="2"/>
  <c r="U67" i="2"/>
  <c r="U54" i="2"/>
  <c r="U52" i="2"/>
  <c r="U41" i="2"/>
  <c r="U71" i="2"/>
  <c r="U50" i="2"/>
  <c r="U34" i="2"/>
  <c r="U51" i="2"/>
  <c r="U32" i="2"/>
  <c r="U22" i="2"/>
  <c r="U68" i="2"/>
  <c r="U31" i="2"/>
  <c r="U29" i="2"/>
  <c r="U64" i="2"/>
  <c r="U36" i="2"/>
  <c r="U61" i="2"/>
  <c r="U73" i="2"/>
  <c r="U21" i="2"/>
  <c r="U70" i="2"/>
  <c r="U56" i="2"/>
  <c r="U19" i="2"/>
  <c r="U42" i="2"/>
  <c r="U28" i="2"/>
  <c r="U39" i="2"/>
  <c r="U60" i="2"/>
  <c r="U48" i="2"/>
  <c r="U35" i="2"/>
  <c r="U74" i="2"/>
  <c r="U30" i="2"/>
  <c r="U27" i="2"/>
  <c r="U33" i="2"/>
  <c r="U55" i="2"/>
  <c r="U14" i="2"/>
  <c r="U59" i="2"/>
  <c r="U38" i="2"/>
  <c r="U47" i="2"/>
  <c r="U63" i="2"/>
  <c r="U37" i="2"/>
  <c r="U43" i="2"/>
  <c r="U49" i="2"/>
  <c r="U2" i="2"/>
  <c r="U18" i="2"/>
  <c r="U15" i="2"/>
  <c r="U13" i="2"/>
  <c r="U58" i="2"/>
  <c r="U72" i="2"/>
  <c r="U10" i="2"/>
  <c r="U16" i="2"/>
  <c r="U12" i="2"/>
  <c r="U66" i="2"/>
  <c r="U7" i="2"/>
  <c r="U44" i="2"/>
  <c r="U17" i="2"/>
  <c r="U11" i="2"/>
  <c r="U20" i="2"/>
  <c r="U4" i="2"/>
  <c r="U23" i="2"/>
  <c r="U9" i="2"/>
  <c r="U8" i="2"/>
  <c r="U5" i="2"/>
  <c r="U26" i="2"/>
  <c r="U6" i="2"/>
  <c r="U25" i="2"/>
  <c r="U24" i="2"/>
  <c r="U46" i="2"/>
  <c r="U3" i="2"/>
  <c r="O40" i="2"/>
  <c r="O53" i="2"/>
  <c r="O69" i="2"/>
  <c r="O65" i="2"/>
  <c r="O62" i="2"/>
  <c r="O57" i="2"/>
  <c r="O45" i="2"/>
  <c r="O67" i="2"/>
  <c r="O54" i="2"/>
  <c r="O52" i="2"/>
  <c r="O41" i="2"/>
  <c r="O71" i="2"/>
  <c r="O50" i="2"/>
  <c r="O34" i="2"/>
  <c r="O51" i="2"/>
  <c r="O32" i="2"/>
  <c r="O22" i="2"/>
  <c r="O68" i="2"/>
  <c r="O31" i="2"/>
  <c r="O29" i="2"/>
  <c r="O64" i="2"/>
  <c r="O36" i="2"/>
  <c r="O61" i="2"/>
  <c r="O73" i="2"/>
  <c r="O21" i="2"/>
  <c r="O70" i="2"/>
  <c r="O56" i="2"/>
  <c r="O19" i="2"/>
  <c r="O42" i="2"/>
  <c r="O28" i="2"/>
  <c r="O39" i="2"/>
  <c r="O60" i="2"/>
  <c r="O48" i="2"/>
  <c r="O35" i="2"/>
  <c r="O74" i="2"/>
  <c r="O30" i="2"/>
  <c r="O27" i="2"/>
  <c r="O33" i="2"/>
  <c r="O55" i="2"/>
  <c r="O14" i="2"/>
  <c r="O59" i="2"/>
  <c r="O38" i="2"/>
  <c r="O47" i="2"/>
  <c r="O63" i="2"/>
  <c r="O37" i="2"/>
  <c r="O43" i="2"/>
  <c r="O49" i="2"/>
  <c r="O2" i="2"/>
  <c r="O18" i="2"/>
  <c r="O15" i="2"/>
  <c r="O13" i="2"/>
  <c r="O58" i="2"/>
  <c r="O72" i="2"/>
  <c r="O10" i="2"/>
  <c r="O16" i="2"/>
  <c r="O12" i="2"/>
  <c r="O66" i="2"/>
  <c r="O7" i="2"/>
  <c r="O44" i="2"/>
  <c r="O17" i="2"/>
  <c r="O11" i="2"/>
  <c r="O20" i="2"/>
  <c r="O4" i="2"/>
  <c r="O23" i="2"/>
  <c r="O9" i="2"/>
  <c r="O8" i="2"/>
  <c r="O5" i="2"/>
  <c r="O26" i="2"/>
  <c r="O6" i="2"/>
  <c r="O25" i="2"/>
  <c r="O24" i="2"/>
  <c r="O46" i="2"/>
  <c r="O3" i="2"/>
  <c r="AB1" i="3"/>
  <c r="AB8" i="3"/>
  <c r="U67" i="3"/>
  <c r="U63" i="3"/>
  <c r="U9" i="3"/>
  <c r="U75" i="3"/>
  <c r="U77" i="3"/>
  <c r="U52" i="3"/>
  <c r="U23" i="3"/>
  <c r="U39" i="3"/>
  <c r="U38" i="3"/>
  <c r="U50" i="3"/>
  <c r="U82" i="3"/>
  <c r="U80" i="3"/>
  <c r="U76" i="3"/>
  <c r="U62" i="3"/>
  <c r="U71" i="3"/>
  <c r="U45" i="3"/>
  <c r="U32" i="3"/>
  <c r="U51" i="3"/>
  <c r="U49" i="3"/>
  <c r="U84" i="3"/>
  <c r="U89" i="3"/>
  <c r="U60" i="3"/>
  <c r="U74" i="3"/>
  <c r="U83" i="3"/>
  <c r="U64" i="3"/>
  <c r="U43" i="3"/>
  <c r="U73" i="3"/>
  <c r="U48" i="3"/>
  <c r="U66" i="3"/>
  <c r="U65" i="3"/>
  <c r="U85" i="3"/>
  <c r="U90" i="3"/>
  <c r="U79" i="3"/>
  <c r="U29" i="3"/>
  <c r="U34" i="3"/>
  <c r="U44" i="3"/>
  <c r="U56" i="3"/>
  <c r="U59" i="3"/>
  <c r="U78" i="3"/>
  <c r="U37" i="3"/>
  <c r="U88" i="3"/>
  <c r="U92" i="3"/>
  <c r="U46" i="3"/>
  <c r="U81" i="3"/>
  <c r="U94" i="3"/>
  <c r="U72" i="3"/>
  <c r="U15" i="3"/>
  <c r="U93" i="3"/>
  <c r="U61" i="3"/>
  <c r="U57" i="3"/>
  <c r="U91" i="3"/>
  <c r="U95" i="3"/>
  <c r="U41" i="3"/>
  <c r="U86" i="3"/>
  <c r="U87" i="3"/>
  <c r="U47" i="3"/>
  <c r="U18" i="3"/>
  <c r="U96" i="3"/>
  <c r="U33" i="3"/>
  <c r="U42" i="3"/>
  <c r="U70" i="3"/>
  <c r="U69" i="3"/>
  <c r="U55" i="3"/>
  <c r="U36" i="3"/>
  <c r="U68" i="3"/>
  <c r="U30" i="3"/>
  <c r="U16" i="3"/>
  <c r="U35" i="3"/>
  <c r="U19" i="3"/>
  <c r="U20" i="3"/>
  <c r="U54" i="3"/>
  <c r="U25" i="3"/>
  <c r="U11" i="3"/>
  <c r="U24" i="3"/>
  <c r="U53" i="3"/>
  <c r="U21" i="3"/>
  <c r="U22" i="3"/>
  <c r="U17" i="3"/>
  <c r="U26" i="3"/>
  <c r="U4" i="3"/>
  <c r="U58" i="3"/>
  <c r="U28" i="3"/>
  <c r="U27" i="3"/>
  <c r="U40" i="3"/>
  <c r="U14" i="3"/>
  <c r="U12" i="3"/>
  <c r="U2" i="3"/>
  <c r="U8" i="3"/>
  <c r="U10" i="3"/>
  <c r="U7" i="3"/>
  <c r="U13" i="3"/>
  <c r="U3" i="3"/>
  <c r="U31" i="3"/>
  <c r="U5" i="3"/>
  <c r="U6" i="3"/>
  <c r="O67" i="3"/>
  <c r="O63" i="3"/>
  <c r="O9" i="3"/>
  <c r="O75" i="3"/>
  <c r="O77" i="3"/>
  <c r="O52" i="3"/>
  <c r="O23" i="3"/>
  <c r="O39" i="3"/>
  <c r="O38" i="3"/>
  <c r="O50" i="3"/>
  <c r="O82" i="3"/>
  <c r="O80" i="3"/>
  <c r="O76" i="3"/>
  <c r="O62" i="3"/>
  <c r="O71" i="3"/>
  <c r="O45" i="3"/>
  <c r="O32" i="3"/>
  <c r="O51" i="3"/>
  <c r="O49" i="3"/>
  <c r="O84" i="3"/>
  <c r="O89" i="3"/>
  <c r="O60" i="3"/>
  <c r="O74" i="3"/>
  <c r="O83" i="3"/>
  <c r="O64" i="3"/>
  <c r="O43" i="3"/>
  <c r="O73" i="3"/>
  <c r="O48" i="3"/>
  <c r="O66" i="3"/>
  <c r="O65" i="3"/>
  <c r="O85" i="3"/>
  <c r="O90" i="3"/>
  <c r="O79" i="3"/>
  <c r="O29" i="3"/>
  <c r="O34" i="3"/>
  <c r="O44" i="3"/>
  <c r="O56" i="3"/>
  <c r="O59" i="3"/>
  <c r="O78" i="3"/>
  <c r="O37" i="3"/>
  <c r="O88" i="3"/>
  <c r="O92" i="3"/>
  <c r="O46" i="3"/>
  <c r="O81" i="3"/>
  <c r="O94" i="3"/>
  <c r="O72" i="3"/>
  <c r="O15" i="3"/>
  <c r="O93" i="3"/>
  <c r="O61" i="3"/>
  <c r="O57" i="3"/>
  <c r="O91" i="3"/>
  <c r="O95" i="3"/>
  <c r="O41" i="3"/>
  <c r="O86" i="3"/>
  <c r="O87" i="3"/>
  <c r="O47" i="3"/>
  <c r="O18" i="3"/>
  <c r="O96" i="3"/>
  <c r="O33" i="3"/>
  <c r="O42" i="3"/>
  <c r="O70" i="3"/>
  <c r="O69" i="3"/>
  <c r="O55" i="3"/>
  <c r="O36" i="3"/>
  <c r="O68" i="3"/>
  <c r="O30" i="3"/>
  <c r="O16" i="3"/>
  <c r="O35" i="3"/>
  <c r="O19" i="3"/>
  <c r="O20" i="3"/>
  <c r="O54" i="3"/>
  <c r="O25" i="3"/>
  <c r="O11" i="3"/>
  <c r="O24" i="3"/>
  <c r="O53" i="3"/>
  <c r="O21" i="3"/>
  <c r="O22" i="3"/>
  <c r="O17" i="3"/>
  <c r="O26" i="3"/>
  <c r="O4" i="3"/>
  <c r="O58" i="3"/>
  <c r="O28" i="3"/>
  <c r="O27" i="3"/>
  <c r="O40" i="3"/>
  <c r="O14" i="3"/>
  <c r="O12" i="3"/>
  <c r="O2" i="3"/>
  <c r="O8" i="3"/>
  <c r="O10" i="3"/>
  <c r="O7" i="3"/>
  <c r="O13" i="3"/>
  <c r="O3" i="3"/>
  <c r="O31" i="3"/>
  <c r="O5" i="3"/>
  <c r="O6" i="3"/>
  <c r="AB1" i="4"/>
  <c r="AB8" i="4"/>
  <c r="U9" i="4"/>
  <c r="U31" i="4"/>
  <c r="U29" i="4"/>
  <c r="U23" i="4"/>
  <c r="U21" i="4"/>
  <c r="U27" i="4"/>
  <c r="U5" i="4"/>
  <c r="U11" i="4"/>
  <c r="U41" i="4"/>
  <c r="U40" i="4"/>
  <c r="U45" i="4"/>
  <c r="U43" i="4"/>
  <c r="U35" i="4"/>
  <c r="U13" i="4"/>
  <c r="U36" i="4"/>
  <c r="U17" i="4"/>
  <c r="U42" i="4"/>
  <c r="U33" i="4"/>
  <c r="U26" i="4"/>
  <c r="U28" i="4"/>
  <c r="U24" i="4"/>
  <c r="U30" i="4"/>
  <c r="U38" i="4"/>
  <c r="U25" i="4"/>
  <c r="U14" i="4"/>
  <c r="U20" i="4"/>
  <c r="U34" i="4"/>
  <c r="U37" i="4"/>
  <c r="U32" i="4"/>
  <c r="U2" i="4"/>
  <c r="U18" i="4"/>
  <c r="U39" i="4"/>
  <c r="U44" i="4"/>
  <c r="U3" i="4"/>
  <c r="U6" i="4"/>
  <c r="U19" i="4"/>
  <c r="U22" i="4"/>
  <c r="U15" i="4"/>
  <c r="U10" i="4"/>
  <c r="U12" i="4"/>
  <c r="U7" i="4"/>
  <c r="U16" i="4"/>
  <c r="U8" i="4"/>
  <c r="U4" i="4"/>
  <c r="O9" i="4"/>
  <c r="O31" i="4"/>
  <c r="O29" i="4"/>
  <c r="O23" i="4"/>
  <c r="O21" i="4"/>
  <c r="O27" i="4"/>
  <c r="O5" i="4"/>
  <c r="O11" i="4"/>
  <c r="O41" i="4"/>
  <c r="O40" i="4"/>
  <c r="O45" i="4"/>
  <c r="O43" i="4"/>
  <c r="O35" i="4"/>
  <c r="O13" i="4"/>
  <c r="O36" i="4"/>
  <c r="O17" i="4"/>
  <c r="O42" i="4"/>
  <c r="O33" i="4"/>
  <c r="O26" i="4"/>
  <c r="O28" i="4"/>
  <c r="O24" i="4"/>
  <c r="O30" i="4"/>
  <c r="O38" i="4"/>
  <c r="O25" i="4"/>
  <c r="O14" i="4"/>
  <c r="O20" i="4"/>
  <c r="O34" i="4"/>
  <c r="O37" i="4"/>
  <c r="O32" i="4"/>
  <c r="O2" i="4"/>
  <c r="O18" i="4"/>
  <c r="O39" i="4"/>
  <c r="O44" i="4"/>
  <c r="O3" i="4"/>
  <c r="O6" i="4"/>
  <c r="O19" i="4"/>
  <c r="O22" i="4"/>
  <c r="O15" i="4"/>
  <c r="O10" i="4"/>
  <c r="O12" i="4"/>
  <c r="O7" i="4"/>
  <c r="O16" i="4"/>
  <c r="O8" i="4"/>
  <c r="O4" i="4"/>
  <c r="AB4" i="1"/>
  <c r="W36" i="1"/>
  <c r="W34" i="1"/>
  <c r="W27" i="1"/>
  <c r="W29" i="1"/>
  <c r="W35" i="1"/>
  <c r="V35" i="1"/>
  <c r="W14" i="1"/>
  <c r="W22" i="1"/>
  <c r="W15" i="1"/>
  <c r="W33" i="1"/>
  <c r="W6" i="1"/>
  <c r="W28" i="1"/>
  <c r="W12" i="1"/>
  <c r="W5" i="1"/>
  <c r="W24" i="1"/>
  <c r="W25" i="1"/>
  <c r="W31" i="1"/>
  <c r="W16" i="1"/>
  <c r="W9" i="1"/>
  <c r="W30" i="1"/>
  <c r="W17" i="1"/>
  <c r="W19" i="1"/>
  <c r="W11" i="1"/>
  <c r="W18" i="1"/>
  <c r="W26" i="1"/>
  <c r="W8" i="1"/>
  <c r="AB11" i="1"/>
  <c r="W21" i="1"/>
  <c r="W23" i="1"/>
  <c r="W13" i="1"/>
  <c r="W10" i="1"/>
  <c r="W20" i="1"/>
  <c r="W32" i="1"/>
  <c r="W7" i="1"/>
  <c r="W4" i="1"/>
  <c r="W2" i="1"/>
  <c r="W3" i="1"/>
  <c r="AB4" i="4"/>
  <c r="AB4" i="3"/>
  <c r="AB4" i="2"/>
  <c r="W40" i="2"/>
  <c r="S40" i="2"/>
  <c r="Q40" i="2"/>
  <c r="W53" i="2"/>
  <c r="S53" i="2"/>
  <c r="Q53" i="2"/>
  <c r="W69" i="2"/>
  <c r="S69" i="2"/>
  <c r="Q69" i="2"/>
  <c r="W65" i="2"/>
  <c r="S65" i="2"/>
  <c r="Q65" i="2"/>
  <c r="W62" i="2"/>
  <c r="S62" i="2"/>
  <c r="Q62" i="2"/>
  <c r="W57" i="2"/>
  <c r="S57" i="2"/>
  <c r="Q57" i="2"/>
  <c r="W45" i="2"/>
  <c r="S45" i="2"/>
  <c r="Q45" i="2"/>
  <c r="W67" i="2"/>
  <c r="S67" i="2"/>
  <c r="Q67" i="2"/>
  <c r="W54" i="2"/>
  <c r="S54" i="2"/>
  <c r="Q54" i="2"/>
  <c r="W52" i="2"/>
  <c r="S52" i="2"/>
  <c r="Q52" i="2"/>
  <c r="W41" i="2"/>
  <c r="S41" i="2"/>
  <c r="Q41" i="2"/>
  <c r="W71" i="2"/>
  <c r="S71" i="2"/>
  <c r="Q71" i="2"/>
  <c r="W50" i="2"/>
  <c r="S50" i="2"/>
  <c r="Q50" i="2"/>
  <c r="W34" i="2"/>
  <c r="S34" i="2"/>
  <c r="Q34" i="2"/>
  <c r="W51" i="2"/>
  <c r="S51" i="2"/>
  <c r="Q51" i="2"/>
  <c r="W32" i="2"/>
  <c r="S32" i="2"/>
  <c r="Q32" i="2"/>
  <c r="W22" i="2"/>
  <c r="S22" i="2"/>
  <c r="Q22" i="2"/>
  <c r="W68" i="2"/>
  <c r="S68" i="2"/>
  <c r="Q68" i="2"/>
  <c r="W31" i="2"/>
  <c r="S31" i="2"/>
  <c r="Q31" i="2"/>
  <c r="W29" i="2"/>
  <c r="S29" i="2"/>
  <c r="Q29" i="2"/>
  <c r="W64" i="2"/>
  <c r="S64" i="2"/>
  <c r="Q64" i="2"/>
  <c r="W36" i="2"/>
  <c r="S36" i="2"/>
  <c r="Q36" i="2"/>
  <c r="W61" i="2"/>
  <c r="S61" i="2"/>
  <c r="Q61" i="2"/>
  <c r="W73" i="2"/>
  <c r="S73" i="2"/>
  <c r="Q73" i="2"/>
  <c r="W21" i="2"/>
  <c r="S21" i="2"/>
  <c r="Q21" i="2"/>
  <c r="W70" i="2"/>
  <c r="S70" i="2"/>
  <c r="Q70" i="2"/>
  <c r="W56" i="2"/>
  <c r="S56" i="2"/>
  <c r="Q56" i="2"/>
  <c r="W19" i="2"/>
  <c r="S19" i="2"/>
  <c r="Q19" i="2"/>
  <c r="W42" i="2"/>
  <c r="S42" i="2"/>
  <c r="Q42" i="2"/>
  <c r="W28" i="2"/>
  <c r="S28" i="2"/>
  <c r="Q28" i="2"/>
  <c r="W39" i="2"/>
  <c r="S39" i="2"/>
  <c r="Q39" i="2"/>
  <c r="W60" i="2"/>
  <c r="S60" i="2"/>
  <c r="Q60" i="2"/>
  <c r="W48" i="2"/>
  <c r="S48" i="2"/>
  <c r="Q48" i="2"/>
  <c r="W35" i="2"/>
  <c r="S35" i="2"/>
  <c r="Q35" i="2"/>
  <c r="W74" i="2"/>
  <c r="S74" i="2"/>
  <c r="Q74" i="2"/>
  <c r="W30" i="2"/>
  <c r="S30" i="2"/>
  <c r="Q30" i="2"/>
  <c r="W27" i="2"/>
  <c r="S27" i="2"/>
  <c r="Q27" i="2"/>
  <c r="W33" i="2"/>
  <c r="S33" i="2"/>
  <c r="Q33" i="2"/>
  <c r="W55" i="2"/>
  <c r="S55" i="2"/>
  <c r="Q55" i="2"/>
  <c r="W14" i="2"/>
  <c r="S14" i="2"/>
  <c r="Q14" i="2"/>
  <c r="W59" i="2"/>
  <c r="S59" i="2"/>
  <c r="Q59" i="2"/>
  <c r="W38" i="2"/>
  <c r="S38" i="2"/>
  <c r="Q38" i="2"/>
  <c r="W47" i="2"/>
  <c r="S47" i="2"/>
  <c r="Q47" i="2"/>
  <c r="W63" i="2"/>
  <c r="S63" i="2"/>
  <c r="Q63" i="2"/>
  <c r="W37" i="2"/>
  <c r="S37" i="2"/>
  <c r="Q37" i="2"/>
  <c r="W43" i="2"/>
  <c r="S43" i="2"/>
  <c r="Q43" i="2"/>
  <c r="W49" i="2"/>
  <c r="S49" i="2"/>
  <c r="Q49" i="2"/>
  <c r="W2" i="2"/>
  <c r="S2" i="2"/>
  <c r="Q2" i="2"/>
  <c r="W18" i="2"/>
  <c r="S18" i="2"/>
  <c r="Q18" i="2"/>
  <c r="W15" i="2"/>
  <c r="S15" i="2"/>
  <c r="Q15" i="2"/>
  <c r="W13" i="2"/>
  <c r="S13" i="2"/>
  <c r="Q13" i="2"/>
  <c r="W58" i="2"/>
  <c r="S58" i="2"/>
  <c r="Q58" i="2"/>
  <c r="W72" i="2"/>
  <c r="S72" i="2"/>
  <c r="Q72" i="2"/>
  <c r="W10" i="2"/>
  <c r="S10" i="2"/>
  <c r="Q10" i="2"/>
  <c r="W16" i="2"/>
  <c r="S16" i="2"/>
  <c r="Q16" i="2"/>
  <c r="W12" i="2"/>
  <c r="S12" i="2"/>
  <c r="Q12" i="2"/>
  <c r="W66" i="2"/>
  <c r="S66" i="2"/>
  <c r="Q66" i="2"/>
  <c r="W7" i="2"/>
  <c r="S7" i="2"/>
  <c r="Q7" i="2"/>
  <c r="W44" i="2"/>
  <c r="S44" i="2"/>
  <c r="Q44" i="2"/>
  <c r="W17" i="2"/>
  <c r="S17" i="2"/>
  <c r="Q17" i="2"/>
  <c r="W11" i="2"/>
  <c r="S11" i="2"/>
  <c r="Q11" i="2"/>
  <c r="W20" i="2"/>
  <c r="S20" i="2"/>
  <c r="Q20" i="2"/>
  <c r="W4" i="2"/>
  <c r="S4" i="2"/>
  <c r="Q4" i="2"/>
  <c r="AB11" i="2"/>
  <c r="W23" i="2"/>
  <c r="S23" i="2"/>
  <c r="Q23" i="2"/>
  <c r="W9" i="2"/>
  <c r="S9" i="2"/>
  <c r="Q9" i="2"/>
  <c r="W8" i="2"/>
  <c r="S8" i="2"/>
  <c r="Q8" i="2"/>
  <c r="W5" i="2"/>
  <c r="S5" i="2"/>
  <c r="Q5" i="2"/>
  <c r="W26" i="2"/>
  <c r="S26" i="2"/>
  <c r="Q26" i="2"/>
  <c r="W6" i="2"/>
  <c r="S6" i="2"/>
  <c r="Q6" i="2"/>
  <c r="W25" i="2"/>
  <c r="S25" i="2"/>
  <c r="Q25" i="2"/>
  <c r="W24" i="2"/>
  <c r="S24" i="2"/>
  <c r="Q24" i="2"/>
  <c r="W46" i="2"/>
  <c r="S46" i="2"/>
  <c r="Q46" i="2"/>
  <c r="W3" i="2"/>
  <c r="S3" i="2"/>
  <c r="Q3" i="2"/>
  <c r="W67" i="3"/>
  <c r="S67" i="3"/>
  <c r="Q67" i="3"/>
  <c r="W63" i="3"/>
  <c r="S63" i="3"/>
  <c r="Q63" i="3"/>
  <c r="W9" i="3"/>
  <c r="S9" i="3"/>
  <c r="Q9" i="3"/>
  <c r="W75" i="3"/>
  <c r="S75" i="3"/>
  <c r="Q75" i="3"/>
  <c r="W77" i="3"/>
  <c r="S77" i="3"/>
  <c r="Q77" i="3"/>
  <c r="W52" i="3"/>
  <c r="S52" i="3"/>
  <c r="Q52" i="3"/>
  <c r="W23" i="3"/>
  <c r="S23" i="3"/>
  <c r="Q23" i="3"/>
  <c r="W39" i="3"/>
  <c r="S39" i="3"/>
  <c r="Q39" i="3"/>
  <c r="W38" i="3"/>
  <c r="S38" i="3"/>
  <c r="Q38" i="3"/>
  <c r="W50" i="3"/>
  <c r="S50" i="3"/>
  <c r="Q50" i="3"/>
  <c r="W82" i="3"/>
  <c r="S82" i="3"/>
  <c r="Q82" i="3"/>
  <c r="W80" i="3"/>
  <c r="S80" i="3"/>
  <c r="Q80" i="3"/>
  <c r="W76" i="3"/>
  <c r="S76" i="3"/>
  <c r="Q76" i="3"/>
  <c r="W62" i="3"/>
  <c r="S62" i="3"/>
  <c r="Q62" i="3"/>
  <c r="W71" i="3"/>
  <c r="S71" i="3"/>
  <c r="Q71" i="3"/>
  <c r="W45" i="3"/>
  <c r="S45" i="3"/>
  <c r="Q45" i="3"/>
  <c r="W32" i="3"/>
  <c r="S32" i="3"/>
  <c r="Q32" i="3"/>
  <c r="W51" i="3"/>
  <c r="S51" i="3"/>
  <c r="Q51" i="3"/>
  <c r="W49" i="3"/>
  <c r="S49" i="3"/>
  <c r="Q49" i="3"/>
  <c r="W84" i="3"/>
  <c r="S84" i="3"/>
  <c r="Q84" i="3"/>
  <c r="W89" i="3"/>
  <c r="S89" i="3"/>
  <c r="Q89" i="3"/>
  <c r="W60" i="3"/>
  <c r="S60" i="3"/>
  <c r="Q60" i="3"/>
  <c r="W74" i="3"/>
  <c r="S74" i="3"/>
  <c r="Q74" i="3"/>
  <c r="W83" i="3"/>
  <c r="S83" i="3"/>
  <c r="Q83" i="3"/>
  <c r="W64" i="3"/>
  <c r="S64" i="3"/>
  <c r="Q64" i="3"/>
  <c r="W43" i="3"/>
  <c r="S43" i="3"/>
  <c r="Q43" i="3"/>
  <c r="W73" i="3"/>
  <c r="S73" i="3"/>
  <c r="Q73" i="3"/>
  <c r="W48" i="3"/>
  <c r="S48" i="3"/>
  <c r="Q48" i="3"/>
  <c r="W66" i="3"/>
  <c r="S66" i="3"/>
  <c r="Q66" i="3"/>
  <c r="W65" i="3"/>
  <c r="S65" i="3"/>
  <c r="Q65" i="3"/>
  <c r="W85" i="3"/>
  <c r="S85" i="3"/>
  <c r="Q85" i="3"/>
  <c r="W90" i="3"/>
  <c r="S90" i="3"/>
  <c r="Q90" i="3"/>
  <c r="W79" i="3"/>
  <c r="S79" i="3"/>
  <c r="Q79" i="3"/>
  <c r="W29" i="3"/>
  <c r="S29" i="3"/>
  <c r="Q29" i="3"/>
  <c r="W34" i="3"/>
  <c r="S34" i="3"/>
  <c r="Q34" i="3"/>
  <c r="W44" i="3"/>
  <c r="S44" i="3"/>
  <c r="Q44" i="3"/>
  <c r="W56" i="3"/>
  <c r="S56" i="3"/>
  <c r="Q56" i="3"/>
  <c r="W59" i="3"/>
  <c r="S59" i="3"/>
  <c r="Q59" i="3"/>
  <c r="W78" i="3"/>
  <c r="S78" i="3"/>
  <c r="Q78" i="3"/>
  <c r="W37" i="3"/>
  <c r="S37" i="3"/>
  <c r="Q37" i="3"/>
  <c r="W88" i="3"/>
  <c r="S88" i="3"/>
  <c r="Q88" i="3"/>
  <c r="W92" i="3"/>
  <c r="S92" i="3"/>
  <c r="Q92" i="3"/>
  <c r="W46" i="3"/>
  <c r="S46" i="3"/>
  <c r="Q46" i="3"/>
  <c r="W81" i="3"/>
  <c r="S81" i="3"/>
  <c r="Q81" i="3"/>
  <c r="W94" i="3"/>
  <c r="S94" i="3"/>
  <c r="Q94" i="3"/>
  <c r="W72" i="3"/>
  <c r="S72" i="3"/>
  <c r="Q72" i="3"/>
  <c r="W15" i="3"/>
  <c r="S15" i="3"/>
  <c r="Q15" i="3"/>
  <c r="W93" i="3"/>
  <c r="S93" i="3"/>
  <c r="Q93" i="3"/>
  <c r="W61" i="3"/>
  <c r="S61" i="3"/>
  <c r="Q61" i="3"/>
  <c r="W57" i="3"/>
  <c r="S57" i="3"/>
  <c r="Q57" i="3"/>
  <c r="W91" i="3"/>
  <c r="S91" i="3"/>
  <c r="Q91" i="3"/>
  <c r="W95" i="3"/>
  <c r="S95" i="3"/>
  <c r="Q95" i="3"/>
  <c r="W41" i="3"/>
  <c r="S41" i="3"/>
  <c r="Q41" i="3"/>
  <c r="W86" i="3"/>
  <c r="S86" i="3"/>
  <c r="Q86" i="3"/>
  <c r="W87" i="3"/>
  <c r="S87" i="3"/>
  <c r="Q87" i="3"/>
  <c r="W47" i="3"/>
  <c r="S47" i="3"/>
  <c r="Q47" i="3"/>
  <c r="W18" i="3"/>
  <c r="S18" i="3"/>
  <c r="Q18" i="3"/>
  <c r="W96" i="3"/>
  <c r="S96" i="3"/>
  <c r="Q96" i="3"/>
  <c r="W33" i="3"/>
  <c r="S33" i="3"/>
  <c r="Q33" i="3"/>
  <c r="W42" i="3"/>
  <c r="S42" i="3"/>
  <c r="Q42" i="3"/>
  <c r="W70" i="3"/>
  <c r="S70" i="3"/>
  <c r="Q70" i="3"/>
  <c r="W69" i="3"/>
  <c r="S69" i="3"/>
  <c r="Q69" i="3"/>
  <c r="W55" i="3"/>
  <c r="S55" i="3"/>
  <c r="Q55" i="3"/>
  <c r="W36" i="3"/>
  <c r="S36" i="3"/>
  <c r="Q36" i="3"/>
  <c r="W68" i="3"/>
  <c r="S68" i="3"/>
  <c r="Q68" i="3"/>
  <c r="W30" i="3"/>
  <c r="S30" i="3"/>
  <c r="Q30" i="3"/>
  <c r="W16" i="3"/>
  <c r="S16" i="3"/>
  <c r="Q16" i="3"/>
  <c r="W35" i="3"/>
  <c r="S35" i="3"/>
  <c r="Q35" i="3"/>
  <c r="W19" i="3"/>
  <c r="S19" i="3"/>
  <c r="Q19" i="3"/>
  <c r="W20" i="3"/>
  <c r="S20" i="3"/>
  <c r="Q20" i="3"/>
  <c r="W54" i="3"/>
  <c r="S54" i="3"/>
  <c r="Q54" i="3"/>
  <c r="W25" i="3"/>
  <c r="S25" i="3"/>
  <c r="Q25" i="3"/>
  <c r="W11" i="3"/>
  <c r="S11" i="3"/>
  <c r="Q11" i="3"/>
  <c r="W24" i="3"/>
  <c r="S24" i="3"/>
  <c r="Q24" i="3"/>
  <c r="W53" i="3"/>
  <c r="S53" i="3"/>
  <c r="Q53" i="3"/>
  <c r="W21" i="3"/>
  <c r="S21" i="3"/>
  <c r="Q21" i="3"/>
  <c r="W22" i="3"/>
  <c r="S22" i="3"/>
  <c r="Q22" i="3"/>
  <c r="W17" i="3"/>
  <c r="S17" i="3"/>
  <c r="Q17" i="3"/>
  <c r="W26" i="3"/>
  <c r="S26" i="3"/>
  <c r="Q26" i="3"/>
  <c r="W4" i="3"/>
  <c r="S4" i="3"/>
  <c r="Q4" i="3"/>
  <c r="W58" i="3"/>
  <c r="S58" i="3"/>
  <c r="Q58" i="3"/>
  <c r="W28" i="3"/>
  <c r="S28" i="3"/>
  <c r="Q28" i="3"/>
  <c r="W27" i="3"/>
  <c r="S27" i="3"/>
  <c r="Q27" i="3"/>
  <c r="W40" i="3"/>
  <c r="S40" i="3"/>
  <c r="Q40" i="3"/>
  <c r="W14" i="3"/>
  <c r="S14" i="3"/>
  <c r="Q14" i="3"/>
  <c r="AB11" i="3"/>
  <c r="W12" i="3"/>
  <c r="S12" i="3"/>
  <c r="Q12" i="3"/>
  <c r="W2" i="3"/>
  <c r="S2" i="3"/>
  <c r="Q2" i="3"/>
  <c r="W8" i="3"/>
  <c r="S8" i="3"/>
  <c r="Q8" i="3"/>
  <c r="W10" i="3"/>
  <c r="S10" i="3"/>
  <c r="Q10" i="3"/>
  <c r="W7" i="3"/>
  <c r="S7" i="3"/>
  <c r="Q7" i="3"/>
  <c r="W13" i="3"/>
  <c r="S13" i="3"/>
  <c r="Q13" i="3"/>
  <c r="W3" i="3"/>
  <c r="S3" i="3"/>
  <c r="Q3" i="3"/>
  <c r="W31" i="3"/>
  <c r="S31" i="3"/>
  <c r="Q31" i="3"/>
  <c r="W5" i="3"/>
  <c r="S5" i="3"/>
  <c r="Q5" i="3"/>
  <c r="W6" i="3"/>
  <c r="S6" i="3"/>
  <c r="Q6" i="3"/>
  <c r="W9" i="4"/>
  <c r="S9" i="4"/>
  <c r="Q9" i="4"/>
  <c r="W31" i="4"/>
  <c r="S31" i="4"/>
  <c r="Q31" i="4"/>
  <c r="W29" i="4"/>
  <c r="S29" i="4"/>
  <c r="Q29" i="4"/>
  <c r="W23" i="4"/>
  <c r="S23" i="4"/>
  <c r="Q23" i="4"/>
  <c r="W21" i="4"/>
  <c r="S21" i="4"/>
  <c r="Q21" i="4"/>
  <c r="W27" i="4"/>
  <c r="S27" i="4"/>
  <c r="Q27" i="4"/>
  <c r="W5" i="4"/>
  <c r="S5" i="4"/>
  <c r="Q5" i="4"/>
  <c r="W11" i="4"/>
  <c r="S11" i="4"/>
  <c r="Q11" i="4"/>
  <c r="W41" i="4"/>
  <c r="S41" i="4"/>
  <c r="Q41" i="4"/>
  <c r="W40" i="4"/>
  <c r="S40" i="4"/>
  <c r="Q40" i="4"/>
  <c r="W45" i="4"/>
  <c r="S45" i="4"/>
  <c r="Q45" i="4"/>
  <c r="W43" i="4"/>
  <c r="S43" i="4"/>
  <c r="Q43" i="4"/>
  <c r="W35" i="4"/>
  <c r="S35" i="4"/>
  <c r="Q35" i="4"/>
  <c r="W13" i="4"/>
  <c r="S13" i="4"/>
  <c r="Q13" i="4"/>
  <c r="W36" i="4"/>
  <c r="S36" i="4"/>
  <c r="Q36" i="4"/>
  <c r="W17" i="4"/>
  <c r="S17" i="4"/>
  <c r="Q17" i="4"/>
  <c r="W42" i="4"/>
  <c r="S42" i="4"/>
  <c r="Q42" i="4"/>
  <c r="W33" i="4"/>
  <c r="S33" i="4"/>
  <c r="Q33" i="4"/>
  <c r="W26" i="4"/>
  <c r="S26" i="4"/>
  <c r="Q26" i="4"/>
  <c r="W28" i="4"/>
  <c r="S28" i="4"/>
  <c r="Q28" i="4"/>
  <c r="W24" i="4"/>
  <c r="S24" i="4"/>
  <c r="Q24" i="4"/>
  <c r="W30" i="4"/>
  <c r="S30" i="4"/>
  <c r="Q30" i="4"/>
  <c r="W38" i="4"/>
  <c r="S38" i="4"/>
  <c r="Q38" i="4"/>
  <c r="W25" i="4"/>
  <c r="S25" i="4"/>
  <c r="Q25" i="4"/>
  <c r="W14" i="4"/>
  <c r="S14" i="4"/>
  <c r="Q14" i="4"/>
  <c r="W20" i="4"/>
  <c r="S20" i="4"/>
  <c r="Q20" i="4"/>
  <c r="W34" i="4"/>
  <c r="S34" i="4"/>
  <c r="Q34" i="4"/>
  <c r="W37" i="4"/>
  <c r="S37" i="4"/>
  <c r="Q37" i="4"/>
  <c r="W32" i="4"/>
  <c r="S32" i="4"/>
  <c r="Q32" i="4"/>
  <c r="W2" i="4"/>
  <c r="S2" i="4"/>
  <c r="Q2" i="4"/>
  <c r="W18" i="4"/>
  <c r="S18" i="4"/>
  <c r="Q18" i="4"/>
  <c r="W39" i="4"/>
  <c r="S39" i="4"/>
  <c r="Q39" i="4"/>
  <c r="W44" i="4"/>
  <c r="S44" i="4"/>
  <c r="Q44" i="4"/>
  <c r="W3" i="4"/>
  <c r="S3" i="4"/>
  <c r="Q3" i="4"/>
  <c r="AB11" i="4"/>
  <c r="W6" i="4"/>
  <c r="S6" i="4"/>
  <c r="Q6" i="4"/>
  <c r="W19" i="4"/>
  <c r="S19" i="4"/>
  <c r="Q19" i="4"/>
  <c r="W22" i="4"/>
  <c r="S22" i="4"/>
  <c r="Q22" i="4"/>
  <c r="W15" i="4"/>
  <c r="S15" i="4"/>
  <c r="Q15" i="4"/>
  <c r="W10" i="4"/>
  <c r="S10" i="4"/>
  <c r="Q10" i="4"/>
  <c r="W12" i="4"/>
  <c r="S12" i="4"/>
  <c r="Q12" i="4"/>
  <c r="W7" i="4"/>
  <c r="S7" i="4"/>
  <c r="Q7" i="4"/>
  <c r="W16" i="4"/>
  <c r="S16" i="4"/>
  <c r="Q16" i="4"/>
  <c r="W8" i="4"/>
  <c r="S8" i="4"/>
  <c r="Q8" i="4"/>
  <c r="W4" i="4"/>
  <c r="S4" i="4"/>
  <c r="Q4" i="4"/>
  <c r="AD3" i="2"/>
  <c r="R42" i="2"/>
  <c r="V2" i="1"/>
  <c r="V7" i="1"/>
  <c r="V20" i="1"/>
  <c r="V13" i="1"/>
  <c r="V21" i="1"/>
  <c r="V11" i="1"/>
  <c r="V9" i="1"/>
  <c r="V24" i="1"/>
  <c r="V6" i="1"/>
  <c r="V14" i="1"/>
  <c r="V34" i="1"/>
  <c r="V18" i="1"/>
  <c r="V33" i="1"/>
  <c r="V3" i="1"/>
  <c r="V29" i="1"/>
  <c r="V16" i="1"/>
  <c r="V15" i="1"/>
  <c r="V5" i="1"/>
  <c r="V10" i="1"/>
  <c r="V19" i="1"/>
  <c r="V12" i="1"/>
  <c r="V27" i="1"/>
  <c r="V8" i="1"/>
  <c r="V31" i="1"/>
  <c r="V22" i="1"/>
  <c r="V4" i="1"/>
  <c r="V17" i="1"/>
  <c r="V28" i="1"/>
  <c r="V26" i="1"/>
  <c r="V25" i="1"/>
  <c r="AD9" i="2"/>
  <c r="X2" i="2"/>
  <c r="AD4" i="2"/>
  <c r="T4" i="2"/>
  <c r="AD2" i="2"/>
  <c r="P8" i="2"/>
  <c r="AD5" i="2"/>
  <c r="V56" i="2"/>
  <c r="R62" i="2"/>
  <c r="T47" i="2"/>
  <c r="R31" i="2"/>
  <c r="T40" i="2"/>
  <c r="R19" i="2"/>
  <c r="R72" i="2"/>
  <c r="R38" i="2"/>
  <c r="R11" i="2"/>
  <c r="R55" i="2"/>
  <c r="R37" i="2"/>
  <c r="R16" i="2"/>
  <c r="R52" i="2"/>
  <c r="R53" i="2"/>
  <c r="R41" i="2"/>
  <c r="R34" i="2"/>
  <c r="R23" i="2"/>
  <c r="R29" i="2"/>
  <c r="R35" i="2"/>
  <c r="R47" i="2"/>
  <c r="R68" i="2"/>
  <c r="R30" i="2"/>
  <c r="R56" i="2"/>
  <c r="R71" i="2"/>
  <c r="R70" i="2"/>
  <c r="R57" i="2"/>
  <c r="R48" i="2"/>
  <c r="R5" i="2"/>
  <c r="T11" i="2"/>
  <c r="R74" i="2"/>
  <c r="R73" i="2"/>
  <c r="R59" i="2"/>
  <c r="R63" i="2"/>
  <c r="T19" i="2"/>
  <c r="R66" i="2"/>
  <c r="T42" i="2"/>
  <c r="R33" i="2"/>
  <c r="R6" i="2"/>
  <c r="R28" i="2"/>
  <c r="R49" i="2"/>
  <c r="R27" i="2"/>
  <c r="R7" i="2"/>
  <c r="R9" i="2"/>
  <c r="R58" i="2"/>
  <c r="R12" i="2"/>
  <c r="R61" i="2"/>
  <c r="R15" i="2"/>
  <c r="R60" i="2"/>
  <c r="R44" i="2"/>
  <c r="R40" i="2"/>
  <c r="R45" i="2"/>
  <c r="R36" i="2"/>
  <c r="R32" i="2"/>
  <c r="R10" i="2"/>
  <c r="R43" i="2"/>
  <c r="R21" i="2"/>
  <c r="R18" i="2"/>
  <c r="R8" i="2"/>
  <c r="R2" i="2"/>
  <c r="T51" i="2"/>
  <c r="R14" i="2"/>
  <c r="R24" i="2"/>
  <c r="R13" i="2"/>
  <c r="R46" i="2"/>
  <c r="R50" i="2"/>
  <c r="R22" i="2"/>
  <c r="R17" i="2"/>
  <c r="R39" i="2"/>
  <c r="R25" i="2"/>
  <c r="R54" i="2"/>
  <c r="R64" i="2"/>
  <c r="R69" i="2"/>
  <c r="T41" i="2"/>
  <c r="R20" i="2"/>
  <c r="T48" i="2"/>
  <c r="R51" i="2"/>
  <c r="R67" i="2"/>
  <c r="R4" i="2"/>
  <c r="R65" i="2"/>
  <c r="R3" i="2"/>
  <c r="R26" i="2"/>
  <c r="V73" i="2"/>
  <c r="V58" i="2"/>
  <c r="V66" i="2"/>
  <c r="V38" i="2"/>
  <c r="X43" i="2"/>
  <c r="X15" i="2"/>
  <c r="X37" i="2"/>
  <c r="X42" i="2"/>
  <c r="X40" i="2"/>
  <c r="X13" i="2"/>
  <c r="X68" i="2"/>
  <c r="X31" i="2"/>
  <c r="X48" i="2"/>
  <c r="X57" i="2"/>
  <c r="X4" i="2"/>
  <c r="T16" i="2"/>
  <c r="T32" i="2"/>
  <c r="P70" i="2"/>
  <c r="P7" i="2"/>
  <c r="P50" i="2"/>
  <c r="P39" i="2"/>
  <c r="T2" i="2"/>
  <c r="X62" i="2"/>
  <c r="X61" i="2"/>
  <c r="V12" i="2"/>
  <c r="X33" i="2"/>
  <c r="V34" i="2"/>
  <c r="P28" i="2"/>
  <c r="T49" i="2"/>
  <c r="P9" i="2"/>
  <c r="T62" i="2"/>
  <c r="X36" i="2"/>
  <c r="T63" i="2"/>
  <c r="P51" i="2"/>
  <c r="T60" i="2"/>
  <c r="X18" i="2"/>
  <c r="V53" i="2"/>
  <c r="P52" i="2"/>
  <c r="T56" i="2"/>
  <c r="T37" i="2"/>
  <c r="X20" i="2"/>
  <c r="V64" i="2"/>
  <c r="P27" i="2"/>
  <c r="P16" i="2"/>
  <c r="P54" i="2"/>
  <c r="X6" i="2"/>
  <c r="P58" i="2"/>
  <c r="P63" i="2"/>
  <c r="P3" i="2"/>
  <c r="X29" i="2"/>
  <c r="X30" i="2"/>
  <c r="V51" i="2"/>
  <c r="V24" i="2"/>
  <c r="V39" i="2"/>
  <c r="V4" i="2"/>
  <c r="V23" i="2"/>
  <c r="V69" i="2"/>
  <c r="V41" i="2"/>
  <c r="V45" i="2"/>
  <c r="V5" i="2"/>
  <c r="V47" i="2"/>
  <c r="V59" i="2"/>
  <c r="P66" i="2"/>
  <c r="X22" i="2"/>
  <c r="X74" i="2"/>
  <c r="V21" i="2"/>
  <c r="T50" i="2"/>
  <c r="X28" i="2"/>
  <c r="X9" i="2"/>
  <c r="P62" i="2"/>
  <c r="P61" i="2"/>
  <c r="T14" i="2"/>
  <c r="X66" i="2"/>
  <c r="T71" i="2"/>
  <c r="V46" i="2"/>
  <c r="P19" i="2"/>
  <c r="T43" i="2"/>
  <c r="V55" i="2"/>
  <c r="V16" i="2"/>
  <c r="P67" i="2"/>
  <c r="P71" i="2"/>
  <c r="P32" i="2"/>
  <c r="P23" i="2"/>
  <c r="P65" i="2"/>
  <c r="P73" i="2"/>
  <c r="P12" i="2"/>
  <c r="P5" i="2"/>
  <c r="P24" i="2"/>
  <c r="P30" i="2"/>
  <c r="V54" i="2"/>
  <c r="P21" i="2"/>
  <c r="P47" i="2"/>
  <c r="T17" i="2"/>
  <c r="X69" i="2"/>
  <c r="V30" i="2"/>
  <c r="V10" i="2"/>
  <c r="X49" i="2"/>
  <c r="V18" i="2"/>
  <c r="V25" i="2"/>
  <c r="T67" i="2"/>
  <c r="X21" i="2"/>
  <c r="X47" i="2"/>
  <c r="T64" i="2"/>
  <c r="V3" i="2"/>
  <c r="X60" i="2"/>
  <c r="V26" i="2"/>
  <c r="V61" i="2"/>
  <c r="P14" i="2"/>
  <c r="T7" i="2"/>
  <c r="P10" i="2"/>
  <c r="P72" i="2"/>
  <c r="V36" i="2"/>
  <c r="X12" i="2"/>
  <c r="X65" i="2"/>
  <c r="X23" i="2"/>
  <c r="X67" i="2"/>
  <c r="X71" i="2"/>
  <c r="X63" i="2"/>
  <c r="X5" i="2"/>
  <c r="X73" i="2"/>
  <c r="X32" i="2"/>
  <c r="X26" i="2"/>
  <c r="X41" i="2"/>
  <c r="V63" i="2"/>
  <c r="V20" i="2"/>
  <c r="V35" i="2"/>
  <c r="V44" i="2"/>
  <c r="T10" i="2"/>
  <c r="V13" i="2"/>
  <c r="P6" i="2"/>
  <c r="T70" i="2"/>
  <c r="T38" i="2"/>
  <c r="X17" i="2"/>
  <c r="V32" i="2"/>
  <c r="V33" i="2"/>
  <c r="P68" i="2"/>
  <c r="P33" i="2"/>
  <c r="P13" i="2"/>
  <c r="V57" i="2"/>
  <c r="P36" i="2"/>
  <c r="T55" i="2"/>
  <c r="T66" i="2"/>
  <c r="V2" i="2"/>
  <c r="X34" i="2"/>
  <c r="V62" i="2"/>
  <c r="P64" i="2"/>
  <c r="P55" i="2"/>
  <c r="T12" i="2"/>
  <c r="X50" i="2"/>
  <c r="X39" i="2"/>
  <c r="P57" i="2"/>
  <c r="T61" i="2"/>
  <c r="T59" i="2"/>
  <c r="X7" i="2"/>
  <c r="P40" i="2"/>
  <c r="P31" i="2"/>
  <c r="T30" i="2"/>
  <c r="X72" i="2"/>
  <c r="X51" i="2"/>
  <c r="V71" i="2"/>
  <c r="V28" i="2"/>
  <c r="P43" i="2"/>
  <c r="P15" i="2"/>
  <c r="V6" i="2"/>
  <c r="V31" i="2"/>
  <c r="V74" i="2"/>
  <c r="X19" i="2"/>
  <c r="V52" i="2"/>
  <c r="T53" i="2"/>
  <c r="T57" i="2"/>
  <c r="T52" i="2"/>
  <c r="T26" i="2"/>
  <c r="T28" i="2"/>
  <c r="T34" i="2"/>
  <c r="T20" i="2"/>
  <c r="T9" i="2"/>
  <c r="T68" i="2"/>
  <c r="T15" i="2"/>
  <c r="T6" i="2"/>
  <c r="T46" i="2"/>
  <c r="T23" i="2"/>
  <c r="T54" i="2"/>
  <c r="X70" i="2"/>
  <c r="T65" i="2"/>
  <c r="X64" i="2"/>
  <c r="X55" i="2"/>
  <c r="P34" i="2"/>
  <c r="T39" i="2"/>
  <c r="T18" i="2"/>
  <c r="V9" i="2"/>
  <c r="X11" i="2"/>
  <c r="P25" i="2"/>
  <c r="P29" i="2"/>
  <c r="T33" i="2"/>
  <c r="P17" i="2"/>
  <c r="X25" i="2"/>
  <c r="V49" i="2"/>
  <c r="V27" i="2"/>
  <c r="V22" i="2"/>
  <c r="T45" i="2"/>
  <c r="X38" i="2"/>
  <c r="T8" i="2"/>
  <c r="V48" i="2"/>
  <c r="T69" i="2"/>
  <c r="T73" i="2"/>
  <c r="X44" i="2"/>
  <c r="V15" i="2"/>
  <c r="X52" i="2"/>
  <c r="V11" i="2"/>
  <c r="V40" i="2"/>
  <c r="P22" i="2"/>
  <c r="P74" i="2"/>
  <c r="T58" i="2"/>
  <c r="X54" i="2"/>
  <c r="X56" i="2"/>
  <c r="V17" i="2"/>
  <c r="P44" i="2"/>
  <c r="V68" i="2"/>
  <c r="P35" i="2"/>
  <c r="T13" i="2"/>
  <c r="V37" i="2"/>
  <c r="P11" i="2"/>
  <c r="X45" i="2"/>
  <c r="V14" i="2"/>
  <c r="V7" i="2"/>
  <c r="P59" i="2"/>
  <c r="T22" i="2"/>
  <c r="X35" i="2"/>
  <c r="V8" i="2"/>
  <c r="X8" i="2"/>
  <c r="X46" i="2"/>
  <c r="T36" i="2"/>
  <c r="X14" i="2"/>
  <c r="T24" i="2"/>
  <c r="P60" i="2"/>
  <c r="P2" i="2"/>
  <c r="P26" i="2"/>
  <c r="V29" i="2"/>
  <c r="P41" i="2"/>
  <c r="V65" i="2"/>
  <c r="P48" i="2"/>
  <c r="T21" i="2"/>
  <c r="P18" i="2"/>
  <c r="P45" i="2"/>
  <c r="X59" i="2"/>
  <c r="T72" i="2"/>
  <c r="V60" i="2"/>
  <c r="V42" i="2"/>
  <c r="P37" i="2"/>
  <c r="P4" i="2"/>
  <c r="P69" i="2"/>
  <c r="T29" i="2"/>
  <c r="X27" i="2"/>
  <c r="X16" i="2"/>
  <c r="P56" i="2"/>
  <c r="V19" i="2"/>
  <c r="V43" i="2"/>
  <c r="P20" i="2"/>
  <c r="P53" i="2"/>
  <c r="T31" i="2"/>
  <c r="T27" i="2"/>
  <c r="X10" i="2"/>
  <c r="T74" i="2"/>
  <c r="V50" i="2"/>
  <c r="P42" i="2"/>
  <c r="P49" i="2"/>
  <c r="X3" i="2"/>
  <c r="V67" i="2"/>
  <c r="V70" i="2"/>
  <c r="P38" i="2"/>
  <c r="T44" i="2"/>
  <c r="X53" i="2"/>
  <c r="V72" i="2"/>
  <c r="T5" i="2"/>
  <c r="T3" i="2"/>
  <c r="X24" i="2"/>
  <c r="P46" i="2"/>
  <c r="T35" i="2"/>
  <c r="X58" i="2"/>
  <c r="T25" i="2"/>
  <c r="AE27" i="16"/>
  <c r="AB27" i="16"/>
  <c r="AD27" i="16"/>
  <c r="AA27" i="16"/>
  <c r="Z27" i="16"/>
  <c r="Y27" i="16"/>
  <c r="X27" i="16"/>
  <c r="W27" i="16"/>
  <c r="V27" i="16"/>
  <c r="S27" i="16"/>
  <c r="U27" i="16"/>
  <c r="R27" i="16"/>
  <c r="Q27" i="16"/>
  <c r="P27" i="16"/>
  <c r="O27" i="16"/>
  <c r="N27" i="16"/>
  <c r="M27" i="16"/>
  <c r="J27" i="16"/>
  <c r="L27" i="16"/>
  <c r="I27" i="16"/>
  <c r="H27" i="16"/>
  <c r="G27" i="16"/>
  <c r="F27" i="16"/>
  <c r="E27" i="16"/>
  <c r="D27" i="16"/>
  <c r="A27" i="16"/>
  <c r="C27" i="16"/>
  <c r="AE30" i="16"/>
  <c r="AB30" i="16"/>
  <c r="AD30" i="16"/>
  <c r="AA30" i="16"/>
  <c r="Z30" i="16"/>
  <c r="Y30" i="16"/>
  <c r="X30" i="16"/>
  <c r="W30" i="16"/>
  <c r="V30" i="16"/>
  <c r="S30" i="16"/>
  <c r="U30" i="16"/>
  <c r="R30" i="16"/>
  <c r="Q30" i="16"/>
  <c r="P30" i="16"/>
  <c r="O30" i="16"/>
  <c r="N30" i="16"/>
  <c r="M30" i="16"/>
  <c r="J30" i="16"/>
  <c r="L30" i="16"/>
  <c r="I30" i="16"/>
  <c r="H30" i="16"/>
  <c r="G30" i="16"/>
  <c r="F30" i="16"/>
  <c r="E30" i="16"/>
  <c r="D30" i="16"/>
  <c r="A30" i="16"/>
  <c r="C30" i="16"/>
  <c r="AE33" i="16"/>
  <c r="AB33" i="16"/>
  <c r="AD33" i="16"/>
  <c r="AA33" i="16"/>
  <c r="Z33" i="16"/>
  <c r="Y33" i="16"/>
  <c r="X33" i="16"/>
  <c r="W33" i="16"/>
  <c r="V33" i="16"/>
  <c r="S33" i="16"/>
  <c r="U33" i="16"/>
  <c r="R33" i="16"/>
  <c r="Q33" i="16"/>
  <c r="P33" i="16"/>
  <c r="O33" i="16"/>
  <c r="N33" i="16"/>
  <c r="M33" i="16"/>
  <c r="J33" i="16"/>
  <c r="L33" i="16"/>
  <c r="I33" i="16"/>
  <c r="H33" i="16"/>
  <c r="G33" i="16"/>
  <c r="F33" i="16"/>
  <c r="E33" i="16"/>
  <c r="D33" i="16"/>
  <c r="A33" i="16"/>
  <c r="C33" i="16"/>
  <c r="AE28" i="16"/>
  <c r="AB28" i="16"/>
  <c r="AD28" i="16"/>
  <c r="AA28" i="16"/>
  <c r="Z28" i="16"/>
  <c r="Y28" i="16"/>
  <c r="X28" i="16"/>
  <c r="W28" i="16"/>
  <c r="V28" i="16"/>
  <c r="S28" i="16"/>
  <c r="U28" i="16"/>
  <c r="R28" i="16"/>
  <c r="Q28" i="16"/>
  <c r="P28" i="16"/>
  <c r="O28" i="16"/>
  <c r="N28" i="16"/>
  <c r="M28" i="16"/>
  <c r="J28" i="16"/>
  <c r="L28" i="16"/>
  <c r="I28" i="16"/>
  <c r="H28" i="16"/>
  <c r="G28" i="16"/>
  <c r="F28" i="16"/>
  <c r="E28" i="16"/>
  <c r="D28" i="16"/>
  <c r="A28" i="16"/>
  <c r="C28" i="16"/>
  <c r="AE24" i="16"/>
  <c r="AB24" i="16"/>
  <c r="AD24" i="16"/>
  <c r="AA24" i="16"/>
  <c r="Z24" i="16"/>
  <c r="Y24" i="16"/>
  <c r="X24" i="16"/>
  <c r="W24" i="16"/>
  <c r="V24" i="16"/>
  <c r="S24" i="16"/>
  <c r="U24" i="16"/>
  <c r="R24" i="16"/>
  <c r="Q24" i="16"/>
  <c r="P24" i="16"/>
  <c r="O24" i="16"/>
  <c r="N24" i="16"/>
  <c r="M24" i="16"/>
  <c r="J24" i="16"/>
  <c r="L24" i="16"/>
  <c r="I24" i="16"/>
  <c r="H24" i="16"/>
  <c r="G24" i="16"/>
  <c r="F24" i="16"/>
  <c r="E24" i="16"/>
  <c r="D24" i="16"/>
  <c r="A24" i="16"/>
  <c r="C24" i="16"/>
  <c r="AE31" i="16"/>
  <c r="AB31" i="16"/>
  <c r="AD31" i="16"/>
  <c r="AA31" i="16"/>
  <c r="Z31" i="16"/>
  <c r="Y31" i="16"/>
  <c r="X31" i="16"/>
  <c r="W31" i="16"/>
  <c r="V31" i="16"/>
  <c r="S31" i="16"/>
  <c r="U31" i="16"/>
  <c r="R31" i="16"/>
  <c r="Q31" i="16"/>
  <c r="P31" i="16"/>
  <c r="O31" i="16"/>
  <c r="N31" i="16"/>
  <c r="M31" i="16"/>
  <c r="J31" i="16"/>
  <c r="L31" i="16"/>
  <c r="I31" i="16"/>
  <c r="H31" i="16"/>
  <c r="G31" i="16"/>
  <c r="F31" i="16"/>
  <c r="E31" i="16"/>
  <c r="D31" i="16"/>
  <c r="A31" i="16"/>
  <c r="C31" i="16"/>
  <c r="AE29" i="16"/>
  <c r="AB29" i="16"/>
  <c r="AD29" i="16"/>
  <c r="AA29" i="16"/>
  <c r="Z29" i="16"/>
  <c r="Y29" i="16"/>
  <c r="X29" i="16"/>
  <c r="W29" i="16"/>
  <c r="V29" i="16"/>
  <c r="S29" i="16"/>
  <c r="U29" i="16"/>
  <c r="R29" i="16"/>
  <c r="Q29" i="16"/>
  <c r="P29" i="16"/>
  <c r="O29" i="16"/>
  <c r="N29" i="16"/>
  <c r="M29" i="16"/>
  <c r="J29" i="16"/>
  <c r="L29" i="16"/>
  <c r="I29" i="16"/>
  <c r="H29" i="16"/>
  <c r="G29" i="16"/>
  <c r="F29" i="16"/>
  <c r="E29" i="16"/>
  <c r="D29" i="16"/>
  <c r="A29" i="16"/>
  <c r="C29" i="16"/>
  <c r="AE26" i="16"/>
  <c r="AB26" i="16"/>
  <c r="AD26" i="16"/>
  <c r="AA26" i="16"/>
  <c r="Z26" i="16"/>
  <c r="Y26" i="16"/>
  <c r="X26" i="16"/>
  <c r="W26" i="16"/>
  <c r="V26" i="16"/>
  <c r="S26" i="16"/>
  <c r="U26" i="16"/>
  <c r="R26" i="16"/>
  <c r="Q26" i="16"/>
  <c r="P26" i="16"/>
  <c r="O26" i="16"/>
  <c r="N26" i="16"/>
  <c r="M26" i="16"/>
  <c r="J26" i="16"/>
  <c r="L26" i="16"/>
  <c r="I26" i="16"/>
  <c r="H26" i="16"/>
  <c r="G26" i="16"/>
  <c r="F26" i="16"/>
  <c r="E26" i="16"/>
  <c r="D26" i="16"/>
  <c r="A26" i="16"/>
  <c r="C26" i="16"/>
  <c r="AE25" i="16"/>
  <c r="AB25" i="16"/>
  <c r="AD25" i="16"/>
  <c r="AA25" i="16"/>
  <c r="Z25" i="16"/>
  <c r="Y25" i="16"/>
  <c r="X25" i="16"/>
  <c r="W25" i="16"/>
  <c r="V25" i="16"/>
  <c r="S25" i="16"/>
  <c r="U25" i="16"/>
  <c r="R25" i="16"/>
  <c r="Q25" i="16"/>
  <c r="P25" i="16"/>
  <c r="O25" i="16"/>
  <c r="N25" i="16"/>
  <c r="M25" i="16"/>
  <c r="J25" i="16"/>
  <c r="L25" i="16"/>
  <c r="I25" i="16"/>
  <c r="H25" i="16"/>
  <c r="G25" i="16"/>
  <c r="F25" i="16"/>
  <c r="E25" i="16"/>
  <c r="D25" i="16"/>
  <c r="A25" i="16"/>
  <c r="C25" i="16"/>
  <c r="AE32" i="16"/>
  <c r="AB32" i="16"/>
  <c r="AD32" i="16"/>
  <c r="AA32" i="16"/>
  <c r="Z32" i="16"/>
  <c r="Y32" i="16"/>
  <c r="X32" i="16"/>
  <c r="W32" i="16"/>
  <c r="V32" i="16"/>
  <c r="S32" i="16"/>
  <c r="U32" i="16"/>
  <c r="R32" i="16"/>
  <c r="Q32" i="16"/>
  <c r="P32" i="16"/>
  <c r="O32" i="16"/>
  <c r="N32" i="16"/>
  <c r="M32" i="16"/>
  <c r="J32" i="16"/>
  <c r="L32" i="16"/>
  <c r="I32" i="16"/>
  <c r="H32" i="16"/>
  <c r="G32" i="16"/>
  <c r="F32" i="16"/>
  <c r="E32" i="16"/>
  <c r="D32" i="16"/>
  <c r="A32" i="16"/>
  <c r="C32" i="16"/>
  <c r="AE23" i="16"/>
  <c r="AB23" i="16"/>
  <c r="AD23" i="16"/>
  <c r="AA23" i="16"/>
  <c r="Z23" i="16"/>
  <c r="Y23" i="16"/>
  <c r="X23" i="16"/>
  <c r="W23" i="16"/>
  <c r="V23" i="16"/>
  <c r="S23" i="16"/>
  <c r="U23" i="16"/>
  <c r="R23" i="16"/>
  <c r="Q23" i="16"/>
  <c r="P23" i="16"/>
  <c r="O23" i="16"/>
  <c r="N23" i="16"/>
  <c r="M23" i="16"/>
  <c r="J23" i="16"/>
  <c r="L23" i="16"/>
  <c r="I23" i="16"/>
  <c r="H23" i="16"/>
  <c r="G23" i="16"/>
  <c r="F23" i="16"/>
  <c r="E23" i="16"/>
  <c r="D23" i="16"/>
  <c r="A23" i="16"/>
  <c r="C23" i="16"/>
  <c r="AE100" i="16"/>
  <c r="AD100" i="16"/>
  <c r="AC100" i="16"/>
  <c r="AB100" i="16"/>
  <c r="Z100" i="16"/>
  <c r="Y100" i="16"/>
  <c r="X100" i="16"/>
  <c r="W100" i="16"/>
  <c r="V100" i="16"/>
  <c r="U100" i="16"/>
  <c r="T100" i="16"/>
  <c r="S100" i="16"/>
  <c r="R100" i="16"/>
  <c r="Q100" i="16"/>
  <c r="P100" i="16"/>
  <c r="O100" i="16"/>
  <c r="N100" i="16"/>
  <c r="M100" i="16"/>
  <c r="L100" i="16"/>
  <c r="K100" i="16"/>
  <c r="J100" i="16"/>
  <c r="I100" i="16"/>
  <c r="H100" i="16"/>
  <c r="G100" i="16"/>
  <c r="F100" i="16"/>
  <c r="E100" i="16"/>
  <c r="D100" i="16"/>
  <c r="C100" i="16"/>
  <c r="B100" i="16"/>
  <c r="A100" i="16"/>
  <c r="AE99" i="16"/>
  <c r="AD99" i="16"/>
  <c r="AC99" i="16"/>
  <c r="AB99" i="16"/>
  <c r="Z99" i="16"/>
  <c r="Y99" i="16"/>
  <c r="X99" i="16"/>
  <c r="W99" i="16"/>
  <c r="V99" i="16"/>
  <c r="U99" i="16"/>
  <c r="T99" i="16"/>
  <c r="S99" i="16"/>
  <c r="R99" i="16"/>
  <c r="Q99" i="16"/>
  <c r="P99" i="16"/>
  <c r="O99" i="16"/>
  <c r="N99" i="16"/>
  <c r="M99" i="16"/>
  <c r="L99" i="16"/>
  <c r="K99" i="16"/>
  <c r="J99" i="16"/>
  <c r="I99" i="16"/>
  <c r="H99" i="16"/>
  <c r="G99" i="16"/>
  <c r="F99" i="16"/>
  <c r="E99" i="16"/>
  <c r="D99" i="16"/>
  <c r="C99" i="16"/>
  <c r="B99" i="16"/>
  <c r="A99" i="16"/>
  <c r="AE98" i="16"/>
  <c r="AD98" i="16"/>
  <c r="AC98" i="16"/>
  <c r="AB98" i="16"/>
  <c r="Z98" i="16"/>
  <c r="Y98" i="16"/>
  <c r="X98" i="16"/>
  <c r="W98" i="16"/>
  <c r="V98" i="16"/>
  <c r="U98" i="16"/>
  <c r="T98" i="16"/>
  <c r="S98" i="16"/>
  <c r="R98" i="16"/>
  <c r="Q98" i="16"/>
  <c r="P98" i="16"/>
  <c r="O98" i="16"/>
  <c r="N98" i="16"/>
  <c r="M98" i="16"/>
  <c r="L98" i="16"/>
  <c r="K98" i="16"/>
  <c r="J98" i="16"/>
  <c r="I98" i="16"/>
  <c r="H98" i="16"/>
  <c r="G98" i="16"/>
  <c r="F98" i="16"/>
  <c r="E98" i="16"/>
  <c r="D98" i="16"/>
  <c r="C98" i="16"/>
  <c r="B98" i="16"/>
  <c r="A98" i="16"/>
  <c r="AE312" i="16"/>
  <c r="AD312" i="16"/>
  <c r="AC312" i="16"/>
  <c r="AB312" i="16"/>
  <c r="Z312" i="16"/>
  <c r="Y312" i="16"/>
  <c r="X312" i="16"/>
  <c r="W312" i="16"/>
  <c r="V312" i="16"/>
  <c r="U312" i="16"/>
  <c r="T312" i="16"/>
  <c r="S312" i="16"/>
  <c r="R312" i="16"/>
  <c r="Q312" i="16"/>
  <c r="P312" i="16"/>
  <c r="O312" i="16"/>
  <c r="N312" i="16"/>
  <c r="M312" i="16"/>
  <c r="L312" i="16"/>
  <c r="K312" i="16"/>
  <c r="J312" i="16"/>
  <c r="I312" i="16"/>
  <c r="H312" i="16"/>
  <c r="G312" i="16"/>
  <c r="F312" i="16"/>
  <c r="E312" i="16"/>
  <c r="D312" i="16"/>
  <c r="C312" i="16"/>
  <c r="B312" i="16"/>
  <c r="A312" i="16"/>
  <c r="AE311" i="16"/>
  <c r="AD311" i="16"/>
  <c r="AC311" i="16"/>
  <c r="AB311" i="16"/>
  <c r="Z311" i="16"/>
  <c r="Y311" i="16"/>
  <c r="X311" i="16"/>
  <c r="W311" i="16"/>
  <c r="V311" i="16"/>
  <c r="U311" i="16"/>
  <c r="T311" i="16"/>
  <c r="S311" i="16"/>
  <c r="R311" i="16"/>
  <c r="Q311" i="16"/>
  <c r="P311" i="16"/>
  <c r="O311" i="16"/>
  <c r="N311" i="16"/>
  <c r="M311" i="16"/>
  <c r="L311" i="16"/>
  <c r="K311" i="16"/>
  <c r="J311" i="16"/>
  <c r="I311" i="16"/>
  <c r="H311" i="16"/>
  <c r="G311" i="16"/>
  <c r="F311" i="16"/>
  <c r="E311" i="16"/>
  <c r="D311" i="16"/>
  <c r="C311" i="16"/>
  <c r="B311" i="16"/>
  <c r="A311" i="16"/>
  <c r="AE310" i="16"/>
  <c r="AD310" i="16"/>
  <c r="AC310" i="16"/>
  <c r="AB310"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AE309" i="16"/>
  <c r="AD309" i="16"/>
  <c r="AC309" i="16"/>
  <c r="AB309" i="16"/>
  <c r="Z309" i="16"/>
  <c r="Y309" i="16"/>
  <c r="X309" i="16"/>
  <c r="W309" i="16"/>
  <c r="V309" i="16"/>
  <c r="U309" i="16"/>
  <c r="T309" i="16"/>
  <c r="S309" i="16"/>
  <c r="R309" i="16"/>
  <c r="Q309" i="16"/>
  <c r="P309" i="16"/>
  <c r="O309" i="16"/>
  <c r="N309" i="16"/>
  <c r="M309" i="16"/>
  <c r="L309" i="16"/>
  <c r="K309" i="16"/>
  <c r="J309" i="16"/>
  <c r="I309" i="16"/>
  <c r="H309" i="16"/>
  <c r="G309" i="16"/>
  <c r="F309" i="16"/>
  <c r="E309" i="16"/>
  <c r="D309" i="16"/>
  <c r="C309" i="16"/>
  <c r="B309" i="16"/>
  <c r="A309" i="16"/>
  <c r="AE97" i="16"/>
  <c r="AD97" i="16"/>
  <c r="AC97" i="16"/>
  <c r="AB97" i="16"/>
  <c r="Z97" i="16"/>
  <c r="Y97" i="16"/>
  <c r="X97" i="16"/>
  <c r="W97" i="16"/>
  <c r="V97" i="16"/>
  <c r="U97" i="16"/>
  <c r="T97" i="16"/>
  <c r="S97" i="16"/>
  <c r="R97" i="16"/>
  <c r="Q97" i="16"/>
  <c r="P97" i="16"/>
  <c r="O97" i="16"/>
  <c r="N97" i="16"/>
  <c r="M97" i="16"/>
  <c r="L97" i="16"/>
  <c r="K97" i="16"/>
  <c r="J97" i="16"/>
  <c r="I97" i="16"/>
  <c r="H97" i="16"/>
  <c r="G97" i="16"/>
  <c r="F97" i="16"/>
  <c r="E97" i="16"/>
  <c r="D97" i="16"/>
  <c r="C97" i="16"/>
  <c r="B97" i="16"/>
  <c r="A97" i="16"/>
  <c r="AE173" i="16"/>
  <c r="AD173" i="16"/>
  <c r="AC173" i="16"/>
  <c r="AB173" i="16"/>
  <c r="Z173" i="16"/>
  <c r="Y173" i="16"/>
  <c r="X173" i="16"/>
  <c r="W173" i="16"/>
  <c r="V173" i="16"/>
  <c r="U173" i="16"/>
  <c r="T173" i="16"/>
  <c r="S173" i="16"/>
  <c r="R173" i="16"/>
  <c r="Q173" i="16"/>
  <c r="P173" i="16"/>
  <c r="O173" i="16"/>
  <c r="N173" i="16"/>
  <c r="M173" i="16"/>
  <c r="L173" i="16"/>
  <c r="K173" i="16"/>
  <c r="J173" i="16"/>
  <c r="I173" i="16"/>
  <c r="H173" i="16"/>
  <c r="G173" i="16"/>
  <c r="F173" i="16"/>
  <c r="E173" i="16"/>
  <c r="D173" i="16"/>
  <c r="C173" i="16"/>
  <c r="B173" i="16"/>
  <c r="A173" i="16"/>
  <c r="AE96" i="16"/>
  <c r="AD96" i="16"/>
  <c r="AC96" i="16"/>
  <c r="AB96" i="16"/>
  <c r="Z96" i="16"/>
  <c r="Y96" i="16"/>
  <c r="X96" i="16"/>
  <c r="W96" i="16"/>
  <c r="V96" i="16"/>
  <c r="U96" i="16"/>
  <c r="T96" i="16"/>
  <c r="S96" i="16"/>
  <c r="R96" i="16"/>
  <c r="Q96" i="16"/>
  <c r="P96" i="16"/>
  <c r="O96" i="16"/>
  <c r="N96" i="16"/>
  <c r="M96" i="16"/>
  <c r="L96" i="16"/>
  <c r="K96" i="16"/>
  <c r="J96" i="16"/>
  <c r="I96" i="16"/>
  <c r="H96" i="16"/>
  <c r="G96" i="16"/>
  <c r="F96" i="16"/>
  <c r="E96" i="16"/>
  <c r="D96" i="16"/>
  <c r="C96" i="16"/>
  <c r="B96" i="16"/>
  <c r="A96" i="16"/>
  <c r="AE217" i="16"/>
  <c r="AD217" i="16"/>
  <c r="AC217" i="16"/>
  <c r="AB217" i="16"/>
  <c r="Z217" i="16"/>
  <c r="Y217" i="16"/>
  <c r="X217" i="16"/>
  <c r="W217" i="16"/>
  <c r="V217" i="16"/>
  <c r="U217" i="16"/>
  <c r="T217" i="16"/>
  <c r="S217" i="16"/>
  <c r="R217" i="16"/>
  <c r="Q217" i="16"/>
  <c r="P217" i="16"/>
  <c r="O217" i="16"/>
  <c r="N217" i="16"/>
  <c r="M217" i="16"/>
  <c r="L217" i="16"/>
  <c r="K217" i="16"/>
  <c r="J217" i="16"/>
  <c r="I217" i="16"/>
  <c r="H217" i="16"/>
  <c r="G217" i="16"/>
  <c r="F217" i="16"/>
  <c r="E217" i="16"/>
  <c r="D217" i="16"/>
  <c r="C217" i="16"/>
  <c r="B217" i="16"/>
  <c r="A217" i="16"/>
  <c r="AE216" i="16"/>
  <c r="AD216" i="16"/>
  <c r="AC216" i="16"/>
  <c r="AB216" i="16"/>
  <c r="Z216" i="16"/>
  <c r="Y216" i="16"/>
  <c r="X216" i="16"/>
  <c r="W216" i="16"/>
  <c r="V216" i="16"/>
  <c r="U216" i="16"/>
  <c r="T216" i="16"/>
  <c r="S216" i="16"/>
  <c r="R216" i="16"/>
  <c r="Q216" i="16"/>
  <c r="P216" i="16"/>
  <c r="O216" i="16"/>
  <c r="N216" i="16"/>
  <c r="M216" i="16"/>
  <c r="L216" i="16"/>
  <c r="K216" i="16"/>
  <c r="J216" i="16"/>
  <c r="I216" i="16"/>
  <c r="H216" i="16"/>
  <c r="G216" i="16"/>
  <c r="F216" i="16"/>
  <c r="E216" i="16"/>
  <c r="D216" i="16"/>
  <c r="C216" i="16"/>
  <c r="B216" i="16"/>
  <c r="A216" i="16"/>
  <c r="AE172" i="16"/>
  <c r="AD172" i="16"/>
  <c r="AC172" i="16"/>
  <c r="AB172" i="16"/>
  <c r="Z172" i="16"/>
  <c r="Y172" i="16"/>
  <c r="X172" i="16"/>
  <c r="W172" i="16"/>
  <c r="V172" i="16"/>
  <c r="U172" i="16"/>
  <c r="T172" i="16"/>
  <c r="S172" i="16"/>
  <c r="R172" i="16"/>
  <c r="Q172" i="16"/>
  <c r="P172" i="16"/>
  <c r="O172" i="16"/>
  <c r="N172" i="16"/>
  <c r="M172" i="16"/>
  <c r="L172" i="16"/>
  <c r="K172" i="16"/>
  <c r="J172" i="16"/>
  <c r="I172" i="16"/>
  <c r="H172" i="16"/>
  <c r="G172" i="16"/>
  <c r="F172" i="16"/>
  <c r="E172" i="16"/>
  <c r="D172" i="16"/>
  <c r="C172" i="16"/>
  <c r="B172" i="16"/>
  <c r="A172" i="16"/>
  <c r="AE308" i="16"/>
  <c r="AD308" i="16"/>
  <c r="AC308" i="16"/>
  <c r="AB308" i="16"/>
  <c r="Z308" i="16"/>
  <c r="Y308" i="16"/>
  <c r="X308" i="16"/>
  <c r="W308" i="16"/>
  <c r="V308" i="16"/>
  <c r="U308" i="16"/>
  <c r="T308" i="16"/>
  <c r="S308" i="16"/>
  <c r="R308" i="16"/>
  <c r="Q308" i="16"/>
  <c r="P308" i="16"/>
  <c r="O308" i="16"/>
  <c r="N308" i="16"/>
  <c r="M308" i="16"/>
  <c r="L308" i="16"/>
  <c r="K308" i="16"/>
  <c r="J308" i="16"/>
  <c r="I308" i="16"/>
  <c r="H308" i="16"/>
  <c r="G308" i="16"/>
  <c r="F308" i="16"/>
  <c r="E308" i="16"/>
  <c r="D308" i="16"/>
  <c r="C308" i="16"/>
  <c r="B308" i="16"/>
  <c r="A308" i="16"/>
  <c r="AE95" i="16"/>
  <c r="AD95" i="16"/>
  <c r="AC95" i="16"/>
  <c r="AB95" i="16"/>
  <c r="Z95" i="16"/>
  <c r="Y95" i="16"/>
  <c r="X95" i="16"/>
  <c r="W95" i="16"/>
  <c r="V95" i="16"/>
  <c r="U95" i="16"/>
  <c r="T95" i="16"/>
  <c r="S95" i="16"/>
  <c r="R95" i="16"/>
  <c r="Q95" i="16"/>
  <c r="P95" i="16"/>
  <c r="O95" i="16"/>
  <c r="N95" i="16"/>
  <c r="M95" i="16"/>
  <c r="L95" i="16"/>
  <c r="K95" i="16"/>
  <c r="J95" i="16"/>
  <c r="I95" i="16"/>
  <c r="H95" i="16"/>
  <c r="G95" i="16"/>
  <c r="F95" i="16"/>
  <c r="E95" i="16"/>
  <c r="D95" i="16"/>
  <c r="C95" i="16"/>
  <c r="B95" i="16"/>
  <c r="A95" i="16"/>
  <c r="AE171" i="16"/>
  <c r="AD171" i="16"/>
  <c r="AC171" i="16"/>
  <c r="AB171" i="16"/>
  <c r="Z171" i="16"/>
  <c r="Y171" i="16"/>
  <c r="X171" i="16"/>
  <c r="W171" i="16"/>
  <c r="V171" i="16"/>
  <c r="U171" i="16"/>
  <c r="T171" i="16"/>
  <c r="S171" i="16"/>
  <c r="R171" i="16"/>
  <c r="Q171" i="16"/>
  <c r="P171" i="16"/>
  <c r="O171" i="16"/>
  <c r="N171" i="16"/>
  <c r="M171" i="16"/>
  <c r="L171" i="16"/>
  <c r="K171" i="16"/>
  <c r="J171" i="16"/>
  <c r="I171" i="16"/>
  <c r="H171" i="16"/>
  <c r="G171" i="16"/>
  <c r="F171" i="16"/>
  <c r="E171" i="16"/>
  <c r="D171" i="16"/>
  <c r="C171" i="16"/>
  <c r="B171" i="16"/>
  <c r="A171" i="16"/>
  <c r="AE307" i="16"/>
  <c r="AD307" i="16"/>
  <c r="AC307" i="16"/>
  <c r="AB307" i="16"/>
  <c r="Z307" i="16"/>
  <c r="Y307" i="16"/>
  <c r="X307" i="16"/>
  <c r="W307" i="16"/>
  <c r="V307" i="16"/>
  <c r="U307" i="16"/>
  <c r="T307" i="16"/>
  <c r="S307" i="16"/>
  <c r="R307" i="16"/>
  <c r="Q307" i="16"/>
  <c r="P307" i="16"/>
  <c r="O307" i="16"/>
  <c r="N307" i="16"/>
  <c r="M307" i="16"/>
  <c r="L307" i="16"/>
  <c r="K307" i="16"/>
  <c r="J307" i="16"/>
  <c r="I307" i="16"/>
  <c r="H307" i="16"/>
  <c r="G307" i="16"/>
  <c r="F307" i="16"/>
  <c r="E307" i="16"/>
  <c r="D307" i="16"/>
  <c r="C307" i="16"/>
  <c r="B307" i="16"/>
  <c r="A307" i="16"/>
  <c r="AE306" i="16"/>
  <c r="AD306" i="16"/>
  <c r="AC306" i="16"/>
  <c r="AB306"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AE305" i="16"/>
  <c r="AD305" i="16"/>
  <c r="AC305" i="16"/>
  <c r="AB305" i="16"/>
  <c r="Z305" i="16"/>
  <c r="Y305" i="16"/>
  <c r="X305" i="16"/>
  <c r="W305" i="16"/>
  <c r="V305" i="16"/>
  <c r="U305" i="16"/>
  <c r="T305" i="16"/>
  <c r="S305" i="16"/>
  <c r="R305" i="16"/>
  <c r="Q305" i="16"/>
  <c r="P305" i="16"/>
  <c r="O305" i="16"/>
  <c r="N305" i="16"/>
  <c r="M305" i="16"/>
  <c r="L305" i="16"/>
  <c r="K305" i="16"/>
  <c r="J305" i="16"/>
  <c r="I305" i="16"/>
  <c r="H305" i="16"/>
  <c r="G305" i="16"/>
  <c r="F305" i="16"/>
  <c r="E305" i="16"/>
  <c r="D305" i="16"/>
  <c r="C305" i="16"/>
  <c r="B305" i="16"/>
  <c r="A305" i="16"/>
  <c r="AE304" i="16"/>
  <c r="AD304" i="16"/>
  <c r="AC304" i="16"/>
  <c r="AB304" i="16"/>
  <c r="Z304" i="16"/>
  <c r="Y304" i="16"/>
  <c r="X304" i="16"/>
  <c r="W304" i="16"/>
  <c r="V304" i="16"/>
  <c r="U304" i="16"/>
  <c r="T304" i="16"/>
  <c r="S304" i="16"/>
  <c r="R304" i="16"/>
  <c r="Q304" i="16"/>
  <c r="P304" i="16"/>
  <c r="O304" i="16"/>
  <c r="N304" i="16"/>
  <c r="M304" i="16"/>
  <c r="L304" i="16"/>
  <c r="K304" i="16"/>
  <c r="J304" i="16"/>
  <c r="I304" i="16"/>
  <c r="H304" i="16"/>
  <c r="G304" i="16"/>
  <c r="F304" i="16"/>
  <c r="E304" i="16"/>
  <c r="D304" i="16"/>
  <c r="C304" i="16"/>
  <c r="B304" i="16"/>
  <c r="A304" i="16"/>
  <c r="AE303" i="16"/>
  <c r="AD303" i="16"/>
  <c r="AC303" i="16"/>
  <c r="AB303" i="16"/>
  <c r="Z303" i="16"/>
  <c r="Y303" i="16"/>
  <c r="X303" i="16"/>
  <c r="W303" i="16"/>
  <c r="V303" i="16"/>
  <c r="U303" i="16"/>
  <c r="T303" i="16"/>
  <c r="S303" i="16"/>
  <c r="R303" i="16"/>
  <c r="Q303" i="16"/>
  <c r="P303" i="16"/>
  <c r="O303" i="16"/>
  <c r="N303" i="16"/>
  <c r="M303" i="16"/>
  <c r="L303" i="16"/>
  <c r="K303" i="16"/>
  <c r="J303" i="16"/>
  <c r="I303" i="16"/>
  <c r="H303" i="16"/>
  <c r="G303" i="16"/>
  <c r="F303" i="16"/>
  <c r="E303" i="16"/>
  <c r="D303" i="16"/>
  <c r="C303" i="16"/>
  <c r="B303" i="16"/>
  <c r="A303" i="16"/>
  <c r="AE94" i="16"/>
  <c r="AD94" i="16"/>
  <c r="AC94" i="16"/>
  <c r="AB94" i="16"/>
  <c r="Z94" i="16"/>
  <c r="Y94" i="16"/>
  <c r="X94" i="16"/>
  <c r="W94" i="16"/>
  <c r="V94" i="16"/>
  <c r="U94" i="16"/>
  <c r="T94" i="16"/>
  <c r="S94" i="16"/>
  <c r="R94" i="16"/>
  <c r="Q94" i="16"/>
  <c r="P94" i="16"/>
  <c r="O94" i="16"/>
  <c r="N94" i="16"/>
  <c r="M94" i="16"/>
  <c r="L94" i="16"/>
  <c r="K94" i="16"/>
  <c r="J94" i="16"/>
  <c r="I94" i="16"/>
  <c r="H94" i="16"/>
  <c r="G94" i="16"/>
  <c r="F94" i="16"/>
  <c r="E94" i="16"/>
  <c r="D94" i="16"/>
  <c r="C94" i="16"/>
  <c r="B94" i="16"/>
  <c r="A94" i="16"/>
  <c r="AE93" i="16"/>
  <c r="AD93" i="16"/>
  <c r="AC93" i="16"/>
  <c r="AB93" i="16"/>
  <c r="Z93" i="16"/>
  <c r="Y93" i="16"/>
  <c r="X93" i="16"/>
  <c r="W93" i="16"/>
  <c r="V93" i="16"/>
  <c r="U93" i="16"/>
  <c r="T93" i="16"/>
  <c r="S93" i="16"/>
  <c r="R93" i="16"/>
  <c r="Q93" i="16"/>
  <c r="P93" i="16"/>
  <c r="O93" i="16"/>
  <c r="N93" i="16"/>
  <c r="M93" i="16"/>
  <c r="L93" i="16"/>
  <c r="K93" i="16"/>
  <c r="J93" i="16"/>
  <c r="I93" i="16"/>
  <c r="H93" i="16"/>
  <c r="G93" i="16"/>
  <c r="F93" i="16"/>
  <c r="E93" i="16"/>
  <c r="D93" i="16"/>
  <c r="C93" i="16"/>
  <c r="B93" i="16"/>
  <c r="A93" i="16"/>
  <c r="AE215" i="16"/>
  <c r="AD215" i="16"/>
  <c r="AC215" i="16"/>
  <c r="AB215"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AE302" i="16"/>
  <c r="AD302" i="16"/>
  <c r="AC302" i="16"/>
  <c r="AB302"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AE301" i="16"/>
  <c r="AD301" i="16"/>
  <c r="AC301" i="16"/>
  <c r="AB301" i="16"/>
  <c r="Z301" i="16"/>
  <c r="Y301" i="16"/>
  <c r="X301" i="16"/>
  <c r="W301" i="16"/>
  <c r="V301" i="16"/>
  <c r="U301" i="16"/>
  <c r="T301" i="16"/>
  <c r="S301" i="16"/>
  <c r="R301" i="16"/>
  <c r="Q301" i="16"/>
  <c r="P301" i="16"/>
  <c r="O301" i="16"/>
  <c r="N301" i="16"/>
  <c r="M301" i="16"/>
  <c r="L301" i="16"/>
  <c r="K301" i="16"/>
  <c r="J301" i="16"/>
  <c r="I301" i="16"/>
  <c r="H301" i="16"/>
  <c r="G301" i="16"/>
  <c r="F301" i="16"/>
  <c r="E301" i="16"/>
  <c r="D301" i="16"/>
  <c r="C301" i="16"/>
  <c r="B301" i="16"/>
  <c r="A301" i="16"/>
  <c r="AE65" i="16"/>
  <c r="AD65" i="16"/>
  <c r="AC65" i="16"/>
  <c r="AB65" i="16"/>
  <c r="Z65" i="16"/>
  <c r="Y65" i="16"/>
  <c r="X65" i="16"/>
  <c r="W65" i="16"/>
  <c r="V65" i="16"/>
  <c r="U65" i="16"/>
  <c r="T65" i="16"/>
  <c r="S65" i="16"/>
  <c r="R65" i="16"/>
  <c r="Q65" i="16"/>
  <c r="P65" i="16"/>
  <c r="O65" i="16"/>
  <c r="N65" i="16"/>
  <c r="M65" i="16"/>
  <c r="L65" i="16"/>
  <c r="K65" i="16"/>
  <c r="J65" i="16"/>
  <c r="I65" i="16"/>
  <c r="H65" i="16"/>
  <c r="G65" i="16"/>
  <c r="F65" i="16"/>
  <c r="E65" i="16"/>
  <c r="D65" i="16"/>
  <c r="C65" i="16"/>
  <c r="B65" i="16"/>
  <c r="A65" i="16"/>
  <c r="AE300" i="16"/>
  <c r="AD300" i="16"/>
  <c r="AC300" i="16"/>
  <c r="AB300" i="16"/>
  <c r="Z300" i="16"/>
  <c r="Y300" i="16"/>
  <c r="X300" i="16"/>
  <c r="W300" i="16"/>
  <c r="V300" i="16"/>
  <c r="U300" i="16"/>
  <c r="T300" i="16"/>
  <c r="S300" i="16"/>
  <c r="R300" i="16"/>
  <c r="Q300" i="16"/>
  <c r="P300" i="16"/>
  <c r="O300" i="16"/>
  <c r="N300" i="16"/>
  <c r="M300" i="16"/>
  <c r="L300" i="16"/>
  <c r="K300" i="16"/>
  <c r="J300" i="16"/>
  <c r="I300" i="16"/>
  <c r="H300" i="16"/>
  <c r="G300" i="16"/>
  <c r="F300" i="16"/>
  <c r="E300" i="16"/>
  <c r="D300" i="16"/>
  <c r="C300" i="16"/>
  <c r="B300" i="16"/>
  <c r="A300" i="16"/>
  <c r="AE299" i="16"/>
  <c r="AD299" i="16"/>
  <c r="AC299" i="16"/>
  <c r="AB299" i="16"/>
  <c r="Z299" i="16"/>
  <c r="Y299" i="16"/>
  <c r="X299" i="16"/>
  <c r="W299" i="16"/>
  <c r="V299" i="16"/>
  <c r="U299" i="16"/>
  <c r="T299" i="16"/>
  <c r="S299" i="16"/>
  <c r="R299" i="16"/>
  <c r="Q299" i="16"/>
  <c r="P299" i="16"/>
  <c r="O299" i="16"/>
  <c r="N299" i="16"/>
  <c r="M299" i="16"/>
  <c r="L299" i="16"/>
  <c r="K299" i="16"/>
  <c r="J299" i="16"/>
  <c r="I299" i="16"/>
  <c r="H299" i="16"/>
  <c r="G299" i="16"/>
  <c r="F299" i="16"/>
  <c r="E299" i="16"/>
  <c r="D299" i="16"/>
  <c r="C299" i="16"/>
  <c r="B299" i="16"/>
  <c r="A299" i="16"/>
  <c r="AE298" i="16"/>
  <c r="AD298" i="16"/>
  <c r="AC298" i="16"/>
  <c r="AB298"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AE170" i="16"/>
  <c r="AD170" i="16"/>
  <c r="AC170" i="16"/>
  <c r="AB170" i="16"/>
  <c r="Z170" i="16"/>
  <c r="Y170" i="16"/>
  <c r="X170" i="16"/>
  <c r="W170" i="16"/>
  <c r="V170" i="16"/>
  <c r="U170" i="16"/>
  <c r="T170" i="16"/>
  <c r="S170" i="16"/>
  <c r="R170" i="16"/>
  <c r="Q170" i="16"/>
  <c r="P170" i="16"/>
  <c r="O170" i="16"/>
  <c r="N170" i="16"/>
  <c r="M170" i="16"/>
  <c r="L170" i="16"/>
  <c r="K170" i="16"/>
  <c r="J170" i="16"/>
  <c r="I170" i="16"/>
  <c r="H170" i="16"/>
  <c r="G170" i="16"/>
  <c r="F170" i="16"/>
  <c r="E170" i="16"/>
  <c r="D170" i="16"/>
  <c r="C170" i="16"/>
  <c r="B170" i="16"/>
  <c r="A170" i="16"/>
  <c r="AE64" i="16"/>
  <c r="AD64" i="16"/>
  <c r="AC64" i="16"/>
  <c r="AB64" i="16"/>
  <c r="Z64" i="16"/>
  <c r="Y64" i="16"/>
  <c r="X64" i="16"/>
  <c r="W64" i="16"/>
  <c r="V64" i="16"/>
  <c r="U64" i="16"/>
  <c r="T64" i="16"/>
  <c r="S64" i="16"/>
  <c r="R64" i="16"/>
  <c r="Q64" i="16"/>
  <c r="P64" i="16"/>
  <c r="O64" i="16"/>
  <c r="N64" i="16"/>
  <c r="M64" i="16"/>
  <c r="L64" i="16"/>
  <c r="K64" i="16"/>
  <c r="J64" i="16"/>
  <c r="I64" i="16"/>
  <c r="H64" i="16"/>
  <c r="G64" i="16"/>
  <c r="F64" i="16"/>
  <c r="E64" i="16"/>
  <c r="D64" i="16"/>
  <c r="C64" i="16"/>
  <c r="B64" i="16"/>
  <c r="A64" i="16"/>
  <c r="AE297" i="16"/>
  <c r="AD297" i="16"/>
  <c r="AC297" i="16"/>
  <c r="AB297" i="16"/>
  <c r="Z297" i="16"/>
  <c r="Y297" i="16"/>
  <c r="X297" i="16"/>
  <c r="W297" i="16"/>
  <c r="V297" i="16"/>
  <c r="U297" i="16"/>
  <c r="T297" i="16"/>
  <c r="S297" i="16"/>
  <c r="R297" i="16"/>
  <c r="Q297" i="16"/>
  <c r="P297" i="16"/>
  <c r="O297" i="16"/>
  <c r="N297" i="16"/>
  <c r="M297" i="16"/>
  <c r="L297" i="16"/>
  <c r="K297" i="16"/>
  <c r="J297" i="16"/>
  <c r="I297" i="16"/>
  <c r="H297" i="16"/>
  <c r="G297" i="16"/>
  <c r="F297" i="16"/>
  <c r="E297" i="16"/>
  <c r="D297" i="16"/>
  <c r="C297" i="16"/>
  <c r="B297" i="16"/>
  <c r="A297" i="16"/>
  <c r="AE63" i="16"/>
  <c r="AD63" i="16"/>
  <c r="AC63" i="16"/>
  <c r="AB63" i="16"/>
  <c r="Z63" i="16"/>
  <c r="Y63" i="16"/>
  <c r="X63" i="16"/>
  <c r="W63" i="16"/>
  <c r="V63" i="16"/>
  <c r="U63" i="16"/>
  <c r="T63" i="16"/>
  <c r="S63" i="16"/>
  <c r="R63" i="16"/>
  <c r="Q63" i="16"/>
  <c r="P63" i="16"/>
  <c r="O63" i="16"/>
  <c r="N63" i="16"/>
  <c r="M63" i="16"/>
  <c r="L63" i="16"/>
  <c r="K63" i="16"/>
  <c r="J63" i="16"/>
  <c r="I63" i="16"/>
  <c r="H63" i="16"/>
  <c r="G63" i="16"/>
  <c r="F63" i="16"/>
  <c r="E63" i="16"/>
  <c r="D63" i="16"/>
  <c r="C63" i="16"/>
  <c r="B63" i="16"/>
  <c r="A63" i="16"/>
  <c r="AE214" i="16"/>
  <c r="AD214" i="16"/>
  <c r="AC214" i="16"/>
  <c r="AB214" i="16"/>
  <c r="Z214" i="16"/>
  <c r="Y214" i="16"/>
  <c r="X214" i="16"/>
  <c r="W214" i="16"/>
  <c r="V214" i="16"/>
  <c r="U214" i="16"/>
  <c r="T214" i="16"/>
  <c r="S214" i="16"/>
  <c r="R214" i="16"/>
  <c r="Q214" i="16"/>
  <c r="P214" i="16"/>
  <c r="O214" i="16"/>
  <c r="N214" i="16"/>
  <c r="M214" i="16"/>
  <c r="L214" i="16"/>
  <c r="K214" i="16"/>
  <c r="J214" i="16"/>
  <c r="I214" i="16"/>
  <c r="H214" i="16"/>
  <c r="G214" i="16"/>
  <c r="F214" i="16"/>
  <c r="E214" i="16"/>
  <c r="D214" i="16"/>
  <c r="C214" i="16"/>
  <c r="B214" i="16"/>
  <c r="A214" i="16"/>
  <c r="AE201" i="16"/>
  <c r="AD201" i="16"/>
  <c r="AC201" i="16"/>
  <c r="AB201" i="16"/>
  <c r="Z201" i="16"/>
  <c r="Y201" i="16"/>
  <c r="X201" i="16"/>
  <c r="W201" i="16"/>
  <c r="V201" i="16"/>
  <c r="U201" i="16"/>
  <c r="T201" i="16"/>
  <c r="S201" i="16"/>
  <c r="R201" i="16"/>
  <c r="Q201" i="16"/>
  <c r="P201" i="16"/>
  <c r="O201" i="16"/>
  <c r="N201" i="16"/>
  <c r="M201" i="16"/>
  <c r="L201" i="16"/>
  <c r="K201" i="16"/>
  <c r="J201" i="16"/>
  <c r="I201" i="16"/>
  <c r="H201" i="16"/>
  <c r="G201" i="16"/>
  <c r="F201" i="16"/>
  <c r="E201" i="16"/>
  <c r="D201" i="16"/>
  <c r="C201" i="16"/>
  <c r="B201" i="16"/>
  <c r="A201" i="16"/>
  <c r="AE296" i="16"/>
  <c r="AD296" i="16"/>
  <c r="AC296" i="16"/>
  <c r="AB296" i="16"/>
  <c r="Z296" i="16"/>
  <c r="Y296" i="16"/>
  <c r="X296" i="16"/>
  <c r="W296" i="16"/>
  <c r="V296" i="16"/>
  <c r="U296" i="16"/>
  <c r="T296" i="16"/>
  <c r="S296" i="16"/>
  <c r="R296" i="16"/>
  <c r="Q296" i="16"/>
  <c r="P296" i="16"/>
  <c r="O296" i="16"/>
  <c r="N296" i="16"/>
  <c r="M296" i="16"/>
  <c r="L296" i="16"/>
  <c r="K296" i="16"/>
  <c r="J296" i="16"/>
  <c r="I296" i="16"/>
  <c r="H296" i="16"/>
  <c r="G296" i="16"/>
  <c r="F296" i="16"/>
  <c r="E296" i="16"/>
  <c r="D296" i="16"/>
  <c r="C296" i="16"/>
  <c r="B296" i="16"/>
  <c r="A296" i="16"/>
  <c r="AE62" i="16"/>
  <c r="AD62" i="16"/>
  <c r="AC62" i="16"/>
  <c r="AB62" i="16"/>
  <c r="Z62" i="16"/>
  <c r="Y62" i="16"/>
  <c r="X62" i="16"/>
  <c r="W62" i="16"/>
  <c r="V62" i="16"/>
  <c r="U62" i="16"/>
  <c r="T62" i="16"/>
  <c r="S62" i="16"/>
  <c r="R62" i="16"/>
  <c r="Q62" i="16"/>
  <c r="P62" i="16"/>
  <c r="O62" i="16"/>
  <c r="N62" i="16"/>
  <c r="M62" i="16"/>
  <c r="L62" i="16"/>
  <c r="K62" i="16"/>
  <c r="J62" i="16"/>
  <c r="I62" i="16"/>
  <c r="H62" i="16"/>
  <c r="G62" i="16"/>
  <c r="F62" i="16"/>
  <c r="E62" i="16"/>
  <c r="D62" i="16"/>
  <c r="C62" i="16"/>
  <c r="B62" i="16"/>
  <c r="A62" i="16"/>
  <c r="AE295" i="16"/>
  <c r="AD295" i="16"/>
  <c r="AC295" i="16"/>
  <c r="AB295" i="16"/>
  <c r="Z295" i="16"/>
  <c r="Y295" i="16"/>
  <c r="X295" i="16"/>
  <c r="W295" i="16"/>
  <c r="V295" i="16"/>
  <c r="U295" i="16"/>
  <c r="T295" i="16"/>
  <c r="S295" i="16"/>
  <c r="R295" i="16"/>
  <c r="Q295" i="16"/>
  <c r="P295" i="16"/>
  <c r="O295" i="16"/>
  <c r="N295" i="16"/>
  <c r="M295" i="16"/>
  <c r="L295" i="16"/>
  <c r="K295" i="16"/>
  <c r="J295" i="16"/>
  <c r="I295" i="16"/>
  <c r="H295" i="16"/>
  <c r="G295" i="16"/>
  <c r="F295" i="16"/>
  <c r="E295" i="16"/>
  <c r="D295" i="16"/>
  <c r="C295" i="16"/>
  <c r="B295" i="16"/>
  <c r="A295" i="16"/>
  <c r="AE61" i="16"/>
  <c r="AD61" i="16"/>
  <c r="AC61" i="16"/>
  <c r="AB61" i="16"/>
  <c r="Z61" i="16"/>
  <c r="Y61" i="16"/>
  <c r="X61" i="16"/>
  <c r="W61" i="16"/>
  <c r="V61" i="16"/>
  <c r="U61" i="16"/>
  <c r="T61" i="16"/>
  <c r="S61" i="16"/>
  <c r="R61" i="16"/>
  <c r="Q61" i="16"/>
  <c r="P61" i="16"/>
  <c r="O61" i="16"/>
  <c r="N61" i="16"/>
  <c r="M61" i="16"/>
  <c r="L61" i="16"/>
  <c r="K61" i="16"/>
  <c r="J61" i="16"/>
  <c r="I61" i="16"/>
  <c r="H61" i="16"/>
  <c r="G61" i="16"/>
  <c r="F61" i="16"/>
  <c r="E61" i="16"/>
  <c r="D61" i="16"/>
  <c r="C61" i="16"/>
  <c r="B61" i="16"/>
  <c r="A61" i="16"/>
  <c r="AE169" i="16"/>
  <c r="AD169" i="16"/>
  <c r="AC169" i="16"/>
  <c r="AB169" i="16"/>
  <c r="Z169" i="16"/>
  <c r="Y169" i="16"/>
  <c r="X169" i="16"/>
  <c r="W169" i="16"/>
  <c r="V169" i="16"/>
  <c r="U169" i="16"/>
  <c r="T169" i="16"/>
  <c r="S169" i="16"/>
  <c r="R169" i="16"/>
  <c r="Q169" i="16"/>
  <c r="P169" i="16"/>
  <c r="O169" i="16"/>
  <c r="N169" i="16"/>
  <c r="M169" i="16"/>
  <c r="L169" i="16"/>
  <c r="K169" i="16"/>
  <c r="J169" i="16"/>
  <c r="I169" i="16"/>
  <c r="H169" i="16"/>
  <c r="G169" i="16"/>
  <c r="F169" i="16"/>
  <c r="E169" i="16"/>
  <c r="D169" i="16"/>
  <c r="C169" i="16"/>
  <c r="B169" i="16"/>
  <c r="A169" i="16"/>
  <c r="AE92" i="16"/>
  <c r="AD92" i="16"/>
  <c r="AC92" i="16"/>
  <c r="AB92" i="16"/>
  <c r="Z92" i="16"/>
  <c r="Y92" i="16"/>
  <c r="X92" i="16"/>
  <c r="W92" i="16"/>
  <c r="V92" i="16"/>
  <c r="U92" i="16"/>
  <c r="T92" i="16"/>
  <c r="S92" i="16"/>
  <c r="R92" i="16"/>
  <c r="Q92" i="16"/>
  <c r="P92" i="16"/>
  <c r="O92" i="16"/>
  <c r="N92" i="16"/>
  <c r="M92" i="16"/>
  <c r="L92" i="16"/>
  <c r="K92" i="16"/>
  <c r="J92" i="16"/>
  <c r="I92" i="16"/>
  <c r="H92" i="16"/>
  <c r="G92" i="16"/>
  <c r="F92" i="16"/>
  <c r="E92" i="16"/>
  <c r="D92" i="16"/>
  <c r="C92" i="16"/>
  <c r="B92" i="16"/>
  <c r="A92" i="16"/>
  <c r="AE212" i="16"/>
  <c r="AD212" i="16"/>
  <c r="AC212" i="16"/>
  <c r="AB212" i="16"/>
  <c r="Z212" i="16"/>
  <c r="Y212" i="16"/>
  <c r="X212" i="16"/>
  <c r="W212" i="16"/>
  <c r="V212" i="16"/>
  <c r="U212" i="16"/>
  <c r="T212" i="16"/>
  <c r="S212" i="16"/>
  <c r="R212" i="16"/>
  <c r="Q212" i="16"/>
  <c r="P212" i="16"/>
  <c r="O212" i="16"/>
  <c r="N212" i="16"/>
  <c r="M212" i="16"/>
  <c r="L212" i="16"/>
  <c r="K212" i="16"/>
  <c r="J212" i="16"/>
  <c r="I212" i="16"/>
  <c r="H212" i="16"/>
  <c r="G212" i="16"/>
  <c r="F212" i="16"/>
  <c r="E212" i="16"/>
  <c r="D212" i="16"/>
  <c r="C212" i="16"/>
  <c r="B212" i="16"/>
  <c r="A212" i="16"/>
  <c r="AE294" i="16"/>
  <c r="AD294" i="16"/>
  <c r="AC294" i="16"/>
  <c r="AB294"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AE60" i="16"/>
  <c r="AD60" i="16"/>
  <c r="AC60" i="16"/>
  <c r="AB60" i="16"/>
  <c r="Z60" i="16"/>
  <c r="Y60" i="16"/>
  <c r="X60" i="16"/>
  <c r="W60" i="16"/>
  <c r="V60" i="16"/>
  <c r="U60" i="16"/>
  <c r="T60" i="16"/>
  <c r="S60" i="16"/>
  <c r="R60" i="16"/>
  <c r="Q60" i="16"/>
  <c r="P60" i="16"/>
  <c r="O60" i="16"/>
  <c r="N60" i="16"/>
  <c r="M60" i="16"/>
  <c r="L60" i="16"/>
  <c r="K60" i="16"/>
  <c r="J60" i="16"/>
  <c r="I60" i="16"/>
  <c r="H60" i="16"/>
  <c r="G60" i="16"/>
  <c r="F60" i="16"/>
  <c r="E60" i="16"/>
  <c r="D60" i="16"/>
  <c r="C60" i="16"/>
  <c r="B60" i="16"/>
  <c r="A60" i="16"/>
  <c r="AE59" i="16"/>
  <c r="AD59" i="16"/>
  <c r="AC59" i="16"/>
  <c r="AB59" i="16"/>
  <c r="Z59" i="16"/>
  <c r="Y59" i="16"/>
  <c r="X59" i="16"/>
  <c r="W59" i="16"/>
  <c r="V59" i="16"/>
  <c r="U59" i="16"/>
  <c r="T59" i="16"/>
  <c r="S59" i="16"/>
  <c r="R59" i="16"/>
  <c r="Q59" i="16"/>
  <c r="P59" i="16"/>
  <c r="O59" i="16"/>
  <c r="N59" i="16"/>
  <c r="M59" i="16"/>
  <c r="L59" i="16"/>
  <c r="K59" i="16"/>
  <c r="J59" i="16"/>
  <c r="I59" i="16"/>
  <c r="H59" i="16"/>
  <c r="G59" i="16"/>
  <c r="F59" i="16"/>
  <c r="E59" i="16"/>
  <c r="D59" i="16"/>
  <c r="C59" i="16"/>
  <c r="B59" i="16"/>
  <c r="A59" i="16"/>
  <c r="AE293" i="16"/>
  <c r="AD293" i="16"/>
  <c r="AC293" i="16"/>
  <c r="AB293" i="16"/>
  <c r="Z293" i="16"/>
  <c r="Y293" i="16"/>
  <c r="X293" i="16"/>
  <c r="W293" i="16"/>
  <c r="V293" i="16"/>
  <c r="U293" i="16"/>
  <c r="T293" i="16"/>
  <c r="S293" i="16"/>
  <c r="R293" i="16"/>
  <c r="Q293" i="16"/>
  <c r="P293" i="16"/>
  <c r="O293" i="16"/>
  <c r="N293" i="16"/>
  <c r="M293" i="16"/>
  <c r="L293" i="16"/>
  <c r="K293" i="16"/>
  <c r="J293" i="16"/>
  <c r="I293" i="16"/>
  <c r="H293" i="16"/>
  <c r="G293" i="16"/>
  <c r="F293" i="16"/>
  <c r="E293" i="16"/>
  <c r="D293" i="16"/>
  <c r="C293" i="16"/>
  <c r="B293" i="16"/>
  <c r="A293" i="16"/>
  <c r="AE58" i="16"/>
  <c r="AD58" i="16"/>
  <c r="AC58" i="16"/>
  <c r="AB58" i="16"/>
  <c r="Z58" i="16"/>
  <c r="Y58" i="16"/>
  <c r="X58" i="16"/>
  <c r="W58" i="16"/>
  <c r="V58" i="16"/>
  <c r="U58" i="16"/>
  <c r="T58" i="16"/>
  <c r="S58" i="16"/>
  <c r="R58" i="16"/>
  <c r="Q58" i="16"/>
  <c r="P58" i="16"/>
  <c r="O58" i="16"/>
  <c r="N58" i="16"/>
  <c r="M58" i="16"/>
  <c r="L58" i="16"/>
  <c r="K58" i="16"/>
  <c r="J58" i="16"/>
  <c r="I58" i="16"/>
  <c r="H58" i="16"/>
  <c r="G58" i="16"/>
  <c r="F58" i="16"/>
  <c r="E58" i="16"/>
  <c r="D58" i="16"/>
  <c r="C58" i="16"/>
  <c r="B58" i="16"/>
  <c r="A58" i="16"/>
  <c r="AE292" i="16"/>
  <c r="AD292" i="16"/>
  <c r="AC292" i="16"/>
  <c r="AB292" i="16"/>
  <c r="Z292" i="16"/>
  <c r="Y292" i="16"/>
  <c r="X292" i="16"/>
  <c r="W292" i="16"/>
  <c r="V292" i="16"/>
  <c r="U292" i="16"/>
  <c r="T292" i="16"/>
  <c r="S292" i="16"/>
  <c r="R292" i="16"/>
  <c r="Q292" i="16"/>
  <c r="P292" i="16"/>
  <c r="O292" i="16"/>
  <c r="N292" i="16"/>
  <c r="M292" i="16"/>
  <c r="L292" i="16"/>
  <c r="K292" i="16"/>
  <c r="J292" i="16"/>
  <c r="I292" i="16"/>
  <c r="H292" i="16"/>
  <c r="G292" i="16"/>
  <c r="F292" i="16"/>
  <c r="E292" i="16"/>
  <c r="D292" i="16"/>
  <c r="C292" i="16"/>
  <c r="B292" i="16"/>
  <c r="A292" i="16"/>
  <c r="AE291" i="16"/>
  <c r="AD291" i="16"/>
  <c r="AC291" i="16"/>
  <c r="AB291" i="16"/>
  <c r="Z291" i="16"/>
  <c r="Y291" i="16"/>
  <c r="X291" i="16"/>
  <c r="W291" i="16"/>
  <c r="V291" i="16"/>
  <c r="U291" i="16"/>
  <c r="T291" i="16"/>
  <c r="S291" i="16"/>
  <c r="R291" i="16"/>
  <c r="Q291" i="16"/>
  <c r="P291" i="16"/>
  <c r="O291" i="16"/>
  <c r="N291" i="16"/>
  <c r="M291" i="16"/>
  <c r="L291" i="16"/>
  <c r="K291" i="16"/>
  <c r="J291" i="16"/>
  <c r="I291" i="16"/>
  <c r="H291" i="16"/>
  <c r="G291" i="16"/>
  <c r="F291" i="16"/>
  <c r="E291" i="16"/>
  <c r="D291" i="16"/>
  <c r="C291" i="16"/>
  <c r="B291" i="16"/>
  <c r="A291" i="16"/>
  <c r="AE57" i="16"/>
  <c r="AD57" i="16"/>
  <c r="AC57" i="16"/>
  <c r="AB57" i="16"/>
  <c r="Z57" i="16"/>
  <c r="Y57" i="16"/>
  <c r="X57" i="16"/>
  <c r="W57" i="16"/>
  <c r="V57" i="16"/>
  <c r="U57" i="16"/>
  <c r="T57" i="16"/>
  <c r="S57" i="16"/>
  <c r="R57" i="16"/>
  <c r="Q57" i="16"/>
  <c r="P57" i="16"/>
  <c r="O57" i="16"/>
  <c r="N57" i="16"/>
  <c r="M57" i="16"/>
  <c r="L57" i="16"/>
  <c r="K57" i="16"/>
  <c r="J57" i="16"/>
  <c r="I57" i="16"/>
  <c r="H57" i="16"/>
  <c r="G57" i="16"/>
  <c r="F57" i="16"/>
  <c r="E57" i="16"/>
  <c r="D57" i="16"/>
  <c r="C57" i="16"/>
  <c r="B57" i="16"/>
  <c r="A57" i="16"/>
  <c r="AE211" i="16"/>
  <c r="AD211" i="16"/>
  <c r="AC211" i="16"/>
  <c r="AB211"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AE290" i="16"/>
  <c r="AD290" i="16"/>
  <c r="AC290" i="16"/>
  <c r="AB290"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AE210" i="16"/>
  <c r="AD210" i="16"/>
  <c r="AC210" i="16"/>
  <c r="AB210" i="16"/>
  <c r="Z210" i="16"/>
  <c r="Y210" i="16"/>
  <c r="X210" i="16"/>
  <c r="W210" i="16"/>
  <c r="V210" i="16"/>
  <c r="U210" i="16"/>
  <c r="T210" i="16"/>
  <c r="S210" i="16"/>
  <c r="R210" i="16"/>
  <c r="Q210" i="16"/>
  <c r="P210" i="16"/>
  <c r="O210" i="16"/>
  <c r="N210" i="16"/>
  <c r="M210" i="16"/>
  <c r="L210" i="16"/>
  <c r="K210" i="16"/>
  <c r="J210" i="16"/>
  <c r="I210" i="16"/>
  <c r="H210" i="16"/>
  <c r="G210" i="16"/>
  <c r="F210" i="16"/>
  <c r="E210" i="16"/>
  <c r="D210" i="16"/>
  <c r="C210" i="16"/>
  <c r="B210" i="16"/>
  <c r="A210" i="16"/>
  <c r="AE168" i="16"/>
  <c r="AD168" i="16"/>
  <c r="AC168" i="16"/>
  <c r="AB168" i="16"/>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B168" i="16"/>
  <c r="A168" i="16"/>
  <c r="AE289" i="16"/>
  <c r="AD289" i="16"/>
  <c r="AC289" i="16"/>
  <c r="AB289" i="16"/>
  <c r="Z289" i="16"/>
  <c r="Y289" i="16"/>
  <c r="X289" i="16"/>
  <c r="W289" i="16"/>
  <c r="V289" i="16"/>
  <c r="U289" i="16"/>
  <c r="T289" i="16"/>
  <c r="S289" i="16"/>
  <c r="R289" i="16"/>
  <c r="Q289" i="16"/>
  <c r="P289" i="16"/>
  <c r="O289" i="16"/>
  <c r="N289" i="16"/>
  <c r="M289" i="16"/>
  <c r="L289" i="16"/>
  <c r="K289" i="16"/>
  <c r="J289" i="16"/>
  <c r="I289" i="16"/>
  <c r="H289" i="16"/>
  <c r="G289" i="16"/>
  <c r="F289" i="16"/>
  <c r="E289" i="16"/>
  <c r="D289" i="16"/>
  <c r="C289" i="16"/>
  <c r="B289" i="16"/>
  <c r="A289" i="16"/>
  <c r="AE91" i="16"/>
  <c r="AD91" i="16"/>
  <c r="AC91" i="16"/>
  <c r="AB91" i="16"/>
  <c r="Z91" i="16"/>
  <c r="Y91" i="16"/>
  <c r="X91" i="16"/>
  <c r="W91" i="16"/>
  <c r="V91" i="16"/>
  <c r="U91" i="16"/>
  <c r="T91" i="16"/>
  <c r="S91" i="16"/>
  <c r="R91" i="16"/>
  <c r="Q91" i="16"/>
  <c r="P91" i="16"/>
  <c r="O91" i="16"/>
  <c r="N91" i="16"/>
  <c r="M91" i="16"/>
  <c r="L91" i="16"/>
  <c r="K91" i="16"/>
  <c r="J91" i="16"/>
  <c r="I91" i="16"/>
  <c r="H91" i="16"/>
  <c r="G91" i="16"/>
  <c r="F91" i="16"/>
  <c r="E91" i="16"/>
  <c r="D91" i="16"/>
  <c r="C91" i="16"/>
  <c r="B91" i="16"/>
  <c r="A91" i="16"/>
  <c r="AE56" i="16"/>
  <c r="AD56" i="16"/>
  <c r="AC56" i="16"/>
  <c r="AB56" i="16"/>
  <c r="Z56" i="16"/>
  <c r="Y56" i="16"/>
  <c r="X56" i="16"/>
  <c r="W56" i="16"/>
  <c r="V56" i="16"/>
  <c r="U56" i="16"/>
  <c r="T56" i="16"/>
  <c r="S56" i="16"/>
  <c r="R56" i="16"/>
  <c r="Q56" i="16"/>
  <c r="P56" i="16"/>
  <c r="O56" i="16"/>
  <c r="N56" i="16"/>
  <c r="M56" i="16"/>
  <c r="L56" i="16"/>
  <c r="K56" i="16"/>
  <c r="J56" i="16"/>
  <c r="I56" i="16"/>
  <c r="H56" i="16"/>
  <c r="G56" i="16"/>
  <c r="F56" i="16"/>
  <c r="E56" i="16"/>
  <c r="D56" i="16"/>
  <c r="C56" i="16"/>
  <c r="B56" i="16"/>
  <c r="A56" i="16"/>
  <c r="AE167" i="16"/>
  <c r="AD167" i="16"/>
  <c r="AC167" i="16"/>
  <c r="AB167" i="16"/>
  <c r="Z167" i="16"/>
  <c r="Y167" i="16"/>
  <c r="X167" i="16"/>
  <c r="W167" i="16"/>
  <c r="V167" i="16"/>
  <c r="U167" i="16"/>
  <c r="T167" i="16"/>
  <c r="S167" i="16"/>
  <c r="R167" i="16"/>
  <c r="Q167" i="16"/>
  <c r="P167" i="16"/>
  <c r="O167" i="16"/>
  <c r="N167" i="16"/>
  <c r="M167" i="16"/>
  <c r="L167" i="16"/>
  <c r="K167" i="16"/>
  <c r="J167" i="16"/>
  <c r="I167" i="16"/>
  <c r="H167" i="16"/>
  <c r="G167" i="16"/>
  <c r="F167" i="16"/>
  <c r="E167" i="16"/>
  <c r="D167" i="16"/>
  <c r="C167" i="16"/>
  <c r="B167" i="16"/>
  <c r="A167" i="16"/>
  <c r="AE209" i="16"/>
  <c r="AD209" i="16"/>
  <c r="AC209" i="16"/>
  <c r="AB209" i="16"/>
  <c r="Z209" i="16"/>
  <c r="Y209" i="16"/>
  <c r="X209" i="16"/>
  <c r="W209" i="16"/>
  <c r="V209" i="16"/>
  <c r="U209" i="16"/>
  <c r="T209" i="16"/>
  <c r="S209" i="16"/>
  <c r="R209" i="16"/>
  <c r="Q209" i="16"/>
  <c r="P209" i="16"/>
  <c r="O209" i="16"/>
  <c r="N209" i="16"/>
  <c r="M209" i="16"/>
  <c r="L209" i="16"/>
  <c r="K209" i="16"/>
  <c r="J209" i="16"/>
  <c r="I209" i="16"/>
  <c r="H209" i="16"/>
  <c r="G209" i="16"/>
  <c r="F209" i="16"/>
  <c r="E209" i="16"/>
  <c r="D209" i="16"/>
  <c r="C209" i="16"/>
  <c r="B209" i="16"/>
  <c r="A209" i="16"/>
  <c r="AE288" i="16"/>
  <c r="AD288" i="16"/>
  <c r="AC288" i="16"/>
  <c r="AB288" i="16"/>
  <c r="Z288" i="16"/>
  <c r="Y288" i="16"/>
  <c r="X288" i="16"/>
  <c r="W288" i="16"/>
  <c r="V288" i="16"/>
  <c r="U288" i="16"/>
  <c r="T288" i="16"/>
  <c r="S288" i="16"/>
  <c r="R288" i="16"/>
  <c r="Q288" i="16"/>
  <c r="P288" i="16"/>
  <c r="O288" i="16"/>
  <c r="N288" i="16"/>
  <c r="M288" i="16"/>
  <c r="L288" i="16"/>
  <c r="K288" i="16"/>
  <c r="J288" i="16"/>
  <c r="I288" i="16"/>
  <c r="H288" i="16"/>
  <c r="G288" i="16"/>
  <c r="F288" i="16"/>
  <c r="E288" i="16"/>
  <c r="D288" i="16"/>
  <c r="C288" i="16"/>
  <c r="B288" i="16"/>
  <c r="A288" i="16"/>
  <c r="AE166" i="16"/>
  <c r="AD166" i="16"/>
  <c r="AC166" i="16"/>
  <c r="AB166" i="16"/>
  <c r="Z166" i="16"/>
  <c r="Y166" i="16"/>
  <c r="X166" i="16"/>
  <c r="W166" i="16"/>
  <c r="V166" i="16"/>
  <c r="U166" i="16"/>
  <c r="T166" i="16"/>
  <c r="S166" i="16"/>
  <c r="R166" i="16"/>
  <c r="Q166" i="16"/>
  <c r="P166" i="16"/>
  <c r="O166" i="16"/>
  <c r="N166" i="16"/>
  <c r="M166" i="16"/>
  <c r="L166" i="16"/>
  <c r="K166" i="16"/>
  <c r="J166" i="16"/>
  <c r="I166" i="16"/>
  <c r="H166" i="16"/>
  <c r="G166" i="16"/>
  <c r="F166" i="16"/>
  <c r="E166" i="16"/>
  <c r="D166" i="16"/>
  <c r="C166" i="16"/>
  <c r="B166" i="16"/>
  <c r="A166" i="16"/>
  <c r="AE287" i="16"/>
  <c r="AD287" i="16"/>
  <c r="AC287" i="16"/>
  <c r="AB287" i="16"/>
  <c r="Z287" i="16"/>
  <c r="Y287" i="16"/>
  <c r="X287" i="16"/>
  <c r="W287" i="16"/>
  <c r="V287" i="16"/>
  <c r="U287" i="16"/>
  <c r="T287" i="16"/>
  <c r="S287" i="16"/>
  <c r="R287" i="16"/>
  <c r="Q287" i="16"/>
  <c r="P287" i="16"/>
  <c r="O287" i="16"/>
  <c r="N287" i="16"/>
  <c r="M287" i="16"/>
  <c r="L287" i="16"/>
  <c r="K287" i="16"/>
  <c r="J287" i="16"/>
  <c r="I287" i="16"/>
  <c r="H287" i="16"/>
  <c r="G287" i="16"/>
  <c r="F287" i="16"/>
  <c r="E287" i="16"/>
  <c r="D287" i="16"/>
  <c r="C287" i="16"/>
  <c r="B287" i="16"/>
  <c r="A287" i="16"/>
  <c r="AE165" i="16"/>
  <c r="AD165" i="16"/>
  <c r="AC165" i="16"/>
  <c r="AB165" i="16"/>
  <c r="Z165" i="16"/>
  <c r="Y165" i="16"/>
  <c r="X165" i="16"/>
  <c r="W165" i="16"/>
  <c r="V165" i="16"/>
  <c r="U165" i="16"/>
  <c r="T165" i="16"/>
  <c r="S165" i="16"/>
  <c r="R165" i="16"/>
  <c r="Q165" i="16"/>
  <c r="P165" i="16"/>
  <c r="O165" i="16"/>
  <c r="N165" i="16"/>
  <c r="M165" i="16"/>
  <c r="L165" i="16"/>
  <c r="K165" i="16"/>
  <c r="J165" i="16"/>
  <c r="I165" i="16"/>
  <c r="H165" i="16"/>
  <c r="G165" i="16"/>
  <c r="F165" i="16"/>
  <c r="E165" i="16"/>
  <c r="D165" i="16"/>
  <c r="C165" i="16"/>
  <c r="B165" i="16"/>
  <c r="A165" i="16"/>
  <c r="AE90" i="16"/>
  <c r="AD90" i="16"/>
  <c r="AC90" i="16"/>
  <c r="AB90" i="16"/>
  <c r="Z90" i="16"/>
  <c r="Y90" i="16"/>
  <c r="X90" i="16"/>
  <c r="W90" i="16"/>
  <c r="V90" i="16"/>
  <c r="U90" i="16"/>
  <c r="T90" i="16"/>
  <c r="S90" i="16"/>
  <c r="R90" i="16"/>
  <c r="Q90" i="16"/>
  <c r="P90" i="16"/>
  <c r="O90" i="16"/>
  <c r="N90" i="16"/>
  <c r="M90" i="16"/>
  <c r="L90" i="16"/>
  <c r="K90" i="16"/>
  <c r="J90" i="16"/>
  <c r="I90" i="16"/>
  <c r="H90" i="16"/>
  <c r="G90" i="16"/>
  <c r="F90" i="16"/>
  <c r="E90" i="16"/>
  <c r="D90" i="16"/>
  <c r="C90" i="16"/>
  <c r="B90" i="16"/>
  <c r="A90" i="16"/>
  <c r="AE286" i="16"/>
  <c r="AD286" i="16"/>
  <c r="AC286" i="16"/>
  <c r="AB286"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AE208" i="16"/>
  <c r="AD208" i="16"/>
  <c r="AC208" i="16"/>
  <c r="AB208" i="16"/>
  <c r="Z208" i="16"/>
  <c r="Y208" i="16"/>
  <c r="X208" i="16"/>
  <c r="W208" i="16"/>
  <c r="V208" i="16"/>
  <c r="U208" i="16"/>
  <c r="T208" i="16"/>
  <c r="S208" i="16"/>
  <c r="R208" i="16"/>
  <c r="Q208" i="16"/>
  <c r="P208" i="16"/>
  <c r="O208" i="16"/>
  <c r="N208" i="16"/>
  <c r="M208" i="16"/>
  <c r="L208" i="16"/>
  <c r="K208" i="16"/>
  <c r="J208" i="16"/>
  <c r="I208" i="16"/>
  <c r="H208" i="16"/>
  <c r="G208" i="16"/>
  <c r="F208" i="16"/>
  <c r="E208" i="16"/>
  <c r="D208" i="16"/>
  <c r="C208" i="16"/>
  <c r="B208" i="16"/>
  <c r="A208" i="16"/>
  <c r="AE213" i="16"/>
  <c r="AD213" i="16"/>
  <c r="AC213" i="16"/>
  <c r="AB213" i="16"/>
  <c r="Z213" i="16"/>
  <c r="Y213" i="16"/>
  <c r="X213" i="16"/>
  <c r="W213" i="16"/>
  <c r="V213" i="16"/>
  <c r="U213" i="16"/>
  <c r="T213" i="16"/>
  <c r="S213" i="16"/>
  <c r="R213" i="16"/>
  <c r="Q213" i="16"/>
  <c r="P213" i="16"/>
  <c r="O213" i="16"/>
  <c r="N213" i="16"/>
  <c r="M213" i="16"/>
  <c r="L213" i="16"/>
  <c r="K213" i="16"/>
  <c r="J213" i="16"/>
  <c r="I213" i="16"/>
  <c r="H213" i="16"/>
  <c r="G213" i="16"/>
  <c r="F213" i="16"/>
  <c r="E213" i="16"/>
  <c r="D213" i="16"/>
  <c r="C213" i="16"/>
  <c r="B213" i="16"/>
  <c r="A213" i="16"/>
  <c r="AE207" i="16"/>
  <c r="AD207" i="16"/>
  <c r="AC207" i="16"/>
  <c r="AB207"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AE55" i="16"/>
  <c r="AD55" i="16"/>
  <c r="AC55" i="16"/>
  <c r="AB55" i="16"/>
  <c r="Z55" i="16"/>
  <c r="Y55" i="16"/>
  <c r="X55" i="16"/>
  <c r="W55" i="16"/>
  <c r="V55" i="16"/>
  <c r="U55" i="16"/>
  <c r="T55" i="16"/>
  <c r="S55" i="16"/>
  <c r="R55" i="16"/>
  <c r="Q55" i="16"/>
  <c r="P55" i="16"/>
  <c r="O55" i="16"/>
  <c r="N55" i="16"/>
  <c r="M55" i="16"/>
  <c r="L55" i="16"/>
  <c r="K55" i="16"/>
  <c r="J55" i="16"/>
  <c r="I55" i="16"/>
  <c r="H55" i="16"/>
  <c r="G55" i="16"/>
  <c r="F55" i="16"/>
  <c r="E55" i="16"/>
  <c r="D55" i="16"/>
  <c r="C55" i="16"/>
  <c r="B55" i="16"/>
  <c r="A55" i="16"/>
  <c r="AE206" i="16"/>
  <c r="AD206" i="16"/>
  <c r="AC206" i="16"/>
  <c r="AB206" i="16"/>
  <c r="Z206" i="16"/>
  <c r="Y206" i="16"/>
  <c r="X206" i="16"/>
  <c r="W206" i="16"/>
  <c r="V206" i="16"/>
  <c r="U206" i="16"/>
  <c r="T206" i="16"/>
  <c r="S206" i="16"/>
  <c r="R206" i="16"/>
  <c r="Q206" i="16"/>
  <c r="P206" i="16"/>
  <c r="O206" i="16"/>
  <c r="N206" i="16"/>
  <c r="M206" i="16"/>
  <c r="L206" i="16"/>
  <c r="K206" i="16"/>
  <c r="J206" i="16"/>
  <c r="I206" i="16"/>
  <c r="H206" i="16"/>
  <c r="G206" i="16"/>
  <c r="F206" i="16"/>
  <c r="E206" i="16"/>
  <c r="D206" i="16"/>
  <c r="C206" i="16"/>
  <c r="B206" i="16"/>
  <c r="A206" i="16"/>
  <c r="AE285" i="16"/>
  <c r="AD285" i="16"/>
  <c r="AC285" i="16"/>
  <c r="AB285" i="16"/>
  <c r="Z285" i="16"/>
  <c r="Y285" i="16"/>
  <c r="X285" i="16"/>
  <c r="W285" i="16"/>
  <c r="V285" i="16"/>
  <c r="U285" i="16"/>
  <c r="T285" i="16"/>
  <c r="S285" i="16"/>
  <c r="R285" i="16"/>
  <c r="Q285" i="16"/>
  <c r="P285" i="16"/>
  <c r="O285" i="16"/>
  <c r="N285" i="16"/>
  <c r="M285" i="16"/>
  <c r="L285" i="16"/>
  <c r="K285" i="16"/>
  <c r="J285" i="16"/>
  <c r="I285" i="16"/>
  <c r="H285" i="16"/>
  <c r="G285" i="16"/>
  <c r="F285" i="16"/>
  <c r="E285" i="16"/>
  <c r="D285" i="16"/>
  <c r="C285" i="16"/>
  <c r="B285" i="16"/>
  <c r="A285" i="16"/>
  <c r="AE164" i="16"/>
  <c r="AD164" i="16"/>
  <c r="AC164" i="16"/>
  <c r="AB164" i="16"/>
  <c r="Z164" i="16"/>
  <c r="Y164" i="16"/>
  <c r="X164" i="16"/>
  <c r="W164" i="16"/>
  <c r="V164" i="16"/>
  <c r="U164" i="16"/>
  <c r="T164" i="16"/>
  <c r="S164" i="16"/>
  <c r="R164" i="16"/>
  <c r="Q164" i="16"/>
  <c r="P164" i="16"/>
  <c r="O164" i="16"/>
  <c r="N164" i="16"/>
  <c r="M164" i="16"/>
  <c r="L164" i="16"/>
  <c r="K164" i="16"/>
  <c r="J164" i="16"/>
  <c r="I164" i="16"/>
  <c r="H164" i="16"/>
  <c r="G164" i="16"/>
  <c r="F164" i="16"/>
  <c r="E164" i="16"/>
  <c r="D164" i="16"/>
  <c r="C164" i="16"/>
  <c r="B164" i="16"/>
  <c r="A164" i="16"/>
  <c r="AE284" i="16"/>
  <c r="AD284" i="16"/>
  <c r="AC284" i="16"/>
  <c r="AB284" i="16"/>
  <c r="Z284" i="16"/>
  <c r="Y284" i="16"/>
  <c r="X284" i="16"/>
  <c r="W284" i="16"/>
  <c r="V284" i="16"/>
  <c r="U284" i="16"/>
  <c r="T284" i="16"/>
  <c r="S284" i="16"/>
  <c r="R284" i="16"/>
  <c r="Q284" i="16"/>
  <c r="P284" i="16"/>
  <c r="O284" i="16"/>
  <c r="N284" i="16"/>
  <c r="M284" i="16"/>
  <c r="L284" i="16"/>
  <c r="K284" i="16"/>
  <c r="J284" i="16"/>
  <c r="I284" i="16"/>
  <c r="H284" i="16"/>
  <c r="G284" i="16"/>
  <c r="F284" i="16"/>
  <c r="E284" i="16"/>
  <c r="D284" i="16"/>
  <c r="C284" i="16"/>
  <c r="B284" i="16"/>
  <c r="A284" i="16"/>
  <c r="AE54" i="16"/>
  <c r="AD54" i="16"/>
  <c r="AC54" i="16"/>
  <c r="AB54" i="16"/>
  <c r="Z54" i="16"/>
  <c r="Y54" i="16"/>
  <c r="X54" i="16"/>
  <c r="W54" i="16"/>
  <c r="V54" i="16"/>
  <c r="U54" i="16"/>
  <c r="T54" i="16"/>
  <c r="S54" i="16"/>
  <c r="R54" i="16"/>
  <c r="Q54" i="16"/>
  <c r="P54" i="16"/>
  <c r="O54" i="16"/>
  <c r="N54" i="16"/>
  <c r="M54" i="16"/>
  <c r="L54" i="16"/>
  <c r="K54" i="16"/>
  <c r="J54" i="16"/>
  <c r="I54" i="16"/>
  <c r="H54" i="16"/>
  <c r="G54" i="16"/>
  <c r="F54" i="16"/>
  <c r="E54" i="16"/>
  <c r="D54" i="16"/>
  <c r="C54" i="16"/>
  <c r="B54" i="16"/>
  <c r="A54" i="16"/>
  <c r="AE163" i="16"/>
  <c r="AD163" i="16"/>
  <c r="AC163" i="16"/>
  <c r="AB163" i="16"/>
  <c r="Z163" i="16"/>
  <c r="Y163" i="16"/>
  <c r="X163" i="16"/>
  <c r="W163" i="16"/>
  <c r="V163" i="16"/>
  <c r="U163" i="16"/>
  <c r="T163" i="16"/>
  <c r="S163" i="16"/>
  <c r="R163" i="16"/>
  <c r="Q163" i="16"/>
  <c r="P163" i="16"/>
  <c r="O163" i="16"/>
  <c r="N163" i="16"/>
  <c r="M163" i="16"/>
  <c r="L163" i="16"/>
  <c r="K163" i="16"/>
  <c r="J163" i="16"/>
  <c r="I163" i="16"/>
  <c r="H163" i="16"/>
  <c r="G163" i="16"/>
  <c r="F163" i="16"/>
  <c r="E163" i="16"/>
  <c r="D163" i="16"/>
  <c r="C163" i="16"/>
  <c r="B163" i="16"/>
  <c r="A163" i="16"/>
  <c r="AE53" i="16"/>
  <c r="AD53" i="16"/>
  <c r="AC53" i="16"/>
  <c r="AB53" i="16"/>
  <c r="Z53" i="16"/>
  <c r="Y53" i="16"/>
  <c r="X53" i="16"/>
  <c r="W53" i="16"/>
  <c r="V53" i="16"/>
  <c r="U53" i="16"/>
  <c r="T53" i="16"/>
  <c r="S53" i="16"/>
  <c r="R53" i="16"/>
  <c r="Q53" i="16"/>
  <c r="P53" i="16"/>
  <c r="O53" i="16"/>
  <c r="N53" i="16"/>
  <c r="M53" i="16"/>
  <c r="L53" i="16"/>
  <c r="K53" i="16"/>
  <c r="J53" i="16"/>
  <c r="I53" i="16"/>
  <c r="H53" i="16"/>
  <c r="G53" i="16"/>
  <c r="F53" i="16"/>
  <c r="E53" i="16"/>
  <c r="D53" i="16"/>
  <c r="C53" i="16"/>
  <c r="B53" i="16"/>
  <c r="A53" i="16"/>
  <c r="AE52" i="16"/>
  <c r="AD52" i="16"/>
  <c r="AC52" i="16"/>
  <c r="AB52" i="16"/>
  <c r="Z52" i="16"/>
  <c r="Y52" i="16"/>
  <c r="X52" i="16"/>
  <c r="W52" i="16"/>
  <c r="V52" i="16"/>
  <c r="U52" i="16"/>
  <c r="T52" i="16"/>
  <c r="S52" i="16"/>
  <c r="R52" i="16"/>
  <c r="Q52" i="16"/>
  <c r="P52" i="16"/>
  <c r="O52" i="16"/>
  <c r="N52" i="16"/>
  <c r="M52" i="16"/>
  <c r="L52" i="16"/>
  <c r="K52" i="16"/>
  <c r="J52" i="16"/>
  <c r="I52" i="16"/>
  <c r="H52" i="16"/>
  <c r="G52" i="16"/>
  <c r="F52" i="16"/>
  <c r="E52" i="16"/>
  <c r="D52" i="16"/>
  <c r="C52" i="16"/>
  <c r="B52" i="16"/>
  <c r="A52" i="16"/>
  <c r="AE283" i="16"/>
  <c r="AD283" i="16"/>
  <c r="AC283" i="16"/>
  <c r="AB283" i="16"/>
  <c r="Z283" i="16"/>
  <c r="Y283" i="16"/>
  <c r="X283" i="16"/>
  <c r="W283" i="16"/>
  <c r="V283" i="16"/>
  <c r="U283" i="16"/>
  <c r="T283" i="16"/>
  <c r="S283" i="16"/>
  <c r="R283" i="16"/>
  <c r="Q283" i="16"/>
  <c r="P283" i="16"/>
  <c r="O283" i="16"/>
  <c r="N283" i="16"/>
  <c r="M283" i="16"/>
  <c r="L283" i="16"/>
  <c r="K283" i="16"/>
  <c r="J283" i="16"/>
  <c r="I283" i="16"/>
  <c r="H283" i="16"/>
  <c r="G283" i="16"/>
  <c r="F283" i="16"/>
  <c r="E283" i="16"/>
  <c r="D283" i="16"/>
  <c r="C283" i="16"/>
  <c r="B283" i="16"/>
  <c r="A283" i="16"/>
  <c r="AE51" i="16"/>
  <c r="AD51" i="16"/>
  <c r="AC51" i="16"/>
  <c r="AB51" i="16"/>
  <c r="Z51" i="16"/>
  <c r="Y51" i="16"/>
  <c r="X51" i="16"/>
  <c r="W51" i="16"/>
  <c r="V51" i="16"/>
  <c r="U51" i="16"/>
  <c r="T51" i="16"/>
  <c r="S51" i="16"/>
  <c r="R51" i="16"/>
  <c r="Q51" i="16"/>
  <c r="P51" i="16"/>
  <c r="O51" i="16"/>
  <c r="N51" i="16"/>
  <c r="M51" i="16"/>
  <c r="L51" i="16"/>
  <c r="K51" i="16"/>
  <c r="J51" i="16"/>
  <c r="I51" i="16"/>
  <c r="H51" i="16"/>
  <c r="G51" i="16"/>
  <c r="F51" i="16"/>
  <c r="E51" i="16"/>
  <c r="D51" i="16"/>
  <c r="C51" i="16"/>
  <c r="B51" i="16"/>
  <c r="A51" i="16"/>
  <c r="AE282" i="16"/>
  <c r="AD282" i="16"/>
  <c r="AC282" i="16"/>
  <c r="AB282"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AE162" i="16"/>
  <c r="AD162" i="16"/>
  <c r="AC162" i="16"/>
  <c r="AB162" i="16"/>
  <c r="Z162" i="16"/>
  <c r="Y162" i="16"/>
  <c r="X162" i="16"/>
  <c r="W162" i="16"/>
  <c r="V162" i="16"/>
  <c r="U162" i="16"/>
  <c r="T162" i="16"/>
  <c r="S162" i="16"/>
  <c r="R162" i="16"/>
  <c r="Q162" i="16"/>
  <c r="P162" i="16"/>
  <c r="O162" i="16"/>
  <c r="N162" i="16"/>
  <c r="M162" i="16"/>
  <c r="L162" i="16"/>
  <c r="K162" i="16"/>
  <c r="J162" i="16"/>
  <c r="I162" i="16"/>
  <c r="H162" i="16"/>
  <c r="G162" i="16"/>
  <c r="F162" i="16"/>
  <c r="E162" i="16"/>
  <c r="D162" i="16"/>
  <c r="C162" i="16"/>
  <c r="B162" i="16"/>
  <c r="A162" i="16"/>
  <c r="AE281" i="16"/>
  <c r="AD281" i="16"/>
  <c r="AC281" i="16"/>
  <c r="AB281" i="16"/>
  <c r="Z281" i="16"/>
  <c r="Y281" i="16"/>
  <c r="X281" i="16"/>
  <c r="W281" i="16"/>
  <c r="V281" i="16"/>
  <c r="U281" i="16"/>
  <c r="T281" i="16"/>
  <c r="S281" i="16"/>
  <c r="R281" i="16"/>
  <c r="Q281" i="16"/>
  <c r="P281" i="16"/>
  <c r="O281" i="16"/>
  <c r="N281" i="16"/>
  <c r="M281" i="16"/>
  <c r="L281" i="16"/>
  <c r="K281" i="16"/>
  <c r="J281" i="16"/>
  <c r="I281" i="16"/>
  <c r="H281" i="16"/>
  <c r="G281" i="16"/>
  <c r="F281" i="16"/>
  <c r="E281" i="16"/>
  <c r="D281" i="16"/>
  <c r="C281" i="16"/>
  <c r="B281" i="16"/>
  <c r="A281" i="16"/>
  <c r="AE50" i="16"/>
  <c r="AD50" i="16"/>
  <c r="AC50" i="16"/>
  <c r="AB50" i="16"/>
  <c r="Z50" i="16"/>
  <c r="Y50" i="16"/>
  <c r="X50" i="16"/>
  <c r="W50" i="16"/>
  <c r="V50" i="16"/>
  <c r="U50" i="16"/>
  <c r="T50" i="16"/>
  <c r="S50" i="16"/>
  <c r="R50" i="16"/>
  <c r="Q50" i="16"/>
  <c r="P50" i="16"/>
  <c r="O50" i="16"/>
  <c r="N50" i="16"/>
  <c r="M50" i="16"/>
  <c r="L50" i="16"/>
  <c r="K50" i="16"/>
  <c r="J50" i="16"/>
  <c r="I50" i="16"/>
  <c r="H50" i="16"/>
  <c r="G50" i="16"/>
  <c r="F50" i="16"/>
  <c r="E50" i="16"/>
  <c r="D50" i="16"/>
  <c r="C50" i="16"/>
  <c r="B50" i="16"/>
  <c r="A50" i="16"/>
  <c r="AE280" i="16"/>
  <c r="AD280" i="16"/>
  <c r="AC280" i="16"/>
  <c r="AB280" i="16"/>
  <c r="Z280" i="16"/>
  <c r="Y280" i="16"/>
  <c r="X280" i="16"/>
  <c r="W280" i="16"/>
  <c r="V280" i="16"/>
  <c r="U280" i="16"/>
  <c r="T280" i="16"/>
  <c r="S280" i="16"/>
  <c r="R280" i="16"/>
  <c r="Q280" i="16"/>
  <c r="P280" i="16"/>
  <c r="O280" i="16"/>
  <c r="N280" i="16"/>
  <c r="M280" i="16"/>
  <c r="L280" i="16"/>
  <c r="K280" i="16"/>
  <c r="J280" i="16"/>
  <c r="I280" i="16"/>
  <c r="H280" i="16"/>
  <c r="G280" i="16"/>
  <c r="F280" i="16"/>
  <c r="E280" i="16"/>
  <c r="D280" i="16"/>
  <c r="C280" i="16"/>
  <c r="B280" i="16"/>
  <c r="A280" i="16"/>
  <c r="AE49" i="16"/>
  <c r="AD49" i="16"/>
  <c r="AC49" i="16"/>
  <c r="AB49" i="16"/>
  <c r="Z49" i="16"/>
  <c r="Y49" i="16"/>
  <c r="X49" i="16"/>
  <c r="W49" i="16"/>
  <c r="V49" i="16"/>
  <c r="U49" i="16"/>
  <c r="T49" i="16"/>
  <c r="S49" i="16"/>
  <c r="R49" i="16"/>
  <c r="Q49" i="16"/>
  <c r="P49" i="16"/>
  <c r="O49" i="16"/>
  <c r="N49" i="16"/>
  <c r="M49" i="16"/>
  <c r="L49" i="16"/>
  <c r="K49" i="16"/>
  <c r="J49" i="16"/>
  <c r="I49" i="16"/>
  <c r="H49" i="16"/>
  <c r="G49" i="16"/>
  <c r="F49" i="16"/>
  <c r="E49" i="16"/>
  <c r="D49" i="16"/>
  <c r="C49" i="16"/>
  <c r="B49" i="16"/>
  <c r="A49" i="16"/>
  <c r="AE48" i="16"/>
  <c r="AD48" i="16"/>
  <c r="AC48" i="16"/>
  <c r="AB48" i="16"/>
  <c r="Z48" i="16"/>
  <c r="Y48" i="16"/>
  <c r="X48" i="16"/>
  <c r="W48" i="16"/>
  <c r="V48" i="16"/>
  <c r="U48" i="16"/>
  <c r="T48" i="16"/>
  <c r="S48" i="16"/>
  <c r="R48" i="16"/>
  <c r="Q48" i="16"/>
  <c r="P48" i="16"/>
  <c r="O48" i="16"/>
  <c r="N48" i="16"/>
  <c r="M48" i="16"/>
  <c r="L48" i="16"/>
  <c r="K48" i="16"/>
  <c r="J48" i="16"/>
  <c r="I48" i="16"/>
  <c r="H48" i="16"/>
  <c r="G48" i="16"/>
  <c r="F48" i="16"/>
  <c r="E48" i="16"/>
  <c r="D48" i="16"/>
  <c r="C48" i="16"/>
  <c r="B48" i="16"/>
  <c r="A48" i="16"/>
  <c r="AE279" i="16"/>
  <c r="AD279" i="16"/>
  <c r="AC279" i="16"/>
  <c r="AB279" i="16"/>
  <c r="Z279" i="16"/>
  <c r="Y279" i="16"/>
  <c r="X279" i="16"/>
  <c r="W279" i="16"/>
  <c r="V279" i="16"/>
  <c r="U279" i="16"/>
  <c r="T279" i="16"/>
  <c r="S279" i="16"/>
  <c r="R279" i="16"/>
  <c r="Q279" i="16"/>
  <c r="P279" i="16"/>
  <c r="O279" i="16"/>
  <c r="N279" i="16"/>
  <c r="M279" i="16"/>
  <c r="L279" i="16"/>
  <c r="K279" i="16"/>
  <c r="J279" i="16"/>
  <c r="I279" i="16"/>
  <c r="H279" i="16"/>
  <c r="G279" i="16"/>
  <c r="F279" i="16"/>
  <c r="E279" i="16"/>
  <c r="D279" i="16"/>
  <c r="C279" i="16"/>
  <c r="B279" i="16"/>
  <c r="A279" i="16"/>
  <c r="AE161" i="16"/>
  <c r="AD161" i="16"/>
  <c r="AC161" i="16"/>
  <c r="AB161" i="16"/>
  <c r="Z161" i="16"/>
  <c r="Y161" i="16"/>
  <c r="X161" i="16"/>
  <c r="W161" i="16"/>
  <c r="V161" i="16"/>
  <c r="U161" i="16"/>
  <c r="T161" i="16"/>
  <c r="S161" i="16"/>
  <c r="R161" i="16"/>
  <c r="Q161" i="16"/>
  <c r="P161" i="16"/>
  <c r="O161" i="16"/>
  <c r="N161" i="16"/>
  <c r="M161" i="16"/>
  <c r="L161" i="16"/>
  <c r="K161" i="16"/>
  <c r="J161" i="16"/>
  <c r="I161" i="16"/>
  <c r="H161" i="16"/>
  <c r="G161" i="16"/>
  <c r="F161" i="16"/>
  <c r="E161" i="16"/>
  <c r="D161" i="16"/>
  <c r="C161" i="16"/>
  <c r="B161" i="16"/>
  <c r="A161" i="16"/>
  <c r="AE205" i="16"/>
  <c r="AD205" i="16"/>
  <c r="AC205" i="16"/>
  <c r="AB205" i="16"/>
  <c r="Z205" i="16"/>
  <c r="Y205" i="16"/>
  <c r="X205" i="16"/>
  <c r="W205" i="16"/>
  <c r="V205" i="16"/>
  <c r="U205" i="16"/>
  <c r="T205" i="16"/>
  <c r="S205" i="16"/>
  <c r="R205" i="16"/>
  <c r="Q205" i="16"/>
  <c r="P205" i="16"/>
  <c r="O205" i="16"/>
  <c r="N205" i="16"/>
  <c r="M205" i="16"/>
  <c r="L205" i="16"/>
  <c r="K205" i="16"/>
  <c r="J205" i="16"/>
  <c r="I205" i="16"/>
  <c r="H205" i="16"/>
  <c r="G205" i="16"/>
  <c r="F205" i="16"/>
  <c r="E205" i="16"/>
  <c r="D205" i="16"/>
  <c r="C205" i="16"/>
  <c r="B205" i="16"/>
  <c r="A205" i="16"/>
  <c r="AE22" i="16"/>
  <c r="AB22" i="16"/>
  <c r="AD22" i="16"/>
  <c r="AA22" i="16"/>
  <c r="Z22" i="16"/>
  <c r="Y22" i="16"/>
  <c r="X22" i="16"/>
  <c r="W22" i="16"/>
  <c r="V22" i="16"/>
  <c r="S22" i="16"/>
  <c r="U22" i="16"/>
  <c r="R22" i="16"/>
  <c r="Q22" i="16"/>
  <c r="P22" i="16"/>
  <c r="O22" i="16"/>
  <c r="N22" i="16"/>
  <c r="M22" i="16"/>
  <c r="J22" i="16"/>
  <c r="L22" i="16"/>
  <c r="I22" i="16"/>
  <c r="H22" i="16"/>
  <c r="G22" i="16"/>
  <c r="F22" i="16"/>
  <c r="E22" i="16"/>
  <c r="D22" i="16"/>
  <c r="A22" i="16"/>
  <c r="C22" i="16"/>
  <c r="AE47" i="16"/>
  <c r="AD47" i="16"/>
  <c r="AC47" i="16"/>
  <c r="AB47" i="16"/>
  <c r="Z47" i="16"/>
  <c r="Y47" i="16"/>
  <c r="X47" i="16"/>
  <c r="W47" i="16"/>
  <c r="V47" i="16"/>
  <c r="U47" i="16"/>
  <c r="T47" i="16"/>
  <c r="S47" i="16"/>
  <c r="R47" i="16"/>
  <c r="Q47" i="16"/>
  <c r="P47" i="16"/>
  <c r="O47" i="16"/>
  <c r="N47" i="16"/>
  <c r="M47" i="16"/>
  <c r="L47" i="16"/>
  <c r="K47" i="16"/>
  <c r="J47" i="16"/>
  <c r="I47" i="16"/>
  <c r="H47" i="16"/>
  <c r="G47" i="16"/>
  <c r="F47" i="16"/>
  <c r="E47" i="16"/>
  <c r="D47" i="16"/>
  <c r="C47" i="16"/>
  <c r="B47" i="16"/>
  <c r="A47" i="16"/>
  <c r="AE46" i="16"/>
  <c r="AD46" i="16"/>
  <c r="AC46" i="16"/>
  <c r="AB46" i="16"/>
  <c r="Z46" i="16"/>
  <c r="Y46" i="16"/>
  <c r="X46" i="16"/>
  <c r="W46" i="16"/>
  <c r="V46" i="16"/>
  <c r="U46" i="16"/>
  <c r="T46" i="16"/>
  <c r="S46" i="16"/>
  <c r="R46" i="16"/>
  <c r="Q46" i="16"/>
  <c r="P46" i="16"/>
  <c r="O46" i="16"/>
  <c r="N46" i="16"/>
  <c r="M46" i="16"/>
  <c r="L46" i="16"/>
  <c r="K46" i="16"/>
  <c r="J46" i="16"/>
  <c r="I46" i="16"/>
  <c r="H46" i="16"/>
  <c r="G46" i="16"/>
  <c r="F46" i="16"/>
  <c r="E46" i="16"/>
  <c r="D46" i="16"/>
  <c r="C46" i="16"/>
  <c r="B46" i="16"/>
  <c r="A46" i="16"/>
  <c r="AE160" i="16"/>
  <c r="AD160" i="16"/>
  <c r="AC160" i="16"/>
  <c r="AB160" i="16"/>
  <c r="Z160" i="16"/>
  <c r="Y160" i="16"/>
  <c r="X160" i="16"/>
  <c r="W160" i="16"/>
  <c r="V160" i="16"/>
  <c r="U160" i="16"/>
  <c r="T160" i="16"/>
  <c r="S160" i="16"/>
  <c r="R160" i="16"/>
  <c r="Q160" i="16"/>
  <c r="P160" i="16"/>
  <c r="O160" i="16"/>
  <c r="N160" i="16"/>
  <c r="M160" i="16"/>
  <c r="L160" i="16"/>
  <c r="K160" i="16"/>
  <c r="J160" i="16"/>
  <c r="I160" i="16"/>
  <c r="H160" i="16"/>
  <c r="G160" i="16"/>
  <c r="F160" i="16"/>
  <c r="E160" i="16"/>
  <c r="D160" i="16"/>
  <c r="C160" i="16"/>
  <c r="B160" i="16"/>
  <c r="A160" i="16"/>
  <c r="AE204" i="16"/>
  <c r="AD204" i="16"/>
  <c r="AC204" i="16"/>
  <c r="AB204" i="16"/>
  <c r="Z204" i="16"/>
  <c r="Y204" i="16"/>
  <c r="X204" i="16"/>
  <c r="W204" i="16"/>
  <c r="V204" i="16"/>
  <c r="U204" i="16"/>
  <c r="T204" i="16"/>
  <c r="S204" i="16"/>
  <c r="R204" i="16"/>
  <c r="Q204" i="16"/>
  <c r="P204" i="16"/>
  <c r="O204" i="16"/>
  <c r="N204" i="16"/>
  <c r="M204" i="16"/>
  <c r="L204" i="16"/>
  <c r="K204" i="16"/>
  <c r="J204" i="16"/>
  <c r="I204" i="16"/>
  <c r="H204" i="16"/>
  <c r="G204" i="16"/>
  <c r="F204" i="16"/>
  <c r="E204" i="16"/>
  <c r="D204" i="16"/>
  <c r="C204" i="16"/>
  <c r="B204" i="16"/>
  <c r="A204" i="16"/>
  <c r="AE21" i="16"/>
  <c r="AB21" i="16"/>
  <c r="AD21" i="16"/>
  <c r="AA21" i="16"/>
  <c r="Z21" i="16"/>
  <c r="Y21" i="16"/>
  <c r="X21" i="16"/>
  <c r="W21" i="16"/>
  <c r="V21" i="16"/>
  <c r="S21" i="16"/>
  <c r="U21" i="16"/>
  <c r="R21" i="16"/>
  <c r="Q21" i="16"/>
  <c r="P21" i="16"/>
  <c r="O21" i="16"/>
  <c r="N21" i="16"/>
  <c r="M21" i="16"/>
  <c r="J21" i="16"/>
  <c r="L21" i="16"/>
  <c r="I21" i="16"/>
  <c r="H21" i="16"/>
  <c r="G21" i="16"/>
  <c r="F21" i="16"/>
  <c r="E21" i="16"/>
  <c r="D21" i="16"/>
  <c r="A21" i="16"/>
  <c r="C21" i="16"/>
  <c r="AE45" i="16"/>
  <c r="AD45" i="16"/>
  <c r="AC45" i="16"/>
  <c r="AB45" i="16"/>
  <c r="Z45" i="16"/>
  <c r="Y45" i="16"/>
  <c r="X45" i="16"/>
  <c r="W45" i="16"/>
  <c r="V45" i="16"/>
  <c r="U45" i="16"/>
  <c r="T45" i="16"/>
  <c r="S45" i="16"/>
  <c r="R45" i="16"/>
  <c r="Q45" i="16"/>
  <c r="P45" i="16"/>
  <c r="O45" i="16"/>
  <c r="N45" i="16"/>
  <c r="M45" i="16"/>
  <c r="L45" i="16"/>
  <c r="K45" i="16"/>
  <c r="J45" i="16"/>
  <c r="I45" i="16"/>
  <c r="H45" i="16"/>
  <c r="G45" i="16"/>
  <c r="F45" i="16"/>
  <c r="E45" i="16"/>
  <c r="D45" i="16"/>
  <c r="C45" i="16"/>
  <c r="B45" i="16"/>
  <c r="A45" i="16"/>
  <c r="AE203" i="16"/>
  <c r="AD203" i="16"/>
  <c r="AC203" i="16"/>
  <c r="AB203"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AE20" i="16"/>
  <c r="AB20" i="16"/>
  <c r="AD20" i="16"/>
  <c r="AA20" i="16"/>
  <c r="Z20" i="16"/>
  <c r="Y20" i="16"/>
  <c r="X20" i="16"/>
  <c r="W20" i="16"/>
  <c r="V20" i="16"/>
  <c r="S20" i="16"/>
  <c r="U20" i="16"/>
  <c r="R20" i="16"/>
  <c r="Q20" i="16"/>
  <c r="P20" i="16"/>
  <c r="O20" i="16"/>
  <c r="N20" i="16"/>
  <c r="M20" i="16"/>
  <c r="J20" i="16"/>
  <c r="L20" i="16"/>
  <c r="I20" i="16"/>
  <c r="H20" i="16"/>
  <c r="G20" i="16"/>
  <c r="F20" i="16"/>
  <c r="E20" i="16"/>
  <c r="D20" i="16"/>
  <c r="A20" i="16"/>
  <c r="C20" i="16"/>
  <c r="AE202" i="16"/>
  <c r="AD202" i="16"/>
  <c r="AC202" i="16"/>
  <c r="AB202" i="16"/>
  <c r="Z202" i="16"/>
  <c r="Y202" i="16"/>
  <c r="X202" i="16"/>
  <c r="W202" i="16"/>
  <c r="V202" i="16"/>
  <c r="U202" i="16"/>
  <c r="T202" i="16"/>
  <c r="S202" i="16"/>
  <c r="R202" i="16"/>
  <c r="Q202" i="16"/>
  <c r="P202" i="16"/>
  <c r="O202" i="16"/>
  <c r="N202" i="16"/>
  <c r="M202" i="16"/>
  <c r="L202" i="16"/>
  <c r="K202" i="16"/>
  <c r="J202" i="16"/>
  <c r="I202" i="16"/>
  <c r="H202" i="16"/>
  <c r="G202" i="16"/>
  <c r="F202" i="16"/>
  <c r="E202" i="16"/>
  <c r="D202" i="16"/>
  <c r="C202" i="16"/>
  <c r="B202" i="16"/>
  <c r="A202" i="16"/>
  <c r="AE89" i="16"/>
  <c r="AD89" i="16"/>
  <c r="AC89" i="16"/>
  <c r="AB89" i="16"/>
  <c r="Z89" i="16"/>
  <c r="Y89" i="16"/>
  <c r="X89" i="16"/>
  <c r="W89" i="16"/>
  <c r="V89" i="16"/>
  <c r="U89" i="16"/>
  <c r="T89" i="16"/>
  <c r="S89" i="16"/>
  <c r="R89" i="16"/>
  <c r="Q89" i="16"/>
  <c r="P89" i="16"/>
  <c r="O89" i="16"/>
  <c r="N89" i="16"/>
  <c r="M89" i="16"/>
  <c r="L89" i="16"/>
  <c r="K89" i="16"/>
  <c r="J89" i="16"/>
  <c r="I89" i="16"/>
  <c r="H89" i="16"/>
  <c r="G89" i="16"/>
  <c r="F89" i="16"/>
  <c r="E89" i="16"/>
  <c r="D89" i="16"/>
  <c r="C89" i="16"/>
  <c r="B89" i="16"/>
  <c r="A89" i="16"/>
  <c r="AE278" i="16"/>
  <c r="AD278" i="16"/>
  <c r="AC278" i="16"/>
  <c r="AB278"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AE19" i="16"/>
  <c r="AB19" i="16"/>
  <c r="AD19" i="16"/>
  <c r="AA19" i="16"/>
  <c r="Z19" i="16"/>
  <c r="Y19" i="16"/>
  <c r="X19" i="16"/>
  <c r="W19" i="16"/>
  <c r="V19" i="16"/>
  <c r="S19" i="16"/>
  <c r="U19" i="16"/>
  <c r="R19" i="16"/>
  <c r="Q19" i="16"/>
  <c r="P19" i="16"/>
  <c r="O19" i="16"/>
  <c r="N19" i="16"/>
  <c r="M19" i="16"/>
  <c r="J19" i="16"/>
  <c r="L19" i="16"/>
  <c r="I19" i="16"/>
  <c r="H19" i="16"/>
  <c r="G19" i="16"/>
  <c r="F19" i="16"/>
  <c r="E19" i="16"/>
  <c r="D19" i="16"/>
  <c r="A19" i="16"/>
  <c r="C19" i="16"/>
  <c r="AE88" i="16"/>
  <c r="AD88" i="16"/>
  <c r="AC88" i="16"/>
  <c r="AB88" i="16"/>
  <c r="Z88" i="16"/>
  <c r="Y88" i="16"/>
  <c r="X88" i="16"/>
  <c r="W88" i="16"/>
  <c r="V88" i="16"/>
  <c r="U88" i="16"/>
  <c r="T88" i="16"/>
  <c r="S88" i="16"/>
  <c r="R88" i="16"/>
  <c r="Q88" i="16"/>
  <c r="P88" i="16"/>
  <c r="O88" i="16"/>
  <c r="N88" i="16"/>
  <c r="M88" i="16"/>
  <c r="L88" i="16"/>
  <c r="K88" i="16"/>
  <c r="J88" i="16"/>
  <c r="I88" i="16"/>
  <c r="H88" i="16"/>
  <c r="G88" i="16"/>
  <c r="F88" i="16"/>
  <c r="E88" i="16"/>
  <c r="D88" i="16"/>
  <c r="C88" i="16"/>
  <c r="B88" i="16"/>
  <c r="A88" i="16"/>
  <c r="AE43" i="16"/>
  <c r="AD43" i="16"/>
  <c r="AC43" i="16"/>
  <c r="AB43" i="16"/>
  <c r="Z43" i="16"/>
  <c r="Y43" i="16"/>
  <c r="X43" i="16"/>
  <c r="W43" i="16"/>
  <c r="V43" i="16"/>
  <c r="U43" i="16"/>
  <c r="T43" i="16"/>
  <c r="S43" i="16"/>
  <c r="R43" i="16"/>
  <c r="Q43" i="16"/>
  <c r="P43" i="16"/>
  <c r="O43" i="16"/>
  <c r="N43" i="16"/>
  <c r="M43" i="16"/>
  <c r="L43" i="16"/>
  <c r="K43" i="16"/>
  <c r="J43" i="16"/>
  <c r="I43" i="16"/>
  <c r="H43" i="16"/>
  <c r="G43" i="16"/>
  <c r="F43" i="16"/>
  <c r="E43" i="16"/>
  <c r="D43" i="16"/>
  <c r="C43" i="16"/>
  <c r="B43" i="16"/>
  <c r="A43" i="16"/>
  <c r="AE44" i="16"/>
  <c r="AD44" i="16"/>
  <c r="AC44" i="16"/>
  <c r="AB44" i="16"/>
  <c r="Z44" i="16"/>
  <c r="Y44" i="16"/>
  <c r="X44" i="16"/>
  <c r="W44" i="16"/>
  <c r="V44" i="16"/>
  <c r="U44" i="16"/>
  <c r="T44" i="16"/>
  <c r="S44" i="16"/>
  <c r="R44" i="16"/>
  <c r="Q44" i="16"/>
  <c r="P44" i="16"/>
  <c r="O44" i="16"/>
  <c r="N44" i="16"/>
  <c r="M44" i="16"/>
  <c r="L44" i="16"/>
  <c r="K44" i="16"/>
  <c r="J44" i="16"/>
  <c r="I44" i="16"/>
  <c r="H44" i="16"/>
  <c r="G44" i="16"/>
  <c r="F44" i="16"/>
  <c r="E44" i="16"/>
  <c r="D44" i="16"/>
  <c r="C44" i="16"/>
  <c r="B44" i="16"/>
  <c r="A44" i="16"/>
  <c r="AE159" i="16"/>
  <c r="AD159" i="16"/>
  <c r="AC159" i="16"/>
  <c r="AB159" i="16"/>
  <c r="Z159" i="16"/>
  <c r="Y159" i="16"/>
  <c r="X159" i="16"/>
  <c r="W159" i="16"/>
  <c r="V159" i="16"/>
  <c r="U159" i="16"/>
  <c r="T159" i="16"/>
  <c r="S159" i="16"/>
  <c r="R159" i="16"/>
  <c r="Q159" i="16"/>
  <c r="P159" i="16"/>
  <c r="O159" i="16"/>
  <c r="N159" i="16"/>
  <c r="M159" i="16"/>
  <c r="L159" i="16"/>
  <c r="K159" i="16"/>
  <c r="J159" i="16"/>
  <c r="I159" i="16"/>
  <c r="H159" i="16"/>
  <c r="G159" i="16"/>
  <c r="F159" i="16"/>
  <c r="E159" i="16"/>
  <c r="D159" i="16"/>
  <c r="C159" i="16"/>
  <c r="B159" i="16"/>
  <c r="A159" i="16"/>
  <c r="AE277" i="16"/>
  <c r="AD277" i="16"/>
  <c r="AC277" i="16"/>
  <c r="AB277" i="16"/>
  <c r="Z277" i="16"/>
  <c r="Y277" i="16"/>
  <c r="X277" i="16"/>
  <c r="W277" i="16"/>
  <c r="V277" i="16"/>
  <c r="U277" i="16"/>
  <c r="T277" i="16"/>
  <c r="S277" i="16"/>
  <c r="R277" i="16"/>
  <c r="Q277" i="16"/>
  <c r="P277" i="16"/>
  <c r="O277" i="16"/>
  <c r="N277" i="16"/>
  <c r="M277" i="16"/>
  <c r="L277" i="16"/>
  <c r="K277" i="16"/>
  <c r="J277" i="16"/>
  <c r="I277" i="16"/>
  <c r="H277" i="16"/>
  <c r="G277" i="16"/>
  <c r="F277" i="16"/>
  <c r="E277" i="16"/>
  <c r="D277" i="16"/>
  <c r="C277" i="16"/>
  <c r="B277" i="16"/>
  <c r="A277" i="16"/>
  <c r="AE87" i="16"/>
  <c r="AD87" i="16"/>
  <c r="AC87" i="16"/>
  <c r="AB87" i="16"/>
  <c r="Z87" i="16"/>
  <c r="Y87" i="16"/>
  <c r="X87" i="16"/>
  <c r="W87" i="16"/>
  <c r="V87" i="16"/>
  <c r="U87" i="16"/>
  <c r="T87" i="16"/>
  <c r="S87" i="16"/>
  <c r="R87" i="16"/>
  <c r="Q87" i="16"/>
  <c r="P87" i="16"/>
  <c r="O87" i="16"/>
  <c r="N87" i="16"/>
  <c r="M87" i="16"/>
  <c r="L87" i="16"/>
  <c r="K87" i="16"/>
  <c r="J87" i="16"/>
  <c r="I87" i="16"/>
  <c r="H87" i="16"/>
  <c r="G87" i="16"/>
  <c r="F87" i="16"/>
  <c r="E87" i="16"/>
  <c r="D87" i="16"/>
  <c r="C87" i="16"/>
  <c r="B87" i="16"/>
  <c r="A87" i="16"/>
  <c r="AE18" i="16"/>
  <c r="AB18" i="16"/>
  <c r="AD18" i="16"/>
  <c r="AA18" i="16"/>
  <c r="Z18" i="16"/>
  <c r="Y18" i="16"/>
  <c r="X18" i="16"/>
  <c r="W18" i="16"/>
  <c r="V18" i="16"/>
  <c r="S18" i="16"/>
  <c r="U18" i="16"/>
  <c r="R18" i="16"/>
  <c r="Q18" i="16"/>
  <c r="P18" i="16"/>
  <c r="O18" i="16"/>
  <c r="N18" i="16"/>
  <c r="M18" i="16"/>
  <c r="J18" i="16"/>
  <c r="L18" i="16"/>
  <c r="I18" i="16"/>
  <c r="H18" i="16"/>
  <c r="G18" i="16"/>
  <c r="F18" i="16"/>
  <c r="E18" i="16"/>
  <c r="D18" i="16"/>
  <c r="A18" i="16"/>
  <c r="C18" i="16"/>
  <c r="AE40" i="16"/>
  <c r="AD40" i="16"/>
  <c r="AC40" i="16"/>
  <c r="AB40" i="16"/>
  <c r="Z40" i="16"/>
  <c r="Y40" i="16"/>
  <c r="X40" i="16"/>
  <c r="W40" i="16"/>
  <c r="V40" i="16"/>
  <c r="U40" i="16"/>
  <c r="T40" i="16"/>
  <c r="S40" i="16"/>
  <c r="R40" i="16"/>
  <c r="Q40" i="16"/>
  <c r="P40" i="16"/>
  <c r="O40" i="16"/>
  <c r="N40" i="16"/>
  <c r="M40" i="16"/>
  <c r="L40" i="16"/>
  <c r="K40" i="16"/>
  <c r="J40" i="16"/>
  <c r="I40" i="16"/>
  <c r="H40" i="16"/>
  <c r="G40" i="16"/>
  <c r="F40" i="16"/>
  <c r="E40" i="16"/>
  <c r="D40" i="16"/>
  <c r="C40" i="16"/>
  <c r="B40" i="16"/>
  <c r="A40" i="16"/>
  <c r="AE42" i="16"/>
  <c r="AD42" i="16"/>
  <c r="AC42" i="16"/>
  <c r="AB42" i="16"/>
  <c r="Z42" i="16"/>
  <c r="Y42" i="16"/>
  <c r="X42" i="16"/>
  <c r="W42" i="16"/>
  <c r="V42" i="16"/>
  <c r="U42" i="16"/>
  <c r="T42" i="16"/>
  <c r="S42" i="16"/>
  <c r="R42" i="16"/>
  <c r="Q42" i="16"/>
  <c r="P42" i="16"/>
  <c r="O42" i="16"/>
  <c r="N42" i="16"/>
  <c r="M42" i="16"/>
  <c r="L42" i="16"/>
  <c r="K42" i="16"/>
  <c r="J42" i="16"/>
  <c r="I42" i="16"/>
  <c r="H42" i="16"/>
  <c r="G42" i="16"/>
  <c r="F42" i="16"/>
  <c r="E42" i="16"/>
  <c r="D42" i="16"/>
  <c r="C42" i="16"/>
  <c r="B42" i="16"/>
  <c r="A42" i="16"/>
  <c r="AE41" i="16"/>
  <c r="AD41" i="16"/>
  <c r="AC41" i="16"/>
  <c r="AB41" i="16"/>
  <c r="Z41" i="16"/>
  <c r="Y41" i="16"/>
  <c r="X41" i="16"/>
  <c r="W41" i="16"/>
  <c r="V41" i="16"/>
  <c r="U41" i="16"/>
  <c r="T41" i="16"/>
  <c r="S41" i="16"/>
  <c r="R41" i="16"/>
  <c r="Q41" i="16"/>
  <c r="P41" i="16"/>
  <c r="O41" i="16"/>
  <c r="N41" i="16"/>
  <c r="M41" i="16"/>
  <c r="L41" i="16"/>
  <c r="K41" i="16"/>
  <c r="J41" i="16"/>
  <c r="I41" i="16"/>
  <c r="H41" i="16"/>
  <c r="G41" i="16"/>
  <c r="F41" i="16"/>
  <c r="E41" i="16"/>
  <c r="D41" i="16"/>
  <c r="C41" i="16"/>
  <c r="B41" i="16"/>
  <c r="A41" i="16"/>
  <c r="AE158" i="16"/>
  <c r="AD158" i="16"/>
  <c r="AC158" i="16"/>
  <c r="AB158" i="16"/>
  <c r="Z158" i="16"/>
  <c r="Y158" i="16"/>
  <c r="X158" i="16"/>
  <c r="W158" i="16"/>
  <c r="V158" i="16"/>
  <c r="U158" i="16"/>
  <c r="T158" i="16"/>
  <c r="S158" i="16"/>
  <c r="R158" i="16"/>
  <c r="Q158" i="16"/>
  <c r="P158" i="16"/>
  <c r="O158" i="16"/>
  <c r="N158" i="16"/>
  <c r="M158" i="16"/>
  <c r="L158" i="16"/>
  <c r="K158" i="16"/>
  <c r="J158" i="16"/>
  <c r="I158" i="16"/>
  <c r="H158" i="16"/>
  <c r="G158" i="16"/>
  <c r="F158" i="16"/>
  <c r="E158" i="16"/>
  <c r="D158" i="16"/>
  <c r="C158" i="16"/>
  <c r="B158" i="16"/>
  <c r="A158" i="16"/>
  <c r="AE276" i="16"/>
  <c r="AD276" i="16"/>
  <c r="AC276" i="16"/>
  <c r="AB276" i="16"/>
  <c r="Z276" i="16"/>
  <c r="Y276" i="16"/>
  <c r="X276" i="16"/>
  <c r="W276" i="16"/>
  <c r="V276" i="16"/>
  <c r="U276" i="16"/>
  <c r="T276" i="16"/>
  <c r="S276" i="16"/>
  <c r="R276" i="16"/>
  <c r="Q276" i="16"/>
  <c r="P276" i="16"/>
  <c r="O276" i="16"/>
  <c r="N276" i="16"/>
  <c r="M276" i="16"/>
  <c r="L276" i="16"/>
  <c r="K276" i="16"/>
  <c r="J276" i="16"/>
  <c r="I276" i="16"/>
  <c r="H276" i="16"/>
  <c r="G276" i="16"/>
  <c r="F276" i="16"/>
  <c r="E276" i="16"/>
  <c r="D276" i="16"/>
  <c r="C276" i="16"/>
  <c r="B276" i="16"/>
  <c r="A276" i="16"/>
  <c r="AE39" i="16"/>
  <c r="AD39" i="16"/>
  <c r="AC39" i="16"/>
  <c r="AB39" i="16"/>
  <c r="Z39" i="16"/>
  <c r="Y39" i="16"/>
  <c r="X39" i="16"/>
  <c r="W39" i="16"/>
  <c r="V39" i="16"/>
  <c r="U39" i="16"/>
  <c r="T39" i="16"/>
  <c r="S39" i="16"/>
  <c r="R39" i="16"/>
  <c r="Q39" i="16"/>
  <c r="P39" i="16"/>
  <c r="O39" i="16"/>
  <c r="N39" i="16"/>
  <c r="M39" i="16"/>
  <c r="L39" i="16"/>
  <c r="K39" i="16"/>
  <c r="J39" i="16"/>
  <c r="I39" i="16"/>
  <c r="H39" i="16"/>
  <c r="G39" i="16"/>
  <c r="F39" i="16"/>
  <c r="E39" i="16"/>
  <c r="D39" i="16"/>
  <c r="C39" i="16"/>
  <c r="B39" i="16"/>
  <c r="A39" i="16"/>
  <c r="AE200" i="16"/>
  <c r="AD200" i="16"/>
  <c r="AC200" i="16"/>
  <c r="AB200" i="16"/>
  <c r="Z200" i="16"/>
  <c r="Y200" i="16"/>
  <c r="X200" i="16"/>
  <c r="W200" i="16"/>
  <c r="V200" i="16"/>
  <c r="U200" i="16"/>
  <c r="T200" i="16"/>
  <c r="S200" i="16"/>
  <c r="R200" i="16"/>
  <c r="Q200" i="16"/>
  <c r="P200" i="16"/>
  <c r="O200" i="16"/>
  <c r="N200" i="16"/>
  <c r="M200" i="16"/>
  <c r="L200" i="16"/>
  <c r="K200" i="16"/>
  <c r="J200" i="16"/>
  <c r="I200" i="16"/>
  <c r="H200" i="16"/>
  <c r="G200" i="16"/>
  <c r="F200" i="16"/>
  <c r="E200" i="16"/>
  <c r="D200" i="16"/>
  <c r="C200" i="16"/>
  <c r="B200" i="16"/>
  <c r="A200" i="16"/>
  <c r="AE275" i="16"/>
  <c r="AD275" i="16"/>
  <c r="AC275" i="16"/>
  <c r="AB275" i="16"/>
  <c r="Z275" i="16"/>
  <c r="Y275" i="16"/>
  <c r="X275" i="16"/>
  <c r="W275" i="16"/>
  <c r="V275" i="16"/>
  <c r="U275" i="16"/>
  <c r="T275" i="16"/>
  <c r="S275" i="16"/>
  <c r="R275" i="16"/>
  <c r="Q275" i="16"/>
  <c r="P275" i="16"/>
  <c r="O275" i="16"/>
  <c r="N275" i="16"/>
  <c r="M275" i="16"/>
  <c r="L275" i="16"/>
  <c r="K275" i="16"/>
  <c r="J275" i="16"/>
  <c r="I275" i="16"/>
  <c r="H275" i="16"/>
  <c r="G275" i="16"/>
  <c r="F275" i="16"/>
  <c r="E275" i="16"/>
  <c r="D275" i="16"/>
  <c r="C275" i="16"/>
  <c r="B275" i="16"/>
  <c r="A275" i="16"/>
  <c r="AE274" i="16"/>
  <c r="AD274" i="16"/>
  <c r="AC274" i="16"/>
  <c r="AB274"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AE85" i="16"/>
  <c r="AD85" i="16"/>
  <c r="AC85" i="16"/>
  <c r="AB85" i="16"/>
  <c r="Z85" i="16"/>
  <c r="Y85" i="16"/>
  <c r="X85" i="16"/>
  <c r="W85" i="16"/>
  <c r="V85" i="16"/>
  <c r="U85" i="16"/>
  <c r="T85" i="16"/>
  <c r="S85" i="16"/>
  <c r="R85" i="16"/>
  <c r="Q85" i="16"/>
  <c r="P85" i="16"/>
  <c r="O85" i="16"/>
  <c r="N85" i="16"/>
  <c r="M85" i="16"/>
  <c r="L85" i="16"/>
  <c r="K85" i="16"/>
  <c r="J85" i="16"/>
  <c r="I85" i="16"/>
  <c r="H85" i="16"/>
  <c r="G85" i="16"/>
  <c r="F85" i="16"/>
  <c r="E85" i="16"/>
  <c r="D85" i="16"/>
  <c r="C85" i="16"/>
  <c r="B85" i="16"/>
  <c r="A85" i="16"/>
  <c r="AE86" i="16"/>
  <c r="AD86" i="16"/>
  <c r="AC86" i="16"/>
  <c r="AB86" i="16"/>
  <c r="Z86" i="16"/>
  <c r="Y86" i="16"/>
  <c r="X86" i="16"/>
  <c r="W86" i="16"/>
  <c r="V86" i="16"/>
  <c r="U86" i="16"/>
  <c r="T86" i="16"/>
  <c r="S86" i="16"/>
  <c r="R86" i="16"/>
  <c r="Q86" i="16"/>
  <c r="P86" i="16"/>
  <c r="O86" i="16"/>
  <c r="N86" i="16"/>
  <c r="M86" i="16"/>
  <c r="L86" i="16"/>
  <c r="K86" i="16"/>
  <c r="J86" i="16"/>
  <c r="I86" i="16"/>
  <c r="H86" i="16"/>
  <c r="G86" i="16"/>
  <c r="F86" i="16"/>
  <c r="E86" i="16"/>
  <c r="D86" i="16"/>
  <c r="C86" i="16"/>
  <c r="B86" i="16"/>
  <c r="A86" i="16"/>
  <c r="AE17" i="16"/>
  <c r="AB17" i="16"/>
  <c r="AD17" i="16"/>
  <c r="AA17" i="16"/>
  <c r="Z17" i="16"/>
  <c r="Y17" i="16"/>
  <c r="X17" i="16"/>
  <c r="W17" i="16"/>
  <c r="V17" i="16"/>
  <c r="S17" i="16"/>
  <c r="U17" i="16"/>
  <c r="R17" i="16"/>
  <c r="Q17" i="16"/>
  <c r="P17" i="16"/>
  <c r="O17" i="16"/>
  <c r="N17" i="16"/>
  <c r="M17" i="16"/>
  <c r="J17" i="16"/>
  <c r="L17" i="16"/>
  <c r="I17" i="16"/>
  <c r="H17" i="16"/>
  <c r="G17" i="16"/>
  <c r="F17" i="16"/>
  <c r="E17" i="16"/>
  <c r="D17" i="16"/>
  <c r="A17" i="16"/>
  <c r="C17" i="16"/>
  <c r="AE273" i="16"/>
  <c r="AD273" i="16"/>
  <c r="AC273" i="16"/>
  <c r="AB273" i="16"/>
  <c r="Z273" i="16"/>
  <c r="Y273" i="16"/>
  <c r="X273" i="16"/>
  <c r="W273" i="16"/>
  <c r="V273" i="16"/>
  <c r="U273" i="16"/>
  <c r="T273" i="16"/>
  <c r="S273" i="16"/>
  <c r="R273" i="16"/>
  <c r="Q273" i="16"/>
  <c r="P273" i="16"/>
  <c r="O273" i="16"/>
  <c r="N273" i="16"/>
  <c r="M273" i="16"/>
  <c r="L273" i="16"/>
  <c r="K273" i="16"/>
  <c r="J273" i="16"/>
  <c r="I273" i="16"/>
  <c r="H273" i="16"/>
  <c r="G273" i="16"/>
  <c r="F273" i="16"/>
  <c r="E273" i="16"/>
  <c r="D273" i="16"/>
  <c r="C273" i="16"/>
  <c r="B273" i="16"/>
  <c r="A273" i="16"/>
  <c r="AE16" i="16"/>
  <c r="AB16" i="16"/>
  <c r="AD16" i="16"/>
  <c r="AA16" i="16"/>
  <c r="Z16" i="16"/>
  <c r="Y16" i="16"/>
  <c r="X16" i="16"/>
  <c r="W16" i="16"/>
  <c r="V16" i="16"/>
  <c r="S16" i="16"/>
  <c r="U16" i="16"/>
  <c r="R16" i="16"/>
  <c r="Q16" i="16"/>
  <c r="P16" i="16"/>
  <c r="O16" i="16"/>
  <c r="N16" i="16"/>
  <c r="M16" i="16"/>
  <c r="J16" i="16"/>
  <c r="L16" i="16"/>
  <c r="I16" i="16"/>
  <c r="H16" i="16"/>
  <c r="G16" i="16"/>
  <c r="F16" i="16"/>
  <c r="E16" i="16"/>
  <c r="D16" i="16"/>
  <c r="A16" i="16"/>
  <c r="C16" i="16"/>
  <c r="AE38" i="16"/>
  <c r="AD38" i="16"/>
  <c r="AC38" i="16"/>
  <c r="AB38" i="16"/>
  <c r="Z38" i="16"/>
  <c r="Y38" i="16"/>
  <c r="X38" i="16"/>
  <c r="W38" i="16"/>
  <c r="V38" i="16"/>
  <c r="U38" i="16"/>
  <c r="T38" i="16"/>
  <c r="S38" i="16"/>
  <c r="R38" i="16"/>
  <c r="Q38" i="16"/>
  <c r="P38" i="16"/>
  <c r="O38" i="16"/>
  <c r="N38" i="16"/>
  <c r="M38" i="16"/>
  <c r="L38" i="16"/>
  <c r="K38" i="16"/>
  <c r="J38" i="16"/>
  <c r="I38" i="16"/>
  <c r="H38" i="16"/>
  <c r="G38" i="16"/>
  <c r="F38" i="16"/>
  <c r="E38" i="16"/>
  <c r="D38" i="16"/>
  <c r="C38" i="16"/>
  <c r="B38" i="16"/>
  <c r="A38" i="16"/>
  <c r="AE198" i="16"/>
  <c r="AD198" i="16"/>
  <c r="AC198" i="16"/>
  <c r="AB198" i="16"/>
  <c r="Z198" i="16"/>
  <c r="Y198" i="16"/>
  <c r="X198" i="16"/>
  <c r="W198" i="16"/>
  <c r="V198" i="16"/>
  <c r="U198" i="16"/>
  <c r="T198" i="16"/>
  <c r="S198" i="16"/>
  <c r="R198" i="16"/>
  <c r="Q198" i="16"/>
  <c r="P198" i="16"/>
  <c r="O198" i="16"/>
  <c r="N198" i="16"/>
  <c r="M198" i="16"/>
  <c r="L198" i="16"/>
  <c r="K198" i="16"/>
  <c r="J198" i="16"/>
  <c r="I198" i="16"/>
  <c r="H198" i="16"/>
  <c r="G198" i="16"/>
  <c r="F198" i="16"/>
  <c r="E198" i="16"/>
  <c r="D198" i="16"/>
  <c r="C198" i="16"/>
  <c r="B198" i="16"/>
  <c r="A198" i="16"/>
  <c r="AE199" i="16"/>
  <c r="AD199" i="16"/>
  <c r="AC199" i="16"/>
  <c r="AB199"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AE84" i="16"/>
  <c r="AD84" i="16"/>
  <c r="AC84" i="16"/>
  <c r="AB84" i="16"/>
  <c r="Z84" i="16"/>
  <c r="Y84" i="16"/>
  <c r="X84" i="16"/>
  <c r="W84" i="16"/>
  <c r="V84" i="16"/>
  <c r="U84" i="16"/>
  <c r="T84" i="16"/>
  <c r="S84" i="16"/>
  <c r="R84" i="16"/>
  <c r="Q84" i="16"/>
  <c r="P84" i="16"/>
  <c r="O84" i="16"/>
  <c r="N84" i="16"/>
  <c r="M84" i="16"/>
  <c r="L84" i="16"/>
  <c r="K84" i="16"/>
  <c r="J84" i="16"/>
  <c r="I84" i="16"/>
  <c r="H84" i="16"/>
  <c r="G84" i="16"/>
  <c r="F84" i="16"/>
  <c r="E84" i="16"/>
  <c r="D84" i="16"/>
  <c r="C84" i="16"/>
  <c r="B84" i="16"/>
  <c r="A84" i="16"/>
  <c r="AE15" i="16"/>
  <c r="AB15" i="16"/>
  <c r="AD15" i="16"/>
  <c r="AA15" i="16"/>
  <c r="Z15" i="16"/>
  <c r="Y15" i="16"/>
  <c r="X15" i="16"/>
  <c r="W15" i="16"/>
  <c r="V15" i="16"/>
  <c r="S15" i="16"/>
  <c r="U15" i="16"/>
  <c r="R15" i="16"/>
  <c r="Q15" i="16"/>
  <c r="P15" i="16"/>
  <c r="O15" i="16"/>
  <c r="N15" i="16"/>
  <c r="M15" i="16"/>
  <c r="J15" i="16"/>
  <c r="L15" i="16"/>
  <c r="I15" i="16"/>
  <c r="H15" i="16"/>
  <c r="G15" i="16"/>
  <c r="F15" i="16"/>
  <c r="E15" i="16"/>
  <c r="D15" i="16"/>
  <c r="A15" i="16"/>
  <c r="C15" i="16"/>
  <c r="AE157" i="16"/>
  <c r="AD157" i="16"/>
  <c r="AC157" i="16"/>
  <c r="AB157" i="16"/>
  <c r="Z157" i="16"/>
  <c r="Y157" i="16"/>
  <c r="X157" i="16"/>
  <c r="W157" i="16"/>
  <c r="V157" i="16"/>
  <c r="U157" i="16"/>
  <c r="T157" i="16"/>
  <c r="S157" i="16"/>
  <c r="R157" i="16"/>
  <c r="Q157" i="16"/>
  <c r="P157" i="16"/>
  <c r="O157" i="16"/>
  <c r="N157" i="16"/>
  <c r="M157" i="16"/>
  <c r="L157" i="16"/>
  <c r="K157" i="16"/>
  <c r="J157" i="16"/>
  <c r="I157" i="16"/>
  <c r="H157" i="16"/>
  <c r="G157" i="16"/>
  <c r="F157" i="16"/>
  <c r="E157" i="16"/>
  <c r="D157" i="16"/>
  <c r="C157" i="16"/>
  <c r="B157" i="16"/>
  <c r="A157" i="16"/>
  <c r="AE14" i="16"/>
  <c r="AB14" i="16"/>
  <c r="AD14" i="16"/>
  <c r="AA14" i="16"/>
  <c r="Z14" i="16"/>
  <c r="Y14" i="16"/>
  <c r="X14" i="16"/>
  <c r="W14" i="16"/>
  <c r="V14" i="16"/>
  <c r="S14" i="16"/>
  <c r="U14" i="16"/>
  <c r="R14" i="16"/>
  <c r="Q14" i="16"/>
  <c r="P14" i="16"/>
  <c r="O14" i="16"/>
  <c r="N14" i="16"/>
  <c r="M14" i="16"/>
  <c r="J14" i="16"/>
  <c r="L14" i="16"/>
  <c r="I14" i="16"/>
  <c r="H14" i="16"/>
  <c r="G14" i="16"/>
  <c r="F14" i="16"/>
  <c r="E14" i="16"/>
  <c r="D14" i="16"/>
  <c r="A14" i="16"/>
  <c r="C14" i="16"/>
  <c r="AE156" i="16"/>
  <c r="AD156" i="16"/>
  <c r="AC156" i="16"/>
  <c r="AB156" i="16"/>
  <c r="Z156" i="16"/>
  <c r="Y156" i="16"/>
  <c r="X156" i="16"/>
  <c r="W156" i="16"/>
  <c r="V156" i="16"/>
  <c r="U156" i="16"/>
  <c r="T156" i="16"/>
  <c r="S156" i="16"/>
  <c r="R156" i="16"/>
  <c r="Q156" i="16"/>
  <c r="P156" i="16"/>
  <c r="O156" i="16"/>
  <c r="N156" i="16"/>
  <c r="M156" i="16"/>
  <c r="L156" i="16"/>
  <c r="K156" i="16"/>
  <c r="J156" i="16"/>
  <c r="I156" i="16"/>
  <c r="H156" i="16"/>
  <c r="G156" i="16"/>
  <c r="F156" i="16"/>
  <c r="E156" i="16"/>
  <c r="D156" i="16"/>
  <c r="C156" i="16"/>
  <c r="B156" i="16"/>
  <c r="A156" i="16"/>
  <c r="AE272" i="16"/>
  <c r="AD272" i="16"/>
  <c r="AC272" i="16"/>
  <c r="AB272" i="16"/>
  <c r="Z272" i="16"/>
  <c r="Y272" i="16"/>
  <c r="X272" i="16"/>
  <c r="W272" i="16"/>
  <c r="V272" i="16"/>
  <c r="U272" i="16"/>
  <c r="T272" i="16"/>
  <c r="S272" i="16"/>
  <c r="R272" i="16"/>
  <c r="Q272" i="16"/>
  <c r="P272" i="16"/>
  <c r="O272" i="16"/>
  <c r="N272" i="16"/>
  <c r="M272" i="16"/>
  <c r="L272" i="16"/>
  <c r="K272" i="16"/>
  <c r="J272" i="16"/>
  <c r="I272" i="16"/>
  <c r="H272" i="16"/>
  <c r="G272" i="16"/>
  <c r="F272" i="16"/>
  <c r="E272" i="16"/>
  <c r="D272" i="16"/>
  <c r="C272" i="16"/>
  <c r="B272" i="16"/>
  <c r="A272" i="16"/>
  <c r="AE197" i="16"/>
  <c r="AD197" i="16"/>
  <c r="AC197" i="16"/>
  <c r="AB197" i="16"/>
  <c r="Z197" i="16"/>
  <c r="Y197" i="16"/>
  <c r="X197" i="16"/>
  <c r="W197" i="16"/>
  <c r="V197" i="16"/>
  <c r="U197" i="16"/>
  <c r="T197" i="16"/>
  <c r="S197" i="16"/>
  <c r="R197" i="16"/>
  <c r="Q197" i="16"/>
  <c r="P197" i="16"/>
  <c r="O197" i="16"/>
  <c r="N197" i="16"/>
  <c r="M197" i="16"/>
  <c r="L197" i="16"/>
  <c r="K197" i="16"/>
  <c r="J197" i="16"/>
  <c r="I197" i="16"/>
  <c r="H197" i="16"/>
  <c r="G197" i="16"/>
  <c r="F197" i="16"/>
  <c r="E197" i="16"/>
  <c r="D197" i="16"/>
  <c r="C197" i="16"/>
  <c r="B197" i="16"/>
  <c r="A197" i="16"/>
  <c r="AE13" i="16"/>
  <c r="AB13" i="16"/>
  <c r="AD13" i="16"/>
  <c r="AA13" i="16"/>
  <c r="Z13" i="16"/>
  <c r="Y13" i="16"/>
  <c r="X13" i="16"/>
  <c r="W13" i="16"/>
  <c r="V13" i="16"/>
  <c r="S13" i="16"/>
  <c r="U13" i="16"/>
  <c r="R13" i="16"/>
  <c r="Q13" i="16"/>
  <c r="P13" i="16"/>
  <c r="O13" i="16"/>
  <c r="N13" i="16"/>
  <c r="M13" i="16"/>
  <c r="J13" i="16"/>
  <c r="L13" i="16"/>
  <c r="I13" i="16"/>
  <c r="H13" i="16"/>
  <c r="G13" i="16"/>
  <c r="F13" i="16"/>
  <c r="E13" i="16"/>
  <c r="D13" i="16"/>
  <c r="A13" i="16"/>
  <c r="C13" i="16"/>
  <c r="AE196" i="16"/>
  <c r="AD196" i="16"/>
  <c r="AC196" i="16"/>
  <c r="AB196" i="16"/>
  <c r="Z196" i="16"/>
  <c r="Y196" i="16"/>
  <c r="X196" i="16"/>
  <c r="W196" i="16"/>
  <c r="V196" i="16"/>
  <c r="U196" i="16"/>
  <c r="T196" i="16"/>
  <c r="S196" i="16"/>
  <c r="R196" i="16"/>
  <c r="Q196" i="16"/>
  <c r="P196" i="16"/>
  <c r="O196" i="16"/>
  <c r="N196" i="16"/>
  <c r="M196" i="16"/>
  <c r="L196" i="16"/>
  <c r="K196" i="16"/>
  <c r="J196" i="16"/>
  <c r="I196" i="16"/>
  <c r="H196" i="16"/>
  <c r="G196" i="16"/>
  <c r="F196" i="16"/>
  <c r="E196" i="16"/>
  <c r="D196" i="16"/>
  <c r="C196" i="16"/>
  <c r="B196" i="16"/>
  <c r="A196" i="16"/>
  <c r="AE155" i="16"/>
  <c r="AD155" i="16"/>
  <c r="AC155" i="16"/>
  <c r="AB155" i="16"/>
  <c r="Z155" i="16"/>
  <c r="Y155" i="16"/>
  <c r="X155" i="16"/>
  <c r="W155" i="16"/>
  <c r="V155" i="16"/>
  <c r="U155" i="16"/>
  <c r="T155" i="16"/>
  <c r="S155" i="16"/>
  <c r="R155" i="16"/>
  <c r="Q155" i="16"/>
  <c r="P155" i="16"/>
  <c r="O155" i="16"/>
  <c r="N155" i="16"/>
  <c r="M155" i="16"/>
  <c r="L155" i="16"/>
  <c r="K155" i="16"/>
  <c r="J155" i="16"/>
  <c r="I155" i="16"/>
  <c r="H155" i="16"/>
  <c r="G155" i="16"/>
  <c r="F155" i="16"/>
  <c r="E155" i="16"/>
  <c r="D155" i="16"/>
  <c r="C155" i="16"/>
  <c r="B155" i="16"/>
  <c r="A155" i="16"/>
  <c r="AE83" i="16"/>
  <c r="AD83" i="16"/>
  <c r="AC83" i="16"/>
  <c r="AB83" i="16"/>
  <c r="Z83" i="16"/>
  <c r="Y83" i="16"/>
  <c r="X83" i="16"/>
  <c r="W83" i="16"/>
  <c r="V83" i="16"/>
  <c r="U83" i="16"/>
  <c r="T83" i="16"/>
  <c r="S83" i="16"/>
  <c r="R83" i="16"/>
  <c r="Q83" i="16"/>
  <c r="P83" i="16"/>
  <c r="O83" i="16"/>
  <c r="N83" i="16"/>
  <c r="M83" i="16"/>
  <c r="L83" i="16"/>
  <c r="K83" i="16"/>
  <c r="J83" i="16"/>
  <c r="I83" i="16"/>
  <c r="H83" i="16"/>
  <c r="G83" i="16"/>
  <c r="F83" i="16"/>
  <c r="E83" i="16"/>
  <c r="D83" i="16"/>
  <c r="C83" i="16"/>
  <c r="B83" i="16"/>
  <c r="A83" i="16"/>
  <c r="AE12" i="16"/>
  <c r="AB12" i="16"/>
  <c r="AD12" i="16"/>
  <c r="AA12" i="16"/>
  <c r="Z12" i="16"/>
  <c r="Y12" i="16"/>
  <c r="X12" i="16"/>
  <c r="W12" i="16"/>
  <c r="V12" i="16"/>
  <c r="S12" i="16"/>
  <c r="U12" i="16"/>
  <c r="R12" i="16"/>
  <c r="Q12" i="16"/>
  <c r="P12" i="16"/>
  <c r="O12" i="16"/>
  <c r="N12" i="16"/>
  <c r="M12" i="16"/>
  <c r="J12" i="16"/>
  <c r="L12" i="16"/>
  <c r="I12" i="16"/>
  <c r="H12" i="16"/>
  <c r="G12" i="16"/>
  <c r="F12" i="16"/>
  <c r="E12" i="16"/>
  <c r="D12" i="16"/>
  <c r="A12" i="16"/>
  <c r="C12" i="16"/>
  <c r="AE271" i="16"/>
  <c r="AD271" i="16"/>
  <c r="AC271" i="16"/>
  <c r="AB271" i="16"/>
  <c r="Z271" i="16"/>
  <c r="Y271" i="16"/>
  <c r="X271" i="16"/>
  <c r="W271" i="16"/>
  <c r="V271" i="16"/>
  <c r="U271" i="16"/>
  <c r="T271" i="16"/>
  <c r="S271" i="16"/>
  <c r="R271" i="16"/>
  <c r="Q271" i="16"/>
  <c r="P271" i="16"/>
  <c r="O271" i="16"/>
  <c r="N271" i="16"/>
  <c r="M271" i="16"/>
  <c r="L271" i="16"/>
  <c r="K271" i="16"/>
  <c r="J271" i="16"/>
  <c r="I271" i="16"/>
  <c r="H271" i="16"/>
  <c r="G271" i="16"/>
  <c r="F271" i="16"/>
  <c r="E271" i="16"/>
  <c r="D271" i="16"/>
  <c r="C271" i="16"/>
  <c r="B271" i="16"/>
  <c r="A271" i="16"/>
  <c r="AE195" i="16"/>
  <c r="AD195" i="16"/>
  <c r="AC195" i="16"/>
  <c r="AB195"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AE194" i="16"/>
  <c r="AD194" i="16"/>
  <c r="AC194" i="16"/>
  <c r="AB194" i="16"/>
  <c r="Z194" i="16"/>
  <c r="Y194" i="16"/>
  <c r="X194" i="16"/>
  <c r="W194" i="16"/>
  <c r="V194" i="16"/>
  <c r="U194" i="16"/>
  <c r="T194" i="16"/>
  <c r="S194" i="16"/>
  <c r="R194" i="16"/>
  <c r="Q194" i="16"/>
  <c r="P194" i="16"/>
  <c r="O194" i="16"/>
  <c r="N194" i="16"/>
  <c r="M194" i="16"/>
  <c r="L194" i="16"/>
  <c r="K194" i="16"/>
  <c r="J194" i="16"/>
  <c r="I194" i="16"/>
  <c r="H194" i="16"/>
  <c r="G194" i="16"/>
  <c r="F194" i="16"/>
  <c r="E194" i="16"/>
  <c r="D194" i="16"/>
  <c r="C194" i="16"/>
  <c r="B194" i="16"/>
  <c r="A194" i="16"/>
  <c r="AE270" i="16"/>
  <c r="AD270" i="16"/>
  <c r="AC270" i="16"/>
  <c r="AB270"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AE11" i="16"/>
  <c r="AB11" i="16"/>
  <c r="AD11" i="16"/>
  <c r="AA11" i="16"/>
  <c r="Z11" i="16"/>
  <c r="Y11" i="16"/>
  <c r="X11" i="16"/>
  <c r="W11" i="16"/>
  <c r="V11" i="16"/>
  <c r="S11" i="16"/>
  <c r="U11" i="16"/>
  <c r="R11" i="16"/>
  <c r="Q11" i="16"/>
  <c r="P11" i="16"/>
  <c r="O11" i="16"/>
  <c r="N11" i="16"/>
  <c r="M11" i="16"/>
  <c r="J11" i="16"/>
  <c r="L11" i="16"/>
  <c r="I11" i="16"/>
  <c r="H11" i="16"/>
  <c r="G11" i="16"/>
  <c r="F11" i="16"/>
  <c r="E11" i="16"/>
  <c r="D11" i="16"/>
  <c r="A11" i="16"/>
  <c r="C11" i="16"/>
  <c r="AE37" i="16"/>
  <c r="AD37" i="16"/>
  <c r="AC37" i="16"/>
  <c r="AB37" i="16"/>
  <c r="Z37" i="16"/>
  <c r="Y37" i="16"/>
  <c r="X37" i="16"/>
  <c r="W37" i="16"/>
  <c r="V37" i="16"/>
  <c r="U37" i="16"/>
  <c r="T37" i="16"/>
  <c r="S37" i="16"/>
  <c r="R37" i="16"/>
  <c r="Q37" i="16"/>
  <c r="P37" i="16"/>
  <c r="O37" i="16"/>
  <c r="N37" i="16"/>
  <c r="M37" i="16"/>
  <c r="L37" i="16"/>
  <c r="K37" i="16"/>
  <c r="J37" i="16"/>
  <c r="I37" i="16"/>
  <c r="H37" i="16"/>
  <c r="G37" i="16"/>
  <c r="F37" i="16"/>
  <c r="E37" i="16"/>
  <c r="D37" i="16"/>
  <c r="C37" i="16"/>
  <c r="B37" i="16"/>
  <c r="A37" i="16"/>
  <c r="AE154" i="16"/>
  <c r="AD154" i="16"/>
  <c r="AC154" i="16"/>
  <c r="AB154" i="16"/>
  <c r="Z154" i="16"/>
  <c r="Y154" i="16"/>
  <c r="X154" i="16"/>
  <c r="W154" i="16"/>
  <c r="V154" i="16"/>
  <c r="U154" i="16"/>
  <c r="T154" i="16"/>
  <c r="S154" i="16"/>
  <c r="R154" i="16"/>
  <c r="Q154" i="16"/>
  <c r="P154" i="16"/>
  <c r="O154" i="16"/>
  <c r="N154" i="16"/>
  <c r="M154" i="16"/>
  <c r="L154" i="16"/>
  <c r="K154" i="16"/>
  <c r="J154" i="16"/>
  <c r="I154" i="16"/>
  <c r="H154" i="16"/>
  <c r="G154" i="16"/>
  <c r="F154" i="16"/>
  <c r="E154" i="16"/>
  <c r="D154" i="16"/>
  <c r="C154" i="16"/>
  <c r="B154" i="16"/>
  <c r="A154" i="16"/>
  <c r="AE193" i="16"/>
  <c r="AD193" i="16"/>
  <c r="AC193" i="16"/>
  <c r="AB193" i="16"/>
  <c r="Z193" i="16"/>
  <c r="Y193" i="16"/>
  <c r="X193" i="16"/>
  <c r="W193" i="16"/>
  <c r="V193" i="16"/>
  <c r="U193" i="16"/>
  <c r="T193" i="16"/>
  <c r="S193" i="16"/>
  <c r="R193" i="16"/>
  <c r="Q193" i="16"/>
  <c r="P193" i="16"/>
  <c r="O193" i="16"/>
  <c r="N193" i="16"/>
  <c r="M193" i="16"/>
  <c r="L193" i="16"/>
  <c r="K193" i="16"/>
  <c r="J193" i="16"/>
  <c r="I193" i="16"/>
  <c r="H193" i="16"/>
  <c r="G193" i="16"/>
  <c r="F193" i="16"/>
  <c r="E193" i="16"/>
  <c r="D193" i="16"/>
  <c r="C193" i="16"/>
  <c r="B193" i="16"/>
  <c r="A193" i="16"/>
  <c r="AE269" i="16"/>
  <c r="AD269" i="16"/>
  <c r="AC269" i="16"/>
  <c r="AB269" i="16"/>
  <c r="Z269" i="16"/>
  <c r="Y269" i="16"/>
  <c r="X269" i="16"/>
  <c r="W269" i="16"/>
  <c r="V269" i="16"/>
  <c r="U269" i="16"/>
  <c r="T269" i="16"/>
  <c r="S269" i="16"/>
  <c r="R269" i="16"/>
  <c r="Q269" i="16"/>
  <c r="P269" i="16"/>
  <c r="O269" i="16"/>
  <c r="N269" i="16"/>
  <c r="M269" i="16"/>
  <c r="L269" i="16"/>
  <c r="K269" i="16"/>
  <c r="J269" i="16"/>
  <c r="I269" i="16"/>
  <c r="H269" i="16"/>
  <c r="G269" i="16"/>
  <c r="F269" i="16"/>
  <c r="E269" i="16"/>
  <c r="D269" i="16"/>
  <c r="C269" i="16"/>
  <c r="B269" i="16"/>
  <c r="A269" i="16"/>
  <c r="AE267" i="16"/>
  <c r="AD267" i="16"/>
  <c r="AC267" i="16"/>
  <c r="AB267" i="16"/>
  <c r="Z267" i="16"/>
  <c r="Y267" i="16"/>
  <c r="X267" i="16"/>
  <c r="W267" i="16"/>
  <c r="V267" i="16"/>
  <c r="U267" i="16"/>
  <c r="T267" i="16"/>
  <c r="S267" i="16"/>
  <c r="R267" i="16"/>
  <c r="Q267" i="16"/>
  <c r="P267" i="16"/>
  <c r="O267" i="16"/>
  <c r="N267" i="16"/>
  <c r="M267" i="16"/>
  <c r="L267" i="16"/>
  <c r="K267" i="16"/>
  <c r="J267" i="16"/>
  <c r="I267" i="16"/>
  <c r="H267" i="16"/>
  <c r="G267" i="16"/>
  <c r="F267" i="16"/>
  <c r="E267" i="16"/>
  <c r="D267" i="16"/>
  <c r="C267" i="16"/>
  <c r="B267" i="16"/>
  <c r="A267" i="16"/>
  <c r="AE268" i="16"/>
  <c r="AD268" i="16"/>
  <c r="AC268" i="16"/>
  <c r="AB268" i="16"/>
  <c r="Z268" i="16"/>
  <c r="Y268" i="16"/>
  <c r="X268" i="16"/>
  <c r="W268" i="16"/>
  <c r="V268" i="16"/>
  <c r="U268" i="16"/>
  <c r="T268" i="16"/>
  <c r="S268" i="16"/>
  <c r="R268" i="16"/>
  <c r="Q268" i="16"/>
  <c r="P268" i="16"/>
  <c r="O268" i="16"/>
  <c r="N268" i="16"/>
  <c r="M268" i="16"/>
  <c r="L268" i="16"/>
  <c r="K268" i="16"/>
  <c r="J268" i="16"/>
  <c r="I268" i="16"/>
  <c r="H268" i="16"/>
  <c r="G268" i="16"/>
  <c r="F268" i="16"/>
  <c r="E268" i="16"/>
  <c r="D268" i="16"/>
  <c r="C268" i="16"/>
  <c r="B268" i="16"/>
  <c r="A268" i="16"/>
  <c r="AE153" i="16"/>
  <c r="AD153" i="16"/>
  <c r="AC153" i="16"/>
  <c r="AB153" i="16"/>
  <c r="Z153" i="16"/>
  <c r="Y153" i="16"/>
  <c r="X153" i="16"/>
  <c r="W153" i="16"/>
  <c r="V153" i="16"/>
  <c r="U153" i="16"/>
  <c r="T153" i="16"/>
  <c r="S153" i="16"/>
  <c r="R153" i="16"/>
  <c r="Q153" i="16"/>
  <c r="P153" i="16"/>
  <c r="O153" i="16"/>
  <c r="N153" i="16"/>
  <c r="M153" i="16"/>
  <c r="L153" i="16"/>
  <c r="K153" i="16"/>
  <c r="J153" i="16"/>
  <c r="I153" i="16"/>
  <c r="H153" i="16"/>
  <c r="G153" i="16"/>
  <c r="F153" i="16"/>
  <c r="E153" i="16"/>
  <c r="D153" i="16"/>
  <c r="C153" i="16"/>
  <c r="B153" i="16"/>
  <c r="A153" i="16"/>
  <c r="AE82" i="16"/>
  <c r="AD82" i="16"/>
  <c r="AC82" i="16"/>
  <c r="AB82" i="16"/>
  <c r="Z82" i="16"/>
  <c r="Y82" i="16"/>
  <c r="X82" i="16"/>
  <c r="W82" i="16"/>
  <c r="V82" i="16"/>
  <c r="U82" i="16"/>
  <c r="T82" i="16"/>
  <c r="S82" i="16"/>
  <c r="R82" i="16"/>
  <c r="Q82" i="16"/>
  <c r="P82" i="16"/>
  <c r="O82" i="16"/>
  <c r="N82" i="16"/>
  <c r="M82" i="16"/>
  <c r="L82" i="16"/>
  <c r="K82" i="16"/>
  <c r="J82" i="16"/>
  <c r="I82" i="16"/>
  <c r="H82" i="16"/>
  <c r="G82" i="16"/>
  <c r="F82" i="16"/>
  <c r="E82" i="16"/>
  <c r="D82" i="16"/>
  <c r="C82" i="16"/>
  <c r="B82" i="16"/>
  <c r="A82" i="16"/>
  <c r="AE10" i="16"/>
  <c r="AB10" i="16"/>
  <c r="AD10" i="16"/>
  <c r="AA10" i="16"/>
  <c r="Z10" i="16"/>
  <c r="Y10" i="16"/>
  <c r="X10" i="16"/>
  <c r="W10" i="16"/>
  <c r="V10" i="16"/>
  <c r="S10" i="16"/>
  <c r="U10" i="16"/>
  <c r="R10" i="16"/>
  <c r="Q10" i="16"/>
  <c r="P10" i="16"/>
  <c r="O10" i="16"/>
  <c r="N10" i="16"/>
  <c r="M10" i="16"/>
  <c r="J10" i="16"/>
  <c r="L10" i="16"/>
  <c r="I10" i="16"/>
  <c r="H10" i="16"/>
  <c r="G10" i="16"/>
  <c r="F10" i="16"/>
  <c r="E10" i="16"/>
  <c r="D10" i="16"/>
  <c r="A10" i="16"/>
  <c r="C10" i="16"/>
  <c r="AE152" i="16"/>
  <c r="AD152" i="16"/>
  <c r="AC152" i="16"/>
  <c r="AB152" i="16"/>
  <c r="Z152" i="16"/>
  <c r="Y152" i="16"/>
  <c r="X152" i="16"/>
  <c r="W152" i="16"/>
  <c r="V152" i="16"/>
  <c r="U152" i="16"/>
  <c r="T152" i="16"/>
  <c r="S152" i="16"/>
  <c r="R152" i="16"/>
  <c r="Q152" i="16"/>
  <c r="P152" i="16"/>
  <c r="O152" i="16"/>
  <c r="N152" i="16"/>
  <c r="M152" i="16"/>
  <c r="L152" i="16"/>
  <c r="K152" i="16"/>
  <c r="J152" i="16"/>
  <c r="I152" i="16"/>
  <c r="H152" i="16"/>
  <c r="G152" i="16"/>
  <c r="F152" i="16"/>
  <c r="E152" i="16"/>
  <c r="D152" i="16"/>
  <c r="C152" i="16"/>
  <c r="B152" i="16"/>
  <c r="A152" i="16"/>
  <c r="AE192" i="16"/>
  <c r="AD192" i="16"/>
  <c r="AC192" i="16"/>
  <c r="AB192" i="16"/>
  <c r="Z192" i="16"/>
  <c r="Y192" i="16"/>
  <c r="X192" i="16"/>
  <c r="W192" i="16"/>
  <c r="V192" i="16"/>
  <c r="U192" i="16"/>
  <c r="T192" i="16"/>
  <c r="S192" i="16"/>
  <c r="R192" i="16"/>
  <c r="Q192" i="16"/>
  <c r="P192" i="16"/>
  <c r="O192" i="16"/>
  <c r="N192" i="16"/>
  <c r="M192" i="16"/>
  <c r="L192" i="16"/>
  <c r="K192" i="16"/>
  <c r="J192" i="16"/>
  <c r="I192" i="16"/>
  <c r="H192" i="16"/>
  <c r="G192" i="16"/>
  <c r="F192" i="16"/>
  <c r="E192" i="16"/>
  <c r="D192" i="16"/>
  <c r="C192" i="16"/>
  <c r="B192" i="16"/>
  <c r="A192" i="16"/>
  <c r="AE9" i="16"/>
  <c r="AB9" i="16"/>
  <c r="AD9" i="16"/>
  <c r="AA9" i="16"/>
  <c r="Z9" i="16"/>
  <c r="Y9" i="16"/>
  <c r="X9" i="16"/>
  <c r="W9" i="16"/>
  <c r="V9" i="16"/>
  <c r="S9" i="16"/>
  <c r="U9" i="16"/>
  <c r="R9" i="16"/>
  <c r="Q9" i="16"/>
  <c r="P9" i="16"/>
  <c r="O9" i="16"/>
  <c r="N9" i="16"/>
  <c r="M9" i="16"/>
  <c r="J9" i="16"/>
  <c r="L9" i="16"/>
  <c r="I9" i="16"/>
  <c r="H9" i="16"/>
  <c r="G9" i="16"/>
  <c r="F9" i="16"/>
  <c r="E9" i="16"/>
  <c r="D9" i="16"/>
  <c r="A9" i="16"/>
  <c r="C9" i="16"/>
  <c r="AE266" i="16"/>
  <c r="AD266" i="16"/>
  <c r="AC266" i="16"/>
  <c r="AB266"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AE81" i="16"/>
  <c r="AD81" i="16"/>
  <c r="AC81" i="16"/>
  <c r="AB81" i="16"/>
  <c r="Z81" i="16"/>
  <c r="Y81" i="16"/>
  <c r="X81" i="16"/>
  <c r="W81" i="16"/>
  <c r="V81" i="16"/>
  <c r="U81" i="16"/>
  <c r="T81" i="16"/>
  <c r="S81" i="16"/>
  <c r="R81" i="16"/>
  <c r="Q81" i="16"/>
  <c r="P81" i="16"/>
  <c r="O81" i="16"/>
  <c r="N81" i="16"/>
  <c r="M81" i="16"/>
  <c r="L81" i="16"/>
  <c r="K81" i="16"/>
  <c r="J81" i="16"/>
  <c r="I81" i="16"/>
  <c r="H81" i="16"/>
  <c r="G81" i="16"/>
  <c r="F81" i="16"/>
  <c r="E81" i="16"/>
  <c r="D81" i="16"/>
  <c r="C81" i="16"/>
  <c r="B81" i="16"/>
  <c r="A81" i="16"/>
  <c r="AE8" i="16"/>
  <c r="AB8" i="16"/>
  <c r="AD8" i="16"/>
  <c r="AA8" i="16"/>
  <c r="Z8" i="16"/>
  <c r="Y8" i="16"/>
  <c r="X8" i="16"/>
  <c r="W8" i="16"/>
  <c r="V8" i="16"/>
  <c r="S8" i="16"/>
  <c r="U8" i="16"/>
  <c r="R8" i="16"/>
  <c r="Q8" i="16"/>
  <c r="P8" i="16"/>
  <c r="O8" i="16"/>
  <c r="N8" i="16"/>
  <c r="M8" i="16"/>
  <c r="J8" i="16"/>
  <c r="L8" i="16"/>
  <c r="I8" i="16"/>
  <c r="H8" i="16"/>
  <c r="G8" i="16"/>
  <c r="F8" i="16"/>
  <c r="E8" i="16"/>
  <c r="D8" i="16"/>
  <c r="A8" i="16"/>
  <c r="C8" i="16"/>
  <c r="AE151" i="16"/>
  <c r="AD151" i="16"/>
  <c r="AC151" i="16"/>
  <c r="AB151" i="16"/>
  <c r="Z151" i="16"/>
  <c r="Y151" i="16"/>
  <c r="X151" i="16"/>
  <c r="W151" i="16"/>
  <c r="V151" i="16"/>
  <c r="U151" i="16"/>
  <c r="T151" i="16"/>
  <c r="S151" i="16"/>
  <c r="R151" i="16"/>
  <c r="Q151" i="16"/>
  <c r="P151" i="16"/>
  <c r="O151" i="16"/>
  <c r="N151" i="16"/>
  <c r="M151" i="16"/>
  <c r="L151" i="16"/>
  <c r="K151" i="16"/>
  <c r="J151" i="16"/>
  <c r="I151" i="16"/>
  <c r="H151" i="16"/>
  <c r="G151" i="16"/>
  <c r="F151" i="16"/>
  <c r="E151" i="16"/>
  <c r="D151" i="16"/>
  <c r="C151" i="16"/>
  <c r="B151" i="16"/>
  <c r="A151" i="16"/>
  <c r="AE265" i="16"/>
  <c r="AD265" i="16"/>
  <c r="AC265" i="16"/>
  <c r="AB265" i="16"/>
  <c r="Z265" i="16"/>
  <c r="Y265" i="16"/>
  <c r="X265" i="16"/>
  <c r="W265" i="16"/>
  <c r="V265" i="16"/>
  <c r="U265" i="16"/>
  <c r="T265" i="16"/>
  <c r="S265" i="16"/>
  <c r="R265" i="16"/>
  <c r="Q265" i="16"/>
  <c r="P265" i="16"/>
  <c r="O265" i="16"/>
  <c r="N265" i="16"/>
  <c r="M265" i="16"/>
  <c r="L265" i="16"/>
  <c r="K265" i="16"/>
  <c r="J265" i="16"/>
  <c r="I265" i="16"/>
  <c r="H265" i="16"/>
  <c r="G265" i="16"/>
  <c r="F265" i="16"/>
  <c r="E265" i="16"/>
  <c r="D265" i="16"/>
  <c r="C265" i="16"/>
  <c r="B265" i="16"/>
  <c r="A265" i="16"/>
  <c r="AE191" i="16"/>
  <c r="AD191" i="16"/>
  <c r="AC191" i="16"/>
  <c r="AB191"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AE7" i="16"/>
  <c r="AB7" i="16"/>
  <c r="AD7" i="16"/>
  <c r="AA7" i="16"/>
  <c r="Z7" i="16"/>
  <c r="Y7" i="16"/>
  <c r="X7" i="16"/>
  <c r="W7" i="16"/>
  <c r="V7" i="16"/>
  <c r="S7" i="16"/>
  <c r="U7" i="16"/>
  <c r="R7" i="16"/>
  <c r="Q7" i="16"/>
  <c r="P7" i="16"/>
  <c r="O7" i="16"/>
  <c r="N7" i="16"/>
  <c r="M7" i="16"/>
  <c r="J7" i="16"/>
  <c r="L7" i="16"/>
  <c r="I7" i="16"/>
  <c r="H7" i="16"/>
  <c r="G7" i="16"/>
  <c r="F7" i="16"/>
  <c r="E7" i="16"/>
  <c r="D7" i="16"/>
  <c r="A7" i="16"/>
  <c r="C7" i="16"/>
  <c r="AE6" i="16"/>
  <c r="AB6" i="16"/>
  <c r="AD6" i="16"/>
  <c r="AA6" i="16"/>
  <c r="Z6" i="16"/>
  <c r="Y6" i="16"/>
  <c r="X6" i="16"/>
  <c r="W6" i="16"/>
  <c r="V6" i="16"/>
  <c r="S6" i="16"/>
  <c r="U6" i="16"/>
  <c r="R6" i="16"/>
  <c r="Q6" i="16"/>
  <c r="P6" i="16"/>
  <c r="O6" i="16"/>
  <c r="N6" i="16"/>
  <c r="M6" i="16"/>
  <c r="J6" i="16"/>
  <c r="L6" i="16"/>
  <c r="I6" i="16"/>
  <c r="H6" i="16"/>
  <c r="G6" i="16"/>
  <c r="F6" i="16"/>
  <c r="E6" i="16"/>
  <c r="D6" i="16"/>
  <c r="A6" i="16"/>
  <c r="C6" i="16"/>
  <c r="AE5" i="16"/>
  <c r="AB5" i="16"/>
  <c r="AD5" i="16"/>
  <c r="AA5" i="16"/>
  <c r="Z5" i="16"/>
  <c r="Y5" i="16"/>
  <c r="X5" i="16"/>
  <c r="W5" i="16"/>
  <c r="V5" i="16"/>
  <c r="S5" i="16"/>
  <c r="U5" i="16"/>
  <c r="R5" i="16"/>
  <c r="Q5" i="16"/>
  <c r="P5" i="16"/>
  <c r="O5" i="16"/>
  <c r="N5" i="16"/>
  <c r="M5" i="16"/>
  <c r="J5" i="16"/>
  <c r="L5" i="16"/>
  <c r="I5" i="16"/>
  <c r="H5" i="16"/>
  <c r="G5" i="16"/>
  <c r="F5" i="16"/>
  <c r="E5" i="16"/>
  <c r="D5" i="16"/>
  <c r="A5" i="16"/>
  <c r="C5" i="16"/>
  <c r="AE264" i="16"/>
  <c r="AD264" i="16"/>
  <c r="AC264" i="16"/>
  <c r="AB264"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AE36" i="16"/>
  <c r="AD36" i="16"/>
  <c r="AC36" i="16"/>
  <c r="AB36" i="16"/>
  <c r="Z36" i="16"/>
  <c r="Y36" i="16"/>
  <c r="X36" i="16"/>
  <c r="W36" i="16"/>
  <c r="V36" i="16"/>
  <c r="U36" i="16"/>
  <c r="T36" i="16"/>
  <c r="S36" i="16"/>
  <c r="R36" i="16"/>
  <c r="Q36" i="16"/>
  <c r="P36" i="16"/>
  <c r="O36" i="16"/>
  <c r="N36" i="16"/>
  <c r="M36" i="16"/>
  <c r="L36" i="16"/>
  <c r="K36" i="16"/>
  <c r="J36" i="16"/>
  <c r="I36" i="16"/>
  <c r="H36" i="16"/>
  <c r="G36" i="16"/>
  <c r="F36" i="16"/>
  <c r="E36" i="16"/>
  <c r="D36" i="16"/>
  <c r="C36" i="16"/>
  <c r="B36" i="16"/>
  <c r="A36" i="16"/>
  <c r="AE148" i="16"/>
  <c r="AD148" i="16"/>
  <c r="AC148" i="16"/>
  <c r="AB148" i="16"/>
  <c r="Z148" i="16"/>
  <c r="Y148" i="16"/>
  <c r="X148" i="16"/>
  <c r="W148" i="16"/>
  <c r="V148" i="16"/>
  <c r="U148" i="16"/>
  <c r="T148" i="16"/>
  <c r="S148" i="16"/>
  <c r="R148" i="16"/>
  <c r="Q148" i="16"/>
  <c r="P148" i="16"/>
  <c r="O148" i="16"/>
  <c r="N148" i="16"/>
  <c r="M148" i="16"/>
  <c r="L148" i="16"/>
  <c r="K148" i="16"/>
  <c r="J148" i="16"/>
  <c r="I148" i="16"/>
  <c r="H148" i="16"/>
  <c r="G148" i="16"/>
  <c r="F148" i="16"/>
  <c r="E148" i="16"/>
  <c r="D148" i="16"/>
  <c r="C148" i="16"/>
  <c r="B148" i="16"/>
  <c r="A148" i="16"/>
  <c r="AE263" i="16"/>
  <c r="AD263" i="16"/>
  <c r="AC263" i="16"/>
  <c r="AB263" i="16"/>
  <c r="Z263" i="16"/>
  <c r="Y263" i="16"/>
  <c r="X263" i="16"/>
  <c r="W263" i="16"/>
  <c r="V263" i="16"/>
  <c r="U263" i="16"/>
  <c r="T263" i="16"/>
  <c r="S263" i="16"/>
  <c r="R263" i="16"/>
  <c r="Q263" i="16"/>
  <c r="P263" i="16"/>
  <c r="O263" i="16"/>
  <c r="N263" i="16"/>
  <c r="M263" i="16"/>
  <c r="L263" i="16"/>
  <c r="K263" i="16"/>
  <c r="J263" i="16"/>
  <c r="I263" i="16"/>
  <c r="H263" i="16"/>
  <c r="G263" i="16"/>
  <c r="F263" i="16"/>
  <c r="E263" i="16"/>
  <c r="D263" i="16"/>
  <c r="C263" i="16"/>
  <c r="B263" i="16"/>
  <c r="A263" i="16"/>
  <c r="AE262" i="16"/>
  <c r="AD262" i="16"/>
  <c r="AC262" i="16"/>
  <c r="AB262"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AE150" i="16"/>
  <c r="AD150" i="16"/>
  <c r="AC150" i="16"/>
  <c r="AB150" i="16"/>
  <c r="Z150" i="16"/>
  <c r="Y150" i="16"/>
  <c r="X150" i="16"/>
  <c r="W150" i="16"/>
  <c r="V150" i="16"/>
  <c r="U150" i="16"/>
  <c r="T150" i="16"/>
  <c r="S150" i="16"/>
  <c r="R150" i="16"/>
  <c r="Q150" i="16"/>
  <c r="P150" i="16"/>
  <c r="O150" i="16"/>
  <c r="N150" i="16"/>
  <c r="M150" i="16"/>
  <c r="L150" i="16"/>
  <c r="K150" i="16"/>
  <c r="J150" i="16"/>
  <c r="I150" i="16"/>
  <c r="H150" i="16"/>
  <c r="G150" i="16"/>
  <c r="F150" i="16"/>
  <c r="E150" i="16"/>
  <c r="D150" i="16"/>
  <c r="C150" i="16"/>
  <c r="B150" i="16"/>
  <c r="A150" i="16"/>
  <c r="AE149" i="16"/>
  <c r="AD149" i="16"/>
  <c r="AC149" i="16"/>
  <c r="AB149" i="16"/>
  <c r="Z149" i="16"/>
  <c r="Y149" i="16"/>
  <c r="X149" i="16"/>
  <c r="W149" i="16"/>
  <c r="V149" i="16"/>
  <c r="U149" i="16"/>
  <c r="T149" i="16"/>
  <c r="S149" i="16"/>
  <c r="R149" i="16"/>
  <c r="Q149" i="16"/>
  <c r="P149" i="16"/>
  <c r="O149" i="16"/>
  <c r="N149" i="16"/>
  <c r="M149" i="16"/>
  <c r="L149" i="16"/>
  <c r="K149" i="16"/>
  <c r="J149" i="16"/>
  <c r="I149" i="16"/>
  <c r="H149" i="16"/>
  <c r="G149" i="16"/>
  <c r="F149" i="16"/>
  <c r="E149" i="16"/>
  <c r="D149" i="16"/>
  <c r="C149" i="16"/>
  <c r="B149" i="16"/>
  <c r="A149" i="16"/>
  <c r="AE261" i="16"/>
  <c r="AD261" i="16"/>
  <c r="AC261" i="16"/>
  <c r="AB261" i="16"/>
  <c r="Z261" i="16"/>
  <c r="Y261" i="16"/>
  <c r="X261" i="16"/>
  <c r="W261" i="16"/>
  <c r="V261" i="16"/>
  <c r="U261" i="16"/>
  <c r="T261" i="16"/>
  <c r="S261" i="16"/>
  <c r="R261" i="16"/>
  <c r="Q261" i="16"/>
  <c r="P261" i="16"/>
  <c r="O261" i="16"/>
  <c r="N261" i="16"/>
  <c r="M261" i="16"/>
  <c r="L261" i="16"/>
  <c r="K261" i="16"/>
  <c r="J261" i="16"/>
  <c r="I261" i="16"/>
  <c r="H261" i="16"/>
  <c r="G261" i="16"/>
  <c r="F261" i="16"/>
  <c r="E261" i="16"/>
  <c r="D261" i="16"/>
  <c r="C261" i="16"/>
  <c r="B261" i="16"/>
  <c r="A261" i="16"/>
  <c r="AE4" i="16"/>
  <c r="AB4" i="16"/>
  <c r="AD4" i="16"/>
  <c r="AA4" i="16"/>
  <c r="Z4" i="16"/>
  <c r="Y4" i="16"/>
  <c r="X4" i="16"/>
  <c r="W4" i="16"/>
  <c r="V4" i="16"/>
  <c r="S4" i="16"/>
  <c r="U4" i="16"/>
  <c r="R4" i="16"/>
  <c r="Q4" i="16"/>
  <c r="P4" i="16"/>
  <c r="O4" i="16"/>
  <c r="N4" i="16"/>
  <c r="M4" i="16"/>
  <c r="J4" i="16"/>
  <c r="L4" i="16"/>
  <c r="I4" i="16"/>
  <c r="H4" i="16"/>
  <c r="G4" i="16"/>
  <c r="F4" i="16"/>
  <c r="E4" i="16"/>
  <c r="D4" i="16"/>
  <c r="A4" i="16"/>
  <c r="C4" i="16"/>
  <c r="AE35" i="16"/>
  <c r="AD35" i="16"/>
  <c r="AC35" i="16"/>
  <c r="AB35" i="16"/>
  <c r="Z35" i="16"/>
  <c r="Y35" i="16"/>
  <c r="X35" i="16"/>
  <c r="W35" i="16"/>
  <c r="V35" i="16"/>
  <c r="U35" i="16"/>
  <c r="T35" i="16"/>
  <c r="S35" i="16"/>
  <c r="R35" i="16"/>
  <c r="Q35" i="16"/>
  <c r="P35" i="16"/>
  <c r="O35" i="16"/>
  <c r="N35" i="16"/>
  <c r="M35" i="16"/>
  <c r="L35" i="16"/>
  <c r="K35" i="16"/>
  <c r="J35" i="16"/>
  <c r="I35" i="16"/>
  <c r="H35" i="16"/>
  <c r="G35" i="16"/>
  <c r="F35" i="16"/>
  <c r="E35" i="16"/>
  <c r="D35" i="16"/>
  <c r="C35" i="16"/>
  <c r="B35" i="16"/>
  <c r="A35" i="16"/>
  <c r="AE190" i="16"/>
  <c r="AD190" i="16"/>
  <c r="AC190" i="16"/>
  <c r="AB190" i="16"/>
  <c r="Z190" i="16"/>
  <c r="Y190" i="16"/>
  <c r="X190" i="16"/>
  <c r="W190" i="16"/>
  <c r="V190" i="16"/>
  <c r="U190" i="16"/>
  <c r="T190" i="16"/>
  <c r="S190" i="16"/>
  <c r="R190" i="16"/>
  <c r="Q190" i="16"/>
  <c r="P190" i="16"/>
  <c r="O190" i="16"/>
  <c r="N190" i="16"/>
  <c r="M190" i="16"/>
  <c r="L190" i="16"/>
  <c r="K190" i="16"/>
  <c r="J190" i="16"/>
  <c r="I190" i="16"/>
  <c r="H190" i="16"/>
  <c r="G190" i="16"/>
  <c r="F190" i="16"/>
  <c r="E190" i="16"/>
  <c r="D190" i="16"/>
  <c r="C190" i="16"/>
  <c r="B190" i="16"/>
  <c r="A190" i="16"/>
  <c r="AE3" i="16"/>
  <c r="AB3" i="16"/>
  <c r="AD3" i="16"/>
  <c r="AA3" i="16"/>
  <c r="Z3" i="16"/>
  <c r="Y3" i="16"/>
  <c r="X3" i="16"/>
  <c r="W3" i="16"/>
  <c r="V3" i="16"/>
  <c r="S3" i="16"/>
  <c r="U3" i="16"/>
  <c r="R3" i="16"/>
  <c r="Q3" i="16"/>
  <c r="P3" i="16"/>
  <c r="O3" i="16"/>
  <c r="N3" i="16"/>
  <c r="M3" i="16"/>
  <c r="J3" i="16"/>
  <c r="L3" i="16"/>
  <c r="I3" i="16"/>
  <c r="H3" i="16"/>
  <c r="G3" i="16"/>
  <c r="F3" i="16"/>
  <c r="E3" i="16"/>
  <c r="D3" i="16"/>
  <c r="A3" i="16"/>
  <c r="C3" i="16"/>
  <c r="AE147" i="16"/>
  <c r="AD147" i="16"/>
  <c r="AC147" i="16"/>
  <c r="AB147" i="16"/>
  <c r="Z147" i="16"/>
  <c r="Y147" i="16"/>
  <c r="X147" i="16"/>
  <c r="W147" i="16"/>
  <c r="V147" i="16"/>
  <c r="U147" i="16"/>
  <c r="T147" i="16"/>
  <c r="S147" i="16"/>
  <c r="R147" i="16"/>
  <c r="Q147" i="16"/>
  <c r="P147" i="16"/>
  <c r="O147" i="16"/>
  <c r="N147" i="16"/>
  <c r="M147" i="16"/>
  <c r="L147" i="16"/>
  <c r="K147" i="16"/>
  <c r="J147" i="16"/>
  <c r="I147" i="16"/>
  <c r="H147" i="16"/>
  <c r="G147" i="16"/>
  <c r="F147" i="16"/>
  <c r="E147" i="16"/>
  <c r="D147" i="16"/>
  <c r="C147" i="16"/>
  <c r="B147" i="16"/>
  <c r="A147" i="16"/>
  <c r="AE260" i="16"/>
  <c r="AD260" i="16"/>
  <c r="AC260" i="16"/>
  <c r="AB260" i="16"/>
  <c r="Z260" i="16"/>
  <c r="Y260" i="16"/>
  <c r="X260" i="16"/>
  <c r="W260" i="16"/>
  <c r="V260" i="16"/>
  <c r="U260" i="16"/>
  <c r="T260" i="16"/>
  <c r="S260" i="16"/>
  <c r="R260" i="16"/>
  <c r="Q260" i="16"/>
  <c r="P260" i="16"/>
  <c r="O260" i="16"/>
  <c r="N260" i="16"/>
  <c r="M260" i="16"/>
  <c r="L260" i="16"/>
  <c r="K260" i="16"/>
  <c r="J260" i="16"/>
  <c r="I260" i="16"/>
  <c r="H260" i="16"/>
  <c r="G260" i="16"/>
  <c r="F260" i="16"/>
  <c r="E260" i="16"/>
  <c r="D260" i="16"/>
  <c r="C260" i="16"/>
  <c r="B260" i="16"/>
  <c r="A260" i="16"/>
  <c r="AE188" i="16"/>
  <c r="AD188" i="16"/>
  <c r="AC188" i="16"/>
  <c r="AB188" i="16"/>
  <c r="Z188" i="16"/>
  <c r="Y188" i="16"/>
  <c r="X188" i="16"/>
  <c r="W188" i="16"/>
  <c r="V188" i="16"/>
  <c r="U188" i="16"/>
  <c r="T188" i="16"/>
  <c r="S188" i="16"/>
  <c r="R188" i="16"/>
  <c r="Q188" i="16"/>
  <c r="P188" i="16"/>
  <c r="O188" i="16"/>
  <c r="N188" i="16"/>
  <c r="M188" i="16"/>
  <c r="L188" i="16"/>
  <c r="K188" i="16"/>
  <c r="J188" i="16"/>
  <c r="I188" i="16"/>
  <c r="H188" i="16"/>
  <c r="G188" i="16"/>
  <c r="F188" i="16"/>
  <c r="E188" i="16"/>
  <c r="D188" i="16"/>
  <c r="C188" i="16"/>
  <c r="B188" i="16"/>
  <c r="A188" i="16"/>
  <c r="AE189" i="16"/>
  <c r="AD189" i="16"/>
  <c r="AC189" i="16"/>
  <c r="AB189" i="16"/>
  <c r="Z189" i="16"/>
  <c r="Y189" i="16"/>
  <c r="X189" i="16"/>
  <c r="W189" i="16"/>
  <c r="V189" i="16"/>
  <c r="U189" i="16"/>
  <c r="T189" i="16"/>
  <c r="S189" i="16"/>
  <c r="R189" i="16"/>
  <c r="Q189" i="16"/>
  <c r="P189" i="16"/>
  <c r="O189" i="16"/>
  <c r="N189" i="16"/>
  <c r="M189" i="16"/>
  <c r="L189" i="16"/>
  <c r="K189" i="16"/>
  <c r="J189" i="16"/>
  <c r="I189" i="16"/>
  <c r="H189" i="16"/>
  <c r="G189" i="16"/>
  <c r="F189" i="16"/>
  <c r="E189" i="16"/>
  <c r="D189" i="16"/>
  <c r="C189" i="16"/>
  <c r="B189" i="16"/>
  <c r="A189" i="16"/>
  <c r="AE80" i="16"/>
  <c r="AD80" i="16"/>
  <c r="AC80" i="16"/>
  <c r="AB80" i="16"/>
  <c r="Z80" i="16"/>
  <c r="Y80" i="16"/>
  <c r="X80" i="16"/>
  <c r="W80" i="16"/>
  <c r="V80" i="16"/>
  <c r="U80" i="16"/>
  <c r="T80" i="16"/>
  <c r="S80" i="16"/>
  <c r="R80" i="16"/>
  <c r="Q80" i="16"/>
  <c r="P80" i="16"/>
  <c r="O80" i="16"/>
  <c r="N80" i="16"/>
  <c r="M80" i="16"/>
  <c r="L80" i="16"/>
  <c r="K80" i="16"/>
  <c r="J80" i="16"/>
  <c r="I80" i="16"/>
  <c r="H80" i="16"/>
  <c r="G80" i="16"/>
  <c r="F80" i="16"/>
  <c r="E80" i="16"/>
  <c r="D80" i="16"/>
  <c r="C80" i="16"/>
  <c r="B80" i="16"/>
  <c r="A80" i="16"/>
  <c r="AE258" i="16"/>
  <c r="AD258" i="16"/>
  <c r="AC258" i="16"/>
  <c r="AB258"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AE2" i="16"/>
  <c r="AB2" i="16"/>
  <c r="AD2" i="16"/>
  <c r="AA2" i="16"/>
  <c r="Z2" i="16"/>
  <c r="Y2" i="16"/>
  <c r="X2" i="16"/>
  <c r="W2" i="16"/>
  <c r="V2" i="16"/>
  <c r="S2" i="16"/>
  <c r="U2" i="16"/>
  <c r="R2" i="16"/>
  <c r="Q2" i="16"/>
  <c r="P2" i="16"/>
  <c r="O2" i="16"/>
  <c r="N2" i="16"/>
  <c r="M2" i="16"/>
  <c r="J2" i="16"/>
  <c r="L2" i="16"/>
  <c r="I2" i="16"/>
  <c r="H2" i="16"/>
  <c r="G2" i="16"/>
  <c r="F2" i="16"/>
  <c r="E2" i="16"/>
  <c r="D2" i="16"/>
  <c r="A2" i="16"/>
  <c r="C2" i="16"/>
  <c r="AE34" i="16"/>
  <c r="AD34" i="16"/>
  <c r="AC34" i="16"/>
  <c r="AB34" i="16"/>
  <c r="Z34" i="16"/>
  <c r="Y34" i="16"/>
  <c r="X34" i="16"/>
  <c r="W34" i="16"/>
  <c r="V34" i="16"/>
  <c r="U34" i="16"/>
  <c r="T34" i="16"/>
  <c r="S34" i="16"/>
  <c r="R34" i="16"/>
  <c r="Q34" i="16"/>
  <c r="P34" i="16"/>
  <c r="O34" i="16"/>
  <c r="N34" i="16"/>
  <c r="M34" i="16"/>
  <c r="L34" i="16"/>
  <c r="K34" i="16"/>
  <c r="J34" i="16"/>
  <c r="I34" i="16"/>
  <c r="H34" i="16"/>
  <c r="G34" i="16"/>
  <c r="F34" i="16"/>
  <c r="E34" i="16"/>
  <c r="D34" i="16"/>
  <c r="C34" i="16"/>
  <c r="B34" i="16"/>
  <c r="A34" i="16"/>
  <c r="AE259" i="16"/>
  <c r="AD259" i="16"/>
  <c r="AC259" i="16"/>
  <c r="AB259" i="16"/>
  <c r="Z259" i="16"/>
  <c r="Y259" i="16"/>
  <c r="X259" i="16"/>
  <c r="W259" i="16"/>
  <c r="V259" i="16"/>
  <c r="U259" i="16"/>
  <c r="T259" i="16"/>
  <c r="S259" i="16"/>
  <c r="R259" i="16"/>
  <c r="Q259" i="16"/>
  <c r="P259" i="16"/>
  <c r="O259" i="16"/>
  <c r="N259" i="16"/>
  <c r="M259" i="16"/>
  <c r="L259" i="16"/>
  <c r="K259" i="16"/>
  <c r="J259" i="16"/>
  <c r="I259" i="16"/>
  <c r="H259" i="16"/>
  <c r="G259" i="16"/>
  <c r="F259" i="16"/>
  <c r="E259" i="16"/>
  <c r="D259" i="16"/>
  <c r="C259" i="16"/>
  <c r="B259" i="16"/>
  <c r="A259" i="16"/>
  <c r="AE79" i="16"/>
  <c r="AD79" i="16"/>
  <c r="AC79" i="16"/>
  <c r="AB79" i="16"/>
  <c r="Z79" i="16"/>
  <c r="Y79" i="16"/>
  <c r="X79" i="16"/>
  <c r="W79" i="16"/>
  <c r="V79" i="16"/>
  <c r="U79" i="16"/>
  <c r="T79" i="16"/>
  <c r="S79" i="16"/>
  <c r="R79" i="16"/>
  <c r="Q79" i="16"/>
  <c r="P79" i="16"/>
  <c r="O79" i="16"/>
  <c r="N79" i="16"/>
  <c r="M79" i="16"/>
  <c r="L79" i="16"/>
  <c r="K79" i="16"/>
  <c r="J79" i="16"/>
  <c r="I79" i="16"/>
  <c r="H79" i="16"/>
  <c r="G79" i="16"/>
  <c r="F79" i="16"/>
  <c r="E79" i="16"/>
  <c r="D79" i="16"/>
  <c r="C79" i="16"/>
  <c r="B79" i="16"/>
  <c r="A79" i="16"/>
  <c r="AE257" i="16"/>
  <c r="AD257" i="16"/>
  <c r="AC257" i="16"/>
  <c r="AB257" i="16"/>
  <c r="Z257" i="16"/>
  <c r="Y257" i="16"/>
  <c r="X257" i="16"/>
  <c r="W257" i="16"/>
  <c r="V257" i="16"/>
  <c r="U257" i="16"/>
  <c r="T257" i="16"/>
  <c r="S257" i="16"/>
  <c r="R257" i="16"/>
  <c r="Q257" i="16"/>
  <c r="P257" i="16"/>
  <c r="O257" i="16"/>
  <c r="N257" i="16"/>
  <c r="M257" i="16"/>
  <c r="L257" i="16"/>
  <c r="K257" i="16"/>
  <c r="J257" i="16"/>
  <c r="I257" i="16"/>
  <c r="H257" i="16"/>
  <c r="G257" i="16"/>
  <c r="F257" i="16"/>
  <c r="E257" i="16"/>
  <c r="D257" i="16"/>
  <c r="C257" i="16"/>
  <c r="B257" i="16"/>
  <c r="A257" i="16"/>
  <c r="AE146" i="16"/>
  <c r="AD146" i="16"/>
  <c r="AC146" i="16"/>
  <c r="AB146" i="16"/>
  <c r="Z146" i="16"/>
  <c r="Y146" i="16"/>
  <c r="X146" i="16"/>
  <c r="W146" i="16"/>
  <c r="V146" i="16"/>
  <c r="U146" i="16"/>
  <c r="T146" i="16"/>
  <c r="S146" i="16"/>
  <c r="R146" i="16"/>
  <c r="Q146" i="16"/>
  <c r="P146" i="16"/>
  <c r="O146" i="16"/>
  <c r="N146" i="16"/>
  <c r="M146" i="16"/>
  <c r="L146" i="16"/>
  <c r="K146" i="16"/>
  <c r="J146" i="16"/>
  <c r="I146" i="16"/>
  <c r="H146" i="16"/>
  <c r="G146" i="16"/>
  <c r="F146" i="16"/>
  <c r="E146" i="16"/>
  <c r="D146" i="16"/>
  <c r="C146" i="16"/>
  <c r="B146" i="16"/>
  <c r="A146" i="16"/>
  <c r="AE256" i="16"/>
  <c r="AD256" i="16"/>
  <c r="AC256" i="16"/>
  <c r="AB256" i="16"/>
  <c r="Z256" i="16"/>
  <c r="Y256" i="16"/>
  <c r="X256" i="16"/>
  <c r="W256" i="16"/>
  <c r="V256" i="16"/>
  <c r="U256" i="16"/>
  <c r="T256" i="16"/>
  <c r="S256" i="16"/>
  <c r="R256" i="16"/>
  <c r="Q256" i="16"/>
  <c r="P256" i="16"/>
  <c r="O256" i="16"/>
  <c r="N256" i="16"/>
  <c r="M256" i="16"/>
  <c r="L256" i="16"/>
  <c r="K256" i="16"/>
  <c r="J256" i="16"/>
  <c r="I256" i="16"/>
  <c r="H256" i="16"/>
  <c r="G256" i="16"/>
  <c r="F256" i="16"/>
  <c r="E256" i="16"/>
  <c r="D256" i="16"/>
  <c r="C256" i="16"/>
  <c r="B256" i="16"/>
  <c r="A256" i="16"/>
  <c r="AE255" i="16"/>
  <c r="AD255" i="16"/>
  <c r="AC255" i="16"/>
  <c r="AB255" i="16"/>
  <c r="Z255" i="16"/>
  <c r="Y255" i="16"/>
  <c r="X255" i="16"/>
  <c r="W255" i="16"/>
  <c r="V255" i="16"/>
  <c r="U255" i="16"/>
  <c r="T255" i="16"/>
  <c r="S255" i="16"/>
  <c r="R255" i="16"/>
  <c r="Q255" i="16"/>
  <c r="P255" i="16"/>
  <c r="O255" i="16"/>
  <c r="N255" i="16"/>
  <c r="M255" i="16"/>
  <c r="L255" i="16"/>
  <c r="K255" i="16"/>
  <c r="J255" i="16"/>
  <c r="I255" i="16"/>
  <c r="H255" i="16"/>
  <c r="G255" i="16"/>
  <c r="F255" i="16"/>
  <c r="E255" i="16"/>
  <c r="D255" i="16"/>
  <c r="C255" i="16"/>
  <c r="B255" i="16"/>
  <c r="A255" i="16"/>
  <c r="AE145" i="16"/>
  <c r="AD145" i="16"/>
  <c r="AC145" i="16"/>
  <c r="AB145" i="16"/>
  <c r="Z145" i="16"/>
  <c r="Y145" i="16"/>
  <c r="X145" i="16"/>
  <c r="W145" i="16"/>
  <c r="V145" i="16"/>
  <c r="U145" i="16"/>
  <c r="T145" i="16"/>
  <c r="S145" i="16"/>
  <c r="R145" i="16"/>
  <c r="Q145" i="16"/>
  <c r="P145" i="16"/>
  <c r="O145" i="16"/>
  <c r="N145" i="16"/>
  <c r="M145" i="16"/>
  <c r="L145" i="16"/>
  <c r="K145" i="16"/>
  <c r="J145" i="16"/>
  <c r="I145" i="16"/>
  <c r="H145" i="16"/>
  <c r="G145" i="16"/>
  <c r="F145" i="16"/>
  <c r="E145" i="16"/>
  <c r="D145" i="16"/>
  <c r="C145" i="16"/>
  <c r="B145" i="16"/>
  <c r="A145" i="16"/>
  <c r="AE187" i="16"/>
  <c r="AD187" i="16"/>
  <c r="AC187" i="16"/>
  <c r="AB187"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AE254" i="16"/>
  <c r="AD254" i="16"/>
  <c r="AC254" i="16"/>
  <c r="AB254"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AE144" i="16"/>
  <c r="AD144" i="16"/>
  <c r="AC144" i="16"/>
  <c r="AB144" i="16"/>
  <c r="Z144" i="16"/>
  <c r="Y144" i="16"/>
  <c r="X144" i="16"/>
  <c r="W144" i="16"/>
  <c r="V144" i="16"/>
  <c r="U144" i="16"/>
  <c r="T144" i="16"/>
  <c r="S144" i="16"/>
  <c r="R144" i="16"/>
  <c r="Q144" i="16"/>
  <c r="P144" i="16"/>
  <c r="O144" i="16"/>
  <c r="N144" i="16"/>
  <c r="M144" i="16"/>
  <c r="L144" i="16"/>
  <c r="K144" i="16"/>
  <c r="J144" i="16"/>
  <c r="I144" i="16"/>
  <c r="H144" i="16"/>
  <c r="G144" i="16"/>
  <c r="F144" i="16"/>
  <c r="E144" i="16"/>
  <c r="D144" i="16"/>
  <c r="C144" i="16"/>
  <c r="B144" i="16"/>
  <c r="A144" i="16"/>
  <c r="AE186" i="16"/>
  <c r="AD186" i="16"/>
  <c r="AC186" i="16"/>
  <c r="AB186" i="16"/>
  <c r="Z186" i="16"/>
  <c r="Y186" i="16"/>
  <c r="X186" i="16"/>
  <c r="W186" i="16"/>
  <c r="V186" i="16"/>
  <c r="U186" i="16"/>
  <c r="T186" i="16"/>
  <c r="S186" i="16"/>
  <c r="R186" i="16"/>
  <c r="Q186" i="16"/>
  <c r="P186" i="16"/>
  <c r="O186" i="16"/>
  <c r="N186" i="16"/>
  <c r="M186" i="16"/>
  <c r="L186" i="16"/>
  <c r="K186" i="16"/>
  <c r="J186" i="16"/>
  <c r="I186" i="16"/>
  <c r="H186" i="16"/>
  <c r="G186" i="16"/>
  <c r="F186" i="16"/>
  <c r="E186" i="16"/>
  <c r="D186" i="16"/>
  <c r="C186" i="16"/>
  <c r="B186" i="16"/>
  <c r="A186" i="16"/>
  <c r="AE185" i="16"/>
  <c r="AD185" i="16"/>
  <c r="AC185" i="16"/>
  <c r="AB185" i="16"/>
  <c r="Z185" i="16"/>
  <c r="Y185" i="16"/>
  <c r="X185" i="16"/>
  <c r="W185" i="16"/>
  <c r="V185" i="16"/>
  <c r="U185" i="16"/>
  <c r="T185" i="16"/>
  <c r="S185" i="16"/>
  <c r="R185" i="16"/>
  <c r="Q185" i="16"/>
  <c r="P185" i="16"/>
  <c r="O185" i="16"/>
  <c r="N185" i="16"/>
  <c r="M185" i="16"/>
  <c r="L185" i="16"/>
  <c r="K185" i="16"/>
  <c r="J185" i="16"/>
  <c r="I185" i="16"/>
  <c r="H185" i="16"/>
  <c r="G185" i="16"/>
  <c r="F185" i="16"/>
  <c r="E185" i="16"/>
  <c r="D185" i="16"/>
  <c r="C185" i="16"/>
  <c r="B185" i="16"/>
  <c r="A185" i="16"/>
  <c r="AE142" i="16"/>
  <c r="AD142" i="16"/>
  <c r="AC142" i="16"/>
  <c r="AB142" i="16"/>
  <c r="Z142" i="16"/>
  <c r="Y142" i="16"/>
  <c r="X142" i="16"/>
  <c r="W142" i="16"/>
  <c r="V142" i="16"/>
  <c r="U142" i="16"/>
  <c r="T142" i="16"/>
  <c r="S142" i="16"/>
  <c r="R142" i="16"/>
  <c r="Q142" i="16"/>
  <c r="P142" i="16"/>
  <c r="O142" i="16"/>
  <c r="N142" i="16"/>
  <c r="M142" i="16"/>
  <c r="L142" i="16"/>
  <c r="K142" i="16"/>
  <c r="J142" i="16"/>
  <c r="I142" i="16"/>
  <c r="H142" i="16"/>
  <c r="G142" i="16"/>
  <c r="F142" i="16"/>
  <c r="E142" i="16"/>
  <c r="D142" i="16"/>
  <c r="C142" i="16"/>
  <c r="B142" i="16"/>
  <c r="A142" i="16"/>
  <c r="AE143" i="16"/>
  <c r="AD143" i="16"/>
  <c r="AC143" i="16"/>
  <c r="AB143" i="16"/>
  <c r="Z143" i="16"/>
  <c r="Y143" i="16"/>
  <c r="X143" i="16"/>
  <c r="W143" i="16"/>
  <c r="V143" i="16"/>
  <c r="U143" i="16"/>
  <c r="T143" i="16"/>
  <c r="S143" i="16"/>
  <c r="R143" i="16"/>
  <c r="Q143" i="16"/>
  <c r="P143" i="16"/>
  <c r="O143" i="16"/>
  <c r="N143" i="16"/>
  <c r="M143" i="16"/>
  <c r="L143" i="16"/>
  <c r="K143" i="16"/>
  <c r="J143" i="16"/>
  <c r="I143" i="16"/>
  <c r="H143" i="16"/>
  <c r="G143" i="16"/>
  <c r="F143" i="16"/>
  <c r="E143" i="16"/>
  <c r="D143" i="16"/>
  <c r="C143" i="16"/>
  <c r="B143" i="16"/>
  <c r="A143" i="16"/>
  <c r="AE184" i="16"/>
  <c r="AD184" i="16"/>
  <c r="AC184" i="16"/>
  <c r="AB184" i="16"/>
  <c r="Z184" i="16"/>
  <c r="Y184" i="16"/>
  <c r="X184" i="16"/>
  <c r="W184" i="16"/>
  <c r="V184" i="16"/>
  <c r="U184" i="16"/>
  <c r="T184" i="16"/>
  <c r="S184" i="16"/>
  <c r="R184" i="16"/>
  <c r="Q184" i="16"/>
  <c r="P184" i="16"/>
  <c r="O184" i="16"/>
  <c r="N184" i="16"/>
  <c r="M184" i="16"/>
  <c r="L184" i="16"/>
  <c r="K184" i="16"/>
  <c r="J184" i="16"/>
  <c r="I184" i="16"/>
  <c r="H184" i="16"/>
  <c r="G184" i="16"/>
  <c r="F184" i="16"/>
  <c r="E184" i="16"/>
  <c r="D184" i="16"/>
  <c r="C184" i="16"/>
  <c r="B184" i="16"/>
  <c r="A184" i="16"/>
  <c r="AE183" i="16"/>
  <c r="AD183" i="16"/>
  <c r="AC183" i="16"/>
  <c r="AB183"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AE182" i="16"/>
  <c r="AD182" i="16"/>
  <c r="AC182" i="16"/>
  <c r="AB182" i="16"/>
  <c r="Z182" i="16"/>
  <c r="Y182" i="16"/>
  <c r="X182" i="16"/>
  <c r="W182" i="16"/>
  <c r="V182" i="16"/>
  <c r="U182" i="16"/>
  <c r="T182" i="16"/>
  <c r="S182" i="16"/>
  <c r="R182" i="16"/>
  <c r="Q182" i="16"/>
  <c r="P182" i="16"/>
  <c r="O182" i="16"/>
  <c r="N182" i="16"/>
  <c r="M182" i="16"/>
  <c r="L182" i="16"/>
  <c r="K182" i="16"/>
  <c r="J182" i="16"/>
  <c r="I182" i="16"/>
  <c r="H182" i="16"/>
  <c r="G182" i="16"/>
  <c r="F182" i="16"/>
  <c r="E182" i="16"/>
  <c r="D182" i="16"/>
  <c r="C182" i="16"/>
  <c r="B182" i="16"/>
  <c r="A182" i="16"/>
  <c r="AE253" i="16"/>
  <c r="AD253" i="16"/>
  <c r="AC253" i="16"/>
  <c r="AB253" i="16"/>
  <c r="Z253" i="16"/>
  <c r="Y253" i="16"/>
  <c r="X253" i="16"/>
  <c r="W253" i="16"/>
  <c r="V253" i="16"/>
  <c r="U253" i="16"/>
  <c r="T253" i="16"/>
  <c r="S253" i="16"/>
  <c r="R253" i="16"/>
  <c r="Q253" i="16"/>
  <c r="P253" i="16"/>
  <c r="O253" i="16"/>
  <c r="N253" i="16"/>
  <c r="M253" i="16"/>
  <c r="L253" i="16"/>
  <c r="K253" i="16"/>
  <c r="J253" i="16"/>
  <c r="I253" i="16"/>
  <c r="H253" i="16"/>
  <c r="G253" i="16"/>
  <c r="F253" i="16"/>
  <c r="E253" i="16"/>
  <c r="D253" i="16"/>
  <c r="C253" i="16"/>
  <c r="B253" i="16"/>
  <c r="A253" i="16"/>
  <c r="AE181" i="16"/>
  <c r="AD181" i="16"/>
  <c r="AC181" i="16"/>
  <c r="AB181" i="16"/>
  <c r="Z181" i="16"/>
  <c r="Y181" i="16"/>
  <c r="X181" i="16"/>
  <c r="W181" i="16"/>
  <c r="V181" i="16"/>
  <c r="U181" i="16"/>
  <c r="T181" i="16"/>
  <c r="S181" i="16"/>
  <c r="R181" i="16"/>
  <c r="Q181" i="16"/>
  <c r="P181" i="16"/>
  <c r="O181" i="16"/>
  <c r="N181" i="16"/>
  <c r="M181" i="16"/>
  <c r="L181" i="16"/>
  <c r="K181" i="16"/>
  <c r="J181" i="16"/>
  <c r="I181" i="16"/>
  <c r="H181" i="16"/>
  <c r="G181" i="16"/>
  <c r="F181" i="16"/>
  <c r="E181" i="16"/>
  <c r="D181" i="16"/>
  <c r="C181" i="16"/>
  <c r="B181" i="16"/>
  <c r="A181" i="16"/>
  <c r="AE180" i="16"/>
  <c r="AD180" i="16"/>
  <c r="AC180" i="16"/>
  <c r="AB180" i="16"/>
  <c r="Z180" i="16"/>
  <c r="Y180" i="16"/>
  <c r="X180" i="16"/>
  <c r="W180" i="16"/>
  <c r="V180" i="16"/>
  <c r="U180" i="16"/>
  <c r="T180" i="16"/>
  <c r="S180" i="16"/>
  <c r="R180" i="16"/>
  <c r="Q180" i="16"/>
  <c r="P180" i="16"/>
  <c r="O180" i="16"/>
  <c r="N180" i="16"/>
  <c r="M180" i="16"/>
  <c r="L180" i="16"/>
  <c r="K180" i="16"/>
  <c r="J180" i="16"/>
  <c r="I180" i="16"/>
  <c r="H180" i="16"/>
  <c r="G180" i="16"/>
  <c r="F180" i="16"/>
  <c r="E180" i="16"/>
  <c r="D180" i="16"/>
  <c r="C180" i="16"/>
  <c r="B180" i="16"/>
  <c r="A180" i="16"/>
  <c r="AE252" i="16"/>
  <c r="AD252" i="16"/>
  <c r="AC252" i="16"/>
  <c r="AB252" i="16"/>
  <c r="Z252" i="16"/>
  <c r="Y252" i="16"/>
  <c r="X252" i="16"/>
  <c r="W252" i="16"/>
  <c r="V252" i="16"/>
  <c r="U252" i="16"/>
  <c r="T252" i="16"/>
  <c r="S252" i="16"/>
  <c r="R252" i="16"/>
  <c r="Q252" i="16"/>
  <c r="P252" i="16"/>
  <c r="O252" i="16"/>
  <c r="N252" i="16"/>
  <c r="M252" i="16"/>
  <c r="L252" i="16"/>
  <c r="K252" i="16"/>
  <c r="J252" i="16"/>
  <c r="I252" i="16"/>
  <c r="H252" i="16"/>
  <c r="G252" i="16"/>
  <c r="F252" i="16"/>
  <c r="E252" i="16"/>
  <c r="D252" i="16"/>
  <c r="C252" i="16"/>
  <c r="B252" i="16"/>
  <c r="A252" i="16"/>
  <c r="AE251" i="16"/>
  <c r="AD251" i="16"/>
  <c r="AC251" i="16"/>
  <c r="AB251" i="16"/>
  <c r="Z251" i="16"/>
  <c r="Y251" i="16"/>
  <c r="X251" i="16"/>
  <c r="W251" i="16"/>
  <c r="V251" i="16"/>
  <c r="U251" i="16"/>
  <c r="T251" i="16"/>
  <c r="S251" i="16"/>
  <c r="R251" i="16"/>
  <c r="Q251" i="16"/>
  <c r="P251" i="16"/>
  <c r="O251" i="16"/>
  <c r="N251" i="16"/>
  <c r="M251" i="16"/>
  <c r="L251" i="16"/>
  <c r="K251" i="16"/>
  <c r="J251" i="16"/>
  <c r="I251" i="16"/>
  <c r="H251" i="16"/>
  <c r="G251" i="16"/>
  <c r="F251" i="16"/>
  <c r="E251" i="16"/>
  <c r="D251" i="16"/>
  <c r="C251" i="16"/>
  <c r="B251" i="16"/>
  <c r="A251" i="16"/>
  <c r="AE250" i="16"/>
  <c r="AD250" i="16"/>
  <c r="AC250" i="16"/>
  <c r="AB250"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AE249" i="16"/>
  <c r="AD249" i="16"/>
  <c r="AC249" i="16"/>
  <c r="AB249" i="16"/>
  <c r="Z249" i="16"/>
  <c r="Y249" i="16"/>
  <c r="X249" i="16"/>
  <c r="W249" i="16"/>
  <c r="V249" i="16"/>
  <c r="U249" i="16"/>
  <c r="T249" i="16"/>
  <c r="S249" i="16"/>
  <c r="R249" i="16"/>
  <c r="Q249" i="16"/>
  <c r="P249" i="16"/>
  <c r="O249" i="16"/>
  <c r="N249" i="16"/>
  <c r="M249" i="16"/>
  <c r="L249" i="16"/>
  <c r="K249" i="16"/>
  <c r="J249" i="16"/>
  <c r="I249" i="16"/>
  <c r="H249" i="16"/>
  <c r="G249" i="16"/>
  <c r="F249" i="16"/>
  <c r="E249" i="16"/>
  <c r="D249" i="16"/>
  <c r="C249" i="16"/>
  <c r="B249" i="16"/>
  <c r="A249" i="16"/>
  <c r="AE248" i="16"/>
  <c r="AD248" i="16"/>
  <c r="AC248" i="16"/>
  <c r="AB248" i="16"/>
  <c r="Z248" i="16"/>
  <c r="Y248" i="16"/>
  <c r="X248" i="16"/>
  <c r="W248" i="16"/>
  <c r="V248" i="16"/>
  <c r="U248" i="16"/>
  <c r="T248" i="16"/>
  <c r="S248" i="16"/>
  <c r="R248" i="16"/>
  <c r="Q248" i="16"/>
  <c r="P248" i="16"/>
  <c r="O248" i="16"/>
  <c r="N248" i="16"/>
  <c r="M248" i="16"/>
  <c r="L248" i="16"/>
  <c r="K248" i="16"/>
  <c r="J248" i="16"/>
  <c r="I248" i="16"/>
  <c r="H248" i="16"/>
  <c r="G248" i="16"/>
  <c r="F248" i="16"/>
  <c r="E248" i="16"/>
  <c r="D248" i="16"/>
  <c r="C248" i="16"/>
  <c r="B248" i="16"/>
  <c r="A248" i="16"/>
  <c r="AE141" i="16"/>
  <c r="AD141" i="16"/>
  <c r="AC141" i="16"/>
  <c r="AB141" i="16"/>
  <c r="Z141" i="16"/>
  <c r="Y141" i="16"/>
  <c r="X141" i="16"/>
  <c r="W141" i="16"/>
  <c r="V141" i="16"/>
  <c r="U141" i="16"/>
  <c r="T141" i="16"/>
  <c r="S141" i="16"/>
  <c r="R141" i="16"/>
  <c r="Q141" i="16"/>
  <c r="P141" i="16"/>
  <c r="O141" i="16"/>
  <c r="N141" i="16"/>
  <c r="M141" i="16"/>
  <c r="L141" i="16"/>
  <c r="K141" i="16"/>
  <c r="J141" i="16"/>
  <c r="I141" i="16"/>
  <c r="H141" i="16"/>
  <c r="G141" i="16"/>
  <c r="F141" i="16"/>
  <c r="E141" i="16"/>
  <c r="D141" i="16"/>
  <c r="C141" i="16"/>
  <c r="B141" i="16"/>
  <c r="A141" i="16"/>
  <c r="AE140" i="16"/>
  <c r="AD140" i="16"/>
  <c r="AC140" i="16"/>
  <c r="AB140" i="16"/>
  <c r="Z140" i="16"/>
  <c r="Y140" i="16"/>
  <c r="X140" i="16"/>
  <c r="W140" i="16"/>
  <c r="V140" i="16"/>
  <c r="U140" i="16"/>
  <c r="T140" i="16"/>
  <c r="S140" i="16"/>
  <c r="R140" i="16"/>
  <c r="Q140" i="16"/>
  <c r="P140" i="16"/>
  <c r="O140" i="16"/>
  <c r="N140" i="16"/>
  <c r="M140" i="16"/>
  <c r="L140" i="16"/>
  <c r="K140" i="16"/>
  <c r="J140" i="16"/>
  <c r="I140" i="16"/>
  <c r="H140" i="16"/>
  <c r="G140" i="16"/>
  <c r="F140" i="16"/>
  <c r="E140" i="16"/>
  <c r="D140" i="16"/>
  <c r="C140" i="16"/>
  <c r="B140" i="16"/>
  <c r="A140" i="16"/>
  <c r="AE78" i="16"/>
  <c r="AD78" i="16"/>
  <c r="AC78" i="16"/>
  <c r="AB78" i="16"/>
  <c r="Z78" i="16"/>
  <c r="Y78" i="16"/>
  <c r="X78" i="16"/>
  <c r="W78" i="16"/>
  <c r="V78" i="16"/>
  <c r="U78" i="16"/>
  <c r="T78" i="16"/>
  <c r="S78" i="16"/>
  <c r="R78" i="16"/>
  <c r="Q78" i="16"/>
  <c r="P78" i="16"/>
  <c r="O78" i="16"/>
  <c r="N78" i="16"/>
  <c r="M78" i="16"/>
  <c r="L78" i="16"/>
  <c r="K78" i="16"/>
  <c r="J78" i="16"/>
  <c r="I78" i="16"/>
  <c r="H78" i="16"/>
  <c r="G78" i="16"/>
  <c r="F78" i="16"/>
  <c r="E78" i="16"/>
  <c r="D78" i="16"/>
  <c r="C78" i="16"/>
  <c r="B78" i="16"/>
  <c r="A78" i="16"/>
  <c r="AE247" i="16"/>
  <c r="AD247" i="16"/>
  <c r="AC247" i="16"/>
  <c r="AB247" i="16"/>
  <c r="Z247" i="16"/>
  <c r="Y247" i="16"/>
  <c r="X247" i="16"/>
  <c r="W247" i="16"/>
  <c r="V247" i="16"/>
  <c r="U247" i="16"/>
  <c r="T247" i="16"/>
  <c r="S247" i="16"/>
  <c r="R247" i="16"/>
  <c r="Q247" i="16"/>
  <c r="P247" i="16"/>
  <c r="O247" i="16"/>
  <c r="N247" i="16"/>
  <c r="M247" i="16"/>
  <c r="L247" i="16"/>
  <c r="K247" i="16"/>
  <c r="J247" i="16"/>
  <c r="I247" i="16"/>
  <c r="H247" i="16"/>
  <c r="G247" i="16"/>
  <c r="F247" i="16"/>
  <c r="E247" i="16"/>
  <c r="D247" i="16"/>
  <c r="C247" i="16"/>
  <c r="B247" i="16"/>
  <c r="A247" i="16"/>
  <c r="AE246" i="16"/>
  <c r="AD246" i="16"/>
  <c r="AC246" i="16"/>
  <c r="AB246" i="16"/>
  <c r="Z246" i="16"/>
  <c r="Y246" i="16"/>
  <c r="X246" i="16"/>
  <c r="W246" i="16"/>
  <c r="V246" i="16"/>
  <c r="U246" i="16"/>
  <c r="T246" i="16"/>
  <c r="S246" i="16"/>
  <c r="R246" i="16"/>
  <c r="Q246" i="16"/>
  <c r="P246" i="16"/>
  <c r="O246" i="16"/>
  <c r="N246" i="16"/>
  <c r="M246" i="16"/>
  <c r="L246" i="16"/>
  <c r="K246" i="16"/>
  <c r="J246" i="16"/>
  <c r="I246" i="16"/>
  <c r="H246" i="16"/>
  <c r="G246" i="16"/>
  <c r="F246" i="16"/>
  <c r="E246" i="16"/>
  <c r="D246" i="16"/>
  <c r="C246" i="16"/>
  <c r="B246" i="16"/>
  <c r="A246" i="16"/>
  <c r="AE139" i="16"/>
  <c r="AD139" i="16"/>
  <c r="AC139" i="16"/>
  <c r="AB139" i="16"/>
  <c r="Z139" i="16"/>
  <c r="Y139" i="16"/>
  <c r="X139" i="16"/>
  <c r="W139" i="16"/>
  <c r="V139" i="16"/>
  <c r="U139" i="16"/>
  <c r="T139" i="16"/>
  <c r="S139" i="16"/>
  <c r="R139" i="16"/>
  <c r="Q139" i="16"/>
  <c r="P139" i="16"/>
  <c r="O139" i="16"/>
  <c r="N139" i="16"/>
  <c r="M139" i="16"/>
  <c r="L139" i="16"/>
  <c r="K139" i="16"/>
  <c r="J139" i="16"/>
  <c r="I139" i="16"/>
  <c r="H139" i="16"/>
  <c r="G139" i="16"/>
  <c r="F139" i="16"/>
  <c r="E139" i="16"/>
  <c r="D139" i="16"/>
  <c r="C139" i="16"/>
  <c r="B139" i="16"/>
  <c r="A139" i="16"/>
  <c r="AE245" i="16"/>
  <c r="AD245" i="16"/>
  <c r="AC245" i="16"/>
  <c r="AB245" i="16"/>
  <c r="Z245" i="16"/>
  <c r="Y245" i="16"/>
  <c r="X245" i="16"/>
  <c r="W245" i="16"/>
  <c r="V245" i="16"/>
  <c r="U245" i="16"/>
  <c r="T245" i="16"/>
  <c r="S245" i="16"/>
  <c r="R245" i="16"/>
  <c r="Q245" i="16"/>
  <c r="P245" i="16"/>
  <c r="O245" i="16"/>
  <c r="N245" i="16"/>
  <c r="M245" i="16"/>
  <c r="L245" i="16"/>
  <c r="K245" i="16"/>
  <c r="J245" i="16"/>
  <c r="I245" i="16"/>
  <c r="H245" i="16"/>
  <c r="G245" i="16"/>
  <c r="F245" i="16"/>
  <c r="E245" i="16"/>
  <c r="D245" i="16"/>
  <c r="C245" i="16"/>
  <c r="B245" i="16"/>
  <c r="A245" i="16"/>
  <c r="AE138" i="16"/>
  <c r="AD138" i="16"/>
  <c r="AC138" i="16"/>
  <c r="AB138" i="16"/>
  <c r="Z138" i="16"/>
  <c r="Y138" i="16"/>
  <c r="X138" i="16"/>
  <c r="W138" i="16"/>
  <c r="V138" i="16"/>
  <c r="U138" i="16"/>
  <c r="T138" i="16"/>
  <c r="S138" i="16"/>
  <c r="R138" i="16"/>
  <c r="Q138" i="16"/>
  <c r="P138" i="16"/>
  <c r="O138" i="16"/>
  <c r="N138" i="16"/>
  <c r="M138" i="16"/>
  <c r="L138" i="16"/>
  <c r="K138" i="16"/>
  <c r="J138" i="16"/>
  <c r="I138" i="16"/>
  <c r="H138" i="16"/>
  <c r="G138" i="16"/>
  <c r="F138" i="16"/>
  <c r="E138" i="16"/>
  <c r="D138" i="16"/>
  <c r="C138" i="16"/>
  <c r="B138" i="16"/>
  <c r="A138" i="16"/>
  <c r="AE244" i="16"/>
  <c r="AD244" i="16"/>
  <c r="AC244" i="16"/>
  <c r="AB244" i="16"/>
  <c r="Z244" i="16"/>
  <c r="Y244" i="16"/>
  <c r="X244" i="16"/>
  <c r="W244" i="16"/>
  <c r="V244" i="16"/>
  <c r="U244" i="16"/>
  <c r="T244" i="16"/>
  <c r="S244" i="16"/>
  <c r="R244" i="16"/>
  <c r="Q244" i="16"/>
  <c r="P244" i="16"/>
  <c r="O244" i="16"/>
  <c r="N244" i="16"/>
  <c r="M244" i="16"/>
  <c r="L244" i="16"/>
  <c r="K244" i="16"/>
  <c r="J244" i="16"/>
  <c r="I244" i="16"/>
  <c r="H244" i="16"/>
  <c r="G244" i="16"/>
  <c r="F244" i="16"/>
  <c r="E244" i="16"/>
  <c r="D244" i="16"/>
  <c r="C244" i="16"/>
  <c r="B244" i="16"/>
  <c r="A244" i="16"/>
  <c r="AE137" i="16"/>
  <c r="AD137" i="16"/>
  <c r="AC137" i="16"/>
  <c r="AB137" i="16"/>
  <c r="Z137" i="16"/>
  <c r="Y137" i="16"/>
  <c r="X137" i="16"/>
  <c r="W137" i="16"/>
  <c r="V137" i="16"/>
  <c r="U137" i="16"/>
  <c r="T137" i="16"/>
  <c r="S137" i="16"/>
  <c r="R137" i="16"/>
  <c r="Q137" i="16"/>
  <c r="P137" i="16"/>
  <c r="O137" i="16"/>
  <c r="N137" i="16"/>
  <c r="M137" i="16"/>
  <c r="L137" i="16"/>
  <c r="K137" i="16"/>
  <c r="J137" i="16"/>
  <c r="I137" i="16"/>
  <c r="H137" i="16"/>
  <c r="G137" i="16"/>
  <c r="F137" i="16"/>
  <c r="E137" i="16"/>
  <c r="D137" i="16"/>
  <c r="C137" i="16"/>
  <c r="B137" i="16"/>
  <c r="A137" i="16"/>
  <c r="AE136" i="16"/>
  <c r="AD136" i="16"/>
  <c r="AC136" i="16"/>
  <c r="AB136" i="16"/>
  <c r="Z136" i="16"/>
  <c r="Y136" i="16"/>
  <c r="X136" i="16"/>
  <c r="W136" i="16"/>
  <c r="V136" i="16"/>
  <c r="U136" i="16"/>
  <c r="T136" i="16"/>
  <c r="S136" i="16"/>
  <c r="R136" i="16"/>
  <c r="Q136" i="16"/>
  <c r="P136" i="16"/>
  <c r="O136" i="16"/>
  <c r="N136" i="16"/>
  <c r="M136" i="16"/>
  <c r="L136" i="16"/>
  <c r="K136" i="16"/>
  <c r="J136" i="16"/>
  <c r="I136" i="16"/>
  <c r="H136" i="16"/>
  <c r="G136" i="16"/>
  <c r="F136" i="16"/>
  <c r="E136" i="16"/>
  <c r="D136" i="16"/>
  <c r="C136" i="16"/>
  <c r="B136" i="16"/>
  <c r="A136" i="16"/>
  <c r="AE243" i="16"/>
  <c r="AD243" i="16"/>
  <c r="AC243" i="16"/>
  <c r="AB243" i="16"/>
  <c r="Z243" i="16"/>
  <c r="Y243" i="16"/>
  <c r="X243" i="16"/>
  <c r="W243" i="16"/>
  <c r="V243" i="16"/>
  <c r="U243" i="16"/>
  <c r="T243" i="16"/>
  <c r="S243" i="16"/>
  <c r="R243" i="16"/>
  <c r="Q243" i="16"/>
  <c r="P243" i="16"/>
  <c r="O243" i="16"/>
  <c r="N243" i="16"/>
  <c r="M243" i="16"/>
  <c r="L243" i="16"/>
  <c r="K243" i="16"/>
  <c r="J243" i="16"/>
  <c r="I243" i="16"/>
  <c r="H243" i="16"/>
  <c r="G243" i="16"/>
  <c r="F243" i="16"/>
  <c r="E243" i="16"/>
  <c r="D243" i="16"/>
  <c r="C243" i="16"/>
  <c r="B243" i="16"/>
  <c r="A243" i="16"/>
  <c r="AE135" i="16"/>
  <c r="AD135" i="16"/>
  <c r="AC135" i="16"/>
  <c r="AB135" i="16"/>
  <c r="Z135" i="16"/>
  <c r="Y135" i="16"/>
  <c r="X135" i="16"/>
  <c r="W135" i="16"/>
  <c r="V135" i="16"/>
  <c r="U135" i="16"/>
  <c r="T135" i="16"/>
  <c r="S135" i="16"/>
  <c r="R135" i="16"/>
  <c r="Q135" i="16"/>
  <c r="P135" i="16"/>
  <c r="O135" i="16"/>
  <c r="N135" i="16"/>
  <c r="M135" i="16"/>
  <c r="L135" i="16"/>
  <c r="K135" i="16"/>
  <c r="J135" i="16"/>
  <c r="I135" i="16"/>
  <c r="H135" i="16"/>
  <c r="G135" i="16"/>
  <c r="F135" i="16"/>
  <c r="E135" i="16"/>
  <c r="D135" i="16"/>
  <c r="C135" i="16"/>
  <c r="B135" i="16"/>
  <c r="A135" i="16"/>
  <c r="AE134" i="16"/>
  <c r="AD134" i="16"/>
  <c r="AC134" i="16"/>
  <c r="AB134" i="16"/>
  <c r="Z134" i="16"/>
  <c r="Y134" i="16"/>
  <c r="X134" i="16"/>
  <c r="W134" i="16"/>
  <c r="V134" i="16"/>
  <c r="U134" i="16"/>
  <c r="T134" i="16"/>
  <c r="S134" i="16"/>
  <c r="R134" i="16"/>
  <c r="Q134" i="16"/>
  <c r="P134" i="16"/>
  <c r="O134" i="16"/>
  <c r="N134" i="16"/>
  <c r="M134" i="16"/>
  <c r="L134" i="16"/>
  <c r="K134" i="16"/>
  <c r="J134" i="16"/>
  <c r="I134" i="16"/>
  <c r="H134" i="16"/>
  <c r="G134" i="16"/>
  <c r="F134" i="16"/>
  <c r="E134" i="16"/>
  <c r="D134" i="16"/>
  <c r="C134" i="16"/>
  <c r="B134" i="16"/>
  <c r="A134" i="16"/>
  <c r="AE179" i="16"/>
  <c r="AD179" i="16"/>
  <c r="AC179" i="16"/>
  <c r="AB179"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AE133" i="16"/>
  <c r="AD133" i="16"/>
  <c r="AC133" i="16"/>
  <c r="AB133" i="16"/>
  <c r="Z133" i="16"/>
  <c r="Y133" i="16"/>
  <c r="X133" i="16"/>
  <c r="W133" i="16"/>
  <c r="V133" i="16"/>
  <c r="U133" i="16"/>
  <c r="T133" i="16"/>
  <c r="S133" i="16"/>
  <c r="R133" i="16"/>
  <c r="Q133" i="16"/>
  <c r="P133" i="16"/>
  <c r="O133" i="16"/>
  <c r="N133" i="16"/>
  <c r="M133" i="16"/>
  <c r="L133" i="16"/>
  <c r="K133" i="16"/>
  <c r="J133" i="16"/>
  <c r="I133" i="16"/>
  <c r="H133" i="16"/>
  <c r="G133" i="16"/>
  <c r="F133" i="16"/>
  <c r="E133" i="16"/>
  <c r="D133" i="16"/>
  <c r="C133" i="16"/>
  <c r="B133" i="16"/>
  <c r="A133" i="16"/>
  <c r="AE178" i="16"/>
  <c r="AD178" i="16"/>
  <c r="AC178" i="16"/>
  <c r="AB178" i="16"/>
  <c r="Z178" i="16"/>
  <c r="Y178" i="16"/>
  <c r="X178" i="16"/>
  <c r="W178" i="16"/>
  <c r="V178" i="16"/>
  <c r="U178" i="16"/>
  <c r="T178" i="16"/>
  <c r="S178" i="16"/>
  <c r="R178" i="16"/>
  <c r="Q178" i="16"/>
  <c r="P178" i="16"/>
  <c r="O178" i="16"/>
  <c r="N178" i="16"/>
  <c r="M178" i="16"/>
  <c r="L178" i="16"/>
  <c r="K178" i="16"/>
  <c r="J178" i="16"/>
  <c r="I178" i="16"/>
  <c r="H178" i="16"/>
  <c r="G178" i="16"/>
  <c r="F178" i="16"/>
  <c r="E178" i="16"/>
  <c r="D178" i="16"/>
  <c r="C178" i="16"/>
  <c r="B178" i="16"/>
  <c r="A178" i="16"/>
  <c r="AE242" i="16"/>
  <c r="AD242" i="16"/>
  <c r="AC242" i="16"/>
  <c r="AB242" i="16"/>
  <c r="Z242" i="16"/>
  <c r="Y242" i="16"/>
  <c r="X242" i="16"/>
  <c r="W242" i="16"/>
  <c r="V242" i="16"/>
  <c r="U242" i="16"/>
  <c r="T242" i="16"/>
  <c r="S242" i="16"/>
  <c r="R242" i="16"/>
  <c r="Q242" i="16"/>
  <c r="P242" i="16"/>
  <c r="O242" i="16"/>
  <c r="N242" i="16"/>
  <c r="M242" i="16"/>
  <c r="L242" i="16"/>
  <c r="K242" i="16"/>
  <c r="J242" i="16"/>
  <c r="I242" i="16"/>
  <c r="H242" i="16"/>
  <c r="G242" i="16"/>
  <c r="F242" i="16"/>
  <c r="E242" i="16"/>
  <c r="D242" i="16"/>
  <c r="C242" i="16"/>
  <c r="B242" i="16"/>
  <c r="A242" i="16"/>
  <c r="AE240" i="16"/>
  <c r="AD240" i="16"/>
  <c r="AC240" i="16"/>
  <c r="AB240" i="16"/>
  <c r="Z240" i="16"/>
  <c r="Y240" i="16"/>
  <c r="X240" i="16"/>
  <c r="W240" i="16"/>
  <c r="V240" i="16"/>
  <c r="U240" i="16"/>
  <c r="T240" i="16"/>
  <c r="S240" i="16"/>
  <c r="R240" i="16"/>
  <c r="Q240" i="16"/>
  <c r="P240" i="16"/>
  <c r="O240" i="16"/>
  <c r="N240" i="16"/>
  <c r="M240" i="16"/>
  <c r="L240" i="16"/>
  <c r="K240" i="16"/>
  <c r="J240" i="16"/>
  <c r="I240" i="16"/>
  <c r="H240" i="16"/>
  <c r="G240" i="16"/>
  <c r="F240" i="16"/>
  <c r="E240" i="16"/>
  <c r="D240" i="16"/>
  <c r="C240" i="16"/>
  <c r="B240" i="16"/>
  <c r="A240" i="16"/>
  <c r="AE241" i="16"/>
  <c r="AD241" i="16"/>
  <c r="AC241" i="16"/>
  <c r="AB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C241" i="16"/>
  <c r="B241" i="16"/>
  <c r="A241" i="16"/>
  <c r="AE177" i="16"/>
  <c r="AD177" i="16"/>
  <c r="AC177" i="16"/>
  <c r="AB177" i="16"/>
  <c r="Z177" i="16"/>
  <c r="Y177" i="16"/>
  <c r="X177" i="16"/>
  <c r="W177" i="16"/>
  <c r="V177" i="16"/>
  <c r="U177" i="16"/>
  <c r="T177" i="16"/>
  <c r="S177" i="16"/>
  <c r="R177" i="16"/>
  <c r="Q177" i="16"/>
  <c r="P177" i="16"/>
  <c r="O177" i="16"/>
  <c r="N177" i="16"/>
  <c r="M177" i="16"/>
  <c r="L177" i="16"/>
  <c r="K177" i="16"/>
  <c r="J177" i="16"/>
  <c r="I177" i="16"/>
  <c r="H177" i="16"/>
  <c r="G177" i="16"/>
  <c r="F177" i="16"/>
  <c r="E177" i="16"/>
  <c r="D177" i="16"/>
  <c r="C177" i="16"/>
  <c r="B177" i="16"/>
  <c r="A177" i="16"/>
  <c r="AE132" i="16"/>
  <c r="AD132" i="16"/>
  <c r="AC132" i="16"/>
  <c r="AB132" i="16"/>
  <c r="Z132" i="16"/>
  <c r="Y132" i="16"/>
  <c r="X132" i="16"/>
  <c r="W132" i="16"/>
  <c r="V132" i="16"/>
  <c r="U132" i="16"/>
  <c r="T132" i="16"/>
  <c r="S132" i="16"/>
  <c r="R132" i="16"/>
  <c r="Q132" i="16"/>
  <c r="P132" i="16"/>
  <c r="O132" i="16"/>
  <c r="N132" i="16"/>
  <c r="M132" i="16"/>
  <c r="L132" i="16"/>
  <c r="K132" i="16"/>
  <c r="J132" i="16"/>
  <c r="I132" i="16"/>
  <c r="H132" i="16"/>
  <c r="G132" i="16"/>
  <c r="F132" i="16"/>
  <c r="E132" i="16"/>
  <c r="D132" i="16"/>
  <c r="C132" i="16"/>
  <c r="B132" i="16"/>
  <c r="A132" i="16"/>
  <c r="AE239" i="16"/>
  <c r="AD239" i="16"/>
  <c r="AC239" i="16"/>
  <c r="AB239" i="16"/>
  <c r="Z239" i="16"/>
  <c r="Y239" i="16"/>
  <c r="X239" i="16"/>
  <c r="W239" i="16"/>
  <c r="V239" i="16"/>
  <c r="U239" i="16"/>
  <c r="T239" i="16"/>
  <c r="S239" i="16"/>
  <c r="R239" i="16"/>
  <c r="Q239" i="16"/>
  <c r="P239" i="16"/>
  <c r="O239" i="16"/>
  <c r="N239" i="16"/>
  <c r="M239" i="16"/>
  <c r="L239" i="16"/>
  <c r="K239" i="16"/>
  <c r="J239" i="16"/>
  <c r="I239" i="16"/>
  <c r="H239" i="16"/>
  <c r="G239" i="16"/>
  <c r="F239" i="16"/>
  <c r="E239" i="16"/>
  <c r="D239" i="16"/>
  <c r="C239" i="16"/>
  <c r="B239" i="16"/>
  <c r="A239" i="16"/>
  <c r="AE131" i="16"/>
  <c r="AD131" i="16"/>
  <c r="AC131" i="16"/>
  <c r="AB131" i="16"/>
  <c r="Z131" i="16"/>
  <c r="Y131" i="16"/>
  <c r="X131" i="16"/>
  <c r="W131" i="16"/>
  <c r="V131" i="16"/>
  <c r="U131" i="16"/>
  <c r="T131" i="16"/>
  <c r="S131" i="16"/>
  <c r="R131" i="16"/>
  <c r="Q131" i="16"/>
  <c r="P131" i="16"/>
  <c r="O131" i="16"/>
  <c r="N131" i="16"/>
  <c r="M131" i="16"/>
  <c r="L131" i="16"/>
  <c r="K131" i="16"/>
  <c r="J131" i="16"/>
  <c r="I131" i="16"/>
  <c r="H131" i="16"/>
  <c r="G131" i="16"/>
  <c r="F131" i="16"/>
  <c r="E131" i="16"/>
  <c r="D131" i="16"/>
  <c r="C131" i="16"/>
  <c r="B131" i="16"/>
  <c r="A131" i="16"/>
  <c r="AE237" i="16"/>
  <c r="AD237" i="16"/>
  <c r="AC237" i="16"/>
  <c r="AB237" i="16"/>
  <c r="Z237" i="16"/>
  <c r="Y237" i="16"/>
  <c r="X237" i="16"/>
  <c r="W237" i="16"/>
  <c r="V237" i="16"/>
  <c r="U237" i="16"/>
  <c r="T237" i="16"/>
  <c r="S237" i="16"/>
  <c r="R237" i="16"/>
  <c r="Q237" i="16"/>
  <c r="P237" i="16"/>
  <c r="O237" i="16"/>
  <c r="N237" i="16"/>
  <c r="M237" i="16"/>
  <c r="L237" i="16"/>
  <c r="K237" i="16"/>
  <c r="J237" i="16"/>
  <c r="I237" i="16"/>
  <c r="H237" i="16"/>
  <c r="G237" i="16"/>
  <c r="F237" i="16"/>
  <c r="E237" i="16"/>
  <c r="D237" i="16"/>
  <c r="C237" i="16"/>
  <c r="B237" i="16"/>
  <c r="A237" i="16"/>
  <c r="AE238" i="16"/>
  <c r="AD238" i="16"/>
  <c r="AC238" i="16"/>
  <c r="AB238" i="16"/>
  <c r="Z238" i="16"/>
  <c r="Y238" i="16"/>
  <c r="X238" i="16"/>
  <c r="W238" i="16"/>
  <c r="V238" i="16"/>
  <c r="U238" i="16"/>
  <c r="T238" i="16"/>
  <c r="S238" i="16"/>
  <c r="R238" i="16"/>
  <c r="Q238" i="16"/>
  <c r="P238" i="16"/>
  <c r="O238" i="16"/>
  <c r="N238" i="16"/>
  <c r="M238" i="16"/>
  <c r="L238" i="16"/>
  <c r="K238" i="16"/>
  <c r="J238" i="16"/>
  <c r="I238" i="16"/>
  <c r="H238" i="16"/>
  <c r="G238" i="16"/>
  <c r="F238" i="16"/>
  <c r="E238" i="16"/>
  <c r="D238" i="16"/>
  <c r="C238" i="16"/>
  <c r="B238" i="16"/>
  <c r="A238" i="16"/>
  <c r="AE176" i="16"/>
  <c r="AD176" i="16"/>
  <c r="AC176" i="16"/>
  <c r="AB176" i="16"/>
  <c r="Z176" i="16"/>
  <c r="Y176" i="16"/>
  <c r="X176" i="16"/>
  <c r="W176" i="16"/>
  <c r="V176" i="16"/>
  <c r="U176" i="16"/>
  <c r="T176" i="16"/>
  <c r="S176" i="16"/>
  <c r="R176" i="16"/>
  <c r="Q176" i="16"/>
  <c r="P176" i="16"/>
  <c r="O176" i="16"/>
  <c r="N176" i="16"/>
  <c r="M176" i="16"/>
  <c r="L176" i="16"/>
  <c r="K176" i="16"/>
  <c r="J176" i="16"/>
  <c r="I176" i="16"/>
  <c r="H176" i="16"/>
  <c r="G176" i="16"/>
  <c r="F176" i="16"/>
  <c r="E176" i="16"/>
  <c r="D176" i="16"/>
  <c r="C176" i="16"/>
  <c r="B176" i="16"/>
  <c r="A176" i="16"/>
  <c r="AE175" i="16"/>
  <c r="AD175" i="16"/>
  <c r="AC175" i="16"/>
  <c r="AB175"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AE236" i="16"/>
  <c r="AD236" i="16"/>
  <c r="AC236" i="16"/>
  <c r="AB236" i="16"/>
  <c r="Z236" i="16"/>
  <c r="Y236" i="16"/>
  <c r="X236" i="16"/>
  <c r="W236" i="16"/>
  <c r="V236" i="16"/>
  <c r="U236" i="16"/>
  <c r="T236" i="16"/>
  <c r="S236" i="16"/>
  <c r="R236" i="16"/>
  <c r="Q236" i="16"/>
  <c r="P236" i="16"/>
  <c r="O236" i="16"/>
  <c r="N236" i="16"/>
  <c r="M236" i="16"/>
  <c r="L236" i="16"/>
  <c r="K236" i="16"/>
  <c r="J236" i="16"/>
  <c r="I236" i="16"/>
  <c r="H236" i="16"/>
  <c r="G236" i="16"/>
  <c r="F236" i="16"/>
  <c r="E236" i="16"/>
  <c r="D236" i="16"/>
  <c r="C236" i="16"/>
  <c r="B236" i="16"/>
  <c r="A236" i="16"/>
  <c r="AE130" i="16"/>
  <c r="AD130" i="16"/>
  <c r="AC130" i="16"/>
  <c r="AB130" i="16"/>
  <c r="Z130" i="16"/>
  <c r="Y130" i="16"/>
  <c r="X130" i="16"/>
  <c r="W130" i="16"/>
  <c r="V130" i="16"/>
  <c r="U130" i="16"/>
  <c r="T130" i="16"/>
  <c r="S130" i="16"/>
  <c r="R130" i="16"/>
  <c r="Q130" i="16"/>
  <c r="P130" i="16"/>
  <c r="O130" i="16"/>
  <c r="N130" i="16"/>
  <c r="M130" i="16"/>
  <c r="L130" i="16"/>
  <c r="K130" i="16"/>
  <c r="J130" i="16"/>
  <c r="I130" i="16"/>
  <c r="H130" i="16"/>
  <c r="G130" i="16"/>
  <c r="F130" i="16"/>
  <c r="E130" i="16"/>
  <c r="D130" i="16"/>
  <c r="C130" i="16"/>
  <c r="B130" i="16"/>
  <c r="A130" i="16"/>
  <c r="AE235" i="16"/>
  <c r="AD235" i="16"/>
  <c r="AC235" i="16"/>
  <c r="AB235" i="16"/>
  <c r="Z235" i="16"/>
  <c r="Y235" i="16"/>
  <c r="X235" i="16"/>
  <c r="W235" i="16"/>
  <c r="V235" i="16"/>
  <c r="U235" i="16"/>
  <c r="T235" i="16"/>
  <c r="S235" i="16"/>
  <c r="R235" i="16"/>
  <c r="Q235" i="16"/>
  <c r="P235" i="16"/>
  <c r="O235" i="16"/>
  <c r="N235" i="16"/>
  <c r="M235" i="16"/>
  <c r="L235" i="16"/>
  <c r="K235" i="16"/>
  <c r="J235" i="16"/>
  <c r="I235" i="16"/>
  <c r="H235" i="16"/>
  <c r="G235" i="16"/>
  <c r="F235" i="16"/>
  <c r="E235" i="16"/>
  <c r="D235" i="16"/>
  <c r="C235" i="16"/>
  <c r="B235" i="16"/>
  <c r="A235" i="16"/>
  <c r="AE234" i="16"/>
  <c r="AD234" i="16"/>
  <c r="AC234" i="16"/>
  <c r="AB234" i="16"/>
  <c r="Z234" i="16"/>
  <c r="Y234" i="16"/>
  <c r="X234" i="16"/>
  <c r="W234" i="16"/>
  <c r="V234" i="16"/>
  <c r="U234" i="16"/>
  <c r="T234" i="16"/>
  <c r="S234" i="16"/>
  <c r="R234" i="16"/>
  <c r="Q234" i="16"/>
  <c r="P234" i="16"/>
  <c r="O234" i="16"/>
  <c r="N234" i="16"/>
  <c r="M234" i="16"/>
  <c r="L234" i="16"/>
  <c r="K234" i="16"/>
  <c r="J234" i="16"/>
  <c r="I234" i="16"/>
  <c r="H234" i="16"/>
  <c r="G234" i="16"/>
  <c r="F234" i="16"/>
  <c r="E234" i="16"/>
  <c r="D234" i="16"/>
  <c r="C234" i="16"/>
  <c r="B234" i="16"/>
  <c r="A234" i="16"/>
  <c r="AE233" i="16"/>
  <c r="AD233" i="16"/>
  <c r="AC233" i="16"/>
  <c r="AB233" i="16"/>
  <c r="Z233" i="16"/>
  <c r="Y233" i="16"/>
  <c r="X233" i="16"/>
  <c r="W233" i="16"/>
  <c r="V233" i="16"/>
  <c r="U233" i="16"/>
  <c r="T233" i="16"/>
  <c r="S233" i="16"/>
  <c r="R233" i="16"/>
  <c r="Q233" i="16"/>
  <c r="P233" i="16"/>
  <c r="O233" i="16"/>
  <c r="N233" i="16"/>
  <c r="M233" i="16"/>
  <c r="L233" i="16"/>
  <c r="K233" i="16"/>
  <c r="J233" i="16"/>
  <c r="I233" i="16"/>
  <c r="H233" i="16"/>
  <c r="G233" i="16"/>
  <c r="F233" i="16"/>
  <c r="E233" i="16"/>
  <c r="D233" i="16"/>
  <c r="C233" i="16"/>
  <c r="B233" i="16"/>
  <c r="A233" i="16"/>
  <c r="AE129" i="16"/>
  <c r="AD129" i="16"/>
  <c r="AC129" i="16"/>
  <c r="AB129" i="16"/>
  <c r="Z129" i="16"/>
  <c r="Y129" i="16"/>
  <c r="X129" i="16"/>
  <c r="W129" i="16"/>
  <c r="V129" i="16"/>
  <c r="U129" i="16"/>
  <c r="T129" i="16"/>
  <c r="S129" i="16"/>
  <c r="R129" i="16"/>
  <c r="Q129" i="16"/>
  <c r="P129" i="16"/>
  <c r="O129" i="16"/>
  <c r="N129" i="16"/>
  <c r="M129" i="16"/>
  <c r="L129" i="16"/>
  <c r="K129" i="16"/>
  <c r="J129" i="16"/>
  <c r="I129" i="16"/>
  <c r="H129" i="16"/>
  <c r="G129" i="16"/>
  <c r="F129" i="16"/>
  <c r="E129" i="16"/>
  <c r="D129" i="16"/>
  <c r="C129" i="16"/>
  <c r="B129" i="16"/>
  <c r="A129" i="16"/>
  <c r="AE128" i="16"/>
  <c r="AD128" i="16"/>
  <c r="AC128" i="16"/>
  <c r="AB128" i="16"/>
  <c r="Z128" i="16"/>
  <c r="Y128" i="16"/>
  <c r="X128" i="16"/>
  <c r="W128" i="16"/>
  <c r="V128" i="16"/>
  <c r="U128" i="16"/>
  <c r="T128" i="16"/>
  <c r="S128" i="16"/>
  <c r="R128" i="16"/>
  <c r="Q128" i="16"/>
  <c r="P128" i="16"/>
  <c r="O128" i="16"/>
  <c r="N128" i="16"/>
  <c r="M128" i="16"/>
  <c r="L128" i="16"/>
  <c r="K128" i="16"/>
  <c r="J128" i="16"/>
  <c r="I128" i="16"/>
  <c r="H128" i="16"/>
  <c r="G128" i="16"/>
  <c r="F128" i="16"/>
  <c r="E128" i="16"/>
  <c r="D128" i="16"/>
  <c r="C128" i="16"/>
  <c r="B128" i="16"/>
  <c r="A128" i="16"/>
  <c r="AE127" i="16"/>
  <c r="AD127" i="16"/>
  <c r="AC127" i="16"/>
  <c r="AB127" i="16"/>
  <c r="Z127" i="16"/>
  <c r="Y127" i="16"/>
  <c r="X127" i="16"/>
  <c r="W127" i="16"/>
  <c r="V127" i="16"/>
  <c r="U127" i="16"/>
  <c r="T127" i="16"/>
  <c r="S127" i="16"/>
  <c r="R127" i="16"/>
  <c r="Q127" i="16"/>
  <c r="P127" i="16"/>
  <c r="O127" i="16"/>
  <c r="N127" i="16"/>
  <c r="M127" i="16"/>
  <c r="L127" i="16"/>
  <c r="K127" i="16"/>
  <c r="J127" i="16"/>
  <c r="I127" i="16"/>
  <c r="H127" i="16"/>
  <c r="G127" i="16"/>
  <c r="F127" i="16"/>
  <c r="E127" i="16"/>
  <c r="D127" i="16"/>
  <c r="C127" i="16"/>
  <c r="B127" i="16"/>
  <c r="A127" i="16"/>
  <c r="AE231" i="16"/>
  <c r="AD231" i="16"/>
  <c r="AC231" i="16"/>
  <c r="AB231" i="16"/>
  <c r="Z231" i="16"/>
  <c r="Y231" i="16"/>
  <c r="X231" i="16"/>
  <c r="W231" i="16"/>
  <c r="V231" i="16"/>
  <c r="U231" i="16"/>
  <c r="T231" i="16"/>
  <c r="S231" i="16"/>
  <c r="R231" i="16"/>
  <c r="Q231" i="16"/>
  <c r="P231" i="16"/>
  <c r="O231" i="16"/>
  <c r="N231" i="16"/>
  <c r="M231" i="16"/>
  <c r="L231" i="16"/>
  <c r="K231" i="16"/>
  <c r="J231" i="16"/>
  <c r="I231" i="16"/>
  <c r="H231" i="16"/>
  <c r="G231" i="16"/>
  <c r="F231" i="16"/>
  <c r="E231" i="16"/>
  <c r="D231" i="16"/>
  <c r="C231" i="16"/>
  <c r="B231" i="16"/>
  <c r="A231" i="16"/>
  <c r="AE232" i="16"/>
  <c r="AD232" i="16"/>
  <c r="AC232" i="16"/>
  <c r="AB232" i="16"/>
  <c r="Z232" i="16"/>
  <c r="Y232" i="16"/>
  <c r="X232" i="16"/>
  <c r="W232" i="16"/>
  <c r="V232" i="16"/>
  <c r="U232" i="16"/>
  <c r="T232" i="16"/>
  <c r="S232" i="16"/>
  <c r="R232" i="16"/>
  <c r="Q232" i="16"/>
  <c r="P232" i="16"/>
  <c r="O232" i="16"/>
  <c r="N232" i="16"/>
  <c r="M232" i="16"/>
  <c r="L232" i="16"/>
  <c r="K232" i="16"/>
  <c r="J232" i="16"/>
  <c r="I232" i="16"/>
  <c r="H232" i="16"/>
  <c r="G232" i="16"/>
  <c r="F232" i="16"/>
  <c r="E232" i="16"/>
  <c r="D232" i="16"/>
  <c r="C232" i="16"/>
  <c r="B232" i="16"/>
  <c r="A232" i="16"/>
  <c r="AE77" i="16"/>
  <c r="AD77" i="16"/>
  <c r="AC77" i="16"/>
  <c r="AB77" i="16"/>
  <c r="Z77" i="16"/>
  <c r="Y77" i="16"/>
  <c r="X77" i="16"/>
  <c r="W77" i="16"/>
  <c r="V77" i="16"/>
  <c r="U77" i="16"/>
  <c r="T77" i="16"/>
  <c r="S77" i="16"/>
  <c r="R77" i="16"/>
  <c r="Q77" i="16"/>
  <c r="P77" i="16"/>
  <c r="O77" i="16"/>
  <c r="N77" i="16"/>
  <c r="M77" i="16"/>
  <c r="L77" i="16"/>
  <c r="K77" i="16"/>
  <c r="J77" i="16"/>
  <c r="I77" i="16"/>
  <c r="H77" i="16"/>
  <c r="G77" i="16"/>
  <c r="F77" i="16"/>
  <c r="E77" i="16"/>
  <c r="D77" i="16"/>
  <c r="C77" i="16"/>
  <c r="B77" i="16"/>
  <c r="A77" i="16"/>
  <c r="AE126" i="16"/>
  <c r="AD126" i="16"/>
  <c r="AC126" i="16"/>
  <c r="AB126" i="16"/>
  <c r="Z126" i="16"/>
  <c r="Y126" i="16"/>
  <c r="X126" i="16"/>
  <c r="W126" i="16"/>
  <c r="V126" i="16"/>
  <c r="U126" i="16"/>
  <c r="T126" i="16"/>
  <c r="S126" i="16"/>
  <c r="R126" i="16"/>
  <c r="Q126" i="16"/>
  <c r="P126" i="16"/>
  <c r="O126" i="16"/>
  <c r="N126" i="16"/>
  <c r="M126" i="16"/>
  <c r="L126" i="16"/>
  <c r="K126" i="16"/>
  <c r="J126" i="16"/>
  <c r="I126" i="16"/>
  <c r="H126" i="16"/>
  <c r="G126" i="16"/>
  <c r="F126" i="16"/>
  <c r="E126" i="16"/>
  <c r="D126" i="16"/>
  <c r="C126" i="16"/>
  <c r="B126" i="16"/>
  <c r="A126" i="16"/>
  <c r="AE230" i="16"/>
  <c r="AD230" i="16"/>
  <c r="AC230" i="16"/>
  <c r="AB230" i="16"/>
  <c r="Z230" i="16"/>
  <c r="Y230" i="16"/>
  <c r="X230" i="16"/>
  <c r="W230" i="16"/>
  <c r="V230" i="16"/>
  <c r="U230" i="16"/>
  <c r="T230" i="16"/>
  <c r="S230" i="16"/>
  <c r="R230" i="16"/>
  <c r="Q230" i="16"/>
  <c r="P230" i="16"/>
  <c r="O230" i="16"/>
  <c r="N230" i="16"/>
  <c r="M230" i="16"/>
  <c r="L230" i="16"/>
  <c r="K230" i="16"/>
  <c r="J230" i="16"/>
  <c r="I230" i="16"/>
  <c r="H230" i="16"/>
  <c r="G230" i="16"/>
  <c r="F230" i="16"/>
  <c r="E230" i="16"/>
  <c r="D230" i="16"/>
  <c r="C230" i="16"/>
  <c r="B230" i="16"/>
  <c r="A230" i="16"/>
  <c r="AE76" i="16"/>
  <c r="AD76" i="16"/>
  <c r="AC76" i="16"/>
  <c r="AB76" i="16"/>
  <c r="Z76" i="16"/>
  <c r="Y76" i="16"/>
  <c r="X76" i="16"/>
  <c r="W76" i="16"/>
  <c r="V76" i="16"/>
  <c r="U76" i="16"/>
  <c r="T76" i="16"/>
  <c r="S76" i="16"/>
  <c r="R76" i="16"/>
  <c r="Q76" i="16"/>
  <c r="P76" i="16"/>
  <c r="O76" i="16"/>
  <c r="N76" i="16"/>
  <c r="M76" i="16"/>
  <c r="L76" i="16"/>
  <c r="K76" i="16"/>
  <c r="J76" i="16"/>
  <c r="I76" i="16"/>
  <c r="H76" i="16"/>
  <c r="G76" i="16"/>
  <c r="F76" i="16"/>
  <c r="E76" i="16"/>
  <c r="D76" i="16"/>
  <c r="C76" i="16"/>
  <c r="B76" i="16"/>
  <c r="A76" i="16"/>
  <c r="AE229" i="16"/>
  <c r="AD229" i="16"/>
  <c r="AC229" i="16"/>
  <c r="AB229" i="16"/>
  <c r="Z229" i="16"/>
  <c r="Y229" i="16"/>
  <c r="X229" i="16"/>
  <c r="W229" i="16"/>
  <c r="V229" i="16"/>
  <c r="U229" i="16"/>
  <c r="T229" i="16"/>
  <c r="S229" i="16"/>
  <c r="R229" i="16"/>
  <c r="Q229" i="16"/>
  <c r="P229" i="16"/>
  <c r="O229" i="16"/>
  <c r="N229" i="16"/>
  <c r="M229" i="16"/>
  <c r="L229" i="16"/>
  <c r="K229" i="16"/>
  <c r="J229" i="16"/>
  <c r="I229" i="16"/>
  <c r="H229" i="16"/>
  <c r="G229" i="16"/>
  <c r="F229" i="16"/>
  <c r="E229" i="16"/>
  <c r="D229" i="16"/>
  <c r="C229" i="16"/>
  <c r="B229" i="16"/>
  <c r="A229" i="16"/>
  <c r="AE75" i="16"/>
  <c r="AD75" i="16"/>
  <c r="AC75" i="16"/>
  <c r="AB75" i="16"/>
  <c r="Z75" i="16"/>
  <c r="Y75" i="16"/>
  <c r="X75" i="16"/>
  <c r="W75" i="16"/>
  <c r="V75" i="16"/>
  <c r="U75" i="16"/>
  <c r="T75" i="16"/>
  <c r="S75" i="16"/>
  <c r="R75" i="16"/>
  <c r="Q75" i="16"/>
  <c r="P75" i="16"/>
  <c r="O75" i="16"/>
  <c r="N75" i="16"/>
  <c r="M75" i="16"/>
  <c r="L75" i="16"/>
  <c r="K75" i="16"/>
  <c r="J75" i="16"/>
  <c r="I75" i="16"/>
  <c r="H75" i="16"/>
  <c r="G75" i="16"/>
  <c r="F75" i="16"/>
  <c r="E75" i="16"/>
  <c r="D75" i="16"/>
  <c r="C75" i="16"/>
  <c r="B75" i="16"/>
  <c r="A75" i="16"/>
  <c r="AE125" i="16"/>
  <c r="AD125" i="16"/>
  <c r="AC125" i="16"/>
  <c r="AB125" i="16"/>
  <c r="Z125" i="16"/>
  <c r="Y125" i="16"/>
  <c r="X125" i="16"/>
  <c r="W125" i="16"/>
  <c r="V125" i="16"/>
  <c r="U125" i="16"/>
  <c r="T125" i="16"/>
  <c r="S125" i="16"/>
  <c r="R125" i="16"/>
  <c r="Q125" i="16"/>
  <c r="P125" i="16"/>
  <c r="O125" i="16"/>
  <c r="N125" i="16"/>
  <c r="M125" i="16"/>
  <c r="L125" i="16"/>
  <c r="K125" i="16"/>
  <c r="J125" i="16"/>
  <c r="I125" i="16"/>
  <c r="H125" i="16"/>
  <c r="G125" i="16"/>
  <c r="F125" i="16"/>
  <c r="E125" i="16"/>
  <c r="D125" i="16"/>
  <c r="C125" i="16"/>
  <c r="B125" i="16"/>
  <c r="A125" i="16"/>
  <c r="AE74" i="16"/>
  <c r="AD74" i="16"/>
  <c r="AC74" i="16"/>
  <c r="AB74" i="16"/>
  <c r="Z74" i="16"/>
  <c r="Y74" i="16"/>
  <c r="X74" i="16"/>
  <c r="W74" i="16"/>
  <c r="V74" i="16"/>
  <c r="U74" i="16"/>
  <c r="T74" i="16"/>
  <c r="S74" i="16"/>
  <c r="R74" i="16"/>
  <c r="Q74" i="16"/>
  <c r="P74" i="16"/>
  <c r="O74" i="16"/>
  <c r="N74" i="16"/>
  <c r="M74" i="16"/>
  <c r="L74" i="16"/>
  <c r="K74" i="16"/>
  <c r="J74" i="16"/>
  <c r="I74" i="16"/>
  <c r="H74" i="16"/>
  <c r="G74" i="16"/>
  <c r="F74" i="16"/>
  <c r="E74" i="16"/>
  <c r="D74" i="16"/>
  <c r="C74" i="16"/>
  <c r="B74" i="16"/>
  <c r="A74" i="16"/>
  <c r="AE228" i="16"/>
  <c r="AD228" i="16"/>
  <c r="AC228" i="16"/>
  <c r="AB228" i="16"/>
  <c r="Z228" i="16"/>
  <c r="Y228" i="16"/>
  <c r="X228" i="16"/>
  <c r="W228" i="16"/>
  <c r="V228" i="16"/>
  <c r="U228" i="16"/>
  <c r="T228" i="16"/>
  <c r="S228" i="16"/>
  <c r="R228" i="16"/>
  <c r="Q228" i="16"/>
  <c r="P228" i="16"/>
  <c r="O228" i="16"/>
  <c r="N228" i="16"/>
  <c r="M228" i="16"/>
  <c r="L228" i="16"/>
  <c r="K228" i="16"/>
  <c r="J228" i="16"/>
  <c r="I228" i="16"/>
  <c r="H228" i="16"/>
  <c r="G228" i="16"/>
  <c r="F228" i="16"/>
  <c r="E228" i="16"/>
  <c r="D228" i="16"/>
  <c r="C228" i="16"/>
  <c r="B228" i="16"/>
  <c r="A228" i="16"/>
  <c r="AE227" i="16"/>
  <c r="AD227" i="16"/>
  <c r="AC227" i="16"/>
  <c r="AB227"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AE124" i="16"/>
  <c r="AD124" i="16"/>
  <c r="AC124" i="16"/>
  <c r="AB124" i="16"/>
  <c r="Z124" i="16"/>
  <c r="Y124" i="16"/>
  <c r="X124" i="16"/>
  <c r="W124" i="16"/>
  <c r="V124" i="16"/>
  <c r="U124" i="16"/>
  <c r="T124" i="16"/>
  <c r="S124" i="16"/>
  <c r="R124" i="16"/>
  <c r="Q124" i="16"/>
  <c r="P124" i="16"/>
  <c r="O124" i="16"/>
  <c r="N124" i="16"/>
  <c r="M124" i="16"/>
  <c r="L124" i="16"/>
  <c r="K124" i="16"/>
  <c r="J124" i="16"/>
  <c r="I124" i="16"/>
  <c r="H124" i="16"/>
  <c r="G124" i="16"/>
  <c r="F124" i="16"/>
  <c r="E124" i="16"/>
  <c r="D124" i="16"/>
  <c r="C124" i="16"/>
  <c r="B124" i="16"/>
  <c r="A124" i="16"/>
  <c r="AE123" i="16"/>
  <c r="AD123" i="16"/>
  <c r="AC123" i="16"/>
  <c r="AB123" i="16"/>
  <c r="Z123" i="16"/>
  <c r="Y123" i="16"/>
  <c r="X123" i="16"/>
  <c r="W123" i="16"/>
  <c r="V123" i="16"/>
  <c r="U123" i="16"/>
  <c r="T123" i="16"/>
  <c r="S123" i="16"/>
  <c r="R123" i="16"/>
  <c r="Q123" i="16"/>
  <c r="P123" i="16"/>
  <c r="O123" i="16"/>
  <c r="N123" i="16"/>
  <c r="M123" i="16"/>
  <c r="L123" i="16"/>
  <c r="K123" i="16"/>
  <c r="J123" i="16"/>
  <c r="I123" i="16"/>
  <c r="H123" i="16"/>
  <c r="G123" i="16"/>
  <c r="F123" i="16"/>
  <c r="E123" i="16"/>
  <c r="D123" i="16"/>
  <c r="C123" i="16"/>
  <c r="B123" i="16"/>
  <c r="A123" i="16"/>
  <c r="AE226" i="16"/>
  <c r="AD226" i="16"/>
  <c r="AC226" i="16"/>
  <c r="AB226" i="16"/>
  <c r="Z226" i="16"/>
  <c r="Y226" i="16"/>
  <c r="X226" i="16"/>
  <c r="W226" i="16"/>
  <c r="V226" i="16"/>
  <c r="U226" i="16"/>
  <c r="T226" i="16"/>
  <c r="S226" i="16"/>
  <c r="R226" i="16"/>
  <c r="Q226" i="16"/>
  <c r="P226" i="16"/>
  <c r="O226" i="16"/>
  <c r="N226" i="16"/>
  <c r="M226" i="16"/>
  <c r="L226" i="16"/>
  <c r="K226" i="16"/>
  <c r="J226" i="16"/>
  <c r="I226" i="16"/>
  <c r="H226" i="16"/>
  <c r="G226" i="16"/>
  <c r="F226" i="16"/>
  <c r="E226" i="16"/>
  <c r="D226" i="16"/>
  <c r="C226" i="16"/>
  <c r="B226" i="16"/>
  <c r="A226" i="16"/>
  <c r="AE73" i="16"/>
  <c r="AD73" i="16"/>
  <c r="AC73" i="16"/>
  <c r="AB73" i="16"/>
  <c r="Z73" i="16"/>
  <c r="Y73" i="16"/>
  <c r="X73" i="16"/>
  <c r="W73" i="16"/>
  <c r="V73" i="16"/>
  <c r="U73" i="16"/>
  <c r="T73" i="16"/>
  <c r="S73" i="16"/>
  <c r="R73" i="16"/>
  <c r="Q73" i="16"/>
  <c r="P73" i="16"/>
  <c r="O73" i="16"/>
  <c r="N73" i="16"/>
  <c r="M73" i="16"/>
  <c r="L73" i="16"/>
  <c r="K73" i="16"/>
  <c r="J73" i="16"/>
  <c r="I73" i="16"/>
  <c r="H73" i="16"/>
  <c r="G73" i="16"/>
  <c r="F73" i="16"/>
  <c r="E73" i="16"/>
  <c r="D73" i="16"/>
  <c r="C73" i="16"/>
  <c r="B73" i="16"/>
  <c r="A73" i="16"/>
  <c r="AE122" i="16"/>
  <c r="AD122" i="16"/>
  <c r="AC122" i="16"/>
  <c r="AB122" i="16"/>
  <c r="Z122" i="16"/>
  <c r="Y122" i="16"/>
  <c r="X122" i="16"/>
  <c r="W122" i="16"/>
  <c r="V122" i="16"/>
  <c r="U122" i="16"/>
  <c r="T122" i="16"/>
  <c r="S122" i="16"/>
  <c r="R122" i="16"/>
  <c r="Q122" i="16"/>
  <c r="P122" i="16"/>
  <c r="O122" i="16"/>
  <c r="N122" i="16"/>
  <c r="M122" i="16"/>
  <c r="L122" i="16"/>
  <c r="K122" i="16"/>
  <c r="J122" i="16"/>
  <c r="I122" i="16"/>
  <c r="H122" i="16"/>
  <c r="G122" i="16"/>
  <c r="F122" i="16"/>
  <c r="E122" i="16"/>
  <c r="D122" i="16"/>
  <c r="C122" i="16"/>
  <c r="B122" i="16"/>
  <c r="A122" i="16"/>
  <c r="AE121" i="16"/>
  <c r="AD121" i="16"/>
  <c r="AC121" i="16"/>
  <c r="AB121" i="16"/>
  <c r="Z121" i="16"/>
  <c r="Y121" i="16"/>
  <c r="X121" i="16"/>
  <c r="W121" i="16"/>
  <c r="V121" i="16"/>
  <c r="U121" i="16"/>
  <c r="T121" i="16"/>
  <c r="S121" i="16"/>
  <c r="R121" i="16"/>
  <c r="Q121" i="16"/>
  <c r="P121" i="16"/>
  <c r="O121" i="16"/>
  <c r="N121" i="16"/>
  <c r="M121" i="16"/>
  <c r="L121" i="16"/>
  <c r="K121" i="16"/>
  <c r="J121" i="16"/>
  <c r="I121" i="16"/>
  <c r="H121" i="16"/>
  <c r="G121" i="16"/>
  <c r="F121" i="16"/>
  <c r="E121" i="16"/>
  <c r="D121" i="16"/>
  <c r="C121" i="16"/>
  <c r="B121" i="16"/>
  <c r="A121" i="16"/>
  <c r="AE120" i="16"/>
  <c r="AD120" i="16"/>
  <c r="AC120" i="16"/>
  <c r="AB120" i="16"/>
  <c r="Z120" i="16"/>
  <c r="Y120" i="16"/>
  <c r="X120" i="16"/>
  <c r="W120" i="16"/>
  <c r="V120" i="16"/>
  <c r="U120" i="16"/>
  <c r="T120" i="16"/>
  <c r="S120" i="16"/>
  <c r="R120" i="16"/>
  <c r="Q120" i="16"/>
  <c r="P120" i="16"/>
  <c r="O120" i="16"/>
  <c r="N120" i="16"/>
  <c r="M120" i="16"/>
  <c r="L120" i="16"/>
  <c r="K120" i="16"/>
  <c r="J120" i="16"/>
  <c r="I120" i="16"/>
  <c r="H120" i="16"/>
  <c r="G120" i="16"/>
  <c r="F120" i="16"/>
  <c r="E120" i="16"/>
  <c r="D120" i="16"/>
  <c r="C120" i="16"/>
  <c r="B120" i="16"/>
  <c r="A120" i="16"/>
  <c r="AE71" i="16"/>
  <c r="AD71" i="16"/>
  <c r="AC71" i="16"/>
  <c r="AB71" i="16"/>
  <c r="Z71" i="16"/>
  <c r="Y71" i="16"/>
  <c r="X71" i="16"/>
  <c r="W71" i="16"/>
  <c r="V71" i="16"/>
  <c r="U71" i="16"/>
  <c r="T71" i="16"/>
  <c r="S71" i="16"/>
  <c r="R71" i="16"/>
  <c r="Q71" i="16"/>
  <c r="P71" i="16"/>
  <c r="O71" i="16"/>
  <c r="N71" i="16"/>
  <c r="M71" i="16"/>
  <c r="L71" i="16"/>
  <c r="K71" i="16"/>
  <c r="J71" i="16"/>
  <c r="I71" i="16"/>
  <c r="H71" i="16"/>
  <c r="G71" i="16"/>
  <c r="F71" i="16"/>
  <c r="E71" i="16"/>
  <c r="D71" i="16"/>
  <c r="C71" i="16"/>
  <c r="B71" i="16"/>
  <c r="A71" i="16"/>
  <c r="AE72" i="16"/>
  <c r="AD72" i="16"/>
  <c r="AC72" i="16"/>
  <c r="AB72" i="16"/>
  <c r="Z72" i="16"/>
  <c r="Y72" i="16"/>
  <c r="X72" i="16"/>
  <c r="W72" i="16"/>
  <c r="V72" i="16"/>
  <c r="U72" i="16"/>
  <c r="T72" i="16"/>
  <c r="S72" i="16"/>
  <c r="R72" i="16"/>
  <c r="Q72" i="16"/>
  <c r="P72" i="16"/>
  <c r="O72" i="16"/>
  <c r="N72" i="16"/>
  <c r="M72" i="16"/>
  <c r="L72" i="16"/>
  <c r="K72" i="16"/>
  <c r="J72" i="16"/>
  <c r="I72" i="16"/>
  <c r="H72" i="16"/>
  <c r="G72" i="16"/>
  <c r="F72" i="16"/>
  <c r="E72" i="16"/>
  <c r="D72" i="16"/>
  <c r="C72" i="16"/>
  <c r="B72" i="16"/>
  <c r="A72" i="16"/>
  <c r="AE119" i="16"/>
  <c r="AD119" i="16"/>
  <c r="AC119" i="16"/>
  <c r="AB119" i="16"/>
  <c r="Z119" i="16"/>
  <c r="Y119" i="16"/>
  <c r="X119" i="16"/>
  <c r="W119" i="16"/>
  <c r="V119" i="16"/>
  <c r="U119" i="16"/>
  <c r="T119" i="16"/>
  <c r="S119" i="16"/>
  <c r="R119" i="16"/>
  <c r="Q119" i="16"/>
  <c r="P119" i="16"/>
  <c r="O119" i="16"/>
  <c r="N119" i="16"/>
  <c r="M119" i="16"/>
  <c r="L119" i="16"/>
  <c r="K119" i="16"/>
  <c r="J119" i="16"/>
  <c r="I119" i="16"/>
  <c r="H119" i="16"/>
  <c r="G119" i="16"/>
  <c r="F119" i="16"/>
  <c r="E119" i="16"/>
  <c r="D119" i="16"/>
  <c r="C119" i="16"/>
  <c r="B119" i="16"/>
  <c r="A119" i="16"/>
  <c r="AE70" i="16"/>
  <c r="AD70" i="16"/>
  <c r="AC70" i="16"/>
  <c r="AB70" i="16"/>
  <c r="Z70" i="16"/>
  <c r="Y70" i="16"/>
  <c r="X70" i="16"/>
  <c r="W70" i="16"/>
  <c r="V70" i="16"/>
  <c r="U70" i="16"/>
  <c r="T70" i="16"/>
  <c r="S70" i="16"/>
  <c r="R70" i="16"/>
  <c r="Q70" i="16"/>
  <c r="P70" i="16"/>
  <c r="O70" i="16"/>
  <c r="N70" i="16"/>
  <c r="M70" i="16"/>
  <c r="L70" i="16"/>
  <c r="K70" i="16"/>
  <c r="J70" i="16"/>
  <c r="I70" i="16"/>
  <c r="H70" i="16"/>
  <c r="G70" i="16"/>
  <c r="F70" i="16"/>
  <c r="E70" i="16"/>
  <c r="D70" i="16"/>
  <c r="C70" i="16"/>
  <c r="B70" i="16"/>
  <c r="A70" i="16"/>
  <c r="AE69" i="16"/>
  <c r="AD69" i="16"/>
  <c r="AC69" i="16"/>
  <c r="AB69" i="16"/>
  <c r="Z69" i="16"/>
  <c r="Y69" i="16"/>
  <c r="X69" i="16"/>
  <c r="W69" i="16"/>
  <c r="V69" i="16"/>
  <c r="U69" i="16"/>
  <c r="T69" i="16"/>
  <c r="S69" i="16"/>
  <c r="R69" i="16"/>
  <c r="Q69" i="16"/>
  <c r="P69" i="16"/>
  <c r="O69" i="16"/>
  <c r="N69" i="16"/>
  <c r="M69" i="16"/>
  <c r="L69" i="16"/>
  <c r="K69" i="16"/>
  <c r="J69" i="16"/>
  <c r="I69" i="16"/>
  <c r="H69" i="16"/>
  <c r="G69" i="16"/>
  <c r="F69" i="16"/>
  <c r="E69" i="16"/>
  <c r="D69" i="16"/>
  <c r="C69" i="16"/>
  <c r="B69" i="16"/>
  <c r="A69" i="16"/>
  <c r="AE68" i="16"/>
  <c r="AD68" i="16"/>
  <c r="AC68" i="16"/>
  <c r="AB68" i="16"/>
  <c r="Z68" i="16"/>
  <c r="Y68" i="16"/>
  <c r="X68" i="16"/>
  <c r="W68" i="16"/>
  <c r="V68" i="16"/>
  <c r="U68" i="16"/>
  <c r="T68" i="16"/>
  <c r="S68" i="16"/>
  <c r="R68" i="16"/>
  <c r="Q68" i="16"/>
  <c r="P68" i="16"/>
  <c r="O68" i="16"/>
  <c r="N68" i="16"/>
  <c r="M68" i="16"/>
  <c r="L68" i="16"/>
  <c r="K68" i="16"/>
  <c r="J68" i="16"/>
  <c r="I68" i="16"/>
  <c r="H68" i="16"/>
  <c r="G68" i="16"/>
  <c r="F68" i="16"/>
  <c r="E68" i="16"/>
  <c r="D68" i="16"/>
  <c r="C68" i="16"/>
  <c r="B68" i="16"/>
  <c r="A68" i="16"/>
  <c r="AE225" i="16"/>
  <c r="AD225" i="16"/>
  <c r="AC225" i="16"/>
  <c r="AB225" i="16"/>
  <c r="Z225" i="16"/>
  <c r="Y225" i="16"/>
  <c r="X225" i="16"/>
  <c r="W225" i="16"/>
  <c r="V225" i="16"/>
  <c r="U225" i="16"/>
  <c r="T225" i="16"/>
  <c r="S225" i="16"/>
  <c r="R225" i="16"/>
  <c r="Q225" i="16"/>
  <c r="P225" i="16"/>
  <c r="O225" i="16"/>
  <c r="N225" i="16"/>
  <c r="M225" i="16"/>
  <c r="L225" i="16"/>
  <c r="K225" i="16"/>
  <c r="J225" i="16"/>
  <c r="I225" i="16"/>
  <c r="H225" i="16"/>
  <c r="G225" i="16"/>
  <c r="F225" i="16"/>
  <c r="E225" i="16"/>
  <c r="D225" i="16"/>
  <c r="C225" i="16"/>
  <c r="B225" i="16"/>
  <c r="A225" i="16"/>
  <c r="AE223" i="16"/>
  <c r="AD223" i="16"/>
  <c r="AC223" i="16"/>
  <c r="AB223" i="16"/>
  <c r="Z223" i="16"/>
  <c r="Y223" i="16"/>
  <c r="X223" i="16"/>
  <c r="W223" i="16"/>
  <c r="V223" i="16"/>
  <c r="U223" i="16"/>
  <c r="T223" i="16"/>
  <c r="S223" i="16"/>
  <c r="R223" i="16"/>
  <c r="Q223" i="16"/>
  <c r="P223" i="16"/>
  <c r="O223" i="16"/>
  <c r="N223" i="16"/>
  <c r="M223" i="16"/>
  <c r="L223" i="16"/>
  <c r="K223" i="16"/>
  <c r="J223" i="16"/>
  <c r="I223" i="16"/>
  <c r="H223" i="16"/>
  <c r="G223" i="16"/>
  <c r="F223" i="16"/>
  <c r="E223" i="16"/>
  <c r="D223" i="16"/>
  <c r="C223" i="16"/>
  <c r="B223" i="16"/>
  <c r="A223" i="16"/>
  <c r="AE224" i="16"/>
  <c r="AD224" i="16"/>
  <c r="AC224" i="16"/>
  <c r="AB224" i="16"/>
  <c r="Z224" i="16"/>
  <c r="Y224" i="16"/>
  <c r="X224" i="16"/>
  <c r="W224" i="16"/>
  <c r="V224" i="16"/>
  <c r="U224" i="16"/>
  <c r="T224" i="16"/>
  <c r="S224" i="16"/>
  <c r="R224" i="16"/>
  <c r="Q224" i="16"/>
  <c r="P224" i="16"/>
  <c r="O224" i="16"/>
  <c r="N224" i="16"/>
  <c r="M224" i="16"/>
  <c r="L224" i="16"/>
  <c r="K224" i="16"/>
  <c r="J224" i="16"/>
  <c r="I224" i="16"/>
  <c r="H224" i="16"/>
  <c r="G224" i="16"/>
  <c r="F224" i="16"/>
  <c r="E224" i="16"/>
  <c r="D224" i="16"/>
  <c r="C224" i="16"/>
  <c r="B224" i="16"/>
  <c r="A224" i="16"/>
  <c r="AE118" i="16"/>
  <c r="AD118" i="16"/>
  <c r="AC118" i="16"/>
  <c r="AB118" i="16"/>
  <c r="Z118" i="16"/>
  <c r="Y118" i="16"/>
  <c r="X118" i="16"/>
  <c r="W118" i="16"/>
  <c r="V118" i="16"/>
  <c r="U118" i="16"/>
  <c r="T118" i="16"/>
  <c r="S118" i="16"/>
  <c r="R118" i="16"/>
  <c r="Q118" i="16"/>
  <c r="P118" i="16"/>
  <c r="O118" i="16"/>
  <c r="N118" i="16"/>
  <c r="M118" i="16"/>
  <c r="L118" i="16"/>
  <c r="K118" i="16"/>
  <c r="J118" i="16"/>
  <c r="I118" i="16"/>
  <c r="H118" i="16"/>
  <c r="G118" i="16"/>
  <c r="F118" i="16"/>
  <c r="E118" i="16"/>
  <c r="D118" i="16"/>
  <c r="C118" i="16"/>
  <c r="B118" i="16"/>
  <c r="A118" i="16"/>
  <c r="AE222" i="16"/>
  <c r="AD222" i="16"/>
  <c r="AC222" i="16"/>
  <c r="AB222" i="16"/>
  <c r="Z222" i="16"/>
  <c r="Y222" i="16"/>
  <c r="X222" i="16"/>
  <c r="W222" i="16"/>
  <c r="V222" i="16"/>
  <c r="U222" i="16"/>
  <c r="T222" i="16"/>
  <c r="S222" i="16"/>
  <c r="R222" i="16"/>
  <c r="Q222" i="16"/>
  <c r="P222" i="16"/>
  <c r="O222" i="16"/>
  <c r="N222" i="16"/>
  <c r="M222" i="16"/>
  <c r="L222" i="16"/>
  <c r="K222" i="16"/>
  <c r="J222" i="16"/>
  <c r="I222" i="16"/>
  <c r="H222" i="16"/>
  <c r="G222" i="16"/>
  <c r="F222" i="16"/>
  <c r="E222" i="16"/>
  <c r="D222" i="16"/>
  <c r="C222" i="16"/>
  <c r="B222" i="16"/>
  <c r="A222" i="16"/>
  <c r="AE221" i="16"/>
  <c r="AD221" i="16"/>
  <c r="AC221" i="16"/>
  <c r="AB221" i="16"/>
  <c r="Z221" i="16"/>
  <c r="Y221" i="16"/>
  <c r="X221" i="16"/>
  <c r="W221" i="16"/>
  <c r="V221" i="16"/>
  <c r="U221" i="16"/>
  <c r="T221" i="16"/>
  <c r="S221" i="16"/>
  <c r="R221" i="16"/>
  <c r="Q221" i="16"/>
  <c r="P221" i="16"/>
  <c r="O221" i="16"/>
  <c r="N221" i="16"/>
  <c r="M221" i="16"/>
  <c r="L221" i="16"/>
  <c r="K221" i="16"/>
  <c r="J221" i="16"/>
  <c r="I221" i="16"/>
  <c r="H221" i="16"/>
  <c r="G221" i="16"/>
  <c r="F221" i="16"/>
  <c r="E221" i="16"/>
  <c r="D221" i="16"/>
  <c r="C221" i="16"/>
  <c r="B221" i="16"/>
  <c r="A221" i="16"/>
  <c r="AE220" i="16"/>
  <c r="AD220" i="16"/>
  <c r="AC220" i="16"/>
  <c r="AB220" i="16"/>
  <c r="Z220" i="16"/>
  <c r="Y220" i="16"/>
  <c r="X220" i="16"/>
  <c r="W220" i="16"/>
  <c r="V220" i="16"/>
  <c r="U220" i="16"/>
  <c r="T220" i="16"/>
  <c r="S220" i="16"/>
  <c r="R220" i="16"/>
  <c r="Q220" i="16"/>
  <c r="P220" i="16"/>
  <c r="O220" i="16"/>
  <c r="N220" i="16"/>
  <c r="M220" i="16"/>
  <c r="L220" i="16"/>
  <c r="K220" i="16"/>
  <c r="J220" i="16"/>
  <c r="I220" i="16"/>
  <c r="H220" i="16"/>
  <c r="G220" i="16"/>
  <c r="F220" i="16"/>
  <c r="E220" i="16"/>
  <c r="D220" i="16"/>
  <c r="C220" i="16"/>
  <c r="B220" i="16"/>
  <c r="A220" i="16"/>
  <c r="AE117" i="16"/>
  <c r="AD117" i="16"/>
  <c r="AC117" i="16"/>
  <c r="AB117" i="16"/>
  <c r="Z117" i="16"/>
  <c r="Y117" i="16"/>
  <c r="X117" i="16"/>
  <c r="W117" i="16"/>
  <c r="V117" i="16"/>
  <c r="U117" i="16"/>
  <c r="T117" i="16"/>
  <c r="S117" i="16"/>
  <c r="R117" i="16"/>
  <c r="Q117" i="16"/>
  <c r="P117" i="16"/>
  <c r="O117" i="16"/>
  <c r="N117" i="16"/>
  <c r="M117" i="16"/>
  <c r="L117" i="16"/>
  <c r="K117" i="16"/>
  <c r="J117" i="16"/>
  <c r="I117" i="16"/>
  <c r="H117" i="16"/>
  <c r="G117" i="16"/>
  <c r="F117" i="16"/>
  <c r="E117" i="16"/>
  <c r="D117" i="16"/>
  <c r="C117" i="16"/>
  <c r="B117" i="16"/>
  <c r="A117" i="16"/>
  <c r="AE116" i="16"/>
  <c r="AD116" i="16"/>
  <c r="AC116" i="16"/>
  <c r="AB116" i="16"/>
  <c r="Z116" i="16"/>
  <c r="Y116" i="16"/>
  <c r="X116" i="16"/>
  <c r="W116" i="16"/>
  <c r="V116" i="16"/>
  <c r="U116" i="16"/>
  <c r="T116" i="16"/>
  <c r="S116" i="16"/>
  <c r="R116" i="16"/>
  <c r="Q116" i="16"/>
  <c r="P116" i="16"/>
  <c r="O116" i="16"/>
  <c r="N116" i="16"/>
  <c r="M116" i="16"/>
  <c r="L116" i="16"/>
  <c r="K116" i="16"/>
  <c r="J116" i="16"/>
  <c r="I116" i="16"/>
  <c r="H116" i="16"/>
  <c r="G116" i="16"/>
  <c r="F116" i="16"/>
  <c r="E116" i="16"/>
  <c r="D116" i="16"/>
  <c r="C116" i="16"/>
  <c r="B116" i="16"/>
  <c r="A116" i="16"/>
  <c r="AE115" i="16"/>
  <c r="AD115" i="16"/>
  <c r="AC115" i="16"/>
  <c r="AB115" i="16"/>
  <c r="Z115" i="16"/>
  <c r="Y115" i="16"/>
  <c r="X115" i="16"/>
  <c r="W115" i="16"/>
  <c r="V115" i="16"/>
  <c r="U115" i="16"/>
  <c r="T115" i="16"/>
  <c r="S115" i="16"/>
  <c r="R115" i="16"/>
  <c r="Q115" i="16"/>
  <c r="P115" i="16"/>
  <c r="O115" i="16"/>
  <c r="N115" i="16"/>
  <c r="M115" i="16"/>
  <c r="L115" i="16"/>
  <c r="K115" i="16"/>
  <c r="J115" i="16"/>
  <c r="I115" i="16"/>
  <c r="H115" i="16"/>
  <c r="G115" i="16"/>
  <c r="F115" i="16"/>
  <c r="E115" i="16"/>
  <c r="D115" i="16"/>
  <c r="C115" i="16"/>
  <c r="B115" i="16"/>
  <c r="A115" i="16"/>
  <c r="AE219" i="16"/>
  <c r="AD219" i="16"/>
  <c r="AC219" i="16"/>
  <c r="AB219" i="16"/>
  <c r="Z219" i="16"/>
  <c r="Y219" i="16"/>
  <c r="X219" i="16"/>
  <c r="W219" i="16"/>
  <c r="V219" i="16"/>
  <c r="U219" i="16"/>
  <c r="T219" i="16"/>
  <c r="S219" i="16"/>
  <c r="R219" i="16"/>
  <c r="Q219" i="16"/>
  <c r="P219" i="16"/>
  <c r="O219" i="16"/>
  <c r="N219" i="16"/>
  <c r="M219" i="16"/>
  <c r="L219" i="16"/>
  <c r="K219" i="16"/>
  <c r="J219" i="16"/>
  <c r="I219" i="16"/>
  <c r="H219" i="16"/>
  <c r="G219" i="16"/>
  <c r="F219" i="16"/>
  <c r="E219" i="16"/>
  <c r="D219" i="16"/>
  <c r="C219" i="16"/>
  <c r="B219" i="16"/>
  <c r="A219" i="16"/>
  <c r="AE67" i="16"/>
  <c r="AD67" i="16"/>
  <c r="AC67" i="16"/>
  <c r="AB67" i="16"/>
  <c r="Z67" i="16"/>
  <c r="Y67" i="16"/>
  <c r="X67" i="16"/>
  <c r="W67" i="16"/>
  <c r="V67" i="16"/>
  <c r="U67" i="16"/>
  <c r="T67" i="16"/>
  <c r="S67" i="16"/>
  <c r="R67" i="16"/>
  <c r="Q67" i="16"/>
  <c r="P67" i="16"/>
  <c r="O67" i="16"/>
  <c r="N67" i="16"/>
  <c r="M67" i="16"/>
  <c r="L67" i="16"/>
  <c r="K67" i="16"/>
  <c r="J67" i="16"/>
  <c r="I67" i="16"/>
  <c r="H67" i="16"/>
  <c r="G67" i="16"/>
  <c r="F67" i="16"/>
  <c r="E67" i="16"/>
  <c r="D67" i="16"/>
  <c r="C67" i="16"/>
  <c r="B67" i="16"/>
  <c r="A67" i="16"/>
  <c r="AE114" i="16"/>
  <c r="AD114" i="16"/>
  <c r="AC114" i="16"/>
  <c r="AB114" i="16"/>
  <c r="Z114" i="16"/>
  <c r="Y114" i="16"/>
  <c r="X114" i="16"/>
  <c r="W114" i="16"/>
  <c r="V114" i="16"/>
  <c r="U114" i="16"/>
  <c r="T114" i="16"/>
  <c r="S114" i="16"/>
  <c r="R114" i="16"/>
  <c r="Q114" i="16"/>
  <c r="P114" i="16"/>
  <c r="O114" i="16"/>
  <c r="N114" i="16"/>
  <c r="M114" i="16"/>
  <c r="L114" i="16"/>
  <c r="K114" i="16"/>
  <c r="J114" i="16"/>
  <c r="I114" i="16"/>
  <c r="H114" i="16"/>
  <c r="G114" i="16"/>
  <c r="F114" i="16"/>
  <c r="E114" i="16"/>
  <c r="D114" i="16"/>
  <c r="C114" i="16"/>
  <c r="B114" i="16"/>
  <c r="A114" i="16"/>
  <c r="AE113" i="16"/>
  <c r="AD113" i="16"/>
  <c r="AC113" i="16"/>
  <c r="AB113" i="16"/>
  <c r="Z113" i="16"/>
  <c r="Y113" i="16"/>
  <c r="X113" i="16"/>
  <c r="W113" i="16"/>
  <c r="V113" i="16"/>
  <c r="U113" i="16"/>
  <c r="T113" i="16"/>
  <c r="S113" i="16"/>
  <c r="R113" i="16"/>
  <c r="Q113" i="16"/>
  <c r="P113" i="16"/>
  <c r="O113" i="16"/>
  <c r="N113" i="16"/>
  <c r="M113" i="16"/>
  <c r="L113" i="16"/>
  <c r="K113" i="16"/>
  <c r="J113" i="16"/>
  <c r="I113" i="16"/>
  <c r="H113" i="16"/>
  <c r="G113" i="16"/>
  <c r="F113" i="16"/>
  <c r="E113" i="16"/>
  <c r="D113" i="16"/>
  <c r="C113" i="16"/>
  <c r="B113" i="16"/>
  <c r="A113" i="16"/>
  <c r="AE174" i="16"/>
  <c r="AD174" i="16"/>
  <c r="AC174" i="16"/>
  <c r="AB174" i="16"/>
  <c r="Z174" i="16"/>
  <c r="Y174" i="16"/>
  <c r="X174" i="16"/>
  <c r="W174" i="16"/>
  <c r="V174" i="16"/>
  <c r="U174" i="16"/>
  <c r="T174" i="16"/>
  <c r="S174" i="16"/>
  <c r="R174" i="16"/>
  <c r="Q174" i="16"/>
  <c r="P174" i="16"/>
  <c r="O174" i="16"/>
  <c r="N174" i="16"/>
  <c r="M174" i="16"/>
  <c r="L174" i="16"/>
  <c r="K174" i="16"/>
  <c r="J174" i="16"/>
  <c r="I174" i="16"/>
  <c r="H174" i="16"/>
  <c r="G174" i="16"/>
  <c r="F174" i="16"/>
  <c r="E174" i="16"/>
  <c r="D174" i="16"/>
  <c r="C174" i="16"/>
  <c r="B174" i="16"/>
  <c r="A174" i="16"/>
  <c r="AE112" i="16"/>
  <c r="AD112" i="16"/>
  <c r="AC112" i="16"/>
  <c r="AB112" i="16"/>
  <c r="Z112" i="16"/>
  <c r="Y112" i="16"/>
  <c r="X112" i="16"/>
  <c r="W112" i="16"/>
  <c r="V112" i="16"/>
  <c r="U112" i="16"/>
  <c r="T112" i="16"/>
  <c r="S112" i="16"/>
  <c r="R112" i="16"/>
  <c r="Q112" i="16"/>
  <c r="P112" i="16"/>
  <c r="O112" i="16"/>
  <c r="N112" i="16"/>
  <c r="M112" i="16"/>
  <c r="L112" i="16"/>
  <c r="K112" i="16"/>
  <c r="J112" i="16"/>
  <c r="I112" i="16"/>
  <c r="H112" i="16"/>
  <c r="G112" i="16"/>
  <c r="F112" i="16"/>
  <c r="E112" i="16"/>
  <c r="D112" i="16"/>
  <c r="C112" i="16"/>
  <c r="B112" i="16"/>
  <c r="A112" i="16"/>
  <c r="AE111" i="16"/>
  <c r="AD111" i="16"/>
  <c r="AC111" i="16"/>
  <c r="AB111" i="16"/>
  <c r="Z111" i="16"/>
  <c r="Y111" i="16"/>
  <c r="X111" i="16"/>
  <c r="W111" i="16"/>
  <c r="V111" i="16"/>
  <c r="U111" i="16"/>
  <c r="T111" i="16"/>
  <c r="S111" i="16"/>
  <c r="R111" i="16"/>
  <c r="Q111" i="16"/>
  <c r="P111" i="16"/>
  <c r="O111" i="16"/>
  <c r="N111" i="16"/>
  <c r="M111" i="16"/>
  <c r="L111" i="16"/>
  <c r="K111" i="16"/>
  <c r="J111" i="16"/>
  <c r="I111" i="16"/>
  <c r="H111" i="16"/>
  <c r="G111" i="16"/>
  <c r="F111" i="16"/>
  <c r="E111" i="16"/>
  <c r="D111" i="16"/>
  <c r="C111" i="16"/>
  <c r="B111" i="16"/>
  <c r="A111" i="16"/>
  <c r="AE110" i="16"/>
  <c r="AD110" i="16"/>
  <c r="AC110" i="16"/>
  <c r="AB110" i="16"/>
  <c r="Z110" i="16"/>
  <c r="Y110" i="16"/>
  <c r="X110" i="16"/>
  <c r="W110" i="16"/>
  <c r="V110" i="16"/>
  <c r="U110" i="16"/>
  <c r="T110" i="16"/>
  <c r="S110" i="16"/>
  <c r="R110" i="16"/>
  <c r="Q110" i="16"/>
  <c r="P110" i="16"/>
  <c r="O110" i="16"/>
  <c r="N110" i="16"/>
  <c r="M110" i="16"/>
  <c r="L110" i="16"/>
  <c r="K110" i="16"/>
  <c r="J110" i="16"/>
  <c r="I110" i="16"/>
  <c r="H110" i="16"/>
  <c r="G110" i="16"/>
  <c r="F110" i="16"/>
  <c r="E110" i="16"/>
  <c r="D110" i="16"/>
  <c r="C110" i="16"/>
  <c r="B110" i="16"/>
  <c r="A110" i="16"/>
  <c r="AE109" i="16"/>
  <c r="AD109" i="16"/>
  <c r="AC109" i="16"/>
  <c r="AB109" i="16"/>
  <c r="Z109" i="16"/>
  <c r="Y109" i="16"/>
  <c r="X109" i="16"/>
  <c r="W109" i="16"/>
  <c r="V109" i="16"/>
  <c r="U109" i="16"/>
  <c r="T109" i="16"/>
  <c r="S109" i="16"/>
  <c r="R109" i="16"/>
  <c r="Q109" i="16"/>
  <c r="P109" i="16"/>
  <c r="O109" i="16"/>
  <c r="N109" i="16"/>
  <c r="M109" i="16"/>
  <c r="L109" i="16"/>
  <c r="K109" i="16"/>
  <c r="J109" i="16"/>
  <c r="I109" i="16"/>
  <c r="H109" i="16"/>
  <c r="G109" i="16"/>
  <c r="F109" i="16"/>
  <c r="E109" i="16"/>
  <c r="D109" i="16"/>
  <c r="C109" i="16"/>
  <c r="B109" i="16"/>
  <c r="A109" i="16"/>
  <c r="AE66" i="16"/>
  <c r="AD66" i="16"/>
  <c r="AC66" i="16"/>
  <c r="AB66" i="16"/>
  <c r="Z66" i="16"/>
  <c r="Y66" i="16"/>
  <c r="X66" i="16"/>
  <c r="W66" i="16"/>
  <c r="V66" i="16"/>
  <c r="U66" i="16"/>
  <c r="T66" i="16"/>
  <c r="S66" i="16"/>
  <c r="R66" i="16"/>
  <c r="Q66" i="16"/>
  <c r="P66" i="16"/>
  <c r="O66" i="16"/>
  <c r="N66" i="16"/>
  <c r="M66" i="16"/>
  <c r="L66" i="16"/>
  <c r="K66" i="16"/>
  <c r="J66" i="16"/>
  <c r="I66" i="16"/>
  <c r="H66" i="16"/>
  <c r="G66" i="16"/>
  <c r="F66" i="16"/>
  <c r="E66" i="16"/>
  <c r="D66" i="16"/>
  <c r="C66" i="16"/>
  <c r="B66" i="16"/>
  <c r="A66" i="16"/>
  <c r="AE108" i="16"/>
  <c r="AD108" i="16"/>
  <c r="AC108" i="16"/>
  <c r="AB108" i="16"/>
  <c r="Z108" i="16"/>
  <c r="Y108" i="16"/>
  <c r="X108" i="16"/>
  <c r="W108" i="16"/>
  <c r="V108" i="16"/>
  <c r="U108" i="16"/>
  <c r="T108" i="16"/>
  <c r="S108" i="16"/>
  <c r="R108" i="16"/>
  <c r="Q108" i="16"/>
  <c r="P108" i="16"/>
  <c r="O108" i="16"/>
  <c r="N108" i="16"/>
  <c r="M108" i="16"/>
  <c r="L108" i="16"/>
  <c r="K108" i="16"/>
  <c r="J108" i="16"/>
  <c r="I108" i="16"/>
  <c r="H108" i="16"/>
  <c r="G108" i="16"/>
  <c r="F108" i="16"/>
  <c r="E108" i="16"/>
  <c r="D108" i="16"/>
  <c r="C108" i="16"/>
  <c r="B108" i="16"/>
  <c r="A108" i="16"/>
  <c r="AE107" i="16"/>
  <c r="AD107" i="16"/>
  <c r="AC107" i="16"/>
  <c r="AB107" i="16"/>
  <c r="Z107" i="16"/>
  <c r="Y107" i="16"/>
  <c r="X107" i="16"/>
  <c r="W107" i="16"/>
  <c r="V107" i="16"/>
  <c r="U107" i="16"/>
  <c r="T107" i="16"/>
  <c r="S107" i="16"/>
  <c r="R107" i="16"/>
  <c r="Q107" i="16"/>
  <c r="P107" i="16"/>
  <c r="O107" i="16"/>
  <c r="N107" i="16"/>
  <c r="M107" i="16"/>
  <c r="L107" i="16"/>
  <c r="K107" i="16"/>
  <c r="J107" i="16"/>
  <c r="I107" i="16"/>
  <c r="H107" i="16"/>
  <c r="G107" i="16"/>
  <c r="F107" i="16"/>
  <c r="E107" i="16"/>
  <c r="D107" i="16"/>
  <c r="C107" i="16"/>
  <c r="B107" i="16"/>
  <c r="A107" i="16"/>
  <c r="AE218" i="16"/>
  <c r="AD218" i="16"/>
  <c r="AC218" i="16"/>
  <c r="AB218" i="16"/>
  <c r="Z218" i="16"/>
  <c r="Y218" i="16"/>
  <c r="X218" i="16"/>
  <c r="W218" i="16"/>
  <c r="V218" i="16"/>
  <c r="U218" i="16"/>
  <c r="T218" i="16"/>
  <c r="S218" i="16"/>
  <c r="R218" i="16"/>
  <c r="Q218" i="16"/>
  <c r="P218" i="16"/>
  <c r="O218" i="16"/>
  <c r="N218" i="16"/>
  <c r="M218" i="16"/>
  <c r="L218" i="16"/>
  <c r="K218" i="16"/>
  <c r="J218" i="16"/>
  <c r="I218" i="16"/>
  <c r="H218" i="16"/>
  <c r="G218" i="16"/>
  <c r="F218" i="16"/>
  <c r="E218" i="16"/>
  <c r="D218" i="16"/>
  <c r="C218" i="16"/>
  <c r="B218" i="16"/>
  <c r="A218" i="16"/>
  <c r="AE106" i="16"/>
  <c r="AD106" i="16"/>
  <c r="AC106" i="16"/>
  <c r="AB106" i="16"/>
  <c r="Z106" i="16"/>
  <c r="Y106" i="16"/>
  <c r="X106" i="16"/>
  <c r="W106" i="16"/>
  <c r="V106" i="16"/>
  <c r="U106" i="16"/>
  <c r="T106" i="16"/>
  <c r="S106" i="16"/>
  <c r="R106" i="16"/>
  <c r="Q106" i="16"/>
  <c r="P106" i="16"/>
  <c r="O106" i="16"/>
  <c r="N106" i="16"/>
  <c r="M106" i="16"/>
  <c r="L106" i="16"/>
  <c r="K106" i="16"/>
  <c r="J106" i="16"/>
  <c r="I106" i="16"/>
  <c r="H106" i="16"/>
  <c r="G106" i="16"/>
  <c r="F106" i="16"/>
  <c r="E106" i="16"/>
  <c r="D106" i="16"/>
  <c r="C106" i="16"/>
  <c r="B106" i="16"/>
  <c r="A106" i="16"/>
  <c r="AE105" i="16"/>
  <c r="AD105" i="16"/>
  <c r="AC105" i="16"/>
  <c r="AB105" i="16"/>
  <c r="Z105" i="16"/>
  <c r="Y105" i="16"/>
  <c r="X105" i="16"/>
  <c r="W105" i="16"/>
  <c r="V105" i="16"/>
  <c r="U105" i="16"/>
  <c r="T105" i="16"/>
  <c r="S105" i="16"/>
  <c r="R105" i="16"/>
  <c r="Q105" i="16"/>
  <c r="P105" i="16"/>
  <c r="O105" i="16"/>
  <c r="N105" i="16"/>
  <c r="M105" i="16"/>
  <c r="L105" i="16"/>
  <c r="K105" i="16"/>
  <c r="J105" i="16"/>
  <c r="I105" i="16"/>
  <c r="H105" i="16"/>
  <c r="G105" i="16"/>
  <c r="F105" i="16"/>
  <c r="E105" i="16"/>
  <c r="D105" i="16"/>
  <c r="C105" i="16"/>
  <c r="B105" i="16"/>
  <c r="A105" i="16"/>
  <c r="AE104" i="16"/>
  <c r="AD104" i="16"/>
  <c r="AC104" i="16"/>
  <c r="AB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B104" i="16"/>
  <c r="A104" i="16"/>
  <c r="AE103" i="16"/>
  <c r="AD103" i="16"/>
  <c r="AC103" i="16"/>
  <c r="AB103" i="16"/>
  <c r="Z103" i="16"/>
  <c r="Y103" i="16"/>
  <c r="X103" i="16"/>
  <c r="W103" i="16"/>
  <c r="V103" i="16"/>
  <c r="U103" i="16"/>
  <c r="T103" i="16"/>
  <c r="S103" i="16"/>
  <c r="R103" i="16"/>
  <c r="Q103" i="16"/>
  <c r="P103" i="16"/>
  <c r="O103" i="16"/>
  <c r="N103" i="16"/>
  <c r="M103" i="16"/>
  <c r="L103" i="16"/>
  <c r="K103" i="16"/>
  <c r="J103" i="16"/>
  <c r="I103" i="16"/>
  <c r="H103" i="16"/>
  <c r="G103" i="16"/>
  <c r="F103" i="16"/>
  <c r="E103" i="16"/>
  <c r="D103" i="16"/>
  <c r="C103" i="16"/>
  <c r="B103" i="16"/>
  <c r="A103" i="16"/>
  <c r="AE102" i="16"/>
  <c r="AD102" i="16"/>
  <c r="AC102" i="16"/>
  <c r="AB102" i="16"/>
  <c r="Z102" i="16"/>
  <c r="Y102" i="16"/>
  <c r="X102" i="16"/>
  <c r="W102" i="16"/>
  <c r="V102" i="16"/>
  <c r="U102" i="16"/>
  <c r="T102" i="16"/>
  <c r="S102" i="16"/>
  <c r="R102" i="16"/>
  <c r="Q102" i="16"/>
  <c r="P102" i="16"/>
  <c r="O102" i="16"/>
  <c r="N102" i="16"/>
  <c r="M102" i="16"/>
  <c r="L102" i="16"/>
  <c r="K102" i="16"/>
  <c r="J102" i="16"/>
  <c r="I102" i="16"/>
  <c r="H102" i="16"/>
  <c r="G102" i="16"/>
  <c r="F102" i="16"/>
  <c r="E102" i="16"/>
  <c r="D102" i="16"/>
  <c r="C102" i="16"/>
  <c r="B102" i="16"/>
  <c r="A102" i="16"/>
  <c r="AE101" i="16"/>
  <c r="AD101" i="16"/>
  <c r="AC101" i="16"/>
  <c r="AB101" i="16"/>
  <c r="Z101" i="16"/>
  <c r="Y101" i="16"/>
  <c r="X101" i="16"/>
  <c r="W101" i="16"/>
  <c r="V101" i="16"/>
  <c r="U101" i="16"/>
  <c r="T101" i="16"/>
  <c r="S101" i="16"/>
  <c r="R101" i="16"/>
  <c r="Q101" i="16"/>
  <c r="P101" i="16"/>
  <c r="O101" i="16"/>
  <c r="N101" i="16"/>
  <c r="M101" i="16"/>
  <c r="L101" i="16"/>
  <c r="K101" i="16"/>
  <c r="J101" i="16"/>
  <c r="I101" i="16"/>
  <c r="H101" i="16"/>
  <c r="G101" i="16"/>
  <c r="F101" i="16"/>
  <c r="E101" i="16"/>
  <c r="D101" i="16"/>
  <c r="C101" i="16"/>
  <c r="B101" i="16"/>
  <c r="A101" i="16"/>
  <c r="T19" i="10"/>
  <c r="Q18" i="10"/>
  <c r="T17" i="10"/>
  <c r="P17" i="10"/>
  <c r="O10" i="9"/>
  <c r="O17" i="10"/>
  <c r="V10" i="6"/>
  <c r="N17" i="10"/>
  <c r="AB10" i="4"/>
  <c r="M17" i="10"/>
  <c r="AB10" i="3"/>
  <c r="L17" i="10"/>
  <c r="AB10" i="2"/>
  <c r="K17" i="10"/>
  <c r="AB10" i="1"/>
  <c r="N16" i="10"/>
  <c r="M16" i="10"/>
  <c r="K16" i="10"/>
  <c r="G14" i="10"/>
  <c r="F14" i="10"/>
  <c r="E14" i="10"/>
  <c r="D14" i="10"/>
  <c r="C14" i="10"/>
  <c r="B14" i="10"/>
  <c r="S6" i="10"/>
  <c r="S4" i="10"/>
  <c r="O4" i="10"/>
  <c r="N3" i="10"/>
  <c r="O3" i="9"/>
  <c r="M3" i="10"/>
  <c r="V3" i="6"/>
  <c r="L3" i="10"/>
  <c r="AB3" i="4"/>
  <c r="K3" i="10"/>
  <c r="AB3" i="3"/>
  <c r="J3" i="10"/>
  <c r="AB3" i="2"/>
  <c r="I3" i="10"/>
  <c r="AB3" i="1"/>
  <c r="L2" i="10"/>
  <c r="AB2" i="4"/>
  <c r="K2" i="10"/>
  <c r="AB2" i="3"/>
  <c r="I2" i="10"/>
  <c r="AB2" i="1"/>
  <c r="U249" i="8"/>
  <c r="T249" i="8"/>
  <c r="S249" i="8"/>
  <c r="AD248" i="8"/>
  <c r="AC248" i="8"/>
  <c r="AB248" i="8"/>
  <c r="AA248" i="8"/>
  <c r="O248" i="8"/>
  <c r="AD247" i="8"/>
  <c r="AC247" i="8"/>
  <c r="AB247" i="8"/>
  <c r="AA247" i="8"/>
  <c r="O247" i="8"/>
  <c r="AD246" i="8"/>
  <c r="AC246" i="8"/>
  <c r="AB246" i="8"/>
  <c r="AA246" i="8"/>
  <c r="O246" i="8"/>
  <c r="AD245" i="8"/>
  <c r="AC245" i="8"/>
  <c r="AB245" i="8"/>
  <c r="AA245" i="8"/>
  <c r="AJ245" i="8"/>
  <c r="O245" i="8"/>
  <c r="AD244" i="8"/>
  <c r="AC244" i="8"/>
  <c r="AB244" i="8"/>
  <c r="AA244" i="8"/>
  <c r="AJ244" i="8"/>
  <c r="O244" i="8"/>
  <c r="AD243" i="8"/>
  <c r="AC243" i="8"/>
  <c r="AB243" i="8"/>
  <c r="AA243" i="8"/>
  <c r="O243" i="8"/>
  <c r="AD242" i="8"/>
  <c r="AC242" i="8"/>
  <c r="AB242" i="8"/>
  <c r="AA242" i="8"/>
  <c r="AJ242" i="8"/>
  <c r="O242" i="8"/>
  <c r="AD241" i="8"/>
  <c r="AC241" i="8"/>
  <c r="AB241" i="8"/>
  <c r="AA241" i="8"/>
  <c r="AJ241" i="8"/>
  <c r="O241" i="8"/>
  <c r="AD240" i="8"/>
  <c r="AC240" i="8"/>
  <c r="AB240" i="8"/>
  <c r="AA240" i="8"/>
  <c r="AJ240" i="8"/>
  <c r="O240" i="8"/>
  <c r="AD239" i="8"/>
  <c r="AC239" i="8"/>
  <c r="AB239" i="8"/>
  <c r="AA239" i="8"/>
  <c r="O239" i="8"/>
  <c r="AD238" i="8"/>
  <c r="AC238" i="8"/>
  <c r="AB238" i="8"/>
  <c r="AA238" i="8"/>
  <c r="O238" i="8"/>
  <c r="AD236" i="8"/>
  <c r="AC236" i="8"/>
  <c r="AB236" i="8"/>
  <c r="AA236" i="8"/>
  <c r="O236" i="8"/>
  <c r="AD237" i="8"/>
  <c r="AC237" i="8"/>
  <c r="AB237" i="8"/>
  <c r="AA237" i="8"/>
  <c r="AJ237" i="8"/>
  <c r="O237" i="8"/>
  <c r="AD235" i="8"/>
  <c r="AC235" i="8"/>
  <c r="AB235" i="8"/>
  <c r="AA235" i="8"/>
  <c r="O235" i="8"/>
  <c r="AD234" i="8"/>
  <c r="AC234" i="8"/>
  <c r="AB234" i="8"/>
  <c r="AA234" i="8"/>
  <c r="O234" i="8"/>
  <c r="AD233" i="8"/>
  <c r="AC233" i="8"/>
  <c r="AB233" i="8"/>
  <c r="AA233" i="8"/>
  <c r="O233" i="8"/>
  <c r="AD232" i="8"/>
  <c r="AC232" i="8"/>
  <c r="AB232" i="8"/>
  <c r="AA232" i="8"/>
  <c r="O232" i="8"/>
  <c r="AD231" i="8"/>
  <c r="AC231" i="8"/>
  <c r="AB231" i="8"/>
  <c r="AA231" i="8"/>
  <c r="AJ231" i="8"/>
  <c r="O231" i="8"/>
  <c r="AD230" i="8"/>
  <c r="AC230" i="8"/>
  <c r="AB230" i="8"/>
  <c r="AA230" i="8"/>
  <c r="AJ230" i="8"/>
  <c r="O230" i="8"/>
  <c r="AD229" i="8"/>
  <c r="AC229" i="8"/>
  <c r="AB229" i="8"/>
  <c r="AA229" i="8"/>
  <c r="O229" i="8"/>
  <c r="AD228" i="8"/>
  <c r="AC228" i="8"/>
  <c r="AB228" i="8"/>
  <c r="AA228" i="8"/>
  <c r="AJ228" i="8"/>
  <c r="O228" i="8"/>
  <c r="AD227" i="8"/>
  <c r="AC227" i="8"/>
  <c r="AB227" i="8"/>
  <c r="AA227" i="8"/>
  <c r="O227" i="8"/>
  <c r="AD226" i="8"/>
  <c r="AC226" i="8"/>
  <c r="AB226" i="8"/>
  <c r="AA226" i="8"/>
  <c r="O226" i="8"/>
  <c r="AD225" i="8"/>
  <c r="AC225" i="8"/>
  <c r="AB225" i="8"/>
  <c r="AA225" i="8"/>
  <c r="O225" i="8"/>
  <c r="AD224" i="8"/>
  <c r="AC224" i="8"/>
  <c r="AB224" i="8"/>
  <c r="AA224" i="8"/>
  <c r="AJ224" i="8"/>
  <c r="O224" i="8"/>
  <c r="AD223" i="8"/>
  <c r="AC223" i="8"/>
  <c r="AB223" i="8"/>
  <c r="AA223" i="8"/>
  <c r="AJ223" i="8"/>
  <c r="O223" i="8"/>
  <c r="AD222" i="8"/>
  <c r="AC222" i="8"/>
  <c r="AB222" i="8"/>
  <c r="AA222" i="8"/>
  <c r="O222" i="8"/>
  <c r="AD221" i="8"/>
  <c r="AC221" i="8"/>
  <c r="AB221" i="8"/>
  <c r="AA221" i="8"/>
  <c r="AJ221" i="8"/>
  <c r="O221" i="8"/>
  <c r="AD219" i="8"/>
  <c r="AC219" i="8"/>
  <c r="AB219" i="8"/>
  <c r="AA219" i="8"/>
  <c r="AJ219" i="8"/>
  <c r="O219" i="8"/>
  <c r="AD220" i="8"/>
  <c r="AC220" i="8"/>
  <c r="AB220" i="8"/>
  <c r="AA220" i="8"/>
  <c r="AJ220" i="8"/>
  <c r="O220" i="8"/>
  <c r="AD218" i="8"/>
  <c r="AC218" i="8"/>
  <c r="AB218" i="8"/>
  <c r="AA218" i="8"/>
  <c r="O218" i="8"/>
  <c r="AD217" i="8"/>
  <c r="AC217" i="8"/>
  <c r="AB217" i="8"/>
  <c r="AA217" i="8"/>
  <c r="O217" i="8"/>
  <c r="AD216" i="8"/>
  <c r="AC216" i="8"/>
  <c r="AB216" i="8"/>
  <c r="AA216" i="8"/>
  <c r="AJ216" i="8"/>
  <c r="O216" i="8"/>
  <c r="AD215" i="8"/>
  <c r="AC215" i="8"/>
  <c r="AB215" i="8"/>
  <c r="AA215" i="8"/>
  <c r="AJ215" i="8"/>
  <c r="O215" i="8"/>
  <c r="AD214" i="8"/>
  <c r="AC214" i="8"/>
  <c r="AB214" i="8"/>
  <c r="AA214" i="8"/>
  <c r="AJ214" i="8"/>
  <c r="O214" i="8"/>
  <c r="AD213" i="8"/>
  <c r="AC213" i="8"/>
  <c r="AB213" i="8"/>
  <c r="AA213" i="8"/>
  <c r="AJ213" i="8"/>
  <c r="O213" i="8"/>
  <c r="AD212" i="8"/>
  <c r="AC212" i="8"/>
  <c r="AB212" i="8"/>
  <c r="AA212" i="8"/>
  <c r="AJ212" i="8"/>
  <c r="O212" i="8"/>
  <c r="AD211" i="8"/>
  <c r="AC211" i="8"/>
  <c r="AB211" i="8"/>
  <c r="AA211" i="8"/>
  <c r="O211" i="8"/>
  <c r="AD210" i="8"/>
  <c r="AC210" i="8"/>
  <c r="AB210" i="8"/>
  <c r="AA210" i="8"/>
  <c r="O210" i="8"/>
  <c r="AD209" i="8"/>
  <c r="AC209" i="8"/>
  <c r="AB209" i="8"/>
  <c r="AA209" i="8"/>
  <c r="O209" i="8"/>
  <c r="AD208" i="8"/>
  <c r="AC208" i="8"/>
  <c r="AB208" i="8"/>
  <c r="AA208" i="8"/>
  <c r="AJ208" i="8"/>
  <c r="O208" i="8"/>
  <c r="AD207" i="8"/>
  <c r="AC207" i="8"/>
  <c r="AB207" i="8"/>
  <c r="AA207" i="8"/>
  <c r="O207" i="8"/>
  <c r="AD205" i="8"/>
  <c r="AC205" i="8"/>
  <c r="AB205" i="8"/>
  <c r="AA205" i="8"/>
  <c r="O205" i="8"/>
  <c r="AD206" i="8"/>
  <c r="AC206" i="8"/>
  <c r="AB206" i="8"/>
  <c r="AA206" i="8"/>
  <c r="AJ206" i="8"/>
  <c r="O206" i="8"/>
  <c r="AD204" i="8"/>
  <c r="AC204" i="8"/>
  <c r="AB204" i="8"/>
  <c r="AA204" i="8"/>
  <c r="AJ204" i="8"/>
  <c r="O204" i="8"/>
  <c r="AD203" i="8"/>
  <c r="AC203" i="8"/>
  <c r="AB203" i="8"/>
  <c r="AA203" i="8"/>
  <c r="AJ203" i="8"/>
  <c r="O203" i="8"/>
  <c r="AD202" i="8"/>
  <c r="AC202" i="8"/>
  <c r="AB202" i="8"/>
  <c r="AA202" i="8"/>
  <c r="O202" i="8"/>
  <c r="AD201" i="8"/>
  <c r="AC201" i="8"/>
  <c r="AB201" i="8"/>
  <c r="AA201" i="8"/>
  <c r="O201" i="8"/>
  <c r="AD200" i="8"/>
  <c r="AC200" i="8"/>
  <c r="AB200" i="8"/>
  <c r="AA200" i="8"/>
  <c r="AJ200" i="8"/>
  <c r="O200" i="8"/>
  <c r="AD199" i="8"/>
  <c r="AC199" i="8"/>
  <c r="AB199" i="8"/>
  <c r="AA199" i="8"/>
  <c r="AJ199" i="8"/>
  <c r="O199" i="8"/>
  <c r="AD198" i="8"/>
  <c r="AC198" i="8"/>
  <c r="AB198" i="8"/>
  <c r="AA198" i="8"/>
  <c r="AJ198" i="8"/>
  <c r="O198" i="8"/>
  <c r="AD197" i="8"/>
  <c r="AC197" i="8"/>
  <c r="AB197" i="8"/>
  <c r="AA197" i="8"/>
  <c r="AJ197" i="8"/>
  <c r="O197" i="8"/>
  <c r="AD196" i="8"/>
  <c r="AC196" i="8"/>
  <c r="AB196" i="8"/>
  <c r="AA196" i="8"/>
  <c r="AJ196" i="8"/>
  <c r="O196" i="8"/>
  <c r="AD195" i="8"/>
  <c r="AC195" i="8"/>
  <c r="AB195" i="8"/>
  <c r="AA195" i="8"/>
  <c r="AJ195" i="8"/>
  <c r="O195" i="8"/>
  <c r="AD194" i="8"/>
  <c r="AC194" i="8"/>
  <c r="AB194" i="8"/>
  <c r="AA194" i="8"/>
  <c r="O194" i="8"/>
  <c r="AD193" i="8"/>
  <c r="AC193" i="8"/>
  <c r="AB193" i="8"/>
  <c r="AA193" i="8"/>
  <c r="O193" i="8"/>
  <c r="AD192" i="8"/>
  <c r="AC192" i="8"/>
  <c r="AB192" i="8"/>
  <c r="AA192" i="8"/>
  <c r="AJ192" i="8"/>
  <c r="O192" i="8"/>
  <c r="AD191" i="8"/>
  <c r="AC191" i="8"/>
  <c r="AB191" i="8"/>
  <c r="AA191" i="8"/>
  <c r="AJ191" i="8"/>
  <c r="O191" i="8"/>
  <c r="AD189" i="8"/>
  <c r="AC189" i="8"/>
  <c r="AB189" i="8"/>
  <c r="AA189" i="8"/>
  <c r="AJ189" i="8"/>
  <c r="O189" i="8"/>
  <c r="AD190" i="8"/>
  <c r="AC190" i="8"/>
  <c r="AB190" i="8"/>
  <c r="AA190" i="8"/>
  <c r="AJ190" i="8"/>
  <c r="O190" i="8"/>
  <c r="AD188" i="8"/>
  <c r="AC188" i="8"/>
  <c r="AB188" i="8"/>
  <c r="AA188" i="8"/>
  <c r="O188" i="8"/>
  <c r="AD187" i="8"/>
  <c r="AC187" i="8"/>
  <c r="AB187" i="8"/>
  <c r="AA187" i="8"/>
  <c r="AJ187" i="8"/>
  <c r="O187" i="8"/>
  <c r="AD186" i="8"/>
  <c r="AC186" i="8"/>
  <c r="AB186" i="8"/>
  <c r="AA186" i="8"/>
  <c r="O186" i="8"/>
  <c r="AD185" i="8"/>
  <c r="AC185" i="8"/>
  <c r="AB185" i="8"/>
  <c r="AA185" i="8"/>
  <c r="O185" i="8"/>
  <c r="AD184" i="8"/>
  <c r="AC184" i="8"/>
  <c r="AB184" i="8"/>
  <c r="AA184" i="8"/>
  <c r="AJ184" i="8"/>
  <c r="O184" i="8"/>
  <c r="AD182" i="8"/>
  <c r="AC182" i="8"/>
  <c r="AB182" i="8"/>
  <c r="AA182" i="8"/>
  <c r="AJ182" i="8"/>
  <c r="O182" i="8"/>
  <c r="AD183" i="8"/>
  <c r="AC183" i="8"/>
  <c r="AB183" i="8"/>
  <c r="AA183" i="8"/>
  <c r="O183" i="8"/>
  <c r="AD181" i="8"/>
  <c r="AC181" i="8"/>
  <c r="AB181" i="8"/>
  <c r="AA181" i="8"/>
  <c r="AJ181" i="8"/>
  <c r="O181" i="8"/>
  <c r="AD180" i="8"/>
  <c r="AC180" i="8"/>
  <c r="AB180" i="8"/>
  <c r="AA180" i="8"/>
  <c r="AJ180" i="8"/>
  <c r="O180" i="8"/>
  <c r="AD179" i="8"/>
  <c r="AC179" i="8"/>
  <c r="AB179" i="8"/>
  <c r="AA179" i="8"/>
  <c r="O179" i="8"/>
  <c r="AD178" i="8"/>
  <c r="AC178" i="8"/>
  <c r="AB178" i="8"/>
  <c r="AA178" i="8"/>
  <c r="O178" i="8"/>
  <c r="AD177" i="8"/>
  <c r="AC177" i="8"/>
  <c r="AB177" i="8"/>
  <c r="AA177" i="8"/>
  <c r="O177" i="8"/>
  <c r="AD176" i="8"/>
  <c r="AC176" i="8"/>
  <c r="AB176" i="8"/>
  <c r="AA176" i="8"/>
  <c r="AJ176" i="8"/>
  <c r="O176" i="8"/>
  <c r="AD175" i="8"/>
  <c r="AC175" i="8"/>
  <c r="AB175" i="8"/>
  <c r="AA175" i="8"/>
  <c r="AJ175" i="8"/>
  <c r="O175" i="8"/>
  <c r="AD174" i="8"/>
  <c r="AC174" i="8"/>
  <c r="AB174" i="8"/>
  <c r="AA174" i="8"/>
  <c r="O174" i="8"/>
  <c r="AD173" i="8"/>
  <c r="AC173" i="8"/>
  <c r="AB173" i="8"/>
  <c r="AA173" i="8"/>
  <c r="AJ173" i="8"/>
  <c r="O173" i="8"/>
  <c r="AD172" i="8"/>
  <c r="AC172" i="8"/>
  <c r="AB172" i="8"/>
  <c r="AA172" i="8"/>
  <c r="AJ172" i="8"/>
  <c r="O172" i="8"/>
  <c r="AD171" i="8"/>
  <c r="AC171" i="8"/>
  <c r="AB171" i="8"/>
  <c r="AA171" i="8"/>
  <c r="O171" i="8"/>
  <c r="AD170" i="8"/>
  <c r="AC170" i="8"/>
  <c r="AB170" i="8"/>
  <c r="AA170" i="8"/>
  <c r="O170" i="8"/>
  <c r="AD168" i="8"/>
  <c r="AC168" i="8"/>
  <c r="AB168" i="8"/>
  <c r="AA168" i="8"/>
  <c r="O168" i="8"/>
  <c r="AD169" i="8"/>
  <c r="AC169" i="8"/>
  <c r="AB169" i="8"/>
  <c r="AA169" i="8"/>
  <c r="AJ169" i="8"/>
  <c r="O169" i="8"/>
  <c r="AD167" i="8"/>
  <c r="AC167" i="8"/>
  <c r="AB167" i="8"/>
  <c r="AA167" i="8"/>
  <c r="AJ167" i="8"/>
  <c r="O167" i="8"/>
  <c r="AD166" i="8"/>
  <c r="AC166" i="8"/>
  <c r="AB166" i="8"/>
  <c r="AA166" i="8"/>
  <c r="O166" i="8"/>
  <c r="AD165" i="8"/>
  <c r="AC165" i="8"/>
  <c r="AB165" i="8"/>
  <c r="AA165" i="8"/>
  <c r="AJ165" i="8"/>
  <c r="O165" i="8"/>
  <c r="AD164" i="8"/>
  <c r="AC164" i="8"/>
  <c r="AB164" i="8"/>
  <c r="AA164" i="8"/>
  <c r="AJ164" i="8"/>
  <c r="O164" i="8"/>
  <c r="AD163" i="8"/>
  <c r="AC163" i="8"/>
  <c r="AB163" i="8"/>
  <c r="AA163" i="8"/>
  <c r="O163" i="8"/>
  <c r="AD162" i="8"/>
  <c r="AC162" i="8"/>
  <c r="AB162" i="8"/>
  <c r="AA162" i="8"/>
  <c r="O162" i="8"/>
  <c r="AD160" i="8"/>
  <c r="AC160" i="8"/>
  <c r="AB160" i="8"/>
  <c r="AA160" i="8"/>
  <c r="AJ160" i="8"/>
  <c r="O160" i="8"/>
  <c r="AD161" i="8"/>
  <c r="AC161" i="8"/>
  <c r="AB161" i="8"/>
  <c r="AA161" i="8"/>
  <c r="AJ161" i="8"/>
  <c r="O161" i="8"/>
  <c r="AD158" i="8"/>
  <c r="AC158" i="8"/>
  <c r="AB158" i="8"/>
  <c r="AA158" i="8"/>
  <c r="AJ158" i="8"/>
  <c r="O158" i="8"/>
  <c r="AD159" i="8"/>
  <c r="AC159" i="8"/>
  <c r="AB159" i="8"/>
  <c r="AA159" i="8"/>
  <c r="O159" i="8"/>
  <c r="AD157" i="8"/>
  <c r="AC157" i="8"/>
  <c r="AB157" i="8"/>
  <c r="AA157" i="8"/>
  <c r="AJ157" i="8"/>
  <c r="O157" i="8"/>
  <c r="AD156" i="8"/>
  <c r="AC156" i="8"/>
  <c r="AB156" i="8"/>
  <c r="AA156" i="8"/>
  <c r="O156" i="8"/>
  <c r="AD155" i="8"/>
  <c r="AC155" i="8"/>
  <c r="AB155" i="8"/>
  <c r="AA155" i="8"/>
  <c r="O155" i="8"/>
  <c r="AD154" i="8"/>
  <c r="AC154" i="8"/>
  <c r="AB154" i="8"/>
  <c r="AA154" i="8"/>
  <c r="AJ154" i="8"/>
  <c r="O154" i="8"/>
  <c r="AD153" i="8"/>
  <c r="AC153" i="8"/>
  <c r="AB153" i="8"/>
  <c r="AA153" i="8"/>
  <c r="O153" i="8"/>
  <c r="AD152" i="8"/>
  <c r="AC152" i="8"/>
  <c r="AB152" i="8"/>
  <c r="AA152" i="8"/>
  <c r="O152" i="8"/>
  <c r="AD151" i="8"/>
  <c r="AC151" i="8"/>
  <c r="AB151" i="8"/>
  <c r="AA151" i="8"/>
  <c r="AJ151" i="8"/>
  <c r="O151" i="8"/>
  <c r="AD150" i="8"/>
  <c r="AC150" i="8"/>
  <c r="AB150" i="8"/>
  <c r="AA150" i="8"/>
  <c r="AJ150" i="8"/>
  <c r="O150" i="8"/>
  <c r="AD149" i="8"/>
  <c r="AC149" i="8"/>
  <c r="AB149" i="8"/>
  <c r="AA149" i="8"/>
  <c r="O149" i="8"/>
  <c r="AD148" i="8"/>
  <c r="AC148" i="8"/>
  <c r="AB148" i="8"/>
  <c r="AA148" i="8"/>
  <c r="O148" i="8"/>
  <c r="AD147" i="8"/>
  <c r="AC147" i="8"/>
  <c r="AB147" i="8"/>
  <c r="AA147" i="8"/>
  <c r="AJ147" i="8"/>
  <c r="O147" i="8"/>
  <c r="AD146" i="8"/>
  <c r="AC146" i="8"/>
  <c r="AB146" i="8"/>
  <c r="AA146" i="8"/>
  <c r="AJ146" i="8"/>
  <c r="O146" i="8"/>
  <c r="AD145" i="8"/>
  <c r="AC145" i="8"/>
  <c r="AB145" i="8"/>
  <c r="AA145" i="8"/>
  <c r="O145" i="8"/>
  <c r="AD143" i="8"/>
  <c r="AC143" i="8"/>
  <c r="AB143" i="8"/>
  <c r="AA143" i="8"/>
  <c r="O143" i="8"/>
  <c r="AD144" i="8"/>
  <c r="AC144" i="8"/>
  <c r="AB144" i="8"/>
  <c r="AA144" i="8"/>
  <c r="AJ144" i="8"/>
  <c r="O144" i="8"/>
  <c r="AD142" i="8"/>
  <c r="AC142" i="8"/>
  <c r="AB142" i="8"/>
  <c r="AA142" i="8"/>
  <c r="AJ142" i="8"/>
  <c r="O142" i="8"/>
  <c r="AD141" i="8"/>
  <c r="AC141" i="8"/>
  <c r="AB141" i="8"/>
  <c r="AA141" i="8"/>
  <c r="O141" i="8"/>
  <c r="AD140" i="8"/>
  <c r="AC140" i="8"/>
  <c r="AB140" i="8"/>
  <c r="AA140" i="8"/>
  <c r="O140" i="8"/>
  <c r="AD139" i="8"/>
  <c r="AC139" i="8"/>
  <c r="AB139" i="8"/>
  <c r="AA139" i="8"/>
  <c r="AJ139" i="8"/>
  <c r="O139" i="8"/>
  <c r="AD138" i="8"/>
  <c r="AC138" i="8"/>
  <c r="AB138" i="8"/>
  <c r="AA138" i="8"/>
  <c r="AJ138" i="8"/>
  <c r="O138" i="8"/>
  <c r="AD137" i="8"/>
  <c r="AC137" i="8"/>
  <c r="AB137" i="8"/>
  <c r="AA137" i="8"/>
  <c r="O137" i="8"/>
  <c r="AD136" i="8"/>
  <c r="AC136" i="8"/>
  <c r="AB136" i="8"/>
  <c r="AA136" i="8"/>
  <c r="O136" i="8"/>
  <c r="AD135" i="8"/>
  <c r="AC135" i="8"/>
  <c r="AB135" i="8"/>
  <c r="AA135" i="8"/>
  <c r="O135" i="8"/>
  <c r="AD134" i="8"/>
  <c r="AC134" i="8"/>
  <c r="AB134" i="8"/>
  <c r="AA134" i="8"/>
  <c r="AJ134" i="8"/>
  <c r="O134" i="8"/>
  <c r="AD132" i="8"/>
  <c r="AC132" i="8"/>
  <c r="AB132" i="8"/>
  <c r="AA132" i="8"/>
  <c r="O132" i="8"/>
  <c r="AD133" i="8"/>
  <c r="AC133" i="8"/>
  <c r="AB133" i="8"/>
  <c r="AA133" i="8"/>
  <c r="O133" i="8"/>
  <c r="AD131" i="8"/>
  <c r="AC131" i="8"/>
  <c r="AB131" i="8"/>
  <c r="AA131" i="8"/>
  <c r="AJ131" i="8"/>
  <c r="O131" i="8"/>
  <c r="AD130" i="8"/>
  <c r="AC130" i="8"/>
  <c r="AB130" i="8"/>
  <c r="AA130" i="8"/>
  <c r="O130" i="8"/>
  <c r="AD129" i="8"/>
  <c r="AC129" i="8"/>
  <c r="AB129" i="8"/>
  <c r="AA129" i="8"/>
  <c r="AJ129" i="8"/>
  <c r="O129" i="8"/>
  <c r="AD128" i="8"/>
  <c r="AC128" i="8"/>
  <c r="AB128" i="8"/>
  <c r="AA128" i="8"/>
  <c r="AJ128" i="8"/>
  <c r="O128" i="8"/>
  <c r="AD127" i="8"/>
  <c r="AC127" i="8"/>
  <c r="AB127" i="8"/>
  <c r="AA127" i="8"/>
  <c r="O127" i="8"/>
  <c r="AD126" i="8"/>
  <c r="AC126" i="8"/>
  <c r="AB126" i="8"/>
  <c r="AA126" i="8"/>
  <c r="O126" i="8"/>
  <c r="AD125" i="8"/>
  <c r="AC125" i="8"/>
  <c r="AB125" i="8"/>
  <c r="AA125" i="8"/>
  <c r="AJ125" i="8"/>
  <c r="O125" i="8"/>
  <c r="AD124" i="8"/>
  <c r="AC124" i="8"/>
  <c r="AB124" i="8"/>
  <c r="AA124" i="8"/>
  <c r="AJ124" i="8"/>
  <c r="O124" i="8"/>
  <c r="AD122" i="8"/>
  <c r="AC122" i="8"/>
  <c r="AB122" i="8"/>
  <c r="AA122" i="8"/>
  <c r="O122" i="8"/>
  <c r="AD123" i="8"/>
  <c r="AC123" i="8"/>
  <c r="AB123" i="8"/>
  <c r="AA123" i="8"/>
  <c r="O123" i="8"/>
  <c r="AD121" i="8"/>
  <c r="AC121" i="8"/>
  <c r="AB121" i="8"/>
  <c r="AA121" i="8"/>
  <c r="AJ121" i="8"/>
  <c r="O121" i="8"/>
  <c r="AD120" i="8"/>
  <c r="AC120" i="8"/>
  <c r="AB120" i="8"/>
  <c r="AA120" i="8"/>
  <c r="AJ120" i="8"/>
  <c r="O120" i="8"/>
  <c r="AD119" i="8"/>
  <c r="AC119" i="8"/>
  <c r="AB119" i="8"/>
  <c r="AA119" i="8"/>
  <c r="O119" i="8"/>
  <c r="AD118" i="8"/>
  <c r="AC118" i="8"/>
  <c r="AB118" i="8"/>
  <c r="AA118" i="8"/>
  <c r="O118" i="8"/>
  <c r="AD117" i="8"/>
  <c r="AC117" i="8"/>
  <c r="AB117" i="8"/>
  <c r="AA117" i="8"/>
  <c r="AJ117" i="8"/>
  <c r="O117" i="8"/>
  <c r="AD116" i="8"/>
  <c r="AC116" i="8"/>
  <c r="AB116" i="8"/>
  <c r="AA116" i="8"/>
  <c r="AJ116" i="8"/>
  <c r="O116" i="8"/>
  <c r="AD115" i="8"/>
  <c r="AC115" i="8"/>
  <c r="AB115" i="8"/>
  <c r="AA115" i="8"/>
  <c r="O115" i="8"/>
  <c r="AD114" i="8"/>
  <c r="AC114" i="8"/>
  <c r="AB114" i="8"/>
  <c r="AA114" i="8"/>
  <c r="O114" i="8"/>
  <c r="AD113" i="8"/>
  <c r="AC113" i="8"/>
  <c r="AB113" i="8"/>
  <c r="AA113" i="8"/>
  <c r="AJ113" i="8"/>
  <c r="O113" i="8"/>
  <c r="AD112" i="8"/>
  <c r="AC112" i="8"/>
  <c r="AB112" i="8"/>
  <c r="AA112" i="8"/>
  <c r="AJ112" i="8"/>
  <c r="O112" i="8"/>
  <c r="AD111" i="8"/>
  <c r="AC111" i="8"/>
  <c r="AB111" i="8"/>
  <c r="AA111" i="8"/>
  <c r="O111" i="8"/>
  <c r="AD110" i="8"/>
  <c r="AC110" i="8"/>
  <c r="AB110" i="8"/>
  <c r="AA110" i="8"/>
  <c r="O110" i="8"/>
  <c r="AD109" i="8"/>
  <c r="AC109" i="8"/>
  <c r="AB109" i="8"/>
  <c r="AA109" i="8"/>
  <c r="O109" i="8"/>
  <c r="AD108" i="8"/>
  <c r="AC108" i="8"/>
  <c r="AB108" i="8"/>
  <c r="AA108" i="8"/>
  <c r="AJ108" i="8"/>
  <c r="O108" i="8"/>
  <c r="AD107" i="8"/>
  <c r="AC107" i="8"/>
  <c r="AB107" i="8"/>
  <c r="AA107" i="8"/>
  <c r="AJ107" i="8"/>
  <c r="O107" i="8"/>
  <c r="AD106" i="8"/>
  <c r="AC106" i="8"/>
  <c r="AB106" i="8"/>
  <c r="AA106" i="8"/>
  <c r="AJ106" i="8"/>
  <c r="O106" i="8"/>
  <c r="AD105" i="8"/>
  <c r="AC105" i="8"/>
  <c r="AB105" i="8"/>
  <c r="AA105" i="8"/>
  <c r="AJ105" i="8"/>
  <c r="O105" i="8"/>
  <c r="AD104" i="8"/>
  <c r="AC104" i="8"/>
  <c r="AB104" i="8"/>
  <c r="AA104" i="8"/>
  <c r="O104" i="8"/>
  <c r="AD103" i="8"/>
  <c r="AC103" i="8"/>
  <c r="AB103" i="8"/>
  <c r="AA103" i="8"/>
  <c r="O103" i="8"/>
  <c r="AD102" i="8"/>
  <c r="AC102" i="8"/>
  <c r="AB102" i="8"/>
  <c r="AA102" i="8"/>
  <c r="AJ102" i="8"/>
  <c r="O102" i="8"/>
  <c r="AD101" i="8"/>
  <c r="AC101" i="8"/>
  <c r="AB101" i="8"/>
  <c r="AA101" i="8"/>
  <c r="AJ101" i="8"/>
  <c r="O101" i="8"/>
  <c r="AD99" i="8"/>
  <c r="AC99" i="8"/>
  <c r="AB99" i="8"/>
  <c r="AA99" i="8"/>
  <c r="AJ99" i="8"/>
  <c r="O99" i="8"/>
  <c r="AD100" i="8"/>
  <c r="AC100" i="8"/>
  <c r="AB100" i="8"/>
  <c r="AA100" i="8"/>
  <c r="AJ100" i="8"/>
  <c r="O100" i="8"/>
  <c r="AD98" i="8"/>
  <c r="AC98" i="8"/>
  <c r="AB98" i="8"/>
  <c r="AA98" i="8"/>
  <c r="AJ98" i="8"/>
  <c r="O98" i="8"/>
  <c r="AD97" i="8"/>
  <c r="AC97" i="8"/>
  <c r="AB97" i="8"/>
  <c r="AA97" i="8"/>
  <c r="O97" i="8"/>
  <c r="AD96" i="8"/>
  <c r="AC96" i="8"/>
  <c r="AB96" i="8"/>
  <c r="AA96" i="8"/>
  <c r="O96" i="8"/>
  <c r="AD95" i="8"/>
  <c r="AC95" i="8"/>
  <c r="AB95" i="8"/>
  <c r="AA95" i="8"/>
  <c r="AJ95" i="8"/>
  <c r="O95" i="8"/>
  <c r="AD94" i="8"/>
  <c r="AC94" i="8"/>
  <c r="AB94" i="8"/>
  <c r="AA94" i="8"/>
  <c r="O94" i="8"/>
  <c r="AD93" i="8"/>
  <c r="AC93" i="8"/>
  <c r="AB93" i="8"/>
  <c r="AA93" i="8"/>
  <c r="O93" i="8"/>
  <c r="AD92" i="8"/>
  <c r="AC92" i="8"/>
  <c r="AB92" i="8"/>
  <c r="AA92" i="8"/>
  <c r="AJ92" i="8"/>
  <c r="O92" i="8"/>
  <c r="AD91" i="8"/>
  <c r="AC91" i="8"/>
  <c r="AB91" i="8"/>
  <c r="AA91" i="8"/>
  <c r="AJ91" i="8"/>
  <c r="O91" i="8"/>
  <c r="AD90" i="8"/>
  <c r="AC90" i="8"/>
  <c r="AB90" i="8"/>
  <c r="AA90" i="8"/>
  <c r="AJ90" i="8"/>
  <c r="O90" i="8"/>
  <c r="AD89" i="8"/>
  <c r="AC89" i="8"/>
  <c r="AB89" i="8"/>
  <c r="AA89" i="8"/>
  <c r="AJ89" i="8"/>
  <c r="O89" i="8"/>
  <c r="AD87" i="8"/>
  <c r="AC87" i="8"/>
  <c r="AB87" i="8"/>
  <c r="AA87" i="8"/>
  <c r="O87" i="8"/>
  <c r="AD88" i="8"/>
  <c r="AC88" i="8"/>
  <c r="AB88" i="8"/>
  <c r="AA88" i="8"/>
  <c r="AJ88" i="8"/>
  <c r="O88" i="8"/>
  <c r="AD86" i="8"/>
  <c r="AC86" i="8"/>
  <c r="AB86" i="8"/>
  <c r="AA86" i="8"/>
  <c r="O86" i="8"/>
  <c r="AD84" i="8"/>
  <c r="AC84" i="8"/>
  <c r="AB84" i="8"/>
  <c r="AA84" i="8"/>
  <c r="AJ84" i="8"/>
  <c r="O84" i="8"/>
  <c r="AD85" i="8"/>
  <c r="AC85" i="8"/>
  <c r="AB85" i="8"/>
  <c r="AA85" i="8"/>
  <c r="AJ85" i="8"/>
  <c r="O85" i="8"/>
  <c r="AD83" i="8"/>
  <c r="AC83" i="8"/>
  <c r="AB83" i="8"/>
  <c r="AA83" i="8"/>
  <c r="AJ83" i="8"/>
  <c r="O83" i="8"/>
  <c r="AD82" i="8"/>
  <c r="AC82" i="8"/>
  <c r="AB82" i="8"/>
  <c r="AA82" i="8"/>
  <c r="AJ82" i="8"/>
  <c r="O82" i="8"/>
  <c r="AD81" i="8"/>
  <c r="AC81" i="8"/>
  <c r="AB81" i="8"/>
  <c r="AA81" i="8"/>
  <c r="AJ81" i="8"/>
  <c r="O81" i="8"/>
  <c r="AD80" i="8"/>
  <c r="AC80" i="8"/>
  <c r="AB80" i="8"/>
  <c r="AA80" i="8"/>
  <c r="O80" i="8"/>
  <c r="AD79" i="8"/>
  <c r="AC79" i="8"/>
  <c r="AB79" i="8"/>
  <c r="AA79" i="8"/>
  <c r="AJ79" i="8"/>
  <c r="O79" i="8"/>
  <c r="AD78" i="8"/>
  <c r="AC78" i="8"/>
  <c r="AB78" i="8"/>
  <c r="AA78" i="8"/>
  <c r="O78" i="8"/>
  <c r="AD77" i="8"/>
  <c r="AC77" i="8"/>
  <c r="AB77" i="8"/>
  <c r="AA77" i="8"/>
  <c r="AJ77" i="8"/>
  <c r="O77" i="8"/>
  <c r="AD76" i="8"/>
  <c r="AC76" i="8"/>
  <c r="AB76" i="8"/>
  <c r="AA76" i="8"/>
  <c r="AJ76" i="8"/>
  <c r="O76" i="8"/>
  <c r="AD75" i="8"/>
  <c r="AC75" i="8"/>
  <c r="AB75" i="8"/>
  <c r="AA75" i="8"/>
  <c r="AJ75" i="8"/>
  <c r="O75" i="8"/>
  <c r="AD74" i="8"/>
  <c r="AC74" i="8"/>
  <c r="AB74" i="8"/>
  <c r="AA74" i="8"/>
  <c r="AJ74" i="8"/>
  <c r="O74" i="8"/>
  <c r="AD73" i="8"/>
  <c r="AC73" i="8"/>
  <c r="AB73" i="8"/>
  <c r="AA73" i="8"/>
  <c r="AJ73" i="8"/>
  <c r="O73" i="8"/>
  <c r="AD72" i="8"/>
  <c r="AC72" i="8"/>
  <c r="AB72" i="8"/>
  <c r="AA72" i="8"/>
  <c r="O72" i="8"/>
  <c r="AD71" i="8"/>
  <c r="AC71" i="8"/>
  <c r="AB71" i="8"/>
  <c r="AA71" i="8"/>
  <c r="AJ71" i="8"/>
  <c r="O71" i="8"/>
  <c r="AD70" i="8"/>
  <c r="AC70" i="8"/>
  <c r="AB70" i="8"/>
  <c r="AA70" i="8"/>
  <c r="O70" i="8"/>
  <c r="AD69" i="8"/>
  <c r="AC69" i="8"/>
  <c r="AB69" i="8"/>
  <c r="AA69" i="8"/>
  <c r="AJ69" i="8"/>
  <c r="O69" i="8"/>
  <c r="AD68" i="8"/>
  <c r="AC68" i="8"/>
  <c r="AB68" i="8"/>
  <c r="AA68" i="8"/>
  <c r="AJ68" i="8"/>
  <c r="O68" i="8"/>
  <c r="AD67" i="8"/>
  <c r="AC67" i="8"/>
  <c r="AB67" i="8"/>
  <c r="AA67" i="8"/>
  <c r="AJ67" i="8"/>
  <c r="O67" i="8"/>
  <c r="AD66" i="8"/>
  <c r="AC66" i="8"/>
  <c r="AB66" i="8"/>
  <c r="AA66" i="8"/>
  <c r="AJ66" i="8"/>
  <c r="O66" i="8"/>
  <c r="AD65" i="8"/>
  <c r="AC65" i="8"/>
  <c r="AB65" i="8"/>
  <c r="AA65" i="8"/>
  <c r="O65" i="8"/>
  <c r="AD64" i="8"/>
  <c r="AC64" i="8"/>
  <c r="AB64" i="8"/>
  <c r="AA64" i="8"/>
  <c r="AJ64" i="8"/>
  <c r="O64" i="8"/>
  <c r="AD63" i="8"/>
  <c r="AC63" i="8"/>
  <c r="AB63" i="8"/>
  <c r="AA63" i="8"/>
  <c r="O63" i="8"/>
  <c r="AD62" i="8"/>
  <c r="AC62" i="8"/>
  <c r="AB62" i="8"/>
  <c r="AA62" i="8"/>
  <c r="AJ62" i="8"/>
  <c r="O62" i="8"/>
  <c r="AD61" i="8"/>
  <c r="AC61" i="8"/>
  <c r="AB61" i="8"/>
  <c r="AA61" i="8"/>
  <c r="AJ61" i="8"/>
  <c r="O61" i="8"/>
  <c r="AD60" i="8"/>
  <c r="AC60" i="8"/>
  <c r="AB60" i="8"/>
  <c r="AA60" i="8"/>
  <c r="AJ60" i="8"/>
  <c r="O60" i="8"/>
  <c r="AD59" i="8"/>
  <c r="AC59" i="8"/>
  <c r="AB59" i="8"/>
  <c r="AA59" i="8"/>
  <c r="AJ59" i="8"/>
  <c r="O59" i="8"/>
  <c r="AD58" i="8"/>
  <c r="AC58" i="8"/>
  <c r="AB58" i="8"/>
  <c r="AA58" i="8"/>
  <c r="AJ58" i="8"/>
  <c r="O58" i="8"/>
  <c r="AD57" i="8"/>
  <c r="AC57" i="8"/>
  <c r="AB57" i="8"/>
  <c r="AA57" i="8"/>
  <c r="O57" i="8"/>
  <c r="AD56" i="8"/>
  <c r="AC56" i="8"/>
  <c r="AB56" i="8"/>
  <c r="AA56" i="8"/>
  <c r="AJ56" i="8"/>
  <c r="O56" i="8"/>
  <c r="AD55" i="8"/>
  <c r="AC55" i="8"/>
  <c r="AB55" i="8"/>
  <c r="AA55" i="8"/>
  <c r="O55" i="8"/>
  <c r="AD54" i="8"/>
  <c r="AC54" i="8"/>
  <c r="AB54" i="8"/>
  <c r="AA54" i="8"/>
  <c r="AJ54" i="8"/>
  <c r="O54" i="8"/>
  <c r="AD53" i="8"/>
  <c r="AC53" i="8"/>
  <c r="AB53" i="8"/>
  <c r="AA53" i="8"/>
  <c r="AJ53" i="8"/>
  <c r="O53" i="8"/>
  <c r="AD52" i="8"/>
  <c r="AC52" i="8"/>
  <c r="AB52" i="8"/>
  <c r="AA52" i="8"/>
  <c r="AJ52" i="8"/>
  <c r="O52" i="8"/>
  <c r="AD51" i="8"/>
  <c r="AC51" i="8"/>
  <c r="AB51" i="8"/>
  <c r="AA51" i="8"/>
  <c r="AJ51" i="8"/>
  <c r="O51" i="8"/>
  <c r="AD50" i="8"/>
  <c r="AC50" i="8"/>
  <c r="AB50" i="8"/>
  <c r="AA50" i="8"/>
  <c r="O50" i="8"/>
  <c r="AD49" i="8"/>
  <c r="AC49" i="8"/>
  <c r="AB49" i="8"/>
  <c r="AA49" i="8"/>
  <c r="AJ49" i="8"/>
  <c r="O49" i="8"/>
  <c r="AD48" i="8"/>
  <c r="AC48" i="8"/>
  <c r="AB48" i="8"/>
  <c r="AA48" i="8"/>
  <c r="O48" i="8"/>
  <c r="AD47" i="8"/>
  <c r="AC47" i="8"/>
  <c r="AB47" i="8"/>
  <c r="AA47" i="8"/>
  <c r="AJ47" i="8"/>
  <c r="O47" i="8"/>
  <c r="AD46" i="8"/>
  <c r="AC46" i="8"/>
  <c r="AB46" i="8"/>
  <c r="AA46" i="8"/>
  <c r="AJ46" i="8"/>
  <c r="O46" i="8"/>
  <c r="AD45" i="8"/>
  <c r="AC45" i="8"/>
  <c r="AB45" i="8"/>
  <c r="AA45" i="8"/>
  <c r="AJ45" i="8"/>
  <c r="O45" i="8"/>
  <c r="AD44" i="8"/>
  <c r="AC44" i="8"/>
  <c r="AB44" i="8"/>
  <c r="AA44" i="8"/>
  <c r="AJ44" i="8"/>
  <c r="O44" i="8"/>
  <c r="AD43" i="8"/>
  <c r="AC43" i="8"/>
  <c r="AB43" i="8"/>
  <c r="AA43" i="8"/>
  <c r="AJ43" i="8"/>
  <c r="O43" i="8"/>
  <c r="AD42" i="8"/>
  <c r="AC42" i="8"/>
  <c r="AB42" i="8"/>
  <c r="AA42" i="8"/>
  <c r="O42" i="8"/>
  <c r="AD41" i="8"/>
  <c r="AC41" i="8"/>
  <c r="AB41" i="8"/>
  <c r="AA41" i="8"/>
  <c r="AJ41" i="8"/>
  <c r="O41" i="8"/>
  <c r="AD40" i="8"/>
  <c r="AC40" i="8"/>
  <c r="AB40" i="8"/>
  <c r="AA40" i="8"/>
  <c r="O40" i="8"/>
  <c r="AD39" i="8"/>
  <c r="AC39" i="8"/>
  <c r="AB39" i="8"/>
  <c r="AA39" i="8"/>
  <c r="AJ39" i="8"/>
  <c r="O39" i="8"/>
  <c r="AD38" i="8"/>
  <c r="AC38" i="8"/>
  <c r="AB38" i="8"/>
  <c r="AA38" i="8"/>
  <c r="AJ38" i="8"/>
  <c r="O38" i="8"/>
  <c r="AD37" i="8"/>
  <c r="AC37" i="8"/>
  <c r="AB37" i="8"/>
  <c r="AA37" i="8"/>
  <c r="AJ37" i="8"/>
  <c r="O37" i="8"/>
  <c r="AD36" i="8"/>
  <c r="AC36" i="8"/>
  <c r="AB36" i="8"/>
  <c r="AA36" i="8"/>
  <c r="O36" i="8"/>
  <c r="AD35" i="8"/>
  <c r="AC35" i="8"/>
  <c r="AB35" i="8"/>
  <c r="AA35" i="8"/>
  <c r="O35" i="8"/>
  <c r="AD34" i="8"/>
  <c r="AC34" i="8"/>
  <c r="AB34" i="8"/>
  <c r="AA34" i="8"/>
  <c r="AJ34" i="8"/>
  <c r="O34" i="8"/>
  <c r="AD33" i="8"/>
  <c r="AC33" i="8"/>
  <c r="AB33" i="8"/>
  <c r="AA33" i="8"/>
  <c r="O33" i="8"/>
  <c r="AD32" i="8"/>
  <c r="AC32" i="8"/>
  <c r="AB32" i="8"/>
  <c r="AA32" i="8"/>
  <c r="O32" i="8"/>
  <c r="AD31" i="8"/>
  <c r="AC31" i="8"/>
  <c r="AB31" i="8"/>
  <c r="AA31" i="8"/>
  <c r="O31" i="8"/>
  <c r="AD30" i="8"/>
  <c r="AC30" i="8"/>
  <c r="AB30" i="8"/>
  <c r="AA30" i="8"/>
  <c r="AJ30" i="8"/>
  <c r="O30" i="8"/>
  <c r="AD29" i="8"/>
  <c r="AC29" i="8"/>
  <c r="AB29" i="8"/>
  <c r="AA29" i="8"/>
  <c r="O29" i="8"/>
  <c r="AD28" i="8"/>
  <c r="AC28" i="8"/>
  <c r="AB28" i="8"/>
  <c r="AA28" i="8"/>
  <c r="AJ28" i="8"/>
  <c r="O28" i="8"/>
  <c r="AD25" i="8"/>
  <c r="AC25" i="8"/>
  <c r="AB25" i="8"/>
  <c r="AA25" i="8"/>
  <c r="O25" i="8"/>
  <c r="AD27" i="8"/>
  <c r="AC27" i="8"/>
  <c r="AB27" i="8"/>
  <c r="AA27" i="8"/>
  <c r="AJ27" i="8"/>
  <c r="O27" i="8"/>
  <c r="AD24" i="8"/>
  <c r="AC24" i="8"/>
  <c r="AB24" i="8"/>
  <c r="AA24" i="8"/>
  <c r="O24" i="8"/>
  <c r="AD26" i="8"/>
  <c r="AC26" i="8"/>
  <c r="AB26" i="8"/>
  <c r="AA26" i="8"/>
  <c r="O26" i="8"/>
  <c r="AD20" i="8"/>
  <c r="AC20" i="8"/>
  <c r="AB20" i="8"/>
  <c r="AA20" i="8"/>
  <c r="AJ20" i="8"/>
  <c r="O20" i="8"/>
  <c r="AD23" i="8"/>
  <c r="AC23" i="8"/>
  <c r="AB23" i="8"/>
  <c r="AA23" i="8"/>
  <c r="AJ23" i="8"/>
  <c r="O23" i="8"/>
  <c r="AD22" i="8"/>
  <c r="AC22" i="8"/>
  <c r="AB22" i="8"/>
  <c r="AA22" i="8"/>
  <c r="O22" i="8"/>
  <c r="AD21" i="8"/>
  <c r="AC21" i="8"/>
  <c r="AB21" i="8"/>
  <c r="AA21" i="8"/>
  <c r="AJ21" i="8"/>
  <c r="O21" i="8"/>
  <c r="AD19" i="8"/>
  <c r="AC19" i="8"/>
  <c r="AB19" i="8"/>
  <c r="AA19" i="8"/>
  <c r="O19" i="8"/>
  <c r="AD18" i="8"/>
  <c r="AC18" i="8"/>
  <c r="AB18" i="8"/>
  <c r="AA18" i="8"/>
  <c r="AJ18" i="8"/>
  <c r="O18" i="8"/>
  <c r="AD17" i="8"/>
  <c r="AC17" i="8"/>
  <c r="AB17" i="8"/>
  <c r="AA17" i="8"/>
  <c r="O17" i="8"/>
  <c r="AD16" i="8"/>
  <c r="AC16" i="8"/>
  <c r="AB16" i="8"/>
  <c r="AA16" i="8"/>
  <c r="AJ16" i="8"/>
  <c r="O16" i="8"/>
  <c r="AD15" i="8"/>
  <c r="AC15" i="8"/>
  <c r="AB15" i="8"/>
  <c r="AA15" i="8"/>
  <c r="AJ15" i="8"/>
  <c r="O15" i="8"/>
  <c r="AD14" i="8"/>
  <c r="AC14" i="8"/>
  <c r="AB14" i="8"/>
  <c r="AA14" i="8"/>
  <c r="AJ14" i="8"/>
  <c r="O14" i="8"/>
  <c r="AD13" i="8"/>
  <c r="AC13" i="8"/>
  <c r="AB13" i="8"/>
  <c r="AA13" i="8"/>
  <c r="O13" i="8"/>
  <c r="AD8" i="8"/>
  <c r="AC8" i="8"/>
  <c r="AB8" i="8"/>
  <c r="AA8" i="8"/>
  <c r="AJ8" i="8"/>
  <c r="O8" i="8"/>
  <c r="AD12" i="8"/>
  <c r="AC12" i="8"/>
  <c r="AB12" i="8"/>
  <c r="AA12" i="8"/>
  <c r="O12" i="8"/>
  <c r="AD5" i="8"/>
  <c r="AC5" i="8"/>
  <c r="AB5" i="8"/>
  <c r="AA5" i="8"/>
  <c r="AJ5" i="8"/>
  <c r="O5" i="8"/>
  <c r="AD10" i="8"/>
  <c r="AC10" i="8"/>
  <c r="AB10" i="8"/>
  <c r="AA10" i="8"/>
  <c r="O10" i="8"/>
  <c r="AD11" i="8"/>
  <c r="AC11" i="8"/>
  <c r="AB11" i="8"/>
  <c r="AA11" i="8"/>
  <c r="AJ11" i="8"/>
  <c r="O11" i="8"/>
  <c r="AD6" i="8"/>
  <c r="AC6" i="8"/>
  <c r="AB6" i="8"/>
  <c r="AA6" i="8"/>
  <c r="AJ6" i="8"/>
  <c r="O6" i="8"/>
  <c r="AD9" i="8"/>
  <c r="AC9" i="8"/>
  <c r="AB9" i="8"/>
  <c r="AA9" i="8"/>
  <c r="O9" i="8"/>
  <c r="AD7" i="8"/>
  <c r="AC7" i="8"/>
  <c r="AB7" i="8"/>
  <c r="AA7" i="8"/>
  <c r="AJ7" i="8"/>
  <c r="O7" i="8"/>
  <c r="AD3" i="8"/>
  <c r="AC3" i="8"/>
  <c r="AB3" i="8"/>
  <c r="AA3" i="8"/>
  <c r="O3" i="8"/>
  <c r="AD4" i="8"/>
  <c r="AC4" i="8"/>
  <c r="AB4" i="8"/>
  <c r="AA4" i="8"/>
  <c r="AJ4" i="8"/>
  <c r="O4" i="8"/>
  <c r="AD2" i="8"/>
  <c r="AC2" i="8"/>
  <c r="AB2" i="8"/>
  <c r="AA2" i="8"/>
  <c r="O2" i="8"/>
  <c r="AE27" i="7"/>
  <c r="AB27" i="7"/>
  <c r="AD27" i="7"/>
  <c r="P27" i="7"/>
  <c r="AE30" i="7"/>
  <c r="AB30" i="7"/>
  <c r="AK30" i="7"/>
  <c r="P30" i="7"/>
  <c r="AE33" i="7"/>
  <c r="AB33" i="7"/>
  <c r="AD33" i="7"/>
  <c r="P33" i="7"/>
  <c r="AE28" i="7"/>
  <c r="AB28" i="7"/>
  <c r="AD28" i="7"/>
  <c r="P28" i="7"/>
  <c r="AE24" i="7"/>
  <c r="AB24" i="7"/>
  <c r="AD24" i="7"/>
  <c r="P24" i="7"/>
  <c r="AE31" i="7"/>
  <c r="AB31" i="7"/>
  <c r="AK31" i="7"/>
  <c r="P31" i="7"/>
  <c r="AE29" i="7"/>
  <c r="AB29" i="7"/>
  <c r="AD29" i="7"/>
  <c r="P29" i="7"/>
  <c r="AE26" i="7"/>
  <c r="AB26" i="7"/>
  <c r="P26" i="7"/>
  <c r="AE25" i="7"/>
  <c r="AB25" i="7"/>
  <c r="P25" i="7"/>
  <c r="AE32" i="7"/>
  <c r="AB32" i="7"/>
  <c r="AK32" i="7"/>
  <c r="P32" i="7"/>
  <c r="AE23" i="7"/>
  <c r="AB23" i="7"/>
  <c r="AD23" i="7"/>
  <c r="P23" i="7"/>
  <c r="AE100" i="7"/>
  <c r="AD100" i="7"/>
  <c r="AC100" i="7"/>
  <c r="AB100" i="7"/>
  <c r="P100" i="7"/>
  <c r="AE99" i="7"/>
  <c r="AD99" i="7"/>
  <c r="AC99" i="7"/>
  <c r="AB99" i="7"/>
  <c r="AK99" i="7"/>
  <c r="P99" i="7"/>
  <c r="AE98" i="7"/>
  <c r="AD98" i="7"/>
  <c r="AC98" i="7"/>
  <c r="AB98" i="7"/>
  <c r="P98" i="7"/>
  <c r="AE45" i="7"/>
  <c r="AD45" i="7"/>
  <c r="AC45" i="7"/>
  <c r="AB45" i="7"/>
  <c r="AK45" i="7"/>
  <c r="P45" i="7"/>
  <c r="AE217" i="7"/>
  <c r="AD217" i="7"/>
  <c r="AC217" i="7"/>
  <c r="AB217" i="7"/>
  <c r="P217" i="7"/>
  <c r="AE97" i="7"/>
  <c r="AD97" i="7"/>
  <c r="AC97" i="7"/>
  <c r="AB97" i="7"/>
  <c r="AK97" i="7"/>
  <c r="P97" i="7"/>
  <c r="AE96" i="7"/>
  <c r="AD96" i="7"/>
  <c r="AC96" i="7"/>
  <c r="AB96" i="7"/>
  <c r="P96" i="7"/>
  <c r="AE95" i="7"/>
  <c r="AD95" i="7"/>
  <c r="AC95" i="7"/>
  <c r="AB95" i="7"/>
  <c r="AK95" i="7"/>
  <c r="P95" i="7"/>
  <c r="AE312" i="7"/>
  <c r="AD312" i="7"/>
  <c r="AC312" i="7"/>
  <c r="AB312" i="7"/>
  <c r="P312" i="7"/>
  <c r="AE311" i="7"/>
  <c r="AD311" i="7"/>
  <c r="AC311" i="7"/>
  <c r="AB311" i="7"/>
  <c r="P311" i="7"/>
  <c r="AE310" i="7"/>
  <c r="AD310" i="7"/>
  <c r="AC310" i="7"/>
  <c r="AB310" i="7"/>
  <c r="AK310" i="7"/>
  <c r="P310" i="7"/>
  <c r="AE309" i="7"/>
  <c r="AD309" i="7"/>
  <c r="AC309" i="7"/>
  <c r="AB309" i="7"/>
  <c r="AK309" i="7"/>
  <c r="P309" i="7"/>
  <c r="AE308" i="7"/>
  <c r="AD308" i="7"/>
  <c r="AC308" i="7"/>
  <c r="AB308" i="7"/>
  <c r="AK308" i="7"/>
  <c r="P308" i="7"/>
  <c r="AE94" i="7"/>
  <c r="AD94" i="7"/>
  <c r="AC94" i="7"/>
  <c r="AB94" i="7"/>
  <c r="P94" i="7"/>
  <c r="AE307" i="7"/>
  <c r="AD307" i="7"/>
  <c r="AC307" i="7"/>
  <c r="AB307" i="7"/>
  <c r="AK307" i="7"/>
  <c r="P307" i="7"/>
  <c r="AE306" i="7"/>
  <c r="AD306" i="7"/>
  <c r="AC306" i="7"/>
  <c r="AB306" i="7"/>
  <c r="P306" i="7"/>
  <c r="AE305" i="7"/>
  <c r="AD305" i="7"/>
  <c r="AC305" i="7"/>
  <c r="AB305" i="7"/>
  <c r="AK305" i="7"/>
  <c r="P305" i="7"/>
  <c r="AE304" i="7"/>
  <c r="AD304" i="7"/>
  <c r="AC304" i="7"/>
  <c r="AB304" i="7"/>
  <c r="AK304" i="7"/>
  <c r="P304" i="7"/>
  <c r="AE303" i="7"/>
  <c r="AD303" i="7"/>
  <c r="AC303" i="7"/>
  <c r="AB303" i="7"/>
  <c r="P303" i="7"/>
  <c r="AE302" i="7"/>
  <c r="AD302" i="7"/>
  <c r="AC302" i="7"/>
  <c r="AB302" i="7"/>
  <c r="P302" i="7"/>
  <c r="AE93" i="7"/>
  <c r="AD93" i="7"/>
  <c r="AC93" i="7"/>
  <c r="AB93" i="7"/>
  <c r="P93" i="7"/>
  <c r="AE173" i="7"/>
  <c r="AD173" i="7"/>
  <c r="AC173" i="7"/>
  <c r="AB173" i="7"/>
  <c r="AK173" i="7"/>
  <c r="P173" i="7"/>
  <c r="AE301" i="7"/>
  <c r="AD301" i="7"/>
  <c r="AC301" i="7"/>
  <c r="AB301" i="7"/>
  <c r="P301" i="7"/>
  <c r="AE64" i="7"/>
  <c r="AD64" i="7"/>
  <c r="AC64" i="7"/>
  <c r="AB64" i="7"/>
  <c r="P64" i="7"/>
  <c r="AE300" i="7"/>
  <c r="AD300" i="7"/>
  <c r="AC300" i="7"/>
  <c r="AB300" i="7"/>
  <c r="P300" i="7"/>
  <c r="AE92" i="7"/>
  <c r="AD92" i="7"/>
  <c r="AC92" i="7"/>
  <c r="AB92" i="7"/>
  <c r="P92" i="7"/>
  <c r="AE299" i="7"/>
  <c r="AD299" i="7"/>
  <c r="AC299" i="7"/>
  <c r="AB299" i="7"/>
  <c r="AK299" i="7"/>
  <c r="P299" i="7"/>
  <c r="AE298" i="7"/>
  <c r="AD298" i="7"/>
  <c r="AC298" i="7"/>
  <c r="AB298" i="7"/>
  <c r="AK298" i="7"/>
  <c r="P298" i="7"/>
  <c r="AE297" i="7"/>
  <c r="AD297" i="7"/>
  <c r="AC297" i="7"/>
  <c r="AB297" i="7"/>
  <c r="AK297" i="7"/>
  <c r="P297" i="7"/>
  <c r="AE172" i="7"/>
  <c r="AD172" i="7"/>
  <c r="AC172" i="7"/>
  <c r="AB172" i="7"/>
  <c r="P172" i="7"/>
  <c r="AE61" i="7"/>
  <c r="AD61" i="7"/>
  <c r="AC61" i="7"/>
  <c r="AB61" i="7"/>
  <c r="AK61" i="7"/>
  <c r="P61" i="7"/>
  <c r="AE171" i="7"/>
  <c r="AD171" i="7"/>
  <c r="AC171" i="7"/>
  <c r="AB171" i="7"/>
  <c r="AK171" i="7"/>
  <c r="P171" i="7"/>
  <c r="AE296" i="7"/>
  <c r="AD296" i="7"/>
  <c r="AC296" i="7"/>
  <c r="AB296" i="7"/>
  <c r="AK296" i="7"/>
  <c r="P296" i="7"/>
  <c r="AE295" i="7"/>
  <c r="AD295" i="7"/>
  <c r="AC295" i="7"/>
  <c r="AB295" i="7"/>
  <c r="P295" i="7"/>
  <c r="AE63" i="7"/>
  <c r="AD63" i="7"/>
  <c r="AC63" i="7"/>
  <c r="AB63" i="7"/>
  <c r="AK63" i="7"/>
  <c r="P63" i="7"/>
  <c r="AE293" i="7"/>
  <c r="AD293" i="7"/>
  <c r="AC293" i="7"/>
  <c r="AB293" i="7"/>
  <c r="AK293" i="7"/>
  <c r="P293" i="7"/>
  <c r="AE292" i="7"/>
  <c r="AD292" i="7"/>
  <c r="AC292" i="7"/>
  <c r="AB292" i="7"/>
  <c r="AK292" i="7"/>
  <c r="P292" i="7"/>
  <c r="AE59" i="7"/>
  <c r="AD59" i="7"/>
  <c r="AC59" i="7"/>
  <c r="AB59" i="7"/>
  <c r="P59" i="7"/>
  <c r="AE170" i="7"/>
  <c r="AD170" i="7"/>
  <c r="AC170" i="7"/>
  <c r="AB170" i="7"/>
  <c r="AK170" i="7"/>
  <c r="P170" i="7"/>
  <c r="AE65" i="7"/>
  <c r="AD65" i="7"/>
  <c r="AC65" i="7"/>
  <c r="AB65" i="7"/>
  <c r="AK65" i="7"/>
  <c r="P65" i="7"/>
  <c r="AE291" i="7"/>
  <c r="AD291" i="7"/>
  <c r="AC291" i="7"/>
  <c r="AB291" i="7"/>
  <c r="AK291" i="7"/>
  <c r="P291" i="7"/>
  <c r="AE290" i="7"/>
  <c r="AD290" i="7"/>
  <c r="AC290" i="7"/>
  <c r="AB290" i="7"/>
  <c r="P290" i="7"/>
  <c r="AE169" i="7"/>
  <c r="AD169" i="7"/>
  <c r="AC169" i="7"/>
  <c r="AB169" i="7"/>
  <c r="AK169" i="7"/>
  <c r="P169" i="7"/>
  <c r="AE289" i="7"/>
  <c r="AD289" i="7"/>
  <c r="AC289" i="7"/>
  <c r="AB289" i="7"/>
  <c r="AK289" i="7"/>
  <c r="P289" i="7"/>
  <c r="AE288" i="7"/>
  <c r="AD288" i="7"/>
  <c r="AC288" i="7"/>
  <c r="AB288" i="7"/>
  <c r="P288" i="7"/>
  <c r="AE56" i="7"/>
  <c r="AD56" i="7"/>
  <c r="AC56" i="7"/>
  <c r="AB56" i="7"/>
  <c r="AK56" i="7"/>
  <c r="P56" i="7"/>
  <c r="AE62" i="7"/>
  <c r="AD62" i="7"/>
  <c r="AC62" i="7"/>
  <c r="AB62" i="7"/>
  <c r="AK62" i="7"/>
  <c r="P62" i="7"/>
  <c r="AE287" i="7"/>
  <c r="AD287" i="7"/>
  <c r="AC287" i="7"/>
  <c r="AB287" i="7"/>
  <c r="AK287" i="7"/>
  <c r="P287" i="7"/>
  <c r="AE286" i="7"/>
  <c r="AD286" i="7"/>
  <c r="AC286" i="7"/>
  <c r="AB286" i="7"/>
  <c r="P286" i="7"/>
  <c r="AE216" i="7"/>
  <c r="AD216" i="7"/>
  <c r="AC216" i="7"/>
  <c r="AB216" i="7"/>
  <c r="AK216" i="7"/>
  <c r="P216" i="7"/>
  <c r="AE215" i="7"/>
  <c r="AD215" i="7"/>
  <c r="AC215" i="7"/>
  <c r="AB215" i="7"/>
  <c r="AK215" i="7"/>
  <c r="P215" i="7"/>
  <c r="AE91" i="7"/>
  <c r="AD91" i="7"/>
  <c r="AC91" i="7"/>
  <c r="AB91" i="7"/>
  <c r="AK91" i="7"/>
  <c r="P91" i="7"/>
  <c r="AE285" i="7"/>
  <c r="AD285" i="7"/>
  <c r="AC285" i="7"/>
  <c r="AB285" i="7"/>
  <c r="P285" i="7"/>
  <c r="AE284" i="7"/>
  <c r="AD284" i="7"/>
  <c r="AC284" i="7"/>
  <c r="AB284" i="7"/>
  <c r="AK284" i="7"/>
  <c r="P284" i="7"/>
  <c r="AE55" i="7"/>
  <c r="AD55" i="7"/>
  <c r="AC55" i="7"/>
  <c r="AB55" i="7"/>
  <c r="AK55" i="7"/>
  <c r="P55" i="7"/>
  <c r="AE214" i="7"/>
  <c r="AD214" i="7"/>
  <c r="AC214" i="7"/>
  <c r="AB214" i="7"/>
  <c r="AK214" i="7"/>
  <c r="P214" i="7"/>
  <c r="AE213" i="7"/>
  <c r="AD213" i="7"/>
  <c r="AC213" i="7"/>
  <c r="AB213" i="7"/>
  <c r="P213" i="7"/>
  <c r="AE168" i="7"/>
  <c r="AD168" i="7"/>
  <c r="AC168" i="7"/>
  <c r="AB168" i="7"/>
  <c r="AK168" i="7"/>
  <c r="P168" i="7"/>
  <c r="AE283" i="7"/>
  <c r="AD283" i="7"/>
  <c r="AC283" i="7"/>
  <c r="AB283" i="7"/>
  <c r="AK283" i="7"/>
  <c r="P283" i="7"/>
  <c r="AE90" i="7"/>
  <c r="AD90" i="7"/>
  <c r="AC90" i="7"/>
  <c r="AB90" i="7"/>
  <c r="AK90" i="7"/>
  <c r="P90" i="7"/>
  <c r="AE282" i="7"/>
  <c r="AD282" i="7"/>
  <c r="AC282" i="7"/>
  <c r="AB282" i="7"/>
  <c r="P282" i="7"/>
  <c r="AE167" i="7"/>
  <c r="AD167" i="7"/>
  <c r="AC167" i="7"/>
  <c r="AB167" i="7"/>
  <c r="AK167" i="7"/>
  <c r="P167" i="7"/>
  <c r="AE281" i="7"/>
  <c r="AD281" i="7"/>
  <c r="AC281" i="7"/>
  <c r="AB281" i="7"/>
  <c r="AK281" i="7"/>
  <c r="P281" i="7"/>
  <c r="AE212" i="7"/>
  <c r="AD212" i="7"/>
  <c r="AC212" i="7"/>
  <c r="AB212" i="7"/>
  <c r="AK212" i="7"/>
  <c r="P212" i="7"/>
  <c r="AE280" i="7"/>
  <c r="AD280" i="7"/>
  <c r="AC280" i="7"/>
  <c r="AB280" i="7"/>
  <c r="P280" i="7"/>
  <c r="AE89" i="7"/>
  <c r="AD89" i="7"/>
  <c r="AC89" i="7"/>
  <c r="AB89" i="7"/>
  <c r="P89" i="7"/>
  <c r="AE49" i="7"/>
  <c r="AD49" i="7"/>
  <c r="AC49" i="7"/>
  <c r="AB49" i="7"/>
  <c r="AK49" i="7"/>
  <c r="P49" i="7"/>
  <c r="AE211" i="7"/>
  <c r="AD211" i="7"/>
  <c r="AC211" i="7"/>
  <c r="AB211" i="7"/>
  <c r="P211" i="7"/>
  <c r="AE88" i="7"/>
  <c r="AD88" i="7"/>
  <c r="AC88" i="7"/>
  <c r="AB88" i="7"/>
  <c r="AK88" i="7"/>
  <c r="P88" i="7"/>
  <c r="AE58" i="7"/>
  <c r="AD58" i="7"/>
  <c r="AC58" i="7"/>
  <c r="AB58" i="7"/>
  <c r="P58" i="7"/>
  <c r="AE279" i="7"/>
  <c r="AD279" i="7"/>
  <c r="AC279" i="7"/>
  <c r="AB279" i="7"/>
  <c r="AK279" i="7"/>
  <c r="P279" i="7"/>
  <c r="AE48" i="7"/>
  <c r="AD48" i="7"/>
  <c r="AC48" i="7"/>
  <c r="AB48" i="7"/>
  <c r="P48" i="7"/>
  <c r="AE44" i="7"/>
  <c r="AD44" i="7"/>
  <c r="AC44" i="7"/>
  <c r="AB44" i="7"/>
  <c r="AK44" i="7"/>
  <c r="P44" i="7"/>
  <c r="AE54" i="7"/>
  <c r="AD54" i="7"/>
  <c r="AC54" i="7"/>
  <c r="AB54" i="7"/>
  <c r="P54" i="7"/>
  <c r="AE87" i="7"/>
  <c r="AD87" i="7"/>
  <c r="AC87" i="7"/>
  <c r="AB87" i="7"/>
  <c r="AK87" i="7"/>
  <c r="P87" i="7"/>
  <c r="AE43" i="7"/>
  <c r="AD43" i="7"/>
  <c r="AC43" i="7"/>
  <c r="AB43" i="7"/>
  <c r="P43" i="7"/>
  <c r="AE166" i="7"/>
  <c r="AD166" i="7"/>
  <c r="AC166" i="7"/>
  <c r="AB166" i="7"/>
  <c r="AK166" i="7"/>
  <c r="P166" i="7"/>
  <c r="AE165" i="7"/>
  <c r="AD165" i="7"/>
  <c r="AC165" i="7"/>
  <c r="AB165" i="7"/>
  <c r="P165" i="7"/>
  <c r="AE278" i="7"/>
  <c r="AD278" i="7"/>
  <c r="AC278" i="7"/>
  <c r="AB278" i="7"/>
  <c r="AK278" i="7"/>
  <c r="P278" i="7"/>
  <c r="AE86" i="7"/>
  <c r="AD86" i="7"/>
  <c r="AC86" i="7"/>
  <c r="AB86" i="7"/>
  <c r="P86" i="7"/>
  <c r="AE42" i="7"/>
  <c r="AD42" i="7"/>
  <c r="AC42" i="7"/>
  <c r="AB42" i="7"/>
  <c r="AK42" i="7"/>
  <c r="P42" i="7"/>
  <c r="AE210" i="7"/>
  <c r="AD210" i="7"/>
  <c r="AC210" i="7"/>
  <c r="AB210" i="7"/>
  <c r="P210" i="7"/>
  <c r="AE209" i="7"/>
  <c r="AD209" i="7"/>
  <c r="AC209" i="7"/>
  <c r="AB209" i="7"/>
  <c r="AK209" i="7"/>
  <c r="P209" i="7"/>
  <c r="AE53" i="7"/>
  <c r="AD53" i="7"/>
  <c r="AC53" i="7"/>
  <c r="AB53" i="7"/>
  <c r="P53" i="7"/>
  <c r="AE52" i="7"/>
  <c r="AD52" i="7"/>
  <c r="AC52" i="7"/>
  <c r="AB52" i="7"/>
  <c r="AK52" i="7"/>
  <c r="P52" i="7"/>
  <c r="AE50" i="7"/>
  <c r="AD50" i="7"/>
  <c r="AC50" i="7"/>
  <c r="AB50" i="7"/>
  <c r="P50" i="7"/>
  <c r="AE22" i="7"/>
  <c r="AB22" i="7"/>
  <c r="P22" i="7"/>
  <c r="AE294" i="7"/>
  <c r="AD294" i="7"/>
  <c r="AC294" i="7"/>
  <c r="AB294" i="7"/>
  <c r="AK294" i="7"/>
  <c r="P294" i="7"/>
  <c r="AE208" i="7"/>
  <c r="AD208" i="7"/>
  <c r="AC208" i="7"/>
  <c r="AB208" i="7"/>
  <c r="P208" i="7"/>
  <c r="AE207" i="7"/>
  <c r="AD207" i="7"/>
  <c r="AC207" i="7"/>
  <c r="AB207" i="7"/>
  <c r="P207" i="7"/>
  <c r="AE206" i="7"/>
  <c r="AD206" i="7"/>
  <c r="AC206" i="7"/>
  <c r="AB206" i="7"/>
  <c r="P206" i="7"/>
  <c r="AE57" i="7"/>
  <c r="AD57" i="7"/>
  <c r="AC57" i="7"/>
  <c r="AB57" i="7"/>
  <c r="AK57" i="7"/>
  <c r="P57" i="7"/>
  <c r="AE21" i="7"/>
  <c r="AB21" i="7"/>
  <c r="P21" i="7"/>
  <c r="AE85" i="7"/>
  <c r="AD85" i="7"/>
  <c r="AC85" i="7"/>
  <c r="AB85" i="7"/>
  <c r="AK85" i="7"/>
  <c r="P85" i="7"/>
  <c r="AE205" i="7"/>
  <c r="AD205" i="7"/>
  <c r="AC205" i="7"/>
  <c r="AB205" i="7"/>
  <c r="P205" i="7"/>
  <c r="AE204" i="7"/>
  <c r="AD204" i="7"/>
  <c r="AC204" i="7"/>
  <c r="AB204" i="7"/>
  <c r="AK204" i="7"/>
  <c r="P204" i="7"/>
  <c r="AE164" i="7"/>
  <c r="AD164" i="7"/>
  <c r="AC164" i="7"/>
  <c r="AB164" i="7"/>
  <c r="P164" i="7"/>
  <c r="AE20" i="7"/>
  <c r="AB20" i="7"/>
  <c r="AD20" i="7"/>
  <c r="P20" i="7"/>
  <c r="AE277" i="7"/>
  <c r="AD277" i="7"/>
  <c r="AC277" i="7"/>
  <c r="AB277" i="7"/>
  <c r="P277" i="7"/>
  <c r="AE203" i="7"/>
  <c r="AD203" i="7"/>
  <c r="AC203" i="7"/>
  <c r="AB203" i="7"/>
  <c r="AK203" i="7"/>
  <c r="P203" i="7"/>
  <c r="AE51" i="7"/>
  <c r="AD51" i="7"/>
  <c r="AC51" i="7"/>
  <c r="AB51" i="7"/>
  <c r="AK51" i="7"/>
  <c r="P51" i="7"/>
  <c r="AE163" i="7"/>
  <c r="AD163" i="7"/>
  <c r="AC163" i="7"/>
  <c r="AB163" i="7"/>
  <c r="AK163" i="7"/>
  <c r="P163" i="7"/>
  <c r="AE162" i="7"/>
  <c r="AD162" i="7"/>
  <c r="AC162" i="7"/>
  <c r="AB162" i="7"/>
  <c r="P162" i="7"/>
  <c r="AE84" i="7"/>
  <c r="AD84" i="7"/>
  <c r="AC84" i="7"/>
  <c r="AB84" i="7"/>
  <c r="AK84" i="7"/>
  <c r="P84" i="7"/>
  <c r="AE83" i="7"/>
  <c r="AD83" i="7"/>
  <c r="AC83" i="7"/>
  <c r="AB83" i="7"/>
  <c r="AK83" i="7"/>
  <c r="P83" i="7"/>
  <c r="AE60" i="7"/>
  <c r="AD60" i="7"/>
  <c r="AC60" i="7"/>
  <c r="AB60" i="7"/>
  <c r="P60" i="7"/>
  <c r="AE161" i="7"/>
  <c r="AD161" i="7"/>
  <c r="AC161" i="7"/>
  <c r="AB161" i="7"/>
  <c r="P161" i="7"/>
  <c r="AE19" i="7"/>
  <c r="AB19" i="7"/>
  <c r="AD19" i="7"/>
  <c r="P19" i="7"/>
  <c r="AE276" i="7"/>
  <c r="AD276" i="7"/>
  <c r="AC276" i="7"/>
  <c r="AB276" i="7"/>
  <c r="P276" i="7"/>
  <c r="AE40" i="7"/>
  <c r="AD40" i="7"/>
  <c r="AC40" i="7"/>
  <c r="AB40" i="7"/>
  <c r="P40" i="7"/>
  <c r="AE202" i="7"/>
  <c r="AD202" i="7"/>
  <c r="AC202" i="7"/>
  <c r="AB202" i="7"/>
  <c r="P202" i="7"/>
  <c r="AE18" i="7"/>
  <c r="AB18" i="7"/>
  <c r="AK18" i="7"/>
  <c r="P18" i="7"/>
  <c r="AE275" i="7"/>
  <c r="AD275" i="7"/>
  <c r="AC275" i="7"/>
  <c r="AB275" i="7"/>
  <c r="P275" i="7"/>
  <c r="AE274" i="7"/>
  <c r="AD274" i="7"/>
  <c r="AC274" i="7"/>
  <c r="AB274" i="7"/>
  <c r="AK274" i="7"/>
  <c r="P274" i="7"/>
  <c r="AE46" i="7"/>
  <c r="AD46" i="7"/>
  <c r="AC46" i="7"/>
  <c r="AB46" i="7"/>
  <c r="P46" i="7"/>
  <c r="AE17" i="7"/>
  <c r="AB17" i="7"/>
  <c r="P17" i="7"/>
  <c r="AE273" i="7"/>
  <c r="AD273" i="7"/>
  <c r="AC273" i="7"/>
  <c r="AB273" i="7"/>
  <c r="AK273" i="7"/>
  <c r="P273" i="7"/>
  <c r="AE201" i="7"/>
  <c r="AD201" i="7"/>
  <c r="AC201" i="7"/>
  <c r="AB201" i="7"/>
  <c r="P201" i="7"/>
  <c r="AE39" i="7"/>
  <c r="AD39" i="7"/>
  <c r="AC39" i="7"/>
  <c r="AB39" i="7"/>
  <c r="P39" i="7"/>
  <c r="AE160" i="7"/>
  <c r="AD160" i="7"/>
  <c r="AC160" i="7"/>
  <c r="AB160" i="7"/>
  <c r="P160" i="7"/>
  <c r="AE16" i="7"/>
  <c r="AB16" i="7"/>
  <c r="P16" i="7"/>
  <c r="AE272" i="7"/>
  <c r="AD272" i="7"/>
  <c r="AC272" i="7"/>
  <c r="AB272" i="7"/>
  <c r="P272" i="7"/>
  <c r="AE200" i="7"/>
  <c r="AD200" i="7"/>
  <c r="AC200" i="7"/>
  <c r="AB200" i="7"/>
  <c r="AK200" i="7"/>
  <c r="P200" i="7"/>
  <c r="AE199" i="7"/>
  <c r="AD199" i="7"/>
  <c r="AC199" i="7"/>
  <c r="AB199" i="7"/>
  <c r="P199" i="7"/>
  <c r="AE15" i="7"/>
  <c r="AB15" i="7"/>
  <c r="P15" i="7"/>
  <c r="AE198" i="7"/>
  <c r="AD198" i="7"/>
  <c r="AC198" i="7"/>
  <c r="AB198" i="7"/>
  <c r="AK198" i="7"/>
  <c r="P198" i="7"/>
  <c r="AE14" i="7"/>
  <c r="AB14" i="7"/>
  <c r="P14" i="7"/>
  <c r="AE159" i="7"/>
  <c r="AD159" i="7"/>
  <c r="AC159" i="7"/>
  <c r="AB159" i="7"/>
  <c r="AK159" i="7"/>
  <c r="P159" i="7"/>
  <c r="AE158" i="7"/>
  <c r="AD158" i="7"/>
  <c r="AC158" i="7"/>
  <c r="AB158" i="7"/>
  <c r="P158" i="7"/>
  <c r="AE13" i="7"/>
  <c r="AB13" i="7"/>
  <c r="AK13" i="7"/>
  <c r="P13" i="7"/>
  <c r="AE197" i="7"/>
  <c r="AD197" i="7"/>
  <c r="AC197" i="7"/>
  <c r="AB197" i="7"/>
  <c r="AK197" i="7"/>
  <c r="P197" i="7"/>
  <c r="AE157" i="7"/>
  <c r="AD157" i="7"/>
  <c r="AC157" i="7"/>
  <c r="AB157" i="7"/>
  <c r="P157" i="7"/>
  <c r="AE196" i="7"/>
  <c r="AD196" i="7"/>
  <c r="AC196" i="7"/>
  <c r="AB196" i="7"/>
  <c r="P196" i="7"/>
  <c r="AE12" i="7"/>
  <c r="AB12" i="7"/>
  <c r="AK12" i="7"/>
  <c r="P12" i="7"/>
  <c r="AE271" i="7"/>
  <c r="AD271" i="7"/>
  <c r="AC271" i="7"/>
  <c r="AB271" i="7"/>
  <c r="AK271" i="7"/>
  <c r="P271" i="7"/>
  <c r="AE35" i="7"/>
  <c r="AD35" i="7"/>
  <c r="AC35" i="7"/>
  <c r="AB35" i="7"/>
  <c r="P35" i="7"/>
  <c r="AE47" i="7"/>
  <c r="AD47" i="7"/>
  <c r="AC47" i="7"/>
  <c r="AB47" i="7"/>
  <c r="AK47" i="7"/>
  <c r="P47" i="7"/>
  <c r="AE41" i="7"/>
  <c r="AD41" i="7"/>
  <c r="AC41" i="7"/>
  <c r="AB41" i="7"/>
  <c r="P41" i="7"/>
  <c r="AE270" i="7"/>
  <c r="AD270" i="7"/>
  <c r="AC270" i="7"/>
  <c r="AB270" i="7"/>
  <c r="P270" i="7"/>
  <c r="AE11" i="7"/>
  <c r="AB11" i="7"/>
  <c r="AK11" i="7"/>
  <c r="P11" i="7"/>
  <c r="AE269" i="7"/>
  <c r="AD269" i="7"/>
  <c r="AC269" i="7"/>
  <c r="AB269" i="7"/>
  <c r="P269" i="7"/>
  <c r="AE195" i="7"/>
  <c r="AD195" i="7"/>
  <c r="AC195" i="7"/>
  <c r="AB195" i="7"/>
  <c r="AK195" i="7"/>
  <c r="P195" i="7"/>
  <c r="AE156" i="7"/>
  <c r="AD156" i="7"/>
  <c r="AC156" i="7"/>
  <c r="AB156" i="7"/>
  <c r="AK156" i="7"/>
  <c r="P156" i="7"/>
  <c r="AE268" i="7"/>
  <c r="AD268" i="7"/>
  <c r="AC268" i="7"/>
  <c r="AB268" i="7"/>
  <c r="AK268" i="7"/>
  <c r="P268" i="7"/>
  <c r="AE267" i="7"/>
  <c r="AD267" i="7"/>
  <c r="AC267" i="7"/>
  <c r="AB267" i="7"/>
  <c r="P267" i="7"/>
  <c r="AE82" i="7"/>
  <c r="AD82" i="7"/>
  <c r="AC82" i="7"/>
  <c r="AB82" i="7"/>
  <c r="AK82" i="7"/>
  <c r="P82" i="7"/>
  <c r="AE10" i="7"/>
  <c r="AB10" i="7"/>
  <c r="P10" i="7"/>
  <c r="AE194" i="7"/>
  <c r="AD194" i="7"/>
  <c r="AC194" i="7"/>
  <c r="AB194" i="7"/>
  <c r="P194" i="7"/>
  <c r="AE155" i="7"/>
  <c r="AD155" i="7"/>
  <c r="AC155" i="7"/>
  <c r="AB155" i="7"/>
  <c r="AK155" i="7"/>
  <c r="P155" i="7"/>
  <c r="AE9" i="7"/>
  <c r="AB9" i="7"/>
  <c r="P9" i="7"/>
  <c r="AE266" i="7"/>
  <c r="AD266" i="7"/>
  <c r="AC266" i="7"/>
  <c r="AB266" i="7"/>
  <c r="AK266" i="7"/>
  <c r="P266" i="7"/>
  <c r="AE193" i="7"/>
  <c r="AD193" i="7"/>
  <c r="AC193" i="7"/>
  <c r="AB193" i="7"/>
  <c r="AK193" i="7"/>
  <c r="P193" i="7"/>
  <c r="AE38" i="7"/>
  <c r="AD38" i="7"/>
  <c r="AC38" i="7"/>
  <c r="AB38" i="7"/>
  <c r="AK38" i="7"/>
  <c r="P38" i="7"/>
  <c r="AE154" i="7"/>
  <c r="AD154" i="7"/>
  <c r="AC154" i="7"/>
  <c r="AB154" i="7"/>
  <c r="P154" i="7"/>
  <c r="AE8" i="7"/>
  <c r="AB8" i="7"/>
  <c r="P8" i="7"/>
  <c r="AE153" i="7"/>
  <c r="AD153" i="7"/>
  <c r="AC153" i="7"/>
  <c r="AB153" i="7"/>
  <c r="P153" i="7"/>
  <c r="AE265" i="7"/>
  <c r="AD265" i="7"/>
  <c r="AC265" i="7"/>
  <c r="AB265" i="7"/>
  <c r="P265" i="7"/>
  <c r="AE7" i="7"/>
  <c r="AB7" i="7"/>
  <c r="P7" i="7"/>
  <c r="AE152" i="7"/>
  <c r="AD152" i="7"/>
  <c r="AC152" i="7"/>
  <c r="AB152" i="7"/>
  <c r="P152" i="7"/>
  <c r="AE151" i="7"/>
  <c r="AD151" i="7"/>
  <c r="AC151" i="7"/>
  <c r="AB151" i="7"/>
  <c r="AK151" i="7"/>
  <c r="P151" i="7"/>
  <c r="AE6" i="7"/>
  <c r="AB6" i="7"/>
  <c r="AK6" i="7"/>
  <c r="P6" i="7"/>
  <c r="AE264" i="7"/>
  <c r="AD264" i="7"/>
  <c r="AC264" i="7"/>
  <c r="AB264" i="7"/>
  <c r="P264" i="7"/>
  <c r="AE192" i="7"/>
  <c r="AD192" i="7"/>
  <c r="AC192" i="7"/>
  <c r="AB192" i="7"/>
  <c r="P192" i="7"/>
  <c r="AE5" i="7"/>
  <c r="AB5" i="7"/>
  <c r="AD5" i="7"/>
  <c r="P5" i="7"/>
  <c r="AE150" i="7"/>
  <c r="AD150" i="7"/>
  <c r="AC150" i="7"/>
  <c r="AB150" i="7"/>
  <c r="P150" i="7"/>
  <c r="AE148" i="7"/>
  <c r="AD148" i="7"/>
  <c r="AC148" i="7"/>
  <c r="AB148" i="7"/>
  <c r="AK148" i="7"/>
  <c r="P148" i="7"/>
  <c r="AE149" i="7"/>
  <c r="AD149" i="7"/>
  <c r="AC149" i="7"/>
  <c r="AB149" i="7"/>
  <c r="AK149" i="7"/>
  <c r="P149" i="7"/>
  <c r="AE191" i="7"/>
  <c r="AD191" i="7"/>
  <c r="AC191" i="7"/>
  <c r="AB191" i="7"/>
  <c r="P191" i="7"/>
  <c r="AE81" i="7"/>
  <c r="AD81" i="7"/>
  <c r="AC81" i="7"/>
  <c r="AB81" i="7"/>
  <c r="P81" i="7"/>
  <c r="AE263" i="7"/>
  <c r="AD263" i="7"/>
  <c r="AC263" i="7"/>
  <c r="AB263" i="7"/>
  <c r="AK263" i="7"/>
  <c r="P263" i="7"/>
  <c r="AE37" i="7"/>
  <c r="AD37" i="7"/>
  <c r="AC37" i="7"/>
  <c r="AB37" i="7"/>
  <c r="AK37" i="7"/>
  <c r="P37" i="7"/>
  <c r="AE262" i="7"/>
  <c r="AD262" i="7"/>
  <c r="AC262" i="7"/>
  <c r="AB262" i="7"/>
  <c r="P262" i="7"/>
  <c r="AE261" i="7"/>
  <c r="AD261" i="7"/>
  <c r="AC261" i="7"/>
  <c r="AB261" i="7"/>
  <c r="P261" i="7"/>
  <c r="AE4" i="7"/>
  <c r="AB4" i="7"/>
  <c r="AD4" i="7"/>
  <c r="P4" i="7"/>
  <c r="AE190" i="7"/>
  <c r="AD190" i="7"/>
  <c r="AC190" i="7"/>
  <c r="AB190" i="7"/>
  <c r="P190" i="7"/>
  <c r="AE34" i="7"/>
  <c r="AD34" i="7"/>
  <c r="AC34" i="7"/>
  <c r="AB34" i="7"/>
  <c r="AK34" i="7"/>
  <c r="P34" i="7"/>
  <c r="AE3" i="7"/>
  <c r="AB3" i="7"/>
  <c r="AD3" i="7"/>
  <c r="P3" i="7"/>
  <c r="AE260" i="7"/>
  <c r="AD260" i="7"/>
  <c r="AC260" i="7"/>
  <c r="AB260" i="7"/>
  <c r="P260" i="7"/>
  <c r="AE259" i="7"/>
  <c r="AD259" i="7"/>
  <c r="AC259" i="7"/>
  <c r="AB259" i="7"/>
  <c r="AK259" i="7"/>
  <c r="P259" i="7"/>
  <c r="AE189" i="7"/>
  <c r="AD189" i="7"/>
  <c r="AC189" i="7"/>
  <c r="AB189" i="7"/>
  <c r="AK189" i="7"/>
  <c r="P189" i="7"/>
  <c r="AE36" i="7"/>
  <c r="AD36" i="7"/>
  <c r="AC36" i="7"/>
  <c r="AB36" i="7"/>
  <c r="AK36" i="7"/>
  <c r="P36" i="7"/>
  <c r="AE147" i="7"/>
  <c r="AD147" i="7"/>
  <c r="AC147" i="7"/>
  <c r="AB147" i="7"/>
  <c r="P147" i="7"/>
  <c r="AE80" i="7"/>
  <c r="AD80" i="7"/>
  <c r="AC80" i="7"/>
  <c r="AB80" i="7"/>
  <c r="P80" i="7"/>
  <c r="AE258" i="7"/>
  <c r="AD258" i="7"/>
  <c r="AC258" i="7"/>
  <c r="AB258" i="7"/>
  <c r="AK258" i="7"/>
  <c r="P258" i="7"/>
  <c r="AE2" i="7"/>
  <c r="AB2" i="7"/>
  <c r="AK2" i="7"/>
  <c r="P2" i="7"/>
  <c r="AE257" i="7"/>
  <c r="AD257" i="7"/>
  <c r="AC257" i="7"/>
  <c r="AB257" i="7"/>
  <c r="P257" i="7"/>
  <c r="AE188" i="7"/>
  <c r="AD188" i="7"/>
  <c r="AC188" i="7"/>
  <c r="AB188" i="7"/>
  <c r="AK188" i="7"/>
  <c r="P188" i="7"/>
  <c r="AE187" i="7"/>
  <c r="AD187" i="7"/>
  <c r="AC187" i="7"/>
  <c r="AB187" i="7"/>
  <c r="P187" i="7"/>
  <c r="AE186" i="7"/>
  <c r="AD186" i="7"/>
  <c r="AC186" i="7"/>
  <c r="AB186" i="7"/>
  <c r="AK186" i="7"/>
  <c r="P186" i="7"/>
  <c r="AE146" i="7"/>
  <c r="AD146" i="7"/>
  <c r="AC146" i="7"/>
  <c r="AB146" i="7"/>
  <c r="AK146" i="7"/>
  <c r="P146" i="7"/>
  <c r="AE185" i="7"/>
  <c r="AD185" i="7"/>
  <c r="AC185" i="7"/>
  <c r="AB185" i="7"/>
  <c r="P185" i="7"/>
  <c r="AE145" i="7"/>
  <c r="AD145" i="7"/>
  <c r="AC145" i="7"/>
  <c r="AB145" i="7"/>
  <c r="P145" i="7"/>
  <c r="AE256" i="7"/>
  <c r="AD256" i="7"/>
  <c r="AC256" i="7"/>
  <c r="AB256" i="7"/>
  <c r="AK256" i="7"/>
  <c r="P256" i="7"/>
  <c r="AE144" i="7"/>
  <c r="AD144" i="7"/>
  <c r="AC144" i="7"/>
  <c r="AB144" i="7"/>
  <c r="AK144" i="7"/>
  <c r="P144" i="7"/>
  <c r="AE79" i="7"/>
  <c r="AD79" i="7"/>
  <c r="AC79" i="7"/>
  <c r="AB79" i="7"/>
  <c r="P79" i="7"/>
  <c r="AE255" i="7"/>
  <c r="AD255" i="7"/>
  <c r="AC255" i="7"/>
  <c r="AB255" i="7"/>
  <c r="P255" i="7"/>
  <c r="AE254" i="7"/>
  <c r="AD254" i="7"/>
  <c r="AC254" i="7"/>
  <c r="AB254" i="7"/>
  <c r="AK254" i="7"/>
  <c r="P254" i="7"/>
  <c r="AE143" i="7"/>
  <c r="AD143" i="7"/>
  <c r="AC143" i="7"/>
  <c r="AB143" i="7"/>
  <c r="AK143" i="7"/>
  <c r="P143" i="7"/>
  <c r="AE184" i="7"/>
  <c r="AD184" i="7"/>
  <c r="AC184" i="7"/>
  <c r="AB184" i="7"/>
  <c r="P184" i="7"/>
  <c r="AE142" i="7"/>
  <c r="AD142" i="7"/>
  <c r="AC142" i="7"/>
  <c r="AB142" i="7"/>
  <c r="P142" i="7"/>
  <c r="AE253" i="7"/>
  <c r="AD253" i="7"/>
  <c r="AC253" i="7"/>
  <c r="AB253" i="7"/>
  <c r="AK253" i="7"/>
  <c r="P253" i="7"/>
  <c r="AE141" i="7"/>
  <c r="AD141" i="7"/>
  <c r="AC141" i="7"/>
  <c r="AB141" i="7"/>
  <c r="P141" i="7"/>
  <c r="AE252" i="7"/>
  <c r="AD252" i="7"/>
  <c r="AC252" i="7"/>
  <c r="AB252" i="7"/>
  <c r="P252" i="7"/>
  <c r="AE251" i="7"/>
  <c r="AD251" i="7"/>
  <c r="AC251" i="7"/>
  <c r="AB251" i="7"/>
  <c r="P251" i="7"/>
  <c r="AE250" i="7"/>
  <c r="AD250" i="7"/>
  <c r="AC250" i="7"/>
  <c r="AB250" i="7"/>
  <c r="AK250" i="7"/>
  <c r="P250" i="7"/>
  <c r="AE249" i="7"/>
  <c r="AD249" i="7"/>
  <c r="AC249" i="7"/>
  <c r="AB249" i="7"/>
  <c r="P249" i="7"/>
  <c r="AE248" i="7"/>
  <c r="AD248" i="7"/>
  <c r="AC248" i="7"/>
  <c r="AB248" i="7"/>
  <c r="P248" i="7"/>
  <c r="AE183" i="7"/>
  <c r="AD183" i="7"/>
  <c r="AC183" i="7"/>
  <c r="AB183" i="7"/>
  <c r="P183" i="7"/>
  <c r="AE140" i="7"/>
  <c r="AD140" i="7"/>
  <c r="AC140" i="7"/>
  <c r="AB140" i="7"/>
  <c r="AK140" i="7"/>
  <c r="P140" i="7"/>
  <c r="AE78" i="7"/>
  <c r="AD78" i="7"/>
  <c r="AC78" i="7"/>
  <c r="AB78" i="7"/>
  <c r="AK78" i="7"/>
  <c r="P78" i="7"/>
  <c r="AE77" i="7"/>
  <c r="AD77" i="7"/>
  <c r="AC77" i="7"/>
  <c r="AB77" i="7"/>
  <c r="P77" i="7"/>
  <c r="AE247" i="7"/>
  <c r="AD247" i="7"/>
  <c r="AC247" i="7"/>
  <c r="AB247" i="7"/>
  <c r="AK247" i="7"/>
  <c r="P247" i="7"/>
  <c r="AE139" i="7"/>
  <c r="AD139" i="7"/>
  <c r="AC139" i="7"/>
  <c r="AB139" i="7"/>
  <c r="P139" i="7"/>
  <c r="AE246" i="7"/>
  <c r="AD246" i="7"/>
  <c r="AC246" i="7"/>
  <c r="AB246" i="7"/>
  <c r="AK246" i="7"/>
  <c r="P246" i="7"/>
  <c r="AE138" i="7"/>
  <c r="AD138" i="7"/>
  <c r="AC138" i="7"/>
  <c r="AB138" i="7"/>
  <c r="P138" i="7"/>
  <c r="AE182" i="7"/>
  <c r="AD182" i="7"/>
  <c r="AC182" i="7"/>
  <c r="AB182" i="7"/>
  <c r="P182" i="7"/>
  <c r="AE245" i="7"/>
  <c r="AD245" i="7"/>
  <c r="AC245" i="7"/>
  <c r="AB245" i="7"/>
  <c r="P245" i="7"/>
  <c r="AE181" i="7"/>
  <c r="AD181" i="7"/>
  <c r="AC181" i="7"/>
  <c r="AB181" i="7"/>
  <c r="AK181" i="7"/>
  <c r="P181" i="7"/>
  <c r="AE137" i="7"/>
  <c r="AD137" i="7"/>
  <c r="AC137" i="7"/>
  <c r="AB137" i="7"/>
  <c r="P137" i="7"/>
  <c r="AE244" i="7"/>
  <c r="AD244" i="7"/>
  <c r="AC244" i="7"/>
  <c r="AB244" i="7"/>
  <c r="P244" i="7"/>
  <c r="AE136" i="7"/>
  <c r="AD136" i="7"/>
  <c r="AC136" i="7"/>
  <c r="AB136" i="7"/>
  <c r="P136" i="7"/>
  <c r="AE243" i="7"/>
  <c r="AD243" i="7"/>
  <c r="AC243" i="7"/>
  <c r="AB243" i="7"/>
  <c r="AK243" i="7"/>
  <c r="P243" i="7"/>
  <c r="AE180" i="7"/>
  <c r="AD180" i="7"/>
  <c r="AC180" i="7"/>
  <c r="AB180" i="7"/>
  <c r="P180" i="7"/>
  <c r="AE242" i="7"/>
  <c r="AD242" i="7"/>
  <c r="AC242" i="7"/>
  <c r="AB242" i="7"/>
  <c r="P242" i="7"/>
  <c r="AE241" i="7"/>
  <c r="AD241" i="7"/>
  <c r="AC241" i="7"/>
  <c r="AB241" i="7"/>
  <c r="P241" i="7"/>
  <c r="AE240" i="7"/>
  <c r="AD240" i="7"/>
  <c r="AC240" i="7"/>
  <c r="AB240" i="7"/>
  <c r="AK240" i="7"/>
  <c r="P240" i="7"/>
  <c r="AE239" i="7"/>
  <c r="AD239" i="7"/>
  <c r="AC239" i="7"/>
  <c r="AB239" i="7"/>
  <c r="P239" i="7"/>
  <c r="AE179" i="7"/>
  <c r="AD179" i="7"/>
  <c r="AC179" i="7"/>
  <c r="AB179" i="7"/>
  <c r="P179" i="7"/>
  <c r="AE238" i="7"/>
  <c r="AD238" i="7"/>
  <c r="AC238" i="7"/>
  <c r="AB238" i="7"/>
  <c r="P238" i="7"/>
  <c r="AE178" i="7"/>
  <c r="AD178" i="7"/>
  <c r="AC178" i="7"/>
  <c r="AB178" i="7"/>
  <c r="AK178" i="7"/>
  <c r="P178" i="7"/>
  <c r="AE76" i="7"/>
  <c r="AD76" i="7"/>
  <c r="AC76" i="7"/>
  <c r="AB76" i="7"/>
  <c r="P76" i="7"/>
  <c r="AE135" i="7"/>
  <c r="AD135" i="7"/>
  <c r="AC135" i="7"/>
  <c r="AB135" i="7"/>
  <c r="P135" i="7"/>
  <c r="AE75" i="7"/>
  <c r="AD75" i="7"/>
  <c r="AC75" i="7"/>
  <c r="AB75" i="7"/>
  <c r="P75" i="7"/>
  <c r="AE134" i="7"/>
  <c r="AD134" i="7"/>
  <c r="AC134" i="7"/>
  <c r="AB134" i="7"/>
  <c r="P134" i="7"/>
  <c r="AE74" i="7"/>
  <c r="AD74" i="7"/>
  <c r="AC74" i="7"/>
  <c r="AB74" i="7"/>
  <c r="P74" i="7"/>
  <c r="AE237" i="7"/>
  <c r="AD237" i="7"/>
  <c r="AC237" i="7"/>
  <c r="AB237" i="7"/>
  <c r="P237" i="7"/>
  <c r="AE73" i="7"/>
  <c r="AD73" i="7"/>
  <c r="AC73" i="7"/>
  <c r="AB73" i="7"/>
  <c r="P73" i="7"/>
  <c r="AE236" i="7"/>
  <c r="AD236" i="7"/>
  <c r="AC236" i="7"/>
  <c r="AB236" i="7"/>
  <c r="AK236" i="7"/>
  <c r="P236" i="7"/>
  <c r="AE235" i="7"/>
  <c r="AD235" i="7"/>
  <c r="AC235" i="7"/>
  <c r="AB235" i="7"/>
  <c r="P235" i="7"/>
  <c r="AE133" i="7"/>
  <c r="AD133" i="7"/>
  <c r="AC133" i="7"/>
  <c r="AB133" i="7"/>
  <c r="P133" i="7"/>
  <c r="AE234" i="7"/>
  <c r="AD234" i="7"/>
  <c r="AC234" i="7"/>
  <c r="AB234" i="7"/>
  <c r="P234" i="7"/>
  <c r="AE132" i="7"/>
  <c r="AD132" i="7"/>
  <c r="AC132" i="7"/>
  <c r="AB132" i="7"/>
  <c r="P132" i="7"/>
  <c r="AE233" i="7"/>
  <c r="AD233" i="7"/>
  <c r="AC233" i="7"/>
  <c r="AB233" i="7"/>
  <c r="P233" i="7"/>
  <c r="AE72" i="7"/>
  <c r="AD72" i="7"/>
  <c r="AC72" i="7"/>
  <c r="AB72" i="7"/>
  <c r="P72" i="7"/>
  <c r="AE232" i="7"/>
  <c r="AD232" i="7"/>
  <c r="AC232" i="7"/>
  <c r="AB232" i="7"/>
  <c r="P232" i="7"/>
  <c r="AE131" i="7"/>
  <c r="AD131" i="7"/>
  <c r="AC131" i="7"/>
  <c r="AB131" i="7"/>
  <c r="P131" i="7"/>
  <c r="AE71" i="7"/>
  <c r="AD71" i="7"/>
  <c r="AC71" i="7"/>
  <c r="AB71" i="7"/>
  <c r="P71" i="7"/>
  <c r="AE70" i="7"/>
  <c r="AD70" i="7"/>
  <c r="AC70" i="7"/>
  <c r="AB70" i="7"/>
  <c r="P70" i="7"/>
  <c r="AE69" i="7"/>
  <c r="AD69" i="7"/>
  <c r="AC69" i="7"/>
  <c r="AB69" i="7"/>
  <c r="P69" i="7"/>
  <c r="AE130" i="7"/>
  <c r="AD130" i="7"/>
  <c r="AC130" i="7"/>
  <c r="AB130" i="7"/>
  <c r="AK130" i="7"/>
  <c r="P130" i="7"/>
  <c r="AE129" i="7"/>
  <c r="AD129" i="7"/>
  <c r="AC129" i="7"/>
  <c r="AB129" i="7"/>
  <c r="AK129" i="7"/>
  <c r="P129" i="7"/>
  <c r="AE128" i="7"/>
  <c r="AD128" i="7"/>
  <c r="AC128" i="7"/>
  <c r="AB128" i="7"/>
  <c r="AK128" i="7"/>
  <c r="P128" i="7"/>
  <c r="AE127" i="7"/>
  <c r="AD127" i="7"/>
  <c r="AC127" i="7"/>
  <c r="AB127" i="7"/>
  <c r="P127" i="7"/>
  <c r="AE231" i="7"/>
  <c r="AD231" i="7"/>
  <c r="AC231" i="7"/>
  <c r="AB231" i="7"/>
  <c r="P231" i="7"/>
  <c r="AE230" i="7"/>
  <c r="AD230" i="7"/>
  <c r="AC230" i="7"/>
  <c r="AB230" i="7"/>
  <c r="P230" i="7"/>
  <c r="AE229" i="7"/>
  <c r="AD229" i="7"/>
  <c r="AC229" i="7"/>
  <c r="AB229" i="7"/>
  <c r="AK229" i="7"/>
  <c r="P229" i="7"/>
  <c r="AE177" i="7"/>
  <c r="AD177" i="7"/>
  <c r="AC177" i="7"/>
  <c r="AB177" i="7"/>
  <c r="P177" i="7"/>
  <c r="AE228" i="7"/>
  <c r="AD228" i="7"/>
  <c r="AC228" i="7"/>
  <c r="AB228" i="7"/>
  <c r="P228" i="7"/>
  <c r="AE227" i="7"/>
  <c r="AD227" i="7"/>
  <c r="AC227" i="7"/>
  <c r="AB227" i="7"/>
  <c r="P227" i="7"/>
  <c r="AE176" i="7"/>
  <c r="AD176" i="7"/>
  <c r="AC176" i="7"/>
  <c r="AB176" i="7"/>
  <c r="AK176" i="7"/>
  <c r="P176" i="7"/>
  <c r="AE175" i="7"/>
  <c r="AD175" i="7"/>
  <c r="AC175" i="7"/>
  <c r="AB175" i="7"/>
  <c r="P175" i="7"/>
  <c r="AE125" i="7"/>
  <c r="AD125" i="7"/>
  <c r="AC125" i="7"/>
  <c r="AB125" i="7"/>
  <c r="P125" i="7"/>
  <c r="AE226" i="7"/>
  <c r="AD226" i="7"/>
  <c r="AC226" i="7"/>
  <c r="AB226" i="7"/>
  <c r="P226" i="7"/>
  <c r="AE124" i="7"/>
  <c r="AD124" i="7"/>
  <c r="AC124" i="7"/>
  <c r="AB124" i="7"/>
  <c r="AK124" i="7"/>
  <c r="P124" i="7"/>
  <c r="AE225" i="7"/>
  <c r="AD225" i="7"/>
  <c r="AC225" i="7"/>
  <c r="AB225" i="7"/>
  <c r="P225" i="7"/>
  <c r="AE126" i="7"/>
  <c r="AD126" i="7"/>
  <c r="AC126" i="7"/>
  <c r="AB126" i="7"/>
  <c r="P126" i="7"/>
  <c r="AE116" i="7"/>
  <c r="AD116" i="7"/>
  <c r="AC116" i="7"/>
  <c r="AB116" i="7"/>
  <c r="P116" i="7"/>
  <c r="AE224" i="7"/>
  <c r="AD224" i="7"/>
  <c r="AC224" i="7"/>
  <c r="AB224" i="7"/>
  <c r="AK224" i="7"/>
  <c r="P224" i="7"/>
  <c r="AE123" i="7"/>
  <c r="AD123" i="7"/>
  <c r="AC123" i="7"/>
  <c r="AB123" i="7"/>
  <c r="P123" i="7"/>
  <c r="AE122" i="7"/>
  <c r="AD122" i="7"/>
  <c r="AC122" i="7"/>
  <c r="AB122" i="7"/>
  <c r="P122" i="7"/>
  <c r="AE121" i="7"/>
  <c r="AD121" i="7"/>
  <c r="AC121" i="7"/>
  <c r="AB121" i="7"/>
  <c r="P121" i="7"/>
  <c r="AE120" i="7"/>
  <c r="AD120" i="7"/>
  <c r="AC120" i="7"/>
  <c r="AB120" i="7"/>
  <c r="AK120" i="7"/>
  <c r="P120" i="7"/>
  <c r="AE119" i="7"/>
  <c r="AD119" i="7"/>
  <c r="AC119" i="7"/>
  <c r="AB119" i="7"/>
  <c r="P119" i="7"/>
  <c r="AE118" i="7"/>
  <c r="AD118" i="7"/>
  <c r="AC118" i="7"/>
  <c r="AB118" i="7"/>
  <c r="P118" i="7"/>
  <c r="AE223" i="7"/>
  <c r="AD223" i="7"/>
  <c r="AC223" i="7"/>
  <c r="AB223" i="7"/>
  <c r="P223" i="7"/>
  <c r="AE68" i="7"/>
  <c r="AD68" i="7"/>
  <c r="AC68" i="7"/>
  <c r="AB68" i="7"/>
  <c r="AK68" i="7"/>
  <c r="P68" i="7"/>
  <c r="AE117" i="7"/>
  <c r="AD117" i="7"/>
  <c r="AC117" i="7"/>
  <c r="AB117" i="7"/>
  <c r="P117" i="7"/>
  <c r="AE67" i="7"/>
  <c r="AD67" i="7"/>
  <c r="AC67" i="7"/>
  <c r="AB67" i="7"/>
  <c r="AK67" i="7"/>
  <c r="P67" i="7"/>
  <c r="AE222" i="7"/>
  <c r="AD222" i="7"/>
  <c r="AC222" i="7"/>
  <c r="AB222" i="7"/>
  <c r="P222" i="7"/>
  <c r="AE66" i="7"/>
  <c r="AD66" i="7"/>
  <c r="AC66" i="7"/>
  <c r="AB66" i="7"/>
  <c r="AK66" i="7"/>
  <c r="P66" i="7"/>
  <c r="AE221" i="7"/>
  <c r="AD221" i="7"/>
  <c r="AC221" i="7"/>
  <c r="AB221" i="7"/>
  <c r="P221" i="7"/>
  <c r="AE220" i="7"/>
  <c r="AD220" i="7"/>
  <c r="AC220" i="7"/>
  <c r="AB220" i="7"/>
  <c r="AK220" i="7"/>
  <c r="P220" i="7"/>
  <c r="AE115" i="7"/>
  <c r="AD115" i="7"/>
  <c r="AC115" i="7"/>
  <c r="AB115" i="7"/>
  <c r="AK115" i="7"/>
  <c r="P115" i="7"/>
  <c r="AE114" i="7"/>
  <c r="AD114" i="7"/>
  <c r="AC114" i="7"/>
  <c r="AB114" i="7"/>
  <c r="AK114" i="7"/>
  <c r="P114" i="7"/>
  <c r="AE219" i="7"/>
  <c r="AD219" i="7"/>
  <c r="AC219" i="7"/>
  <c r="AB219" i="7"/>
  <c r="AK219" i="7"/>
  <c r="P219" i="7"/>
  <c r="AE113" i="7"/>
  <c r="AD113" i="7"/>
  <c r="AC113" i="7"/>
  <c r="AB113" i="7"/>
  <c r="P113" i="7"/>
  <c r="AE112" i="7"/>
  <c r="AD112" i="7"/>
  <c r="AC112" i="7"/>
  <c r="AB112" i="7"/>
  <c r="P112" i="7"/>
  <c r="AE111" i="7"/>
  <c r="AD111" i="7"/>
  <c r="AC111" i="7"/>
  <c r="AB111" i="7"/>
  <c r="AK111" i="7"/>
  <c r="P111" i="7"/>
  <c r="AE110" i="7"/>
  <c r="AD110" i="7"/>
  <c r="AC110" i="7"/>
  <c r="AB110" i="7"/>
  <c r="AK110" i="7"/>
  <c r="P110" i="7"/>
  <c r="AE109" i="7"/>
  <c r="AD109" i="7"/>
  <c r="AC109" i="7"/>
  <c r="AB109" i="7"/>
  <c r="P109" i="7"/>
  <c r="AE108" i="7"/>
  <c r="AD108" i="7"/>
  <c r="AC108" i="7"/>
  <c r="AB108" i="7"/>
  <c r="P108" i="7"/>
  <c r="AE174" i="7"/>
  <c r="AD174" i="7"/>
  <c r="AC174" i="7"/>
  <c r="AB174" i="7"/>
  <c r="P174" i="7"/>
  <c r="AE218" i="7"/>
  <c r="AD218" i="7"/>
  <c r="AC218" i="7"/>
  <c r="AB218" i="7"/>
  <c r="AK218" i="7"/>
  <c r="P218" i="7"/>
  <c r="AE107" i="7"/>
  <c r="AD107" i="7"/>
  <c r="AC107" i="7"/>
  <c r="AB107" i="7"/>
  <c r="P107" i="7"/>
  <c r="AE106" i="7"/>
  <c r="AD106" i="7"/>
  <c r="AC106" i="7"/>
  <c r="AB106" i="7"/>
  <c r="P106" i="7"/>
  <c r="AE105" i="7"/>
  <c r="AD105" i="7"/>
  <c r="AC105" i="7"/>
  <c r="AB105" i="7"/>
  <c r="P105" i="7"/>
  <c r="AE104" i="7"/>
  <c r="AD104" i="7"/>
  <c r="AC104" i="7"/>
  <c r="AB104" i="7"/>
  <c r="AK104" i="7"/>
  <c r="P104" i="7"/>
  <c r="AE103" i="7"/>
  <c r="AD103" i="7"/>
  <c r="AC103" i="7"/>
  <c r="AB103" i="7"/>
  <c r="P103" i="7"/>
  <c r="AE102" i="7"/>
  <c r="AD102" i="7"/>
  <c r="AC102" i="7"/>
  <c r="AB102" i="7"/>
  <c r="P102" i="7"/>
  <c r="AE101" i="7"/>
  <c r="AD101" i="7"/>
  <c r="AC101" i="7"/>
  <c r="AB101" i="7"/>
  <c r="P101" i="7"/>
  <c r="O11" i="9"/>
  <c r="Q9" i="9"/>
  <c r="L4" i="9"/>
  <c r="O9" i="9"/>
  <c r="O8" i="9"/>
  <c r="O4" i="9"/>
  <c r="O2" i="9"/>
  <c r="O1" i="9"/>
  <c r="R8" i="6"/>
  <c r="P8" i="6"/>
  <c r="N8" i="6"/>
  <c r="L8" i="6"/>
  <c r="J8" i="6"/>
  <c r="R25" i="6"/>
  <c r="P25" i="6"/>
  <c r="N25" i="6"/>
  <c r="L25" i="6"/>
  <c r="J25" i="6"/>
  <c r="R6" i="6"/>
  <c r="P6" i="6"/>
  <c r="N6" i="6"/>
  <c r="L6" i="6"/>
  <c r="J6" i="6"/>
  <c r="R17" i="6"/>
  <c r="P17" i="6"/>
  <c r="N17" i="6"/>
  <c r="L17" i="6"/>
  <c r="J17" i="6"/>
  <c r="R21" i="6"/>
  <c r="P21" i="6"/>
  <c r="N21" i="6"/>
  <c r="L21" i="6"/>
  <c r="J21" i="6"/>
  <c r="R2" i="6"/>
  <c r="P2" i="6"/>
  <c r="N2" i="6"/>
  <c r="L2" i="6"/>
  <c r="J2" i="6"/>
  <c r="R7" i="6"/>
  <c r="P7" i="6"/>
  <c r="N7" i="6"/>
  <c r="L7" i="6"/>
  <c r="J7" i="6"/>
  <c r="R20" i="6"/>
  <c r="P20" i="6"/>
  <c r="N20" i="6"/>
  <c r="L20" i="6"/>
  <c r="J20" i="6"/>
  <c r="R18" i="6"/>
  <c r="P18" i="6"/>
  <c r="N18" i="6"/>
  <c r="L18" i="6"/>
  <c r="J18" i="6"/>
  <c r="R11" i="6"/>
  <c r="P11" i="6"/>
  <c r="N11" i="6"/>
  <c r="L11" i="6"/>
  <c r="J11" i="6"/>
  <c r="R13" i="6"/>
  <c r="P13" i="6"/>
  <c r="N13" i="6"/>
  <c r="L13" i="6"/>
  <c r="J13" i="6"/>
  <c r="R30" i="6"/>
  <c r="P30" i="6"/>
  <c r="N30" i="6"/>
  <c r="L30" i="6"/>
  <c r="J30" i="6"/>
  <c r="R22" i="6"/>
  <c r="P22" i="6"/>
  <c r="N22" i="6"/>
  <c r="L22" i="6"/>
  <c r="J22" i="6"/>
  <c r="R33" i="6"/>
  <c r="P33" i="6"/>
  <c r="N33" i="6"/>
  <c r="L33" i="6"/>
  <c r="J33" i="6"/>
  <c r="R14" i="6"/>
  <c r="P14" i="6"/>
  <c r="N14" i="6"/>
  <c r="L14" i="6"/>
  <c r="J14" i="6"/>
  <c r="R10" i="6"/>
  <c r="P10" i="6"/>
  <c r="N10" i="6"/>
  <c r="L10" i="6"/>
  <c r="J10" i="6"/>
  <c r="R15" i="6"/>
  <c r="P15" i="6"/>
  <c r="N15" i="6"/>
  <c r="L15" i="6"/>
  <c r="J15" i="6"/>
  <c r="R26" i="6"/>
  <c r="P26" i="6"/>
  <c r="N26" i="6"/>
  <c r="L26" i="6"/>
  <c r="J26" i="6"/>
  <c r="R24" i="6"/>
  <c r="P24" i="6"/>
  <c r="N24" i="6"/>
  <c r="L24" i="6"/>
  <c r="J24" i="6"/>
  <c r="R12" i="6"/>
  <c r="P12" i="6"/>
  <c r="N12" i="6"/>
  <c r="L12" i="6"/>
  <c r="J12" i="6"/>
  <c r="R28" i="6"/>
  <c r="P28" i="6"/>
  <c r="N28" i="6"/>
  <c r="L28" i="6"/>
  <c r="J28" i="6"/>
  <c r="R31" i="6"/>
  <c r="P31" i="6"/>
  <c r="N31" i="6"/>
  <c r="L31" i="6"/>
  <c r="J31" i="6"/>
  <c r="V11" i="6"/>
  <c r="R9" i="6"/>
  <c r="P9" i="6"/>
  <c r="N9" i="6"/>
  <c r="L9" i="6"/>
  <c r="J9" i="6"/>
  <c r="R16" i="6"/>
  <c r="P16" i="6"/>
  <c r="N16" i="6"/>
  <c r="L16" i="6"/>
  <c r="J16" i="6"/>
  <c r="V9" i="6"/>
  <c r="R29" i="6"/>
  <c r="P29" i="6"/>
  <c r="N29" i="6"/>
  <c r="L29" i="6"/>
  <c r="J29" i="6"/>
  <c r="V8" i="6"/>
  <c r="R27" i="6"/>
  <c r="P27" i="6"/>
  <c r="N27" i="6"/>
  <c r="L27" i="6"/>
  <c r="J27" i="6"/>
  <c r="R5" i="6"/>
  <c r="P5" i="6"/>
  <c r="N5" i="6"/>
  <c r="L5" i="6"/>
  <c r="J5" i="6"/>
  <c r="R19" i="6"/>
  <c r="P19" i="6"/>
  <c r="N19" i="6"/>
  <c r="L19" i="6"/>
  <c r="J19" i="6"/>
  <c r="R32" i="6"/>
  <c r="P32" i="6"/>
  <c r="N32" i="6"/>
  <c r="L32" i="6"/>
  <c r="J32" i="6"/>
  <c r="V4" i="6"/>
  <c r="R23" i="6"/>
  <c r="P23" i="6"/>
  <c r="N23" i="6"/>
  <c r="L23" i="6"/>
  <c r="J23" i="6"/>
  <c r="R4" i="6"/>
  <c r="P4" i="6"/>
  <c r="N4" i="6"/>
  <c r="L4" i="6"/>
  <c r="J4" i="6"/>
  <c r="V2" i="6"/>
  <c r="R3" i="6"/>
  <c r="P3" i="6"/>
  <c r="N3" i="6"/>
  <c r="L3" i="6"/>
  <c r="J3" i="6"/>
  <c r="V1" i="6"/>
  <c r="AD3" i="3"/>
  <c r="AD4" i="3"/>
  <c r="AD5" i="3"/>
  <c r="AD2" i="3"/>
  <c r="AD3" i="4"/>
  <c r="AD5" i="4"/>
  <c r="AD4" i="4"/>
  <c r="AD2" i="4"/>
  <c r="AB9" i="1"/>
  <c r="AD9" i="1"/>
  <c r="AB9" i="3"/>
  <c r="AD9" i="3"/>
  <c r="AB9" i="4"/>
  <c r="AD9" i="4"/>
  <c r="AD3" i="1"/>
  <c r="AD4" i="1"/>
  <c r="B17" i="10"/>
  <c r="AD2" i="1"/>
  <c r="AA50" i="16"/>
  <c r="AE155" i="8"/>
  <c r="Q17" i="10"/>
  <c r="Q16" i="10"/>
  <c r="T20" i="10"/>
  <c r="AA221" i="16"/>
  <c r="AE210" i="8"/>
  <c r="O3" i="10"/>
  <c r="AA65" i="16"/>
  <c r="AA67" i="16"/>
  <c r="AA85" i="16"/>
  <c r="AA102" i="16"/>
  <c r="AA105" i="16"/>
  <c r="AE154" i="8"/>
  <c r="AA223" i="16"/>
  <c r="AA38" i="16"/>
  <c r="AA52" i="16"/>
  <c r="AA51" i="16"/>
  <c r="AA40" i="16"/>
  <c r="AA53" i="16"/>
  <c r="AE115" i="8"/>
  <c r="AE189" i="8"/>
  <c r="AE173" i="8"/>
  <c r="AE165" i="8"/>
  <c r="AA70" i="16"/>
  <c r="AE2" i="8"/>
  <c r="AA83" i="16"/>
  <c r="AA90" i="16"/>
  <c r="Q5" i="9"/>
  <c r="J9" i="9"/>
  <c r="Q3" i="9"/>
  <c r="F13" i="9"/>
  <c r="Q4" i="9"/>
  <c r="Q2" i="9"/>
  <c r="D5" i="9"/>
  <c r="AA224" i="16"/>
  <c r="AA228" i="16"/>
  <c r="AA37" i="16"/>
  <c r="AA48" i="16"/>
  <c r="AA57" i="16"/>
  <c r="AA39" i="16"/>
  <c r="L12" i="9"/>
  <c r="AA304" i="16"/>
  <c r="L13" i="9"/>
  <c r="L8" i="9"/>
  <c r="AE181" i="8"/>
  <c r="AE161" i="8"/>
  <c r="AA34" i="16"/>
  <c r="AA47" i="16"/>
  <c r="AA63" i="16"/>
  <c r="AD2" i="7"/>
  <c r="O2" i="10"/>
  <c r="S7" i="10"/>
  <c r="AK8" i="7"/>
  <c r="AD8" i="7"/>
  <c r="L21" i="9"/>
  <c r="AD32" i="7"/>
  <c r="L26" i="9"/>
  <c r="L19" i="9"/>
  <c r="L30" i="9"/>
  <c r="L2" i="9"/>
  <c r="L20" i="9"/>
  <c r="L15" i="9"/>
  <c r="L9" i="9"/>
  <c r="L22" i="9"/>
  <c r="L6" i="9"/>
  <c r="L17" i="9"/>
  <c r="L23" i="9"/>
  <c r="L16" i="9"/>
  <c r="L27" i="9"/>
  <c r="AD18" i="7"/>
  <c r="G19" i="10"/>
  <c r="AD30" i="7"/>
  <c r="L3" i="9"/>
  <c r="L31" i="9"/>
  <c r="L29" i="9"/>
  <c r="L7" i="9"/>
  <c r="L32" i="9"/>
  <c r="L24" i="9"/>
  <c r="L18" i="9"/>
  <c r="L33" i="9"/>
  <c r="L11" i="9"/>
  <c r="L25" i="9"/>
  <c r="L10" i="9"/>
  <c r="L28" i="9"/>
  <c r="L5" i="9"/>
  <c r="L14" i="9"/>
  <c r="AA104" i="16"/>
  <c r="AA55" i="16"/>
  <c r="AA44" i="16"/>
  <c r="AA60" i="16"/>
  <c r="AA43" i="16"/>
  <c r="AA46" i="16"/>
  <c r="AA54" i="16"/>
  <c r="AA62" i="16"/>
  <c r="AA36" i="16"/>
  <c r="AA59" i="16"/>
  <c r="AA41" i="16"/>
  <c r="AA49" i="16"/>
  <c r="AA56" i="16"/>
  <c r="AA64" i="16"/>
  <c r="AA35" i="16"/>
  <c r="AA61" i="16"/>
  <c r="AA42" i="16"/>
  <c r="AA58" i="16"/>
  <c r="AA45" i="16"/>
  <c r="X3" i="6"/>
  <c r="M4" i="6"/>
  <c r="X4" i="6"/>
  <c r="O28" i="6"/>
  <c r="X5" i="6"/>
  <c r="Q4" i="6"/>
  <c r="X9" i="6"/>
  <c r="S13" i="6"/>
  <c r="X2" i="6"/>
  <c r="AE158" i="8"/>
  <c r="AA303" i="16"/>
  <c r="AA249" i="16"/>
  <c r="AA220" i="16"/>
  <c r="AA266" i="16"/>
  <c r="AA86" i="16"/>
  <c r="AE4" i="8"/>
  <c r="AA88" i="16"/>
  <c r="AA98" i="16"/>
  <c r="AE20" i="8"/>
  <c r="AA92" i="16"/>
  <c r="AA100" i="16"/>
  <c r="AE5" i="8"/>
  <c r="AA89" i="16"/>
  <c r="AA97" i="16"/>
  <c r="AE30" i="8"/>
  <c r="AE27" i="8"/>
  <c r="AA99" i="16"/>
  <c r="AE32" i="8"/>
  <c r="AA93" i="16"/>
  <c r="AE18" i="8"/>
  <c r="AE23" i="8"/>
  <c r="AE31" i="8"/>
  <c r="AA250" i="16"/>
  <c r="AA242" i="16"/>
  <c r="AA103" i="16"/>
  <c r="AA106" i="16"/>
  <c r="AE109" i="8"/>
  <c r="AA101" i="16"/>
  <c r="AA81" i="16"/>
  <c r="AE14" i="8"/>
  <c r="AA76" i="16"/>
  <c r="AE9" i="8"/>
  <c r="AA72" i="16"/>
  <c r="AE176" i="8"/>
  <c r="AA236" i="16"/>
  <c r="AE177" i="8"/>
  <c r="AE174" i="8"/>
  <c r="AA258" i="16"/>
  <c r="AA297" i="16"/>
  <c r="AA114" i="16"/>
  <c r="AE107" i="8"/>
  <c r="AE106" i="8"/>
  <c r="AA252" i="16"/>
  <c r="AA300" i="16"/>
  <c r="AE45" i="8"/>
  <c r="AA282" i="16"/>
  <c r="AA244" i="16"/>
  <c r="AA276" i="16"/>
  <c r="AA247" i="16"/>
  <c r="AA246" i="16"/>
  <c r="AA243" i="16"/>
  <c r="AA248" i="16"/>
  <c r="AA280" i="16"/>
  <c r="AA115" i="16"/>
  <c r="AA260" i="16"/>
  <c r="AA230" i="16"/>
  <c r="AA226" i="16"/>
  <c r="AE213" i="8"/>
  <c r="AE171" i="8"/>
  <c r="AA251" i="16"/>
  <c r="AE228" i="8"/>
  <c r="AE175" i="8"/>
  <c r="AE197" i="8"/>
  <c r="AE170" i="8"/>
  <c r="AA119" i="16"/>
  <c r="AA127" i="16"/>
  <c r="AA167" i="16"/>
  <c r="AA71" i="16"/>
  <c r="AA73" i="16"/>
  <c r="AE15" i="8"/>
  <c r="AE16" i="8"/>
  <c r="AA77" i="16"/>
  <c r="AA294" i="16"/>
  <c r="AA291" i="16"/>
  <c r="AA293" i="16"/>
  <c r="AA290" i="16"/>
  <c r="AA117" i="16"/>
  <c r="AA129" i="16"/>
  <c r="AA169" i="16"/>
  <c r="AA172" i="16"/>
  <c r="AE56" i="8"/>
  <c r="AA168" i="16"/>
  <c r="AE242" i="8"/>
  <c r="AE199" i="8"/>
  <c r="AA271" i="16"/>
  <c r="AA308" i="16"/>
  <c r="AA257" i="16"/>
  <c r="AA265" i="16"/>
  <c r="AE241" i="8"/>
  <c r="AE198" i="8"/>
  <c r="AE169" i="8"/>
  <c r="AA256" i="16"/>
  <c r="AE200" i="8"/>
  <c r="AE208" i="8"/>
  <c r="AE94" i="8"/>
  <c r="AA122" i="16"/>
  <c r="AA130" i="16"/>
  <c r="AA128" i="16"/>
  <c r="AA254" i="16"/>
  <c r="AA302" i="16"/>
  <c r="AA310" i="16"/>
  <c r="AE243" i="8"/>
  <c r="AA108" i="16"/>
  <c r="AE61" i="8"/>
  <c r="AE60" i="8"/>
  <c r="AE57" i="8"/>
  <c r="AE62" i="8"/>
  <c r="AA123" i="16"/>
  <c r="AE237" i="8"/>
  <c r="AA309" i="16"/>
  <c r="AA311" i="16"/>
  <c r="AE46" i="8"/>
  <c r="AE85" i="8"/>
  <c r="AE222" i="8"/>
  <c r="AE167" i="8"/>
  <c r="AE191" i="8"/>
  <c r="AE224" i="8"/>
  <c r="AE168" i="8"/>
  <c r="AA259" i="16"/>
  <c r="AA267" i="16"/>
  <c r="AA112" i="16"/>
  <c r="AA143" i="16"/>
  <c r="AA152" i="16"/>
  <c r="AA161" i="16"/>
  <c r="AA142" i="16"/>
  <c r="AE75" i="8"/>
  <c r="AE83" i="8"/>
  <c r="AA156" i="16"/>
  <c r="AA157" i="16"/>
  <c r="AA154" i="16"/>
  <c r="AE99" i="8"/>
  <c r="AA107" i="16"/>
  <c r="AA111" i="16"/>
  <c r="AA151" i="16"/>
  <c r="AA160" i="16"/>
  <c r="AA153" i="16"/>
  <c r="AA162" i="16"/>
  <c r="AE95" i="8"/>
  <c r="AA166" i="16"/>
  <c r="AE91" i="8"/>
  <c r="AE100" i="8"/>
  <c r="AA289" i="16"/>
  <c r="AA312" i="16"/>
  <c r="AA269" i="16"/>
  <c r="AA285" i="16"/>
  <c r="AJ188" i="8"/>
  <c r="AA287" i="16"/>
  <c r="AE231" i="8"/>
  <c r="AE205" i="8"/>
  <c r="AE145" i="8"/>
  <c r="AA209" i="16"/>
  <c r="AA176" i="16"/>
  <c r="AE112" i="8"/>
  <c r="AA190" i="16"/>
  <c r="AE126" i="8"/>
  <c r="AA199" i="16"/>
  <c r="AE135" i="8"/>
  <c r="AE140" i="8"/>
  <c r="AA204" i="16"/>
  <c r="AE149" i="8"/>
  <c r="AA213" i="16"/>
  <c r="AA200" i="16"/>
  <c r="AE136" i="8"/>
  <c r="AA181" i="16"/>
  <c r="AE117" i="8"/>
  <c r="AA182" i="16"/>
  <c r="AE118" i="8"/>
  <c r="AA185" i="16"/>
  <c r="AE121" i="8"/>
  <c r="AE130" i="8"/>
  <c r="AA194" i="16"/>
  <c r="AA203" i="16"/>
  <c r="AE139" i="8"/>
  <c r="AE144" i="8"/>
  <c r="AA208" i="16"/>
  <c r="AE153" i="8"/>
  <c r="AA217" i="16"/>
  <c r="AE122" i="8"/>
  <c r="AA186" i="16"/>
  <c r="AA177" i="16"/>
  <c r="AE113" i="8"/>
  <c r="AA178" i="16"/>
  <c r="AE114" i="8"/>
  <c r="AA189" i="16"/>
  <c r="AE125" i="8"/>
  <c r="AA198" i="16"/>
  <c r="AE134" i="8"/>
  <c r="AE143" i="8"/>
  <c r="AA207" i="16"/>
  <c r="AA174" i="16"/>
  <c r="AE110" i="8"/>
  <c r="AA183" i="16"/>
  <c r="AE120" i="8"/>
  <c r="AA193" i="16"/>
  <c r="AE129" i="8"/>
  <c r="AA202" i="16"/>
  <c r="AE138" i="8"/>
  <c r="AA195" i="16"/>
  <c r="AE131" i="8"/>
  <c r="AA188" i="16"/>
  <c r="AE124" i="8"/>
  <c r="AA197" i="16"/>
  <c r="AE133" i="8"/>
  <c r="AE142" i="8"/>
  <c r="AA206" i="16"/>
  <c r="AA175" i="16"/>
  <c r="AE111" i="8"/>
  <c r="AA187" i="16"/>
  <c r="AE123" i="8"/>
  <c r="AA192" i="16"/>
  <c r="AE128" i="8"/>
  <c r="AA201" i="16"/>
  <c r="AE137" i="8"/>
  <c r="AE146" i="8"/>
  <c r="AA210" i="16"/>
  <c r="AE127" i="8"/>
  <c r="AA191" i="16"/>
  <c r="AA196" i="16"/>
  <c r="AE132" i="8"/>
  <c r="AA205" i="16"/>
  <c r="AE141" i="8"/>
  <c r="AA214" i="16"/>
  <c r="AE150" i="8"/>
  <c r="AE148" i="8"/>
  <c r="AA212" i="16"/>
  <c r="AE152" i="8"/>
  <c r="AA216" i="16"/>
  <c r="AA180" i="16"/>
  <c r="AE116" i="8"/>
  <c r="AA179" i="16"/>
  <c r="AA184" i="16"/>
  <c r="AE119" i="8"/>
  <c r="AA211" i="16"/>
  <c r="AE147" i="8"/>
  <c r="AE151" i="8"/>
  <c r="AA215" i="16"/>
  <c r="AJ111" i="8"/>
  <c r="AJ115" i="8"/>
  <c r="AJ119" i="8"/>
  <c r="AJ122" i="8"/>
  <c r="AJ127" i="8"/>
  <c r="AJ136" i="8"/>
  <c r="AJ137" i="8"/>
  <c r="AJ141" i="8"/>
  <c r="AJ135" i="8"/>
  <c r="AJ110" i="8"/>
  <c r="AJ114" i="8"/>
  <c r="AJ118" i="8"/>
  <c r="AJ123" i="8"/>
  <c r="AJ126" i="8"/>
  <c r="AJ130" i="8"/>
  <c r="AJ133" i="8"/>
  <c r="AJ132" i="8"/>
  <c r="AJ140" i="8"/>
  <c r="AJ145" i="8"/>
  <c r="AJ149" i="8"/>
  <c r="AJ153" i="8"/>
  <c r="AJ143" i="8"/>
  <c r="AJ148" i="8"/>
  <c r="AJ152" i="8"/>
  <c r="AE29" i="8"/>
  <c r="AJ32" i="8"/>
  <c r="AA69" i="16"/>
  <c r="AJ26" i="8"/>
  <c r="AJ31" i="8"/>
  <c r="AE22" i="8"/>
  <c r="AE13" i="8"/>
  <c r="B19" i="10"/>
  <c r="AA137" i="16"/>
  <c r="AA145" i="16"/>
  <c r="AE70" i="8"/>
  <c r="AE49" i="8"/>
  <c r="AA136" i="16"/>
  <c r="AA144" i="16"/>
  <c r="AE54" i="8"/>
  <c r="AA133" i="16"/>
  <c r="AA141" i="16"/>
  <c r="AA150" i="16"/>
  <c r="AA138" i="16"/>
  <c r="AA146" i="16"/>
  <c r="AE71" i="8"/>
  <c r="AE68" i="8"/>
  <c r="AE76" i="8"/>
  <c r="AE84" i="8"/>
  <c r="AE52" i="8"/>
  <c r="AE211" i="8"/>
  <c r="AA283" i="16"/>
  <c r="AA284" i="16"/>
  <c r="AA279" i="16"/>
  <c r="AA296" i="16"/>
  <c r="AJ207" i="8"/>
  <c r="AJ239" i="8"/>
  <c r="AJ179" i="8"/>
  <c r="AJ183" i="8"/>
  <c r="AA273" i="16"/>
  <c r="AE217" i="8"/>
  <c r="AE234" i="8"/>
  <c r="AJ171" i="8"/>
  <c r="AJ174" i="8"/>
  <c r="AJ211" i="8"/>
  <c r="AJ227" i="8"/>
  <c r="AJ234" i="8"/>
  <c r="AJ243" i="8"/>
  <c r="AA270" i="16"/>
  <c r="AE214" i="8"/>
  <c r="AJ159" i="8"/>
  <c r="AJ163" i="8"/>
  <c r="AJ166" i="8"/>
  <c r="AJ205" i="8"/>
  <c r="AJ222" i="8"/>
  <c r="AJ229" i="8"/>
  <c r="AE44" i="8"/>
  <c r="AJ93" i="8"/>
  <c r="AA110" i="16"/>
  <c r="AA139" i="16"/>
  <c r="AE82" i="8"/>
  <c r="AE59" i="8"/>
  <c r="AE74" i="8"/>
  <c r="AJ97" i="8"/>
  <c r="AE105" i="8"/>
  <c r="AE98" i="8"/>
  <c r="AA126" i="16"/>
  <c r="AJ104" i="8"/>
  <c r="AA116" i="16"/>
  <c r="AA124" i="16"/>
  <c r="AA135" i="16"/>
  <c r="AA159" i="16"/>
  <c r="AE159" i="8"/>
  <c r="AE164" i="8"/>
  <c r="AE172" i="8"/>
  <c r="AE180" i="8"/>
  <c r="AE188" i="8"/>
  <c r="AE196" i="8"/>
  <c r="AE204" i="8"/>
  <c r="AE212" i="8"/>
  <c r="AE219" i="8"/>
  <c r="AE240" i="8"/>
  <c r="AE248" i="8"/>
  <c r="AA218" i="16"/>
  <c r="AA219" i="16"/>
  <c r="AA222" i="16"/>
  <c r="AA235" i="16"/>
  <c r="AA239" i="16"/>
  <c r="AA240" i="16"/>
  <c r="AA255" i="16"/>
  <c r="AA263" i="16"/>
  <c r="AA275" i="16"/>
  <c r="AA298" i="16"/>
  <c r="AA301" i="16"/>
  <c r="AE157" i="8"/>
  <c r="AE179" i="8"/>
  <c r="AE187" i="8"/>
  <c r="AE195" i="8"/>
  <c r="AE203" i="8"/>
  <c r="AE220" i="8"/>
  <c r="AE227" i="8"/>
  <c r="AE239" i="8"/>
  <c r="AE247" i="8"/>
  <c r="AJ248" i="8"/>
  <c r="AA229" i="16"/>
  <c r="AA231" i="16"/>
  <c r="AA234" i="16"/>
  <c r="AA241" i="16"/>
  <c r="AA245" i="16"/>
  <c r="AA262" i="16"/>
  <c r="AA264" i="16"/>
  <c r="AA272" i="16"/>
  <c r="AA274" i="16"/>
  <c r="AA281" i="16"/>
  <c r="AA295" i="16"/>
  <c r="AE156" i="8"/>
  <c r="AE178" i="8"/>
  <c r="AE186" i="8"/>
  <c r="AE194" i="8"/>
  <c r="AE202" i="8"/>
  <c r="AE218" i="8"/>
  <c r="AE226" i="8"/>
  <c r="AE233" i="8"/>
  <c r="AE238" i="8"/>
  <c r="AE246" i="8"/>
  <c r="AJ247" i="8"/>
  <c r="AA232" i="16"/>
  <c r="AA233" i="16"/>
  <c r="AA253" i="16"/>
  <c r="AA278" i="16"/>
  <c r="AA286" i="16"/>
  <c r="AA288" i="16"/>
  <c r="AA307" i="16"/>
  <c r="AA299" i="16"/>
  <c r="AJ156" i="8"/>
  <c r="AE162" i="8"/>
  <c r="AJ170" i="8"/>
  <c r="AJ178" i="8"/>
  <c r="AE185" i="8"/>
  <c r="AJ186" i="8"/>
  <c r="AE193" i="8"/>
  <c r="AJ194" i="8"/>
  <c r="AE201" i="8"/>
  <c r="AJ202" i="8"/>
  <c r="AE209" i="8"/>
  <c r="AJ210" i="8"/>
  <c r="AJ218" i="8"/>
  <c r="AE225" i="8"/>
  <c r="AJ226" i="8"/>
  <c r="AE232" i="8"/>
  <c r="AJ233" i="8"/>
  <c r="AE236" i="8"/>
  <c r="AJ238" i="8"/>
  <c r="AE245" i="8"/>
  <c r="AJ246" i="8"/>
  <c r="AA237" i="16"/>
  <c r="AA306" i="16"/>
  <c r="AJ155" i="8"/>
  <c r="AE160" i="8"/>
  <c r="AJ162" i="8"/>
  <c r="AJ168" i="8"/>
  <c r="AJ177" i="8"/>
  <c r="AE184" i="8"/>
  <c r="AJ185" i="8"/>
  <c r="AE192" i="8"/>
  <c r="AJ193" i="8"/>
  <c r="AJ201" i="8"/>
  <c r="AJ209" i="8"/>
  <c r="AE216" i="8"/>
  <c r="AJ217" i="8"/>
  <c r="AJ225" i="8"/>
  <c r="AJ232" i="8"/>
  <c r="AJ236" i="8"/>
  <c r="AE244" i="8"/>
  <c r="AA238" i="16"/>
  <c r="AA268" i="16"/>
  <c r="AA292" i="16"/>
  <c r="AA305" i="16"/>
  <c r="AE182" i="8"/>
  <c r="AE207" i="8"/>
  <c r="AE215" i="8"/>
  <c r="AE223" i="8"/>
  <c r="AE230" i="8"/>
  <c r="AE166" i="8"/>
  <c r="AE183" i="8"/>
  <c r="AE229" i="8"/>
  <c r="AA261" i="16"/>
  <c r="AA277" i="16"/>
  <c r="AE190" i="8"/>
  <c r="AE206" i="8"/>
  <c r="AE221" i="8"/>
  <c r="AA225" i="16"/>
  <c r="AE235" i="8"/>
  <c r="AJ235" i="8"/>
  <c r="AA227" i="16"/>
  <c r="AE163" i="8"/>
  <c r="AE90" i="8"/>
  <c r="AE43" i="8"/>
  <c r="AE51" i="8"/>
  <c r="AE58" i="8"/>
  <c r="AE66" i="8"/>
  <c r="AE73" i="8"/>
  <c r="AE81" i="8"/>
  <c r="AE89" i="8"/>
  <c r="AE97" i="8"/>
  <c r="AE104" i="8"/>
  <c r="AA109" i="16"/>
  <c r="AA113" i="16"/>
  <c r="AA121" i="16"/>
  <c r="AA134" i="16"/>
  <c r="AE42" i="8"/>
  <c r="AE50" i="8"/>
  <c r="AE65" i="8"/>
  <c r="AE72" i="8"/>
  <c r="AE80" i="8"/>
  <c r="AE87" i="8"/>
  <c r="AE96" i="8"/>
  <c r="AE103" i="8"/>
  <c r="AA120" i="16"/>
  <c r="AA147" i="16"/>
  <c r="AA170" i="16"/>
  <c r="AE41" i="8"/>
  <c r="AJ42" i="8"/>
  <c r="AJ50" i="8"/>
  <c r="AJ57" i="8"/>
  <c r="AE64" i="8"/>
  <c r="AJ65" i="8"/>
  <c r="AJ72" i="8"/>
  <c r="AE79" i="8"/>
  <c r="AJ80" i="8"/>
  <c r="AE88" i="8"/>
  <c r="AJ87" i="8"/>
  <c r="AJ96" i="8"/>
  <c r="AE102" i="8"/>
  <c r="AJ103" i="8"/>
  <c r="AA132" i="16"/>
  <c r="AA148" i="16"/>
  <c r="AA158" i="16"/>
  <c r="AA164" i="16"/>
  <c r="AA173" i="16"/>
  <c r="AE40" i="8"/>
  <c r="AE48" i="8"/>
  <c r="AE55" i="8"/>
  <c r="AE63" i="8"/>
  <c r="AE78" i="8"/>
  <c r="AE86" i="8"/>
  <c r="AA155" i="16"/>
  <c r="AA163" i="16"/>
  <c r="AE39" i="8"/>
  <c r="AJ40" i="8"/>
  <c r="AE47" i="8"/>
  <c r="AJ48" i="8"/>
  <c r="AJ55" i="8"/>
  <c r="AJ63" i="8"/>
  <c r="AE69" i="8"/>
  <c r="AJ70" i="8"/>
  <c r="AE77" i="8"/>
  <c r="AJ78" i="8"/>
  <c r="AJ86" i="8"/>
  <c r="AE93" i="8"/>
  <c r="AJ94" i="8"/>
  <c r="AE108" i="8"/>
  <c r="AJ109" i="8"/>
  <c r="AA125" i="16"/>
  <c r="AA140" i="16"/>
  <c r="AA149" i="16"/>
  <c r="AA171" i="16"/>
  <c r="AE38" i="8"/>
  <c r="AE92" i="8"/>
  <c r="AE37" i="8"/>
  <c r="AE53" i="8"/>
  <c r="AA118" i="16"/>
  <c r="AA131" i="16"/>
  <c r="AE67" i="8"/>
  <c r="AA165" i="16"/>
  <c r="AE101" i="8"/>
  <c r="AE7" i="8"/>
  <c r="AJ9" i="8"/>
  <c r="AE8" i="8"/>
  <c r="AJ13" i="8"/>
  <c r="AE21" i="8"/>
  <c r="AJ22" i="8"/>
  <c r="AE28" i="8"/>
  <c r="AJ29" i="8"/>
  <c r="AE36" i="8"/>
  <c r="AA68" i="16"/>
  <c r="AA79" i="16"/>
  <c r="AA91" i="16"/>
  <c r="AE3" i="8"/>
  <c r="AE12" i="8"/>
  <c r="AE19" i="8"/>
  <c r="AE25" i="8"/>
  <c r="AE35" i="8"/>
  <c r="AJ36" i="8"/>
  <c r="AA82" i="16"/>
  <c r="AJ3" i="8"/>
  <c r="AJ12" i="8"/>
  <c r="AJ19" i="8"/>
  <c r="AJ25" i="8"/>
  <c r="AE34" i="8"/>
  <c r="AJ35" i="8"/>
  <c r="AA66" i="16"/>
  <c r="AE10" i="8"/>
  <c r="AE17" i="8"/>
  <c r="AE24" i="8"/>
  <c r="AE33" i="8"/>
  <c r="AA80" i="16"/>
  <c r="AA84" i="16"/>
  <c r="AA96" i="16"/>
  <c r="AJ2" i="8"/>
  <c r="AJ10" i="8"/>
  <c r="AJ17" i="8"/>
  <c r="AE26" i="8"/>
  <c r="AJ24" i="8"/>
  <c r="AJ33" i="8"/>
  <c r="AA87" i="16"/>
  <c r="AA95" i="16"/>
  <c r="AA78" i="16"/>
  <c r="AA94" i="16"/>
  <c r="AE6" i="8"/>
  <c r="AA74" i="16"/>
  <c r="AA75" i="16"/>
  <c r="AE11" i="8"/>
  <c r="AK7" i="7"/>
  <c r="AD7" i="7"/>
  <c r="AK16" i="7"/>
  <c r="AD16" i="7"/>
  <c r="AD11" i="7"/>
  <c r="AK101" i="7"/>
  <c r="AK105" i="7"/>
  <c r="AK174" i="7"/>
  <c r="AK117" i="7"/>
  <c r="AK183" i="7"/>
  <c r="AK74" i="7"/>
  <c r="AK102" i="7"/>
  <c r="AK106" i="7"/>
  <c r="AK108" i="7"/>
  <c r="AK221" i="7"/>
  <c r="AK103" i="7"/>
  <c r="AK107" i="7"/>
  <c r="AK109" i="7"/>
  <c r="AK232" i="7"/>
  <c r="AK112" i="7"/>
  <c r="AK132" i="7"/>
  <c r="AK222" i="7"/>
  <c r="AK223" i="7"/>
  <c r="AK121" i="7"/>
  <c r="AK116" i="7"/>
  <c r="AK226" i="7"/>
  <c r="AK227" i="7"/>
  <c r="AK230" i="7"/>
  <c r="AK69" i="7"/>
  <c r="AK239" i="7"/>
  <c r="AK131" i="7"/>
  <c r="AK233" i="7"/>
  <c r="AK235" i="7"/>
  <c r="AK134" i="7"/>
  <c r="AK113" i="7"/>
  <c r="AK118" i="7"/>
  <c r="AK122" i="7"/>
  <c r="AK126" i="7"/>
  <c r="AK125" i="7"/>
  <c r="AK228" i="7"/>
  <c r="AK231" i="7"/>
  <c r="AK71" i="7"/>
  <c r="AK76" i="7"/>
  <c r="AK119" i="7"/>
  <c r="AK123" i="7"/>
  <c r="AK225" i="7"/>
  <c r="AK175" i="7"/>
  <c r="AK177" i="7"/>
  <c r="AK127" i="7"/>
  <c r="AK234" i="7"/>
  <c r="AK73" i="7"/>
  <c r="AK75" i="7"/>
  <c r="AK238" i="7"/>
  <c r="AK241" i="7"/>
  <c r="AK136" i="7"/>
  <c r="AK245" i="7"/>
  <c r="AK139" i="7"/>
  <c r="AK70" i="7"/>
  <c r="AK72" i="7"/>
  <c r="AK133" i="7"/>
  <c r="AK237" i="7"/>
  <c r="AK135" i="7"/>
  <c r="AK179" i="7"/>
  <c r="AK242" i="7"/>
  <c r="AK244" i="7"/>
  <c r="AK182" i="7"/>
  <c r="AK180" i="7"/>
  <c r="AK137" i="7"/>
  <c r="AK138" i="7"/>
  <c r="AK77" i="7"/>
  <c r="AK265" i="7"/>
  <c r="AK251" i="7"/>
  <c r="AK142" i="7"/>
  <c r="AK255" i="7"/>
  <c r="AK145" i="7"/>
  <c r="AK187" i="7"/>
  <c r="AK190" i="7"/>
  <c r="AK80" i="7"/>
  <c r="AK4" i="7"/>
  <c r="AK154" i="7"/>
  <c r="AK248" i="7"/>
  <c r="AK252" i="7"/>
  <c r="AK184" i="7"/>
  <c r="AK79" i="7"/>
  <c r="AK185" i="7"/>
  <c r="AK192" i="7"/>
  <c r="AK147" i="7"/>
  <c r="AK260" i="7"/>
  <c r="AK261" i="7"/>
  <c r="AK81" i="7"/>
  <c r="AK150" i="7"/>
  <c r="AK5" i="7"/>
  <c r="AK249" i="7"/>
  <c r="AK141" i="7"/>
  <c r="AK257" i="7"/>
  <c r="AK3" i="7"/>
  <c r="AK152" i="7"/>
  <c r="AK262" i="7"/>
  <c r="AK191" i="7"/>
  <c r="AK264" i="7"/>
  <c r="AD6" i="7"/>
  <c r="AK194" i="7"/>
  <c r="AK270" i="7"/>
  <c r="AK10" i="7"/>
  <c r="AD12" i="7"/>
  <c r="AK153" i="7"/>
  <c r="AD10" i="7"/>
  <c r="AK41" i="7"/>
  <c r="AD13" i="7"/>
  <c r="AK9" i="7"/>
  <c r="AK35" i="7"/>
  <c r="AD9" i="7"/>
  <c r="AK267" i="7"/>
  <c r="AK269" i="7"/>
  <c r="AK157" i="7"/>
  <c r="AK15" i="7"/>
  <c r="AK17" i="7"/>
  <c r="AD15" i="7"/>
  <c r="AK160" i="7"/>
  <c r="AD17" i="7"/>
  <c r="AK161" i="7"/>
  <c r="AK162" i="7"/>
  <c r="AK164" i="7"/>
  <c r="AK158" i="7"/>
  <c r="AK199" i="7"/>
  <c r="AK46" i="7"/>
  <c r="AK276" i="7"/>
  <c r="AK196" i="7"/>
  <c r="AK39" i="7"/>
  <c r="AK202" i="7"/>
  <c r="AK14" i="7"/>
  <c r="AK201" i="7"/>
  <c r="AD14" i="7"/>
  <c r="AK272" i="7"/>
  <c r="AK275" i="7"/>
  <c r="AK40" i="7"/>
  <c r="AK277" i="7"/>
  <c r="AK19" i="7"/>
  <c r="AK50" i="7"/>
  <c r="AK205" i="7"/>
  <c r="AK20" i="7"/>
  <c r="AK208" i="7"/>
  <c r="AK60" i="7"/>
  <c r="AK22" i="7"/>
  <c r="AK290" i="7"/>
  <c r="AK206" i="7"/>
  <c r="AD22" i="7"/>
  <c r="AK21" i="7"/>
  <c r="AD21" i="7"/>
  <c r="AK210" i="7"/>
  <c r="AK165" i="7"/>
  <c r="AK54" i="7"/>
  <c r="AK58" i="7"/>
  <c r="AK89" i="7"/>
  <c r="AK280" i="7"/>
  <c r="AK207" i="7"/>
  <c r="AK288" i="7"/>
  <c r="AK286" i="7"/>
  <c r="AK285" i="7"/>
  <c r="AK53" i="7"/>
  <c r="AK86" i="7"/>
  <c r="AK43" i="7"/>
  <c r="AK48" i="7"/>
  <c r="AK211" i="7"/>
  <c r="AK282" i="7"/>
  <c r="AK213" i="7"/>
  <c r="AK59" i="7"/>
  <c r="AK295" i="7"/>
  <c r="AK172" i="7"/>
  <c r="AK301" i="7"/>
  <c r="AK302" i="7"/>
  <c r="AK306" i="7"/>
  <c r="AK92" i="7"/>
  <c r="AK94" i="7"/>
  <c r="AK98" i="7"/>
  <c r="AD26" i="7"/>
  <c r="AK26" i="7"/>
  <c r="AK300" i="7"/>
  <c r="AK64" i="7"/>
  <c r="AK93" i="7"/>
  <c r="AK312" i="7"/>
  <c r="AK311" i="7"/>
  <c r="AK217" i="7"/>
  <c r="AK25" i="7"/>
  <c r="AD31" i="7"/>
  <c r="AK303" i="7"/>
  <c r="AK96" i="7"/>
  <c r="AD25" i="7"/>
  <c r="AK27" i="7"/>
  <c r="AK29" i="7"/>
  <c r="AK24" i="7"/>
  <c r="AK100" i="7"/>
  <c r="AK28" i="7"/>
  <c r="AK23" i="7"/>
  <c r="AK33" i="7"/>
  <c r="T42" i="4"/>
  <c r="T43" i="4"/>
  <c r="T27" i="4"/>
  <c r="T10" i="4"/>
  <c r="T28" i="4"/>
  <c r="T7" i="4"/>
  <c r="T44" i="4"/>
  <c r="T25" i="4"/>
  <c r="T14" i="4"/>
  <c r="T8" i="4"/>
  <c r="T12" i="4"/>
  <c r="T5" i="4"/>
  <c r="T4" i="4"/>
  <c r="T16" i="4"/>
  <c r="T20" i="4"/>
  <c r="T34" i="4"/>
  <c r="T2" i="4"/>
  <c r="T15" i="4"/>
  <c r="T22" i="4"/>
  <c r="T3" i="4"/>
  <c r="T31" i="4"/>
  <c r="T38" i="4"/>
  <c r="T13" i="4"/>
  <c r="T9" i="4"/>
  <c r="T29" i="4"/>
  <c r="T17" i="4"/>
  <c r="T41" i="4"/>
  <c r="T30" i="4"/>
  <c r="T45" i="4"/>
  <c r="T32" i="4"/>
  <c r="T19" i="4"/>
  <c r="T21" i="4"/>
  <c r="T39" i="4"/>
  <c r="T11" i="4"/>
  <c r="T18" i="4"/>
  <c r="T36" i="4"/>
  <c r="T24" i="4"/>
  <c r="T23" i="4"/>
  <c r="T26" i="4"/>
  <c r="T35" i="4"/>
  <c r="T33" i="4"/>
  <c r="T6" i="4"/>
  <c r="T40" i="4"/>
  <c r="T37" i="4"/>
  <c r="X4" i="4"/>
  <c r="X31" i="4"/>
  <c r="X39" i="4"/>
  <c r="X32" i="4"/>
  <c r="X23" i="4"/>
  <c r="X15" i="4"/>
  <c r="X41" i="4"/>
  <c r="X25" i="4"/>
  <c r="X22" i="4"/>
  <c r="X19" i="4"/>
  <c r="X7" i="4"/>
  <c r="X33" i="4"/>
  <c r="X26" i="4"/>
  <c r="X30" i="4"/>
  <c r="X34" i="4"/>
  <c r="X21" i="4"/>
  <c r="X28" i="4"/>
  <c r="X44" i="4"/>
  <c r="X29" i="4"/>
  <c r="X13" i="4"/>
  <c r="X17" i="4"/>
  <c r="X27" i="4"/>
  <c r="X20" i="4"/>
  <c r="X5" i="4"/>
  <c r="X9" i="4"/>
  <c r="X8" i="4"/>
  <c r="X11" i="4"/>
  <c r="X2" i="4"/>
  <c r="X10" i="4"/>
  <c r="X37" i="4"/>
  <c r="X18" i="4"/>
  <c r="X24" i="4"/>
  <c r="X38" i="4"/>
  <c r="X36" i="4"/>
  <c r="X42" i="4"/>
  <c r="X12" i="4"/>
  <c r="X40" i="4"/>
  <c r="X3" i="4"/>
  <c r="X6" i="4"/>
  <c r="X14" i="4"/>
  <c r="X35" i="4"/>
  <c r="X16" i="4"/>
  <c r="X43" i="4"/>
  <c r="X45" i="4"/>
  <c r="V28" i="4"/>
  <c r="V18" i="4"/>
  <c r="V24" i="4"/>
  <c r="V43" i="4"/>
  <c r="V7" i="4"/>
  <c r="V5" i="4"/>
  <c r="V32" i="4"/>
  <c r="V35" i="4"/>
  <c r="V25" i="4"/>
  <c r="V16" i="4"/>
  <c r="V36" i="4"/>
  <c r="V14" i="4"/>
  <c r="V39" i="4"/>
  <c r="V26" i="4"/>
  <c r="V34" i="4"/>
  <c r="V40" i="4"/>
  <c r="V41" i="4"/>
  <c r="V9" i="4"/>
  <c r="V29" i="4"/>
  <c r="V3" i="4"/>
  <c r="V38" i="4"/>
  <c r="V44" i="4"/>
  <c r="V30" i="4"/>
  <c r="V45" i="4"/>
  <c r="V12" i="4"/>
  <c r="V20" i="4"/>
  <c r="V27" i="4"/>
  <c r="V37" i="4"/>
  <c r="V10" i="4"/>
  <c r="V6" i="4"/>
  <c r="V19" i="4"/>
  <c r="V21" i="4"/>
  <c r="V31" i="4"/>
  <c r="V4" i="4"/>
  <c r="V13" i="4"/>
  <c r="V17" i="4"/>
  <c r="V42" i="4"/>
  <c r="V2" i="4"/>
  <c r="V33" i="4"/>
  <c r="V11" i="4"/>
  <c r="V15" i="4"/>
  <c r="V23" i="4"/>
  <c r="V8" i="4"/>
  <c r="V22" i="4"/>
  <c r="X80" i="3"/>
  <c r="X32" i="3"/>
  <c r="X16" i="3"/>
  <c r="X33" i="3"/>
  <c r="X73" i="3"/>
  <c r="X64" i="3"/>
  <c r="X55" i="3"/>
  <c r="X41" i="3"/>
  <c r="X23" i="3"/>
  <c r="X86" i="3"/>
  <c r="X81" i="3"/>
  <c r="X8" i="3"/>
  <c r="X19" i="3"/>
  <c r="X50" i="3"/>
  <c r="X54" i="3"/>
  <c r="X35" i="3"/>
  <c r="X62" i="3"/>
  <c r="X77" i="3"/>
  <c r="X60" i="3"/>
  <c r="X9" i="3"/>
  <c r="X74" i="3"/>
  <c r="X76" i="3"/>
  <c r="X78" i="3"/>
  <c r="X69" i="3"/>
  <c r="X11" i="3"/>
  <c r="X43" i="3"/>
  <c r="X53" i="3"/>
  <c r="X63" i="3"/>
  <c r="X94" i="3"/>
  <c r="X67" i="3"/>
  <c r="X38" i="3"/>
  <c r="X46" i="3"/>
  <c r="X28" i="3"/>
  <c r="X20" i="3"/>
  <c r="X65" i="3"/>
  <c r="X49" i="3"/>
  <c r="X2" i="3"/>
  <c r="X85" i="3"/>
  <c r="X21" i="3"/>
  <c r="X15" i="3"/>
  <c r="X75" i="3"/>
  <c r="X87" i="3"/>
  <c r="X58" i="3"/>
  <c r="X83" i="3"/>
  <c r="X52" i="3"/>
  <c r="X26" i="3"/>
  <c r="X89" i="3"/>
  <c r="X36" i="3"/>
  <c r="X88" i="3"/>
  <c r="X30" i="3"/>
  <c r="X56" i="3"/>
  <c r="X18" i="3"/>
  <c r="X61" i="3"/>
  <c r="X14" i="3"/>
  <c r="X37" i="3"/>
  <c r="X29" i="3"/>
  <c r="X40" i="3"/>
  <c r="X51" i="3"/>
  <c r="X6" i="3"/>
  <c r="X71" i="3"/>
  <c r="X5" i="3"/>
  <c r="X39" i="3"/>
  <c r="X72" i="3"/>
  <c r="X68" i="3"/>
  <c r="X31" i="3"/>
  <c r="X47" i="3"/>
  <c r="X57" i="3"/>
  <c r="X17" i="3"/>
  <c r="X45" i="3"/>
  <c r="X7" i="3"/>
  <c r="X4" i="3"/>
  <c r="X96" i="3"/>
  <c r="X66" i="3"/>
  <c r="X95" i="3"/>
  <c r="X13" i="3"/>
  <c r="X34" i="3"/>
  <c r="X24" i="3"/>
  <c r="X90" i="3"/>
  <c r="X12" i="3"/>
  <c r="X27" i="3"/>
  <c r="X22" i="3"/>
  <c r="X91" i="3"/>
  <c r="X70" i="3"/>
  <c r="X84" i="3"/>
  <c r="X42" i="3"/>
  <c r="X93" i="3"/>
  <c r="X92" i="3"/>
  <c r="X3" i="3"/>
  <c r="X10" i="3"/>
  <c r="X82" i="3"/>
  <c r="X25" i="3"/>
  <c r="X44" i="3"/>
  <c r="X79" i="3"/>
  <c r="X59" i="3"/>
  <c r="X48" i="3"/>
  <c r="P90" i="3"/>
  <c r="P94" i="3"/>
  <c r="P62" i="3"/>
  <c r="P78" i="3"/>
  <c r="P34" i="3"/>
  <c r="P38" i="3"/>
  <c r="P91" i="3"/>
  <c r="P61" i="3"/>
  <c r="P73" i="3"/>
  <c r="P45" i="3"/>
  <c r="P67" i="3"/>
  <c r="P51" i="3"/>
  <c r="P13" i="3"/>
  <c r="P29" i="3"/>
  <c r="P48" i="3"/>
  <c r="P31" i="3"/>
  <c r="P84" i="3"/>
  <c r="P5" i="3"/>
  <c r="P96" i="3"/>
  <c r="P20" i="3"/>
  <c r="P33" i="3"/>
  <c r="P2" i="3"/>
  <c r="P32" i="3"/>
  <c r="P64" i="3"/>
  <c r="P85" i="3"/>
  <c r="P82" i="3"/>
  <c r="P81" i="3"/>
  <c r="P6" i="3"/>
  <c r="P44" i="3"/>
  <c r="P69" i="3"/>
  <c r="P47" i="3"/>
  <c r="P25" i="3"/>
  <c r="P74" i="3"/>
  <c r="P15" i="3"/>
  <c r="P24" i="3"/>
  <c r="P92" i="3"/>
  <c r="P55" i="3"/>
  <c r="P30" i="3"/>
  <c r="P9" i="3"/>
  <c r="P17" i="3"/>
  <c r="P14" i="3"/>
  <c r="P54" i="3"/>
  <c r="P10" i="3"/>
  <c r="P36" i="3"/>
  <c r="P43" i="3"/>
  <c r="P37" i="3"/>
  <c r="P42" i="3"/>
  <c r="P70" i="3"/>
  <c r="P77" i="3"/>
  <c r="P58" i="3"/>
  <c r="P56" i="3"/>
  <c r="P93" i="3"/>
  <c r="P40" i="3"/>
  <c r="P52" i="3"/>
  <c r="P53" i="3"/>
  <c r="P65" i="3"/>
  <c r="P21" i="3"/>
  <c r="P57" i="3"/>
  <c r="P66" i="3"/>
  <c r="P68" i="3"/>
  <c r="P59" i="3"/>
  <c r="P4" i="3"/>
  <c r="P75" i="3"/>
  <c r="P28" i="3"/>
  <c r="P7" i="3"/>
  <c r="P50" i="3"/>
  <c r="P35" i="3"/>
  <c r="P18" i="3"/>
  <c r="P80" i="3"/>
  <c r="P60" i="3"/>
  <c r="P26" i="3"/>
  <c r="P39" i="3"/>
  <c r="P8" i="3"/>
  <c r="P49" i="3"/>
  <c r="P27" i="3"/>
  <c r="P95" i="3"/>
  <c r="P79" i="3"/>
  <c r="P16" i="3"/>
  <c r="P19" i="3"/>
  <c r="P86" i="3"/>
  <c r="P3" i="3"/>
  <c r="P23" i="3"/>
  <c r="P89" i="3"/>
  <c r="P76" i="3"/>
  <c r="P88" i="3"/>
  <c r="P41" i="3"/>
  <c r="P11" i="3"/>
  <c r="P12" i="3"/>
  <c r="P63" i="3"/>
  <c r="P87" i="3"/>
  <c r="P83" i="3"/>
  <c r="P71" i="3"/>
  <c r="P46" i="3"/>
  <c r="P22" i="3"/>
  <c r="P72" i="3"/>
  <c r="P27" i="4"/>
  <c r="P42" i="4"/>
  <c r="P8" i="4"/>
  <c r="P25" i="4"/>
  <c r="P5" i="4"/>
  <c r="P6" i="4"/>
  <c r="P43" i="4"/>
  <c r="P28" i="4"/>
  <c r="P35" i="4"/>
  <c r="P20" i="4"/>
  <c r="P24" i="4"/>
  <c r="P23" i="4"/>
  <c r="P40" i="4"/>
  <c r="P31" i="4"/>
  <c r="P33" i="4"/>
  <c r="P11" i="4"/>
  <c r="P45" i="4"/>
  <c r="P36" i="4"/>
  <c r="P18" i="4"/>
  <c r="P29" i="4"/>
  <c r="P44" i="4"/>
  <c r="P3" i="4"/>
  <c r="P22" i="4"/>
  <c r="P15" i="4"/>
  <c r="P14" i="4"/>
  <c r="P32" i="4"/>
  <c r="P30" i="4"/>
  <c r="P2" i="4"/>
  <c r="P37" i="4"/>
  <c r="P12" i="4"/>
  <c r="P7" i="4"/>
  <c r="P10" i="4"/>
  <c r="P9" i="4"/>
  <c r="P16" i="4"/>
  <c r="P13" i="4"/>
  <c r="P17" i="4"/>
  <c r="P21" i="4"/>
  <c r="P19" i="4"/>
  <c r="P39" i="4"/>
  <c r="P38" i="4"/>
  <c r="P26" i="4"/>
  <c r="P34" i="4"/>
  <c r="P41" i="4"/>
  <c r="P4" i="4"/>
  <c r="V16" i="3"/>
  <c r="V34" i="3"/>
  <c r="V72" i="3"/>
  <c r="V31" i="3"/>
  <c r="V36" i="3"/>
  <c r="V96" i="3"/>
  <c r="V7" i="3"/>
  <c r="V95" i="3"/>
  <c r="V37" i="3"/>
  <c r="V14" i="3"/>
  <c r="V15" i="3"/>
  <c r="V66" i="3"/>
  <c r="V22" i="3"/>
  <c r="V9" i="3"/>
  <c r="V26" i="3"/>
  <c r="V81" i="3"/>
  <c r="V56" i="3"/>
  <c r="V8" i="3"/>
  <c r="V60" i="3"/>
  <c r="V71" i="3"/>
  <c r="V28" i="3"/>
  <c r="V27" i="3"/>
  <c r="V25" i="3"/>
  <c r="V44" i="3"/>
  <c r="V83" i="3"/>
  <c r="V5" i="3"/>
  <c r="V86" i="3"/>
  <c r="V88" i="3"/>
  <c r="V13" i="3"/>
  <c r="V61" i="3"/>
  <c r="V40" i="3"/>
  <c r="V91" i="3"/>
  <c r="V30" i="3"/>
  <c r="V78" i="3"/>
  <c r="V70" i="3"/>
  <c r="V19" i="3"/>
  <c r="V52" i="3"/>
  <c r="V85" i="3"/>
  <c r="V23" i="3"/>
  <c r="V69" i="3"/>
  <c r="V93" i="3"/>
  <c r="V35" i="3"/>
  <c r="V41" i="3"/>
  <c r="V79" i="3"/>
  <c r="V54" i="3"/>
  <c r="V4" i="3"/>
  <c r="V39" i="3"/>
  <c r="V57" i="3"/>
  <c r="V33" i="3"/>
  <c r="V32" i="3"/>
  <c r="V90" i="3"/>
  <c r="V12" i="3"/>
  <c r="V94" i="3"/>
  <c r="V65" i="3"/>
  <c r="V47" i="3"/>
  <c r="V73" i="3"/>
  <c r="V53" i="3"/>
  <c r="V87" i="3"/>
  <c r="V17" i="3"/>
  <c r="V80" i="3"/>
  <c r="V20" i="3"/>
  <c r="V29" i="3"/>
  <c r="V67" i="3"/>
  <c r="V89" i="3"/>
  <c r="V6" i="3"/>
  <c r="V50" i="3"/>
  <c r="V92" i="3"/>
  <c r="V51" i="3"/>
  <c r="V11" i="3"/>
  <c r="V49" i="3"/>
  <c r="V82" i="3"/>
  <c r="V84" i="3"/>
  <c r="V55" i="3"/>
  <c r="V24" i="3"/>
  <c r="V21" i="3"/>
  <c r="V10" i="3"/>
  <c r="V77" i="3"/>
  <c r="V63" i="3"/>
  <c r="V76" i="3"/>
  <c r="V68" i="3"/>
  <c r="V3" i="3"/>
  <c r="V64" i="3"/>
  <c r="V46" i="3"/>
  <c r="V58" i="3"/>
  <c r="V62" i="3"/>
  <c r="V38" i="3"/>
  <c r="V45" i="3"/>
  <c r="V42" i="3"/>
  <c r="V75" i="3"/>
  <c r="V2" i="3"/>
  <c r="V74" i="3"/>
  <c r="V18" i="3"/>
  <c r="V59" i="3"/>
  <c r="V48" i="3"/>
  <c r="V43" i="3"/>
  <c r="R7" i="4"/>
  <c r="R43" i="4"/>
  <c r="R26" i="4"/>
  <c r="R41" i="4"/>
  <c r="R23" i="4"/>
  <c r="R4" i="4"/>
  <c r="R12" i="4"/>
  <c r="R13" i="4"/>
  <c r="R9" i="4"/>
  <c r="R8" i="4"/>
  <c r="R28" i="4"/>
  <c r="R33" i="4"/>
  <c r="R32" i="4"/>
  <c r="R29" i="4"/>
  <c r="R22" i="4"/>
  <c r="R44" i="4"/>
  <c r="R45" i="4"/>
  <c r="R34" i="4"/>
  <c r="R25" i="4"/>
  <c r="R16" i="4"/>
  <c r="R5" i="4"/>
  <c r="R38" i="4"/>
  <c r="R14" i="4"/>
  <c r="R2" i="4"/>
  <c r="R30" i="4"/>
  <c r="R21" i="4"/>
  <c r="R17" i="4"/>
  <c r="R19" i="4"/>
  <c r="R6" i="4"/>
  <c r="R10" i="4"/>
  <c r="R37" i="4"/>
  <c r="R15" i="4"/>
  <c r="R27" i="4"/>
  <c r="R39" i="4"/>
  <c r="R40" i="4"/>
  <c r="R11" i="4"/>
  <c r="R36" i="4"/>
  <c r="R42" i="4"/>
  <c r="R35" i="4"/>
  <c r="R24" i="4"/>
  <c r="R20" i="4"/>
  <c r="R3" i="4"/>
  <c r="R18" i="4"/>
  <c r="R31" i="4"/>
  <c r="X14" i="1"/>
  <c r="X23" i="1"/>
  <c r="X16" i="1"/>
  <c r="X32" i="1"/>
  <c r="X24" i="1"/>
  <c r="X4" i="1"/>
  <c r="X22" i="1"/>
  <c r="X27" i="1"/>
  <c r="X7" i="1"/>
  <c r="X26" i="1"/>
  <c r="X17" i="1"/>
  <c r="X31" i="1"/>
  <c r="X30" i="1"/>
  <c r="X15" i="1"/>
  <c r="X18" i="1"/>
  <c r="X5" i="1"/>
  <c r="X10" i="1"/>
  <c r="X34" i="1"/>
  <c r="X8" i="1"/>
  <c r="X33" i="1"/>
  <c r="X36" i="1"/>
  <c r="X25" i="1"/>
  <c r="X3" i="1"/>
  <c r="X11" i="1"/>
  <c r="X28" i="1"/>
  <c r="X13" i="1"/>
  <c r="X21" i="1"/>
  <c r="X19" i="1"/>
  <c r="X29" i="1"/>
  <c r="X35" i="1"/>
  <c r="X6" i="1"/>
  <c r="X2" i="1"/>
  <c r="X9" i="1"/>
  <c r="X12" i="1"/>
  <c r="X20" i="1"/>
  <c r="T51" i="3"/>
  <c r="T13" i="3"/>
  <c r="T53" i="3"/>
  <c r="T90" i="3"/>
  <c r="T19" i="3"/>
  <c r="T37" i="3"/>
  <c r="T42" i="3"/>
  <c r="T76" i="3"/>
  <c r="T44" i="3"/>
  <c r="T85" i="3"/>
  <c r="T49" i="3"/>
  <c r="T94" i="3"/>
  <c r="T92" i="3"/>
  <c r="T26" i="3"/>
  <c r="T93" i="3"/>
  <c r="T11" i="3"/>
  <c r="T47" i="3"/>
  <c r="T66" i="3"/>
  <c r="T8" i="3"/>
  <c r="T10" i="3"/>
  <c r="T64" i="3"/>
  <c r="T46" i="3"/>
  <c r="T43" i="3"/>
  <c r="T33" i="3"/>
  <c r="T32" i="3"/>
  <c r="T20" i="3"/>
  <c r="T54" i="3"/>
  <c r="T35" i="3"/>
  <c r="T31" i="3"/>
  <c r="T84" i="3"/>
  <c r="T34" i="3"/>
  <c r="T74" i="3"/>
  <c r="T79" i="3"/>
  <c r="T15" i="3"/>
  <c r="T81" i="3"/>
  <c r="T58" i="3"/>
  <c r="T73" i="3"/>
  <c r="T27" i="3"/>
  <c r="T62" i="3"/>
  <c r="T6" i="3"/>
  <c r="T67" i="3"/>
  <c r="T78" i="3"/>
  <c r="T95" i="3"/>
  <c r="T72" i="3"/>
  <c r="T63" i="3"/>
  <c r="T21" i="3"/>
  <c r="T23" i="3"/>
  <c r="T4" i="3"/>
  <c r="T3" i="3"/>
  <c r="T65" i="3"/>
  <c r="T80" i="3"/>
  <c r="T55" i="3"/>
  <c r="T9" i="3"/>
  <c r="T17" i="3"/>
  <c r="T87" i="3"/>
  <c r="T30" i="3"/>
  <c r="T68" i="3"/>
  <c r="T5" i="3"/>
  <c r="T12" i="3"/>
  <c r="T70" i="3"/>
  <c r="T38" i="3"/>
  <c r="T59" i="3"/>
  <c r="T24" i="3"/>
  <c r="T77" i="3"/>
  <c r="T56" i="3"/>
  <c r="T48" i="3"/>
  <c r="T52" i="3"/>
  <c r="T7" i="3"/>
  <c r="T69" i="3"/>
  <c r="T96" i="3"/>
  <c r="T29" i="3"/>
  <c r="T18" i="3"/>
  <c r="T40" i="3"/>
  <c r="T16" i="3"/>
  <c r="T25" i="3"/>
  <c r="T88" i="3"/>
  <c r="T91" i="3"/>
  <c r="T36" i="3"/>
  <c r="T14" i="3"/>
  <c r="T50" i="3"/>
  <c r="T28" i="3"/>
  <c r="T60" i="3"/>
  <c r="T75" i="3"/>
  <c r="T22" i="3"/>
  <c r="T41" i="3"/>
  <c r="T2" i="3"/>
  <c r="T39" i="3"/>
  <c r="T83" i="3"/>
  <c r="T89" i="3"/>
  <c r="T45" i="3"/>
  <c r="T61" i="3"/>
  <c r="T71" i="3"/>
  <c r="T82" i="3"/>
  <c r="T86" i="3"/>
  <c r="T57" i="3"/>
  <c r="R77" i="3"/>
  <c r="R3" i="3"/>
  <c r="R69" i="3"/>
  <c r="R45" i="3"/>
  <c r="R83" i="3"/>
  <c r="R57" i="3"/>
  <c r="R65" i="3"/>
  <c r="R28" i="3"/>
  <c r="R32" i="3"/>
  <c r="R40" i="3"/>
  <c r="R76" i="3"/>
  <c r="R78" i="3"/>
  <c r="R23" i="3"/>
  <c r="R94" i="3"/>
  <c r="R93" i="3"/>
  <c r="R96" i="3"/>
  <c r="R55" i="3"/>
  <c r="R63" i="3"/>
  <c r="R80" i="3"/>
  <c r="R38" i="3"/>
  <c r="R8" i="3"/>
  <c r="R79" i="3"/>
  <c r="R2" i="3"/>
  <c r="R27" i="3"/>
  <c r="R95" i="3"/>
  <c r="R84" i="3"/>
  <c r="R6" i="3"/>
  <c r="R43" i="3"/>
  <c r="R58" i="3"/>
  <c r="R70" i="3"/>
  <c r="R92" i="3"/>
  <c r="R15" i="3"/>
  <c r="R48" i="3"/>
  <c r="R54" i="3"/>
  <c r="R31" i="3"/>
  <c r="R52" i="3"/>
  <c r="R60" i="3"/>
  <c r="R90" i="3"/>
  <c r="R35" i="3"/>
  <c r="R66" i="3"/>
  <c r="R9" i="3"/>
  <c r="R25" i="3"/>
  <c r="R82" i="3"/>
  <c r="R30" i="3"/>
  <c r="R22" i="3"/>
  <c r="R18" i="3"/>
  <c r="R59" i="3"/>
  <c r="R51" i="3"/>
  <c r="R12" i="3"/>
  <c r="R14" i="3"/>
  <c r="R64" i="3"/>
  <c r="R49" i="3"/>
  <c r="R21" i="3"/>
  <c r="R7" i="3"/>
  <c r="R36" i="3"/>
  <c r="R41" i="3"/>
  <c r="R29" i="3"/>
  <c r="R91" i="3"/>
  <c r="R89" i="3"/>
  <c r="R13" i="3"/>
  <c r="R56" i="3"/>
  <c r="R16" i="3"/>
  <c r="R50" i="3"/>
  <c r="R88" i="3"/>
  <c r="R34" i="3"/>
  <c r="R4" i="3"/>
  <c r="R39" i="3"/>
  <c r="R62" i="3"/>
  <c r="R26" i="3"/>
  <c r="R85" i="3"/>
  <c r="R73" i="3"/>
  <c r="R71" i="3"/>
  <c r="R74" i="3"/>
  <c r="R44" i="3"/>
  <c r="R19" i="3"/>
  <c r="R86" i="3"/>
  <c r="R87" i="3"/>
  <c r="R20" i="3"/>
  <c r="R67" i="3"/>
  <c r="R46" i="3"/>
  <c r="R75" i="3"/>
  <c r="R53" i="3"/>
  <c r="R37" i="3"/>
  <c r="R72" i="3"/>
  <c r="R10" i="3"/>
  <c r="R11" i="3"/>
  <c r="R81" i="3"/>
  <c r="R47" i="3"/>
  <c r="R24" i="3"/>
  <c r="R61" i="3"/>
  <c r="R33" i="3"/>
  <c r="R42" i="3"/>
  <c r="R17" i="3"/>
  <c r="R68" i="3"/>
  <c r="R5" i="3"/>
  <c r="R29" i="1"/>
  <c r="R18" i="1"/>
  <c r="R3" i="1"/>
  <c r="R36" i="1"/>
  <c r="R19" i="1"/>
  <c r="R8" i="1"/>
  <c r="R7" i="1"/>
  <c r="R26" i="1"/>
  <c r="R34" i="1"/>
  <c r="R27" i="1"/>
  <c r="R13" i="1"/>
  <c r="R23" i="1"/>
  <c r="R6" i="1"/>
  <c r="R28" i="1"/>
  <c r="R20" i="1"/>
  <c r="R14" i="1"/>
  <c r="R31" i="1"/>
  <c r="R15" i="1"/>
  <c r="R24" i="1"/>
  <c r="R30" i="1"/>
  <c r="R12" i="1"/>
  <c r="R2" i="1"/>
  <c r="R16" i="1"/>
  <c r="R21" i="1"/>
  <c r="R22" i="1"/>
  <c r="R32" i="1"/>
  <c r="R5" i="1"/>
  <c r="R35" i="1"/>
  <c r="R9" i="1"/>
  <c r="R10" i="1"/>
  <c r="R33" i="1"/>
  <c r="R4" i="1"/>
  <c r="R25" i="1"/>
  <c r="R17" i="1"/>
  <c r="R11" i="1"/>
  <c r="P15" i="1"/>
  <c r="P36" i="1"/>
  <c r="P35" i="1"/>
  <c r="P8" i="1"/>
  <c r="P26" i="1"/>
  <c r="P27" i="1"/>
  <c r="P30" i="1"/>
  <c r="P12" i="1"/>
  <c r="P33" i="1"/>
  <c r="P6" i="1"/>
  <c r="P22" i="1"/>
  <c r="P31" i="1"/>
  <c r="P4" i="1"/>
  <c r="P5" i="1"/>
  <c r="P24" i="1"/>
  <c r="P29" i="1"/>
  <c r="P17" i="1"/>
  <c r="P14" i="1"/>
  <c r="P18" i="1"/>
  <c r="P16" i="1"/>
  <c r="P11" i="1"/>
  <c r="P20" i="1"/>
  <c r="P28" i="1"/>
  <c r="P7" i="1"/>
  <c r="P32" i="1"/>
  <c r="P13" i="1"/>
  <c r="P3" i="1"/>
  <c r="P10" i="1"/>
  <c r="P19" i="1"/>
  <c r="P21" i="1"/>
  <c r="P9" i="1"/>
  <c r="P2" i="1"/>
  <c r="P25" i="1"/>
  <c r="P34" i="1"/>
  <c r="P23" i="1"/>
  <c r="T22" i="1"/>
  <c r="T10" i="1"/>
  <c r="T23" i="1"/>
  <c r="T28" i="1"/>
  <c r="T25" i="1"/>
  <c r="T15" i="1"/>
  <c r="T24" i="1"/>
  <c r="T30" i="1"/>
  <c r="T6" i="1"/>
  <c r="T2" i="1"/>
  <c r="T35" i="1"/>
  <c r="T31" i="1"/>
  <c r="T18" i="1"/>
  <c r="T20" i="1"/>
  <c r="T11" i="1"/>
  <c r="T3" i="1"/>
  <c r="T19" i="1"/>
  <c r="T33" i="1"/>
  <c r="T27" i="1"/>
  <c r="T36" i="1"/>
  <c r="T32" i="1"/>
  <c r="T8" i="1"/>
  <c r="T12" i="1"/>
  <c r="T4" i="1"/>
  <c r="T14" i="1"/>
  <c r="T9" i="1"/>
  <c r="T34" i="1"/>
  <c r="T7" i="1"/>
  <c r="T17" i="1"/>
  <c r="T13" i="1"/>
  <c r="T26" i="1"/>
  <c r="T16" i="1"/>
  <c r="T5" i="1"/>
  <c r="T21" i="1"/>
  <c r="T29" i="1"/>
  <c r="B16" i="10"/>
  <c r="B15" i="10"/>
  <c r="C18" i="10"/>
  <c r="B18" i="10"/>
  <c r="H25" i="9"/>
  <c r="H18" i="9"/>
  <c r="AJ27" i="16"/>
  <c r="H13" i="9"/>
  <c r="AJ23" i="16"/>
  <c r="H32" i="9"/>
  <c r="H12" i="9"/>
  <c r="AJ26" i="16"/>
  <c r="F8" i="9"/>
  <c r="G16" i="10"/>
  <c r="J18" i="9"/>
  <c r="J6" i="9"/>
  <c r="J10" i="9"/>
  <c r="J22" i="9"/>
  <c r="J25" i="9"/>
  <c r="J7" i="9"/>
  <c r="J15" i="9"/>
  <c r="J11" i="9"/>
  <c r="J17" i="9"/>
  <c r="AJ27" i="7"/>
  <c r="AU27" i="7"/>
  <c r="H5" i="9"/>
  <c r="AJ23" i="7"/>
  <c r="AU23" i="7"/>
  <c r="H28" i="9"/>
  <c r="AJ26" i="7"/>
  <c r="AU26" i="7"/>
  <c r="J14" i="9"/>
  <c r="J24" i="9"/>
  <c r="H7" i="9"/>
  <c r="H11" i="9"/>
  <c r="J27" i="9"/>
  <c r="J20" i="9"/>
  <c r="J5" i="9"/>
  <c r="J32" i="9"/>
  <c r="H33" i="9"/>
  <c r="J16" i="9"/>
  <c r="J2" i="9"/>
  <c r="J28" i="9"/>
  <c r="H4" i="9"/>
  <c r="J23" i="9"/>
  <c r="J30" i="9"/>
  <c r="H14" i="9"/>
  <c r="H24" i="9"/>
  <c r="J19" i="9"/>
  <c r="J33" i="9"/>
  <c r="H10" i="9"/>
  <c r="D8" i="9"/>
  <c r="D26" i="9"/>
  <c r="D24" i="9"/>
  <c r="D15" i="9"/>
  <c r="D3" i="9"/>
  <c r="D22" i="9"/>
  <c r="D7" i="9"/>
  <c r="D12" i="9"/>
  <c r="D11" i="9"/>
  <c r="D28" i="9"/>
  <c r="D4" i="9"/>
  <c r="G15" i="10"/>
  <c r="D32" i="9"/>
  <c r="D33" i="9"/>
  <c r="D10" i="9"/>
  <c r="D14" i="9"/>
  <c r="D19" i="9"/>
  <c r="D16" i="9"/>
  <c r="D18" i="9"/>
  <c r="D25" i="9"/>
  <c r="D27" i="9"/>
  <c r="D2" i="9"/>
  <c r="D23" i="9"/>
  <c r="D31" i="9"/>
  <c r="D6" i="9"/>
  <c r="D29" i="9"/>
  <c r="D9" i="9"/>
  <c r="D13" i="9"/>
  <c r="D20" i="9"/>
  <c r="D21" i="9"/>
  <c r="D30" i="9"/>
  <c r="D17" i="9"/>
  <c r="AJ8" i="7"/>
  <c r="AU8" i="7"/>
  <c r="AJ8" i="16"/>
  <c r="H8" i="9"/>
  <c r="G17" i="10"/>
  <c r="H16" i="9"/>
  <c r="H23" i="9"/>
  <c r="H17" i="9"/>
  <c r="H2" i="9"/>
  <c r="H6" i="9"/>
  <c r="H15" i="9"/>
  <c r="H31" i="9"/>
  <c r="H30" i="9"/>
  <c r="H27" i="9"/>
  <c r="H22" i="9"/>
  <c r="H20" i="9"/>
  <c r="H21" i="9"/>
  <c r="H19" i="9"/>
  <c r="H3" i="9"/>
  <c r="H29" i="9"/>
  <c r="H26" i="9"/>
  <c r="H9" i="9"/>
  <c r="F21" i="9"/>
  <c r="F14" i="9"/>
  <c r="F17" i="9"/>
  <c r="F10" i="9"/>
  <c r="F5" i="9"/>
  <c r="F4" i="9"/>
  <c r="F23" i="9"/>
  <c r="F9" i="9"/>
  <c r="F29" i="9"/>
  <c r="F3" i="9"/>
  <c r="F26" i="9"/>
  <c r="F7" i="9"/>
  <c r="F33" i="9"/>
  <c r="F2" i="9"/>
  <c r="F6" i="9"/>
  <c r="F32" i="9"/>
  <c r="F25" i="9"/>
  <c r="F15" i="9"/>
  <c r="F31" i="9"/>
  <c r="F18" i="9"/>
  <c r="F30" i="9"/>
  <c r="F27" i="9"/>
  <c r="F22" i="9"/>
  <c r="F12" i="9"/>
  <c r="F16" i="9"/>
  <c r="F11" i="9"/>
  <c r="F20" i="9"/>
  <c r="F24" i="9"/>
  <c r="F28" i="9"/>
  <c r="F19" i="9"/>
  <c r="J4" i="9"/>
  <c r="G18" i="10"/>
  <c r="J31" i="9"/>
  <c r="J8" i="9"/>
  <c r="J13" i="9"/>
  <c r="J21" i="9"/>
  <c r="J12" i="9"/>
  <c r="J29" i="9"/>
  <c r="J3" i="9"/>
  <c r="J26" i="9"/>
  <c r="AJ6" i="7"/>
  <c r="AU6" i="7"/>
  <c r="AJ6" i="16"/>
  <c r="AJ10" i="7"/>
  <c r="AU10" i="7"/>
  <c r="AJ10" i="16"/>
  <c r="AJ14" i="16"/>
  <c r="AJ14" i="7"/>
  <c r="AU14" i="7"/>
  <c r="AJ31" i="16"/>
  <c r="AJ31" i="7"/>
  <c r="AU31" i="7"/>
  <c r="AJ24" i="16"/>
  <c r="AJ24" i="7"/>
  <c r="AU24" i="7"/>
  <c r="AJ13" i="16"/>
  <c r="AJ13" i="7"/>
  <c r="AU13" i="7"/>
  <c r="AJ17" i="16"/>
  <c r="AJ17" i="7"/>
  <c r="AU17" i="7"/>
  <c r="AJ11" i="16"/>
  <c r="AJ11" i="7"/>
  <c r="AU11" i="7"/>
  <c r="AJ15" i="16"/>
  <c r="AJ15" i="7"/>
  <c r="AU15" i="7"/>
  <c r="AJ3" i="16"/>
  <c r="AJ3" i="7"/>
  <c r="AU3" i="7"/>
  <c r="AJ12" i="16"/>
  <c r="AJ12" i="7"/>
  <c r="AU12" i="7"/>
  <c r="AJ33" i="16"/>
  <c r="AJ33" i="7"/>
  <c r="AU33" i="7"/>
  <c r="AJ19" i="7"/>
  <c r="AU19" i="7"/>
  <c r="AJ19" i="16"/>
  <c r="AJ18" i="16"/>
  <c r="AJ18" i="7"/>
  <c r="AU18" i="7"/>
  <c r="AJ4" i="7"/>
  <c r="AU4" i="7"/>
  <c r="AJ4" i="16"/>
  <c r="AJ29" i="16"/>
  <c r="AJ29" i="7"/>
  <c r="AU29" i="7"/>
  <c r="AJ2" i="16"/>
  <c r="AJ2" i="7"/>
  <c r="AU2" i="7"/>
  <c r="AJ28" i="7"/>
  <c r="AU28" i="7"/>
  <c r="AJ28" i="16"/>
  <c r="AJ16" i="7"/>
  <c r="AU16" i="7"/>
  <c r="AJ16" i="16"/>
  <c r="AJ32" i="7"/>
  <c r="AU32" i="7"/>
  <c r="AJ32" i="16"/>
  <c r="AJ25" i="16"/>
  <c r="AJ25" i="7"/>
  <c r="AU25" i="7"/>
  <c r="AJ20" i="16"/>
  <c r="AJ20" i="7"/>
  <c r="AU20" i="7"/>
  <c r="AJ21" i="16"/>
  <c r="AJ21" i="7"/>
  <c r="AU21" i="7"/>
  <c r="AJ5" i="16"/>
  <c r="AJ5" i="7"/>
  <c r="AU5" i="7"/>
  <c r="AJ30" i="7"/>
  <c r="AU30" i="7"/>
  <c r="AJ30" i="16"/>
  <c r="AJ7" i="16"/>
  <c r="AJ7" i="7"/>
  <c r="AU7" i="7"/>
  <c r="AJ9" i="16"/>
  <c r="AJ9" i="7"/>
  <c r="AU9" i="7"/>
  <c r="AJ22" i="16"/>
  <c r="AJ22" i="7"/>
  <c r="AU22" i="7"/>
  <c r="M20" i="6"/>
  <c r="M13" i="6"/>
  <c r="M2" i="6"/>
  <c r="M7" i="6"/>
  <c r="M11" i="6"/>
  <c r="M22" i="6"/>
  <c r="M3" i="6"/>
  <c r="M25" i="6"/>
  <c r="M30" i="6"/>
  <c r="M18" i="6"/>
  <c r="M14" i="6"/>
  <c r="M21" i="6"/>
  <c r="M17" i="6"/>
  <c r="M10" i="6"/>
  <c r="M6" i="6"/>
  <c r="M5" i="6"/>
  <c r="M8" i="6"/>
  <c r="M29" i="6"/>
  <c r="M12" i="6"/>
  <c r="M19" i="6"/>
  <c r="F16" i="10"/>
  <c r="M27" i="6"/>
  <c r="M32" i="6"/>
  <c r="M31" i="6"/>
  <c r="M16" i="6"/>
  <c r="M23" i="6"/>
  <c r="M9" i="6"/>
  <c r="M26" i="6"/>
  <c r="M28" i="6"/>
  <c r="M24" i="6"/>
  <c r="M33" i="6"/>
  <c r="M15" i="6"/>
  <c r="O5" i="6"/>
  <c r="O4" i="6"/>
  <c r="O30" i="6"/>
  <c r="O7" i="6"/>
  <c r="O11" i="6"/>
  <c r="O22" i="6"/>
  <c r="O19" i="6"/>
  <c r="O32" i="6"/>
  <c r="O2" i="6"/>
  <c r="O10" i="6"/>
  <c r="O29" i="6"/>
  <c r="O18" i="6"/>
  <c r="O20" i="6"/>
  <c r="O25" i="6"/>
  <c r="Q11" i="6"/>
  <c r="O3" i="6"/>
  <c r="O9" i="6"/>
  <c r="O13" i="6"/>
  <c r="O8" i="6"/>
  <c r="O6" i="6"/>
  <c r="O21" i="6"/>
  <c r="O15" i="6"/>
  <c r="O17" i="6"/>
  <c r="F17" i="10"/>
  <c r="O31" i="6"/>
  <c r="O16" i="6"/>
  <c r="O27" i="6"/>
  <c r="O24" i="6"/>
  <c r="O26" i="6"/>
  <c r="O23" i="6"/>
  <c r="O12" i="6"/>
  <c r="O14" i="6"/>
  <c r="O33" i="6"/>
  <c r="Q28" i="6"/>
  <c r="Q7" i="6"/>
  <c r="Q8" i="6"/>
  <c r="S12" i="6"/>
  <c r="Q22" i="6"/>
  <c r="Q12" i="6"/>
  <c r="Q30" i="6"/>
  <c r="Q9" i="6"/>
  <c r="Q14" i="6"/>
  <c r="Q19" i="6"/>
  <c r="Q26" i="6"/>
  <c r="Q5" i="6"/>
  <c r="Q27" i="6"/>
  <c r="Q29" i="6"/>
  <c r="Q23" i="6"/>
  <c r="Q16" i="6"/>
  <c r="Q32" i="6"/>
  <c r="Q24" i="6"/>
  <c r="Q31" i="6"/>
  <c r="Q15" i="6"/>
  <c r="Q10" i="6"/>
  <c r="Q13" i="6"/>
  <c r="Q25" i="6"/>
  <c r="Q18" i="6"/>
  <c r="Q20" i="6"/>
  <c r="Q6" i="6"/>
  <c r="Q2" i="6"/>
  <c r="Q33" i="6"/>
  <c r="Q3" i="6"/>
  <c r="Q21" i="6"/>
  <c r="Q17" i="6"/>
  <c r="F18" i="10"/>
  <c r="S22" i="6"/>
  <c r="S5" i="6"/>
  <c r="S31" i="6"/>
  <c r="S14" i="6"/>
  <c r="S32" i="6"/>
  <c r="S11" i="6"/>
  <c r="S3" i="6"/>
  <c r="S27" i="6"/>
  <c r="S33" i="6"/>
  <c r="S4" i="6"/>
  <c r="S18" i="6"/>
  <c r="S26" i="6"/>
  <c r="S23" i="6"/>
  <c r="S9" i="6"/>
  <c r="S20" i="6"/>
  <c r="S15" i="6"/>
  <c r="F19" i="10"/>
  <c r="S29" i="6"/>
  <c r="S30" i="6"/>
  <c r="S28" i="6"/>
  <c r="S19" i="6"/>
  <c r="S6" i="6"/>
  <c r="S10" i="6"/>
  <c r="S16" i="6"/>
  <c r="S17" i="6"/>
  <c r="S8" i="6"/>
  <c r="S25" i="6"/>
  <c r="S7" i="6"/>
  <c r="S21" i="6"/>
  <c r="S2" i="6"/>
  <c r="S24" i="6"/>
  <c r="K17" i="6"/>
  <c r="K20" i="6"/>
  <c r="K30" i="6"/>
  <c r="K10" i="6"/>
  <c r="K12" i="6"/>
  <c r="K27" i="6"/>
  <c r="K8" i="6"/>
  <c r="K21" i="6"/>
  <c r="K18" i="6"/>
  <c r="K22" i="6"/>
  <c r="K15" i="6"/>
  <c r="K28" i="6"/>
  <c r="K16" i="6"/>
  <c r="F15" i="10"/>
  <c r="K5" i="6"/>
  <c r="K25" i="6"/>
  <c r="K2" i="6"/>
  <c r="K11" i="6"/>
  <c r="K33" i="6"/>
  <c r="K26" i="6"/>
  <c r="K31" i="6"/>
  <c r="K19" i="6"/>
  <c r="K13" i="6"/>
  <c r="K14" i="6"/>
  <c r="K32" i="6"/>
  <c r="K4" i="6"/>
  <c r="K24" i="6"/>
  <c r="K9" i="6"/>
  <c r="K29" i="6"/>
  <c r="K23" i="6"/>
  <c r="K6" i="6"/>
  <c r="K7" i="6"/>
  <c r="K3" i="6"/>
  <c r="E16" i="10"/>
  <c r="E18" i="10"/>
  <c r="E15" i="10"/>
  <c r="E17" i="10"/>
  <c r="E19" i="10"/>
  <c r="D17" i="10"/>
  <c r="D19" i="10"/>
  <c r="C15" i="10"/>
  <c r="C17" i="10"/>
  <c r="D15" i="10"/>
  <c r="D16" i="10"/>
  <c r="D18" i="10"/>
  <c r="C16" i="10"/>
  <c r="C19" i="10"/>
  <c r="AG26" i="16"/>
  <c r="AI15" i="16"/>
  <c r="AH6" i="7"/>
  <c r="AS6" i="7"/>
  <c r="AG23" i="7"/>
  <c r="AR23" i="7"/>
  <c r="AI14" i="16"/>
  <c r="AH24" i="7"/>
  <c r="AS24" i="7"/>
  <c r="AH45" i="16"/>
  <c r="AI6" i="16"/>
  <c r="AH24" i="16"/>
  <c r="AI16" i="16"/>
  <c r="AH25" i="16"/>
  <c r="AJ61" i="7"/>
  <c r="AU61" i="7"/>
  <c r="AI38" i="16"/>
  <c r="AH52" i="16"/>
  <c r="AG41" i="7"/>
  <c r="AR41" i="7"/>
  <c r="AG35" i="7"/>
  <c r="AR35" i="7"/>
  <c r="AG38" i="16"/>
  <c r="AJ55" i="7"/>
  <c r="AU55" i="7"/>
  <c r="AH38" i="7"/>
  <c r="AS38" i="7"/>
  <c r="AI35" i="16"/>
  <c r="AH32" i="7"/>
  <c r="AS32" i="7"/>
  <c r="AI24" i="7"/>
  <c r="AT24" i="7"/>
  <c r="AH6" i="16"/>
  <c r="AI12" i="7"/>
  <c r="AT12" i="7"/>
  <c r="AF28" i="16"/>
  <c r="AH27" i="7"/>
  <c r="AS27" i="7"/>
  <c r="AI7" i="16"/>
  <c r="AI29" i="7"/>
  <c r="AT29" i="7"/>
  <c r="AI9" i="16"/>
  <c r="AI15" i="7"/>
  <c r="AT15" i="7"/>
  <c r="AF27" i="16"/>
  <c r="AH11" i="7"/>
  <c r="AS11" i="7"/>
  <c r="AI29" i="16"/>
  <c r="AI30" i="7"/>
  <c r="AT30" i="7"/>
  <c r="AI28" i="7"/>
  <c r="AT28" i="7"/>
  <c r="AI11" i="7"/>
  <c r="AT11" i="7"/>
  <c r="AH2" i="7"/>
  <c r="AS2" i="7"/>
  <c r="AH32" i="16"/>
  <c r="AH19" i="7"/>
  <c r="AS19" i="7"/>
  <c r="AF5" i="7"/>
  <c r="AQ5" i="7"/>
  <c r="AF28" i="7"/>
  <c r="AQ28" i="7"/>
  <c r="AF11" i="7"/>
  <c r="AQ11" i="7"/>
  <c r="AF32" i="7"/>
  <c r="AQ32" i="7"/>
  <c r="AF10" i="7"/>
  <c r="AQ10" i="7"/>
  <c r="AF2" i="7"/>
  <c r="AQ2" i="7"/>
  <c r="AF3" i="7"/>
  <c r="AQ3" i="7"/>
  <c r="AH29" i="7"/>
  <c r="AS29" i="7"/>
  <c r="AF7" i="16"/>
  <c r="AG23" i="16"/>
  <c r="AF33" i="16"/>
  <c r="AF31" i="7"/>
  <c r="AQ31" i="7"/>
  <c r="AF13" i="7"/>
  <c r="AQ13" i="7"/>
  <c r="AI5" i="7"/>
  <c r="AT5" i="7"/>
  <c r="AH7" i="16"/>
  <c r="AF12" i="16"/>
  <c r="AI18" i="7"/>
  <c r="AT18" i="7"/>
  <c r="AI19" i="7"/>
  <c r="AT19" i="7"/>
  <c r="AI9" i="7"/>
  <c r="AT9" i="7"/>
  <c r="AH8" i="7"/>
  <c r="AS8" i="7"/>
  <c r="AF23" i="7"/>
  <c r="AQ23" i="7"/>
  <c r="AH30" i="16"/>
  <c r="AF6" i="16"/>
  <c r="AH30" i="7"/>
  <c r="AS30" i="7"/>
  <c r="AI30" i="16"/>
  <c r="AI17" i="7"/>
  <c r="AT17" i="7"/>
  <c r="AH2" i="16"/>
  <c r="AI2" i="16"/>
  <c r="AF17" i="16"/>
  <c r="AF19" i="7"/>
  <c r="AQ19" i="7"/>
  <c r="AI2" i="7"/>
  <c r="AT2" i="7"/>
  <c r="AI11" i="16"/>
  <c r="AH8" i="16"/>
  <c r="AF15" i="16"/>
  <c r="AF31" i="16"/>
  <c r="AF7" i="7"/>
  <c r="AQ7" i="7"/>
  <c r="AI44" i="16"/>
  <c r="AH110" i="8"/>
  <c r="AP110" i="8"/>
  <c r="AG218" i="16"/>
  <c r="AH218" i="16"/>
  <c r="AJ218" i="16"/>
  <c r="AF12" i="7"/>
  <c r="AQ12" i="7"/>
  <c r="AF21" i="16"/>
  <c r="AI16" i="7"/>
  <c r="AT16" i="7"/>
  <c r="AI18" i="16"/>
  <c r="AH19" i="16"/>
  <c r="AG51" i="16"/>
  <c r="AF15" i="7"/>
  <c r="AQ15" i="7"/>
  <c r="AI17" i="16"/>
  <c r="AF32" i="16"/>
  <c r="AH27" i="16"/>
  <c r="AI6" i="7"/>
  <c r="AT6" i="7"/>
  <c r="AF30" i="16"/>
  <c r="AF11" i="16"/>
  <c r="AI25" i="7"/>
  <c r="AT25" i="7"/>
  <c r="AI25" i="16"/>
  <c r="AI21" i="16"/>
  <c r="AH26" i="7"/>
  <c r="AS26" i="7"/>
  <c r="AH26" i="16"/>
  <c r="AH7" i="7"/>
  <c r="AS7" i="7"/>
  <c r="AI14" i="7"/>
  <c r="AT14" i="7"/>
  <c r="AI24" i="16"/>
  <c r="AI7" i="7"/>
  <c r="AT7" i="7"/>
  <c r="AI32" i="16"/>
  <c r="AF26" i="16"/>
  <c r="AF10" i="16"/>
  <c r="AI3" i="7"/>
  <c r="AT3" i="7"/>
  <c r="AG26" i="7"/>
  <c r="AR26" i="7"/>
  <c r="AH29" i="16"/>
  <c r="AI3" i="16"/>
  <c r="AF20" i="16"/>
  <c r="AF8" i="16"/>
  <c r="AF27" i="7"/>
  <c r="AQ27" i="7"/>
  <c r="AF33" i="7"/>
  <c r="AQ33" i="7"/>
  <c r="AF6" i="7"/>
  <c r="AQ6" i="7"/>
  <c r="AF13" i="16"/>
  <c r="AF3" i="16"/>
  <c r="AF20" i="7"/>
  <c r="AQ20" i="7"/>
  <c r="AF30" i="7"/>
  <c r="AQ30" i="7"/>
  <c r="AF4" i="7"/>
  <c r="AQ4" i="7"/>
  <c r="AF19" i="16"/>
  <c r="AF26" i="7"/>
  <c r="AQ26" i="7"/>
  <c r="AF24" i="7"/>
  <c r="AQ24" i="7"/>
  <c r="AF24" i="16"/>
  <c r="AF18" i="7"/>
  <c r="AQ18" i="7"/>
  <c r="AF29" i="7"/>
  <c r="AQ29" i="7"/>
  <c r="AG183" i="7"/>
  <c r="AR183" i="7"/>
  <c r="AG221" i="16"/>
  <c r="AF221" i="16"/>
  <c r="AH177" i="7"/>
  <c r="AS177" i="7"/>
  <c r="AJ100" i="7"/>
  <c r="AU100" i="7"/>
  <c r="AI10" i="8"/>
  <c r="AQ10" i="8"/>
  <c r="AG223" i="16"/>
  <c r="AG177" i="16"/>
  <c r="AH51" i="7"/>
  <c r="AS51" i="7"/>
  <c r="AI19" i="16"/>
  <c r="AI12" i="16"/>
  <c r="AG86" i="16"/>
  <c r="AI33" i="16"/>
  <c r="AF16" i="16"/>
  <c r="AI28" i="16"/>
  <c r="AH33" i="7"/>
  <c r="AS33" i="7"/>
  <c r="AF14" i="16"/>
  <c r="AF22" i="16"/>
  <c r="AH11" i="16"/>
  <c r="AF2" i="16"/>
  <c r="AI4" i="16"/>
  <c r="AI5" i="16"/>
  <c r="AH25" i="7"/>
  <c r="AS25" i="7"/>
  <c r="AF21" i="7"/>
  <c r="AQ21" i="7"/>
  <c r="AI4" i="7"/>
  <c r="AT4" i="7"/>
  <c r="AI32" i="7"/>
  <c r="AT32" i="7"/>
  <c r="AI51" i="16"/>
  <c r="AJ51" i="7"/>
  <c r="AU51" i="7"/>
  <c r="AI48" i="16"/>
  <c r="AI90" i="7"/>
  <c r="AT90" i="7"/>
  <c r="AJ73" i="7"/>
  <c r="AU73" i="7"/>
  <c r="AI80" i="7"/>
  <c r="AT80" i="7"/>
  <c r="AI91" i="16"/>
  <c r="AH67" i="16"/>
  <c r="AI6" i="8"/>
  <c r="AQ6" i="8"/>
  <c r="AJ93" i="16"/>
  <c r="AG68" i="7"/>
  <c r="AR68" i="7"/>
  <c r="AG67" i="16"/>
  <c r="AJ91" i="16"/>
  <c r="AJ83" i="16"/>
  <c r="AH68" i="16"/>
  <c r="AJ66" i="16"/>
  <c r="AJ228" i="7"/>
  <c r="AU228" i="7"/>
  <c r="AJ221" i="16"/>
  <c r="AI227" i="16"/>
  <c r="AF228" i="16"/>
  <c r="AH221" i="16"/>
  <c r="AG186" i="16"/>
  <c r="AH127" i="8"/>
  <c r="AP127" i="8"/>
  <c r="AJ38" i="16"/>
  <c r="AJ52" i="16"/>
  <c r="AI52" i="16"/>
  <c r="AG36" i="16"/>
  <c r="AG35" i="16"/>
  <c r="AJ40" i="16"/>
  <c r="AH49" i="16"/>
  <c r="AG52" i="16"/>
  <c r="AI36" i="7"/>
  <c r="AT36" i="7"/>
  <c r="AH63" i="16"/>
  <c r="AF14" i="7"/>
  <c r="AQ14" i="7"/>
  <c r="AH33" i="16"/>
  <c r="AI33" i="7"/>
  <c r="AT33" i="7"/>
  <c r="AF18" i="16"/>
  <c r="AI21" i="7"/>
  <c r="AT21" i="7"/>
  <c r="AF17" i="7"/>
  <c r="AQ17" i="7"/>
  <c r="AF4" i="16"/>
  <c r="AF16" i="7"/>
  <c r="AQ16" i="7"/>
  <c r="AF8" i="7"/>
  <c r="AQ8" i="7"/>
  <c r="AF22" i="7"/>
  <c r="AQ22" i="7"/>
  <c r="AF23" i="16"/>
  <c r="AF9" i="16"/>
  <c r="AF5" i="16"/>
  <c r="AF25" i="7"/>
  <c r="AQ25" i="7"/>
  <c r="AF29" i="16"/>
  <c r="AF25" i="16"/>
  <c r="AF9" i="7"/>
  <c r="AQ9" i="7"/>
  <c r="AI58" i="7"/>
  <c r="AT58" i="7"/>
  <c r="AJ41" i="16"/>
  <c r="AG45" i="7"/>
  <c r="AR45" i="7"/>
  <c r="AH60" i="7"/>
  <c r="AS60" i="7"/>
  <c r="AI45" i="16"/>
  <c r="AG46" i="16"/>
  <c r="AG60" i="16"/>
  <c r="AG53" i="16"/>
  <c r="AG37" i="7"/>
  <c r="AR37" i="7"/>
  <c r="AG64" i="16"/>
  <c r="AH36" i="7"/>
  <c r="AS36" i="7"/>
  <c r="AG40" i="16"/>
  <c r="AH58" i="16"/>
  <c r="AH56" i="16"/>
  <c r="AG44" i="7"/>
  <c r="AR44" i="7"/>
  <c r="AG50" i="7"/>
  <c r="AR50" i="7"/>
  <c r="AJ50" i="7"/>
  <c r="AU50" i="7"/>
  <c r="AH65" i="7"/>
  <c r="AS65" i="7"/>
  <c r="AH42" i="7"/>
  <c r="AS42" i="7"/>
  <c r="AG43" i="16"/>
  <c r="AG59" i="7"/>
  <c r="AR59" i="7"/>
  <c r="AH35" i="7"/>
  <c r="AS35" i="7"/>
  <c r="AI57" i="16"/>
  <c r="AH53" i="16"/>
  <c r="AG57" i="7"/>
  <c r="AR57" i="7"/>
  <c r="AG113" i="8"/>
  <c r="AO113" i="8"/>
  <c r="AG202" i="16"/>
  <c r="AH149" i="8"/>
  <c r="AP149" i="8"/>
  <c r="AF193" i="16"/>
  <c r="AH147" i="8"/>
  <c r="AP147" i="8"/>
  <c r="AH177" i="16"/>
  <c r="AF187" i="7"/>
  <c r="AQ187" i="7"/>
  <c r="AJ189" i="16"/>
  <c r="AF177" i="16"/>
  <c r="AF142" i="8"/>
  <c r="AI142" i="8"/>
  <c r="AQ142" i="8"/>
  <c r="AG187" i="16"/>
  <c r="AF149" i="8"/>
  <c r="AM149" i="8"/>
  <c r="AH153" i="8"/>
  <c r="AP153" i="8"/>
  <c r="AG210" i="16"/>
  <c r="AG124" i="8"/>
  <c r="AO124" i="8"/>
  <c r="AF210" i="16"/>
  <c r="AJ214" i="16"/>
  <c r="AH112" i="8"/>
  <c r="AP112" i="8"/>
  <c r="AG204" i="7"/>
  <c r="AR204" i="7"/>
  <c r="AH195" i="7"/>
  <c r="AS195" i="7"/>
  <c r="AG179" i="16"/>
  <c r="AG189" i="16"/>
  <c r="AG212" i="7"/>
  <c r="AR212" i="7"/>
  <c r="AF183" i="16"/>
  <c r="AF188" i="7"/>
  <c r="AQ188" i="7"/>
  <c r="AG185" i="16"/>
  <c r="AG181" i="7"/>
  <c r="AR181" i="7"/>
  <c r="AG193" i="16"/>
  <c r="AG198" i="7"/>
  <c r="AR198" i="7"/>
  <c r="AG197" i="16"/>
  <c r="AH124" i="8"/>
  <c r="AP124" i="8"/>
  <c r="AF185" i="16"/>
  <c r="AG195" i="16"/>
  <c r="AG216" i="16"/>
  <c r="AH140" i="8"/>
  <c r="AP140" i="8"/>
  <c r="AF214" i="7"/>
  <c r="AQ214" i="7"/>
  <c r="AF216" i="16"/>
  <c r="AH135" i="8"/>
  <c r="AP135" i="8"/>
  <c r="AG209" i="16"/>
  <c r="AG180" i="16"/>
  <c r="AF206" i="7"/>
  <c r="AQ206" i="7"/>
  <c r="AH190" i="16"/>
  <c r="AG204" i="16"/>
  <c r="AJ200" i="16"/>
  <c r="AF212" i="16"/>
  <c r="AJ186" i="16"/>
  <c r="AG192" i="7"/>
  <c r="AR192" i="7"/>
  <c r="AH141" i="8"/>
  <c r="AP141" i="8"/>
  <c r="AG215" i="16"/>
  <c r="AH130" i="8"/>
  <c r="AP130" i="8"/>
  <c r="AJ176" i="7"/>
  <c r="AU176" i="7"/>
  <c r="AJ208" i="16"/>
  <c r="AG203" i="7"/>
  <c r="AR203" i="7"/>
  <c r="AH111" i="8"/>
  <c r="AP111" i="8"/>
  <c r="AF125" i="8"/>
  <c r="AK125" i="8"/>
  <c r="AF145" i="8"/>
  <c r="AN145" i="8"/>
  <c r="AG190" i="16"/>
  <c r="AH150" i="8"/>
  <c r="AP150" i="8"/>
  <c r="AF206" i="16"/>
  <c r="AH192" i="16"/>
  <c r="AF196" i="7"/>
  <c r="AQ196" i="7"/>
  <c r="AF111" i="8"/>
  <c r="AL111" i="8"/>
  <c r="AG178" i="7"/>
  <c r="AR178" i="7"/>
  <c r="AG184" i="7"/>
  <c r="AR184" i="7"/>
  <c r="AG182" i="16"/>
  <c r="AH137" i="8"/>
  <c r="AP137" i="8"/>
  <c r="AG208" i="16"/>
  <c r="AG200" i="16"/>
  <c r="AJ197" i="16"/>
  <c r="AF178" i="16"/>
  <c r="AG206" i="16"/>
  <c r="AG207" i="16"/>
  <c r="AF186" i="16"/>
  <c r="AH132" i="8"/>
  <c r="AP132" i="8"/>
  <c r="AH232" i="8"/>
  <c r="AP232" i="8"/>
  <c r="AF270" i="7"/>
  <c r="AQ270" i="7"/>
  <c r="AH156" i="8"/>
  <c r="AP156" i="8"/>
  <c r="AG242" i="8"/>
  <c r="AO242" i="8"/>
  <c r="AG260" i="7"/>
  <c r="AR260" i="7"/>
  <c r="AJ223" i="16"/>
  <c r="AG283" i="16"/>
  <c r="AJ229" i="16"/>
  <c r="AJ284" i="16"/>
  <c r="AG224" i="16"/>
  <c r="AG165" i="8"/>
  <c r="AO165" i="8"/>
  <c r="AG219" i="8"/>
  <c r="AO219" i="8"/>
  <c r="AG222" i="16"/>
  <c r="AJ72" i="16"/>
  <c r="AF100" i="16"/>
  <c r="AG92" i="7"/>
  <c r="AR92" i="7"/>
  <c r="AI16" i="8"/>
  <c r="AQ16" i="8"/>
  <c r="AJ79" i="7"/>
  <c r="AU79" i="7"/>
  <c r="AG70" i="16"/>
  <c r="AG96" i="16"/>
  <c r="AF95" i="16"/>
  <c r="AG69" i="16"/>
  <c r="AI15" i="8"/>
  <c r="AQ15" i="8"/>
  <c r="AI27" i="8"/>
  <c r="AQ27" i="8"/>
  <c r="AI35" i="8"/>
  <c r="AQ35" i="8"/>
  <c r="AG81" i="16"/>
  <c r="AI91" i="7"/>
  <c r="AT91" i="7"/>
  <c r="AJ95" i="16"/>
  <c r="AG9" i="8"/>
  <c r="AO9" i="8"/>
  <c r="AF99" i="16"/>
  <c r="AG19" i="8"/>
  <c r="AO19" i="8"/>
  <c r="AG5" i="8"/>
  <c r="AO5" i="8"/>
  <c r="AG98" i="16"/>
  <c r="AI2" i="8"/>
  <c r="AQ2" i="8"/>
  <c r="AI28" i="8"/>
  <c r="AQ28" i="8"/>
  <c r="AJ80" i="16"/>
  <c r="AJ85" i="16"/>
  <c r="AI70" i="16"/>
  <c r="AG31" i="8"/>
  <c r="AO31" i="8"/>
  <c r="AI82" i="16"/>
  <c r="AI80" i="16"/>
  <c r="AI77" i="7"/>
  <c r="AT77" i="7"/>
  <c r="AI77" i="16"/>
  <c r="AJ93" i="7"/>
  <c r="AU93" i="7"/>
  <c r="AI12" i="8"/>
  <c r="AQ12" i="8"/>
  <c r="AF66" i="16"/>
  <c r="AJ78" i="16"/>
  <c r="AH94" i="16"/>
  <c r="AJ91" i="7"/>
  <c r="AU91" i="7"/>
  <c r="AF77" i="7"/>
  <c r="AQ77" i="7"/>
  <c r="AI87" i="7"/>
  <c r="AT87" i="7"/>
  <c r="AF89" i="16"/>
  <c r="AJ98" i="7"/>
  <c r="AU98" i="7"/>
  <c r="AF67" i="16"/>
  <c r="AI31" i="16"/>
  <c r="AI31" i="7"/>
  <c r="AT31" i="7"/>
  <c r="AH31" i="7"/>
  <c r="AS31" i="7"/>
  <c r="AH31" i="16"/>
  <c r="AF29" i="8"/>
  <c r="AM29" i="8"/>
  <c r="AI50" i="7"/>
  <c r="AT50" i="7"/>
  <c r="AI40" i="16"/>
  <c r="AH64" i="7"/>
  <c r="AS64" i="7"/>
  <c r="AG47" i="7"/>
  <c r="AR47" i="7"/>
  <c r="AI26" i="7"/>
  <c r="AT26" i="7"/>
  <c r="AI26" i="16"/>
  <c r="AG3" i="16"/>
  <c r="AG3" i="7"/>
  <c r="AR3" i="7"/>
  <c r="AG10" i="16"/>
  <c r="AG10" i="7"/>
  <c r="AR10" i="7"/>
  <c r="AG22" i="7"/>
  <c r="AR22" i="7"/>
  <c r="AG22" i="16"/>
  <c r="AG21" i="7"/>
  <c r="AR21" i="7"/>
  <c r="AG21" i="16"/>
  <c r="AH3" i="16"/>
  <c r="AH3" i="7"/>
  <c r="AS3" i="7"/>
  <c r="AH21" i="16"/>
  <c r="AH21" i="7"/>
  <c r="AS21" i="7"/>
  <c r="AJ64" i="7"/>
  <c r="AU64" i="7"/>
  <c r="AJ54" i="7"/>
  <c r="AU54" i="7"/>
  <c r="AI61" i="7"/>
  <c r="AT61" i="7"/>
  <c r="AI39" i="7"/>
  <c r="AT39" i="7"/>
  <c r="AI23" i="7"/>
  <c r="AT23" i="7"/>
  <c r="AI23" i="16"/>
  <c r="AG24" i="7"/>
  <c r="AR24" i="7"/>
  <c r="AG24" i="16"/>
  <c r="AG12" i="7"/>
  <c r="AR12" i="7"/>
  <c r="AG12" i="16"/>
  <c r="AG13" i="16"/>
  <c r="AG13" i="7"/>
  <c r="AR13" i="7"/>
  <c r="AG33" i="7"/>
  <c r="AR33" i="7"/>
  <c r="AG33" i="16"/>
  <c r="AH14" i="7"/>
  <c r="AS14" i="7"/>
  <c r="AH14" i="16"/>
  <c r="AH28" i="7"/>
  <c r="AS28" i="7"/>
  <c r="AH28" i="16"/>
  <c r="AH4" i="7"/>
  <c r="AS4" i="7"/>
  <c r="AH4" i="16"/>
  <c r="AJ73" i="16"/>
  <c r="AJ42" i="7"/>
  <c r="AU42" i="7"/>
  <c r="AJ39" i="16"/>
  <c r="AI63" i="16"/>
  <c r="AI10" i="7"/>
  <c r="AT10" i="7"/>
  <c r="AI10" i="16"/>
  <c r="AG18" i="16"/>
  <c r="AG18" i="7"/>
  <c r="AR18" i="7"/>
  <c r="AG6" i="7"/>
  <c r="AR6" i="7"/>
  <c r="AG6" i="16"/>
  <c r="AG20" i="7"/>
  <c r="AR20" i="7"/>
  <c r="AG20" i="16"/>
  <c r="AG31" i="16"/>
  <c r="AG31" i="7"/>
  <c r="AR31" i="7"/>
  <c r="AH17" i="7"/>
  <c r="AS17" i="7"/>
  <c r="AH17" i="16"/>
  <c r="AH15" i="7"/>
  <c r="AS15" i="7"/>
  <c r="AH15" i="16"/>
  <c r="AH18" i="16"/>
  <c r="AH18" i="7"/>
  <c r="AS18" i="7"/>
  <c r="AG30" i="7"/>
  <c r="AR30" i="7"/>
  <c r="AG30" i="16"/>
  <c r="AG72" i="16"/>
  <c r="AJ94" i="16"/>
  <c r="AJ82" i="16"/>
  <c r="AG77" i="16"/>
  <c r="AH40" i="7"/>
  <c r="AS40" i="7"/>
  <c r="AH54" i="16"/>
  <c r="AG60" i="7"/>
  <c r="AR60" i="7"/>
  <c r="AI22" i="7"/>
  <c r="AT22" i="7"/>
  <c r="AI22" i="16"/>
  <c r="AG8" i="7"/>
  <c r="AR8" i="7"/>
  <c r="AG8" i="16"/>
  <c r="AG2" i="7"/>
  <c r="AR2" i="7"/>
  <c r="AG2" i="16"/>
  <c r="AG17" i="7"/>
  <c r="AR17" i="7"/>
  <c r="AG17" i="16"/>
  <c r="AH22" i="7"/>
  <c r="AS22" i="7"/>
  <c r="AH22" i="16"/>
  <c r="AH16" i="16"/>
  <c r="AH16" i="7"/>
  <c r="AS16" i="7"/>
  <c r="AG19" i="7"/>
  <c r="AR19" i="7"/>
  <c r="AG19" i="16"/>
  <c r="AI13" i="8"/>
  <c r="AQ13" i="8"/>
  <c r="AI37" i="16"/>
  <c r="AI13" i="7"/>
  <c r="AT13" i="7"/>
  <c r="AI13" i="16"/>
  <c r="AI27" i="7"/>
  <c r="AT27" i="7"/>
  <c r="AI27" i="16"/>
  <c r="AG14" i="16"/>
  <c r="AG14" i="7"/>
  <c r="AR14" i="7"/>
  <c r="AG9" i="16"/>
  <c r="AG9" i="7"/>
  <c r="AR9" i="7"/>
  <c r="AG28" i="16"/>
  <c r="AG28" i="7"/>
  <c r="AR28" i="7"/>
  <c r="AH20" i="16"/>
  <c r="AH20" i="7"/>
  <c r="AS20" i="7"/>
  <c r="AH10" i="7"/>
  <c r="AS10" i="7"/>
  <c r="AH10" i="16"/>
  <c r="AH23" i="16"/>
  <c r="AH23" i="7"/>
  <c r="AS23" i="7"/>
  <c r="AG11" i="16"/>
  <c r="AG11" i="7"/>
  <c r="AR11" i="7"/>
  <c r="AH88" i="16"/>
  <c r="AH98" i="16"/>
  <c r="AI22" i="8"/>
  <c r="AQ22" i="8"/>
  <c r="AJ96" i="16"/>
  <c r="AJ34" i="16"/>
  <c r="AI41" i="7"/>
  <c r="AT41" i="7"/>
  <c r="AH43" i="7"/>
  <c r="AS43" i="7"/>
  <c r="AH60" i="16"/>
  <c r="AH39" i="7"/>
  <c r="AS39" i="7"/>
  <c r="AG42" i="7"/>
  <c r="AR42" i="7"/>
  <c r="AI20" i="16"/>
  <c r="AI20" i="7"/>
  <c r="AT20" i="7"/>
  <c r="AG5" i="16"/>
  <c r="AG5" i="7"/>
  <c r="AR5" i="7"/>
  <c r="AG15" i="16"/>
  <c r="AG15" i="7"/>
  <c r="AR15" i="7"/>
  <c r="AG4" i="16"/>
  <c r="AG4" i="7"/>
  <c r="AR4" i="7"/>
  <c r="AG27" i="16"/>
  <c r="AG27" i="7"/>
  <c r="AR27" i="7"/>
  <c r="AH13" i="16"/>
  <c r="AH13" i="7"/>
  <c r="AS13" i="7"/>
  <c r="AH12" i="7"/>
  <c r="AS12" i="7"/>
  <c r="AH12" i="16"/>
  <c r="AG7" i="16"/>
  <c r="AG7" i="7"/>
  <c r="AR7" i="7"/>
  <c r="AF94" i="16"/>
  <c r="AI88" i="16"/>
  <c r="AG83" i="7"/>
  <c r="AR83" i="7"/>
  <c r="AG95" i="16"/>
  <c r="AJ84" i="16"/>
  <c r="AJ63" i="7"/>
  <c r="AU63" i="7"/>
  <c r="AI61" i="16"/>
  <c r="AI64" i="16"/>
  <c r="AG65" i="7"/>
  <c r="AR65" i="7"/>
  <c r="AI8" i="16"/>
  <c r="AI8" i="7"/>
  <c r="AT8" i="7"/>
  <c r="AG25" i="16"/>
  <c r="AG25" i="7"/>
  <c r="AR25" i="7"/>
  <c r="AG16" i="16"/>
  <c r="AG16" i="7"/>
  <c r="AR16" i="7"/>
  <c r="AG32" i="7"/>
  <c r="AR32" i="7"/>
  <c r="AG32" i="16"/>
  <c r="AG29" i="7"/>
  <c r="AR29" i="7"/>
  <c r="AG29" i="16"/>
  <c r="AH5" i="16"/>
  <c r="AH5" i="7"/>
  <c r="AS5" i="7"/>
  <c r="AH9" i="16"/>
  <c r="AH9" i="7"/>
  <c r="AS9" i="7"/>
  <c r="AH225" i="7"/>
  <c r="AS225" i="7"/>
  <c r="AH298" i="16"/>
  <c r="AG245" i="16"/>
  <c r="AH109" i="8"/>
  <c r="AP109" i="8"/>
  <c r="AJ58" i="16"/>
  <c r="AI62" i="16"/>
  <c r="AI43" i="7"/>
  <c r="AT43" i="7"/>
  <c r="AH41" i="16"/>
  <c r="AH55" i="16"/>
  <c r="AH50" i="7"/>
  <c r="AS50" i="7"/>
  <c r="AJ43" i="7"/>
  <c r="AU43" i="7"/>
  <c r="AJ56" i="7"/>
  <c r="AU56" i="7"/>
  <c r="AI54" i="7"/>
  <c r="AT54" i="7"/>
  <c r="AH44" i="16"/>
  <c r="AG55" i="7"/>
  <c r="AR55" i="7"/>
  <c r="AJ60" i="7"/>
  <c r="AU60" i="7"/>
  <c r="AJ36" i="7"/>
  <c r="AU36" i="7"/>
  <c r="AJ37" i="7"/>
  <c r="AU37" i="7"/>
  <c r="AI34" i="7"/>
  <c r="AT34" i="7"/>
  <c r="AI55" i="16"/>
  <c r="AI42" i="16"/>
  <c r="AI46" i="7"/>
  <c r="AT46" i="7"/>
  <c r="AH34" i="7"/>
  <c r="AS34" i="7"/>
  <c r="AH37" i="16"/>
  <c r="AG48" i="7"/>
  <c r="AR48" i="7"/>
  <c r="AG54" i="16"/>
  <c r="AG58" i="16"/>
  <c r="AJ45" i="16"/>
  <c r="AJ49" i="16"/>
  <c r="AI53" i="7"/>
  <c r="AT53" i="7"/>
  <c r="AH46" i="7"/>
  <c r="AS46" i="7"/>
  <c r="AH62" i="16"/>
  <c r="AI56" i="16"/>
  <c r="AG39" i="7"/>
  <c r="AR39" i="7"/>
  <c r="AJ57" i="7"/>
  <c r="AU57" i="7"/>
  <c r="AJ45" i="7"/>
  <c r="AU45" i="7"/>
  <c r="AJ46" i="16"/>
  <c r="AH48" i="7"/>
  <c r="AS48" i="7"/>
  <c r="AG63" i="16"/>
  <c r="AG34" i="7"/>
  <c r="AR34" i="7"/>
  <c r="AH44" i="7"/>
  <c r="AS44" i="7"/>
  <c r="AJ48" i="7"/>
  <c r="AU48" i="7"/>
  <c r="AJ65" i="7"/>
  <c r="AU65" i="7"/>
  <c r="AI49" i="16"/>
  <c r="AI65" i="7"/>
  <c r="AT65" i="7"/>
  <c r="AI35" i="7"/>
  <c r="AT35" i="7"/>
  <c r="AJ53" i="7"/>
  <c r="AU53" i="7"/>
  <c r="AI47" i="16"/>
  <c r="AI59" i="16"/>
  <c r="AH47" i="16"/>
  <c r="AH57" i="16"/>
  <c r="AH59" i="7"/>
  <c r="AS59" i="7"/>
  <c r="AG49" i="7"/>
  <c r="AR49" i="7"/>
  <c r="AG62" i="7"/>
  <c r="AR62" i="7"/>
  <c r="AG56" i="7"/>
  <c r="AR56" i="7"/>
  <c r="AJ55" i="16"/>
  <c r="AG45" i="16"/>
  <c r="AG46" i="7"/>
  <c r="AR46" i="7"/>
  <c r="AG58" i="7"/>
  <c r="AR58" i="7"/>
  <c r="AG50" i="16"/>
  <c r="AG52" i="7"/>
  <c r="AR52" i="7"/>
  <c r="AG54" i="7"/>
  <c r="AR54" i="7"/>
  <c r="AG61" i="16"/>
  <c r="AG61" i="7"/>
  <c r="AR61" i="7"/>
  <c r="AG63" i="7"/>
  <c r="AR63" i="7"/>
  <c r="AG34" i="16"/>
  <c r="AG47" i="16"/>
  <c r="AG59" i="16"/>
  <c r="AG49" i="16"/>
  <c r="AG56" i="16"/>
  <c r="AG65" i="16"/>
  <c r="AG36" i="7"/>
  <c r="AR36" i="7"/>
  <c r="AG62" i="16"/>
  <c r="AG37" i="16"/>
  <c r="AG53" i="7"/>
  <c r="AR53" i="7"/>
  <c r="AG38" i="7"/>
  <c r="AR38" i="7"/>
  <c r="AG55" i="16"/>
  <c r="AG64" i="7"/>
  <c r="AR64" i="7"/>
  <c r="AG51" i="7"/>
  <c r="AR51" i="7"/>
  <c r="AG40" i="7"/>
  <c r="AR40" i="7"/>
  <c r="AG39" i="16"/>
  <c r="AG43" i="7"/>
  <c r="AR43" i="7"/>
  <c r="AG57" i="16"/>
  <c r="AG41" i="16"/>
  <c r="AG44" i="16"/>
  <c r="AG48" i="16"/>
  <c r="AG42" i="16"/>
  <c r="AH54" i="7"/>
  <c r="AS54" i="7"/>
  <c r="AH36" i="16"/>
  <c r="AH61" i="16"/>
  <c r="AH56" i="7"/>
  <c r="AS56" i="7"/>
  <c r="AH39" i="16"/>
  <c r="AH61" i="7"/>
  <c r="AS61" i="7"/>
  <c r="AH43" i="16"/>
  <c r="AH59" i="16"/>
  <c r="AH35" i="16"/>
  <c r="AH46" i="16"/>
  <c r="AH37" i="7"/>
  <c r="AS37" i="7"/>
  <c r="AH34" i="16"/>
  <c r="AH58" i="7"/>
  <c r="AS58" i="7"/>
  <c r="AH40" i="16"/>
  <c r="AH42" i="16"/>
  <c r="AH57" i="7"/>
  <c r="AS57" i="7"/>
  <c r="AH38" i="16"/>
  <c r="AH63" i="7"/>
  <c r="AS63" i="7"/>
  <c r="AH55" i="7"/>
  <c r="AS55" i="7"/>
  <c r="AH62" i="7"/>
  <c r="AS62" i="7"/>
  <c r="AI52" i="7"/>
  <c r="AT52" i="7"/>
  <c r="AI56" i="7"/>
  <c r="AT56" i="7"/>
  <c r="AH64" i="16"/>
  <c r="AH52" i="7"/>
  <c r="AS52" i="7"/>
  <c r="AH50" i="16"/>
  <c r="AH48" i="16"/>
  <c r="AI37" i="7"/>
  <c r="AT37" i="7"/>
  <c r="AH65" i="16"/>
  <c r="AI57" i="7"/>
  <c r="AT57" i="7"/>
  <c r="AH41" i="7"/>
  <c r="AS41" i="7"/>
  <c r="AH45" i="7"/>
  <c r="AS45" i="7"/>
  <c r="AH51" i="16"/>
  <c r="AH53" i="7"/>
  <c r="AS53" i="7"/>
  <c r="AH49" i="7"/>
  <c r="AS49" i="7"/>
  <c r="AH47" i="7"/>
  <c r="AS47" i="7"/>
  <c r="AI36" i="16"/>
  <c r="AI64" i="7"/>
  <c r="AT64" i="7"/>
  <c r="AI51" i="7"/>
  <c r="AT51" i="7"/>
  <c r="AI60" i="7"/>
  <c r="AT60" i="7"/>
  <c r="AI54" i="16"/>
  <c r="AJ56" i="16"/>
  <c r="AI62" i="7"/>
  <c r="AT62" i="7"/>
  <c r="AI41" i="16"/>
  <c r="AI44" i="7"/>
  <c r="AT44" i="7"/>
  <c r="AJ58" i="7"/>
  <c r="AU58" i="7"/>
  <c r="AI43" i="16"/>
  <c r="AJ50" i="16"/>
  <c r="AJ39" i="7"/>
  <c r="AU39" i="7"/>
  <c r="AI59" i="7"/>
  <c r="AT59" i="7"/>
  <c r="AI46" i="16"/>
  <c r="AI39" i="16"/>
  <c r="AJ37" i="16"/>
  <c r="AI55" i="7"/>
  <c r="AT55" i="7"/>
  <c r="AI49" i="7"/>
  <c r="AT49" i="7"/>
  <c r="AJ34" i="7"/>
  <c r="AU34" i="7"/>
  <c r="AJ44" i="16"/>
  <c r="AI42" i="7"/>
  <c r="AT42" i="7"/>
  <c r="AJ46" i="7"/>
  <c r="AU46" i="7"/>
  <c r="AI63" i="7"/>
  <c r="AT63" i="7"/>
  <c r="AI45" i="7"/>
  <c r="AT45" i="7"/>
  <c r="AI65" i="16"/>
  <c r="AI48" i="7"/>
  <c r="AT48" i="7"/>
  <c r="AI38" i="7"/>
  <c r="AT38" i="7"/>
  <c r="AJ60" i="16"/>
  <c r="AJ63" i="16"/>
  <c r="AJ51" i="16"/>
  <c r="AI34" i="16"/>
  <c r="AI53" i="16"/>
  <c r="AJ44" i="7"/>
  <c r="AU44" i="7"/>
  <c r="AJ64" i="16"/>
  <c r="AJ49" i="7"/>
  <c r="AU49" i="7"/>
  <c r="AJ54" i="16"/>
  <c r="AI60" i="16"/>
  <c r="AI50" i="16"/>
  <c r="AI40" i="7"/>
  <c r="AT40" i="7"/>
  <c r="AJ57" i="16"/>
  <c r="AI58" i="16"/>
  <c r="AI47" i="7"/>
  <c r="AT47" i="7"/>
  <c r="AJ53" i="16"/>
  <c r="AJ52" i="7"/>
  <c r="AU52" i="7"/>
  <c r="AJ40" i="7"/>
  <c r="AU40" i="7"/>
  <c r="AJ42" i="16"/>
  <c r="AJ38" i="7"/>
  <c r="AU38" i="7"/>
  <c r="AJ41" i="7"/>
  <c r="AU41" i="7"/>
  <c r="AJ48" i="16"/>
  <c r="AJ43" i="16"/>
  <c r="AJ36" i="16"/>
  <c r="AJ35" i="7"/>
  <c r="AU35" i="7"/>
  <c r="AJ35" i="16"/>
  <c r="AJ62" i="16"/>
  <c r="AJ62" i="7"/>
  <c r="AU62" i="7"/>
  <c r="AJ65" i="16"/>
  <c r="AJ61" i="16"/>
  <c r="AJ47" i="7"/>
  <c r="AU47" i="7"/>
  <c r="AJ47" i="16"/>
  <c r="AJ59" i="16"/>
  <c r="AJ59" i="7"/>
  <c r="AU59" i="7"/>
  <c r="AF36" i="16"/>
  <c r="AF36" i="7"/>
  <c r="AQ36" i="7"/>
  <c r="AF38" i="16"/>
  <c r="AF38" i="7"/>
  <c r="AQ38" i="7"/>
  <c r="AF40" i="7"/>
  <c r="AQ40" i="7"/>
  <c r="AF40" i="16"/>
  <c r="AF42" i="16"/>
  <c r="AF42" i="7"/>
  <c r="AQ42" i="7"/>
  <c r="AF45" i="7"/>
  <c r="AQ45" i="7"/>
  <c r="AF44" i="16"/>
  <c r="AF41" i="16"/>
  <c r="AF41" i="7"/>
  <c r="AQ41" i="7"/>
  <c r="AF46" i="16"/>
  <c r="AF46" i="7"/>
  <c r="AQ46" i="7"/>
  <c r="AF43" i="16"/>
  <c r="AF43" i="7"/>
  <c r="AQ43" i="7"/>
  <c r="AF49" i="16"/>
  <c r="AF49" i="7"/>
  <c r="AQ49" i="7"/>
  <c r="AF45" i="16"/>
  <c r="AF44" i="7"/>
  <c r="AQ44" i="7"/>
  <c r="AF50" i="16"/>
  <c r="AF50" i="7"/>
  <c r="AQ50" i="7"/>
  <c r="AF34" i="16"/>
  <c r="AF34" i="7"/>
  <c r="AQ34" i="7"/>
  <c r="AF47" i="7"/>
  <c r="AQ47" i="7"/>
  <c r="AF47" i="16"/>
  <c r="AF53" i="16"/>
  <c r="AF53" i="7"/>
  <c r="AQ53" i="7"/>
  <c r="AF48" i="7"/>
  <c r="AQ48" i="7"/>
  <c r="AF48" i="16"/>
  <c r="AF54" i="16"/>
  <c r="AF54" i="7"/>
  <c r="AQ54" i="7"/>
  <c r="AF35" i="16"/>
  <c r="AF35" i="7"/>
  <c r="AQ35" i="7"/>
  <c r="AF56" i="16"/>
  <c r="AF56" i="7"/>
  <c r="AQ56" i="7"/>
  <c r="AF52" i="16"/>
  <c r="AF52" i="7"/>
  <c r="AQ52" i="7"/>
  <c r="AF58" i="16"/>
  <c r="AF58" i="7"/>
  <c r="AQ58" i="7"/>
  <c r="AF37" i="7"/>
  <c r="AQ37" i="7"/>
  <c r="AF37" i="16"/>
  <c r="AF60" i="16"/>
  <c r="AF61" i="7"/>
  <c r="AQ61" i="7"/>
  <c r="AF57" i="16"/>
  <c r="AF57" i="7"/>
  <c r="AQ57" i="7"/>
  <c r="AF62" i="16"/>
  <c r="AF62" i="7"/>
  <c r="AQ62" i="7"/>
  <c r="AF59" i="7"/>
  <c r="AQ59" i="7"/>
  <c r="AF59" i="16"/>
  <c r="AF51" i="16"/>
  <c r="AF51" i="7"/>
  <c r="AQ51" i="7"/>
  <c r="AF64" i="7"/>
  <c r="AQ64" i="7"/>
  <c r="AF64" i="16"/>
  <c r="AF60" i="7"/>
  <c r="AQ60" i="7"/>
  <c r="AF61" i="16"/>
  <c r="AF63" i="16"/>
  <c r="AF63" i="7"/>
  <c r="AQ63" i="7"/>
  <c r="AF55" i="7"/>
  <c r="AQ55" i="7"/>
  <c r="AF55" i="16"/>
  <c r="AF39" i="7"/>
  <c r="AQ39" i="7"/>
  <c r="AF39" i="16"/>
  <c r="AF65" i="16"/>
  <c r="AF65" i="7"/>
  <c r="AQ65" i="7"/>
  <c r="AG194" i="16"/>
  <c r="AG213" i="16"/>
  <c r="AG194" i="7"/>
  <c r="AR194" i="7"/>
  <c r="AH119" i="8"/>
  <c r="AP119" i="8"/>
  <c r="AH125" i="8"/>
  <c r="AP125" i="8"/>
  <c r="AH128" i="8"/>
  <c r="AP128" i="8"/>
  <c r="AH129" i="8"/>
  <c r="AP129" i="8"/>
  <c r="AG181" i="16"/>
  <c r="AG205" i="16"/>
  <c r="AH136" i="8"/>
  <c r="AP136" i="8"/>
  <c r="AG182" i="7"/>
  <c r="AR182" i="7"/>
  <c r="AG208" i="7"/>
  <c r="AR208" i="7"/>
  <c r="AG217" i="16"/>
  <c r="AH115" i="8"/>
  <c r="AP115" i="8"/>
  <c r="AH114" i="8"/>
  <c r="AP114" i="8"/>
  <c r="AH192" i="7"/>
  <c r="AS192" i="7"/>
  <c r="AJ186" i="7"/>
  <c r="AU186" i="7"/>
  <c r="AH151" i="8"/>
  <c r="AP151" i="8"/>
  <c r="AG188" i="16"/>
  <c r="AG213" i="7"/>
  <c r="AR213" i="7"/>
  <c r="AG180" i="7"/>
  <c r="AR180" i="7"/>
  <c r="AJ176" i="16"/>
  <c r="AG205" i="7"/>
  <c r="AR205" i="7"/>
  <c r="AG192" i="16"/>
  <c r="AH144" i="8"/>
  <c r="AP144" i="8"/>
  <c r="AG215" i="7"/>
  <c r="AR215" i="7"/>
  <c r="AH202" i="7"/>
  <c r="AS202" i="7"/>
  <c r="AG184" i="16"/>
  <c r="AH116" i="8"/>
  <c r="AP116" i="8"/>
  <c r="AG201" i="16"/>
  <c r="AG191" i="16"/>
  <c r="AF132" i="8"/>
  <c r="AN132" i="8"/>
  <c r="AG174" i="16"/>
  <c r="AF188" i="16"/>
  <c r="AG200" i="7"/>
  <c r="AR200" i="7"/>
  <c r="AG193" i="7"/>
  <c r="AR193" i="7"/>
  <c r="AH117" i="8"/>
  <c r="AP117" i="8"/>
  <c r="AG210" i="7"/>
  <c r="AR210" i="7"/>
  <c r="AG188" i="7"/>
  <c r="AR188" i="7"/>
  <c r="AJ208" i="7"/>
  <c r="AU208" i="7"/>
  <c r="AG185" i="7"/>
  <c r="AR185" i="7"/>
  <c r="AG189" i="7"/>
  <c r="AR189" i="7"/>
  <c r="AH121" i="8"/>
  <c r="AP121" i="8"/>
  <c r="AJ199" i="7"/>
  <c r="AU199" i="7"/>
  <c r="AG179" i="7"/>
  <c r="AR179" i="7"/>
  <c r="AG198" i="16"/>
  <c r="AG175" i="16"/>
  <c r="AH148" i="8"/>
  <c r="AP148" i="8"/>
  <c r="AG187" i="7"/>
  <c r="AR187" i="7"/>
  <c r="AG207" i="7"/>
  <c r="AR207" i="7"/>
  <c r="AH134" i="8"/>
  <c r="AP134" i="8"/>
  <c r="AG212" i="16"/>
  <c r="AH123" i="8"/>
  <c r="AP123" i="8"/>
  <c r="AG174" i="7"/>
  <c r="AR174" i="7"/>
  <c r="AF124" i="8"/>
  <c r="AL124" i="8"/>
  <c r="AH120" i="8"/>
  <c r="AP120" i="8"/>
  <c r="AF136" i="8"/>
  <c r="AN136" i="8"/>
  <c r="AH206" i="16"/>
  <c r="AF207" i="16"/>
  <c r="AH122" i="8"/>
  <c r="AP122" i="8"/>
  <c r="AH143" i="8"/>
  <c r="AP143" i="8"/>
  <c r="AH146" i="8"/>
  <c r="AP146" i="8"/>
  <c r="AG186" i="7"/>
  <c r="AR186" i="7"/>
  <c r="AG211" i="7"/>
  <c r="AR211" i="7"/>
  <c r="AF193" i="7"/>
  <c r="AQ193" i="7"/>
  <c r="AG211" i="16"/>
  <c r="AF129" i="8"/>
  <c r="AK129" i="8"/>
  <c r="AJ197" i="7"/>
  <c r="AU197" i="7"/>
  <c r="AG206" i="7"/>
  <c r="AR206" i="7"/>
  <c r="AH142" i="8"/>
  <c r="AP142" i="8"/>
  <c r="AF204" i="16"/>
  <c r="AG191" i="7"/>
  <c r="AR191" i="7"/>
  <c r="AH220" i="16"/>
  <c r="AF159" i="8"/>
  <c r="AI159" i="8"/>
  <c r="AQ159" i="8"/>
  <c r="AG228" i="16"/>
  <c r="AF306" i="16"/>
  <c r="AG306" i="16"/>
  <c r="AJ222" i="16"/>
  <c r="AF229" i="16"/>
  <c r="AF225" i="16"/>
  <c r="AG229" i="16"/>
  <c r="AJ220" i="16"/>
  <c r="AF167" i="8"/>
  <c r="AN167" i="8"/>
  <c r="AF176" i="8"/>
  <c r="AK176" i="8"/>
  <c r="AF244" i="16"/>
  <c r="AJ228" i="16"/>
  <c r="AH201" i="8"/>
  <c r="AP201" i="8"/>
  <c r="AF162" i="8"/>
  <c r="AM162" i="8"/>
  <c r="AJ225" i="16"/>
  <c r="AF283" i="16"/>
  <c r="AH223" i="16"/>
  <c r="AJ303" i="16"/>
  <c r="AG263" i="16"/>
  <c r="AH222" i="16"/>
  <c r="AG219" i="16"/>
  <c r="AJ224" i="16"/>
  <c r="AH227" i="16"/>
  <c r="AF164" i="8"/>
  <c r="AL164" i="8"/>
  <c r="AJ219" i="16"/>
  <c r="AH224" i="16"/>
  <c r="AF222" i="16"/>
  <c r="AH219" i="16"/>
  <c r="AG225" i="16"/>
  <c r="AH212" i="8"/>
  <c r="AP212" i="8"/>
  <c r="AF224" i="16"/>
  <c r="AG244" i="16"/>
  <c r="AH297" i="16"/>
  <c r="AH228" i="16"/>
  <c r="AG231" i="16"/>
  <c r="AH227" i="8"/>
  <c r="AP227" i="8"/>
  <c r="AF155" i="8"/>
  <c r="AI155" i="8"/>
  <c r="AQ155" i="8"/>
  <c r="AF228" i="7"/>
  <c r="AQ228" i="7"/>
  <c r="AH214" i="8"/>
  <c r="AP214" i="8"/>
  <c r="AJ306" i="16"/>
  <c r="AI68" i="7"/>
  <c r="AT68" i="7"/>
  <c r="AI23" i="8"/>
  <c r="AQ23" i="8"/>
  <c r="AG67" i="7"/>
  <c r="AR67" i="7"/>
  <c r="AH90" i="16"/>
  <c r="AI85" i="16"/>
  <c r="AG94" i="16"/>
  <c r="AI96" i="7"/>
  <c r="AT96" i="7"/>
  <c r="AJ70" i="7"/>
  <c r="AU70" i="7"/>
  <c r="AG71" i="16"/>
  <c r="AJ66" i="7"/>
  <c r="AU66" i="7"/>
  <c r="AG73" i="16"/>
  <c r="AG66" i="7"/>
  <c r="AR66" i="7"/>
  <c r="AF86" i="7"/>
  <c r="AQ86" i="7"/>
  <c r="AI9" i="8"/>
  <c r="AQ9" i="8"/>
  <c r="AJ79" i="16"/>
  <c r="AJ81" i="7"/>
  <c r="AU81" i="7"/>
  <c r="AF4" i="8"/>
  <c r="AH4" i="8"/>
  <c r="AP4" i="8"/>
  <c r="AH85" i="16"/>
  <c r="AJ75" i="16"/>
  <c r="AF81" i="16"/>
  <c r="AG15" i="8"/>
  <c r="AO15" i="8"/>
  <c r="AG73" i="7"/>
  <c r="AR73" i="7"/>
  <c r="AI84" i="16"/>
  <c r="AJ81" i="16"/>
  <c r="AF97" i="7"/>
  <c r="AQ97" i="7"/>
  <c r="AH86" i="16"/>
  <c r="AG78" i="16"/>
  <c r="AJ92" i="16"/>
  <c r="AG70" i="7"/>
  <c r="AR70" i="7"/>
  <c r="AI95" i="7"/>
  <c r="AT95" i="7"/>
  <c r="AF13" i="8"/>
  <c r="AM13" i="8"/>
  <c r="AG85" i="16"/>
  <c r="AJ90" i="16"/>
  <c r="AG90" i="7"/>
  <c r="AR90" i="7"/>
  <c r="AI31" i="8"/>
  <c r="AQ31" i="8"/>
  <c r="AF82" i="7"/>
  <c r="AQ82" i="7"/>
  <c r="AJ77" i="16"/>
  <c r="AG92" i="16"/>
  <c r="AH100" i="16"/>
  <c r="AG91" i="16"/>
  <c r="AJ69" i="16"/>
  <c r="AJ67" i="16"/>
  <c r="AJ87" i="16"/>
  <c r="AG93" i="16"/>
  <c r="AI69" i="16"/>
  <c r="AF26" i="8"/>
  <c r="AH26" i="8"/>
  <c r="AP26" i="8"/>
  <c r="AF23" i="8"/>
  <c r="AH23" i="8"/>
  <c r="AP23" i="8"/>
  <c r="AG13" i="8"/>
  <c r="AO13" i="8"/>
  <c r="AG23" i="8"/>
  <c r="AO23" i="8"/>
  <c r="AG18" i="8"/>
  <c r="AO18" i="8"/>
  <c r="AI29" i="8"/>
  <c r="AQ29" i="8"/>
  <c r="AF75" i="7"/>
  <c r="AQ75" i="7"/>
  <c r="AG99" i="16"/>
  <c r="AI25" i="8"/>
  <c r="AQ25" i="8"/>
  <c r="AG76" i="7"/>
  <c r="AR76" i="7"/>
  <c r="AF83" i="7"/>
  <c r="AQ83" i="7"/>
  <c r="AG28" i="8"/>
  <c r="AO28" i="8"/>
  <c r="AI81" i="16"/>
  <c r="AF84" i="16"/>
  <c r="AJ86" i="7"/>
  <c r="AU86" i="7"/>
  <c r="AJ68" i="16"/>
  <c r="AJ74" i="16"/>
  <c r="AI67" i="16"/>
  <c r="AG82" i="7"/>
  <c r="AR82" i="7"/>
  <c r="AI100" i="16"/>
  <c r="AJ76" i="7"/>
  <c r="AU76" i="7"/>
  <c r="AG4" i="8"/>
  <c r="AO4" i="8"/>
  <c r="AI97" i="16"/>
  <c r="AG87" i="16"/>
  <c r="AG68" i="16"/>
  <c r="AJ89" i="16"/>
  <c r="AJ99" i="16"/>
  <c r="AJ76" i="16"/>
  <c r="AI87" i="16"/>
  <c r="AJ89" i="7"/>
  <c r="AU89" i="7"/>
  <c r="AF88" i="16"/>
  <c r="AG29" i="8"/>
  <c r="AO29" i="8"/>
  <c r="AF69" i="16"/>
  <c r="AH66" i="16"/>
  <c r="AF32" i="8"/>
  <c r="AL32" i="8"/>
  <c r="AG88" i="16"/>
  <c r="AI94" i="16"/>
  <c r="AF70" i="16"/>
  <c r="AI90" i="16"/>
  <c r="AI69" i="7"/>
  <c r="AT69" i="7"/>
  <c r="AJ97" i="16"/>
  <c r="AI73" i="16"/>
  <c r="AG97" i="16"/>
  <c r="AF85" i="7"/>
  <c r="AQ85" i="7"/>
  <c r="AH91" i="16"/>
  <c r="AF27" i="8"/>
  <c r="AK27" i="8"/>
  <c r="AG20" i="8"/>
  <c r="AO20" i="8"/>
  <c r="AH99" i="7"/>
  <c r="AS99" i="7"/>
  <c r="AI98" i="7"/>
  <c r="AT98" i="7"/>
  <c r="AG100" i="7"/>
  <c r="AR100" i="7"/>
  <c r="AF28" i="8"/>
  <c r="AK28" i="8"/>
  <c r="AI19" i="8"/>
  <c r="AQ19" i="8"/>
  <c r="AG32" i="8"/>
  <c r="AO32" i="8"/>
  <c r="AG84" i="16"/>
  <c r="AJ72" i="7"/>
  <c r="AU72" i="7"/>
  <c r="AJ83" i="7"/>
  <c r="AU83" i="7"/>
  <c r="AJ88" i="16"/>
  <c r="AG86" i="7"/>
  <c r="AR86" i="7"/>
  <c r="AG96" i="7"/>
  <c r="AR96" i="7"/>
  <c r="AH81" i="16"/>
  <c r="AF34" i="8"/>
  <c r="AH34" i="8"/>
  <c r="AP34" i="8"/>
  <c r="AH89" i="7"/>
  <c r="AS89" i="7"/>
  <c r="AG33" i="8"/>
  <c r="AO33" i="8"/>
  <c r="AG89" i="7"/>
  <c r="AR89" i="7"/>
  <c r="AG6" i="8"/>
  <c r="AO6" i="8"/>
  <c r="AI95" i="16"/>
  <c r="AJ85" i="7"/>
  <c r="AU85" i="7"/>
  <c r="AJ100" i="16"/>
  <c r="AG66" i="16"/>
  <c r="AI70" i="7"/>
  <c r="AT70" i="7"/>
  <c r="AH266" i="16"/>
  <c r="AF265" i="16"/>
  <c r="AJ298" i="16"/>
  <c r="AH237" i="16"/>
  <c r="AG238" i="16"/>
  <c r="AG204" i="8"/>
  <c r="AO204" i="8"/>
  <c r="AF183" i="8"/>
  <c r="AK183" i="8"/>
  <c r="AH272" i="16"/>
  <c r="AG242" i="16"/>
  <c r="AF238" i="16"/>
  <c r="AH236" i="7"/>
  <c r="AS236" i="7"/>
  <c r="AJ236" i="16"/>
  <c r="AJ242" i="7"/>
  <c r="AU242" i="7"/>
  <c r="AF236" i="16"/>
  <c r="AJ237" i="16"/>
  <c r="AG236" i="16"/>
  <c r="AH171" i="16"/>
  <c r="AI105" i="16"/>
  <c r="AI106" i="7"/>
  <c r="AT106" i="7"/>
  <c r="AG104" i="16"/>
  <c r="AI173" i="16"/>
  <c r="AH104" i="7"/>
  <c r="AS104" i="7"/>
  <c r="AF38" i="8"/>
  <c r="AL38" i="8"/>
  <c r="AH39" i="8"/>
  <c r="AP39" i="8"/>
  <c r="AH106" i="16"/>
  <c r="AH63" i="8"/>
  <c r="AP63" i="8"/>
  <c r="AF104" i="7"/>
  <c r="AQ104" i="7"/>
  <c r="AH101" i="16"/>
  <c r="AF101" i="16"/>
  <c r="AF105" i="16"/>
  <c r="AG102" i="16"/>
  <c r="AH102" i="16"/>
  <c r="AH37" i="8"/>
  <c r="AP37" i="8"/>
  <c r="AI101" i="16"/>
  <c r="AI103" i="16"/>
  <c r="AH124" i="7"/>
  <c r="AS124" i="7"/>
  <c r="AF172" i="7"/>
  <c r="AQ172" i="7"/>
  <c r="AI104" i="16"/>
  <c r="AH173" i="16"/>
  <c r="AF103" i="16"/>
  <c r="AG105" i="16"/>
  <c r="AH103" i="16"/>
  <c r="AG65" i="8"/>
  <c r="AO65" i="8"/>
  <c r="AF42" i="8"/>
  <c r="AL42" i="8"/>
  <c r="AF109" i="8"/>
  <c r="AM109" i="8"/>
  <c r="AH105" i="7"/>
  <c r="AS105" i="7"/>
  <c r="AH103" i="7"/>
  <c r="AS103" i="7"/>
  <c r="AG39" i="8"/>
  <c r="AO39" i="8"/>
  <c r="AI133" i="7"/>
  <c r="AT133" i="7"/>
  <c r="AG115" i="7"/>
  <c r="AR115" i="7"/>
  <c r="AH127" i="16"/>
  <c r="AF107" i="16"/>
  <c r="AF127" i="16"/>
  <c r="AI112" i="16"/>
  <c r="AI153" i="16"/>
  <c r="AJ97" i="7"/>
  <c r="AU97" i="7"/>
  <c r="AI5" i="8"/>
  <c r="AQ5" i="8"/>
  <c r="AI67" i="7"/>
  <c r="AT67" i="7"/>
  <c r="AJ96" i="7"/>
  <c r="AU96" i="7"/>
  <c r="AI86" i="16"/>
  <c r="AH89" i="16"/>
  <c r="AI74" i="16"/>
  <c r="AI96" i="16"/>
  <c r="AH70" i="7"/>
  <c r="AS70" i="7"/>
  <c r="AI32" i="8"/>
  <c r="AQ32" i="8"/>
  <c r="AH97" i="16"/>
  <c r="AF98" i="16"/>
  <c r="AF98" i="7"/>
  <c r="AQ98" i="7"/>
  <c r="AG89" i="16"/>
  <c r="AH97" i="7"/>
  <c r="AS97" i="7"/>
  <c r="AG25" i="8"/>
  <c r="AO25" i="8"/>
  <c r="AI26" i="8"/>
  <c r="AQ26" i="8"/>
  <c r="AH70" i="16"/>
  <c r="AJ77" i="7"/>
  <c r="AU77" i="7"/>
  <c r="AG84" i="7"/>
  <c r="AR84" i="7"/>
  <c r="AG85" i="7"/>
  <c r="AR85" i="7"/>
  <c r="AJ88" i="7"/>
  <c r="AU88" i="7"/>
  <c r="AJ90" i="7"/>
  <c r="AU90" i="7"/>
  <c r="AI93" i="16"/>
  <c r="AG26" i="8"/>
  <c r="AO26" i="8"/>
  <c r="AH90" i="7"/>
  <c r="AS90" i="7"/>
  <c r="AG97" i="7"/>
  <c r="AR97" i="7"/>
  <c r="AG82" i="16"/>
  <c r="AI100" i="7"/>
  <c r="AT100" i="7"/>
  <c r="AI93" i="7"/>
  <c r="AT93" i="7"/>
  <c r="AG14" i="8"/>
  <c r="AO14" i="8"/>
  <c r="AG94" i="7"/>
  <c r="AR94" i="7"/>
  <c r="AG71" i="7"/>
  <c r="AR71" i="7"/>
  <c r="AI89" i="7"/>
  <c r="AT89" i="7"/>
  <c r="AI85" i="7"/>
  <c r="AT85" i="7"/>
  <c r="AI86" i="7"/>
  <c r="AT86" i="7"/>
  <c r="AI89" i="16"/>
  <c r="AG99" i="7"/>
  <c r="AR99" i="7"/>
  <c r="AI21" i="8"/>
  <c r="AQ21" i="8"/>
  <c r="AJ70" i="16"/>
  <c r="AH95" i="16"/>
  <c r="AI73" i="7"/>
  <c r="AT73" i="7"/>
  <c r="AH93" i="16"/>
  <c r="AF86" i="16"/>
  <c r="AG79" i="16"/>
  <c r="AG100" i="16"/>
  <c r="AG76" i="16"/>
  <c r="AF76" i="16"/>
  <c r="AI98" i="16"/>
  <c r="AH86" i="7"/>
  <c r="AS86" i="7"/>
  <c r="AF5" i="8"/>
  <c r="AM5" i="8"/>
  <c r="AG22" i="8"/>
  <c r="AO22" i="8"/>
  <c r="AF69" i="7"/>
  <c r="AQ69" i="7"/>
  <c r="AH93" i="7"/>
  <c r="AS93" i="7"/>
  <c r="AF76" i="7"/>
  <c r="AQ76" i="7"/>
  <c r="AH76" i="16"/>
  <c r="AF24" i="8"/>
  <c r="AK24" i="8"/>
  <c r="AI75" i="7"/>
  <c r="AT75" i="7"/>
  <c r="AF75" i="16"/>
  <c r="AH76" i="7"/>
  <c r="AS76" i="7"/>
  <c r="AJ78" i="7"/>
  <c r="AU78" i="7"/>
  <c r="AJ67" i="7"/>
  <c r="AU67" i="7"/>
  <c r="AI99" i="16"/>
  <c r="AI18" i="8"/>
  <c r="AQ18" i="8"/>
  <c r="AG17" i="8"/>
  <c r="AO17" i="8"/>
  <c r="AF80" i="16"/>
  <c r="AJ99" i="7"/>
  <c r="AU99" i="7"/>
  <c r="AF81" i="7"/>
  <c r="AQ81" i="7"/>
  <c r="AI82" i="7"/>
  <c r="AT82" i="7"/>
  <c r="AI99" i="7"/>
  <c r="AT99" i="7"/>
  <c r="AI76" i="16"/>
  <c r="AI68" i="16"/>
  <c r="AJ95" i="7"/>
  <c r="AU95" i="7"/>
  <c r="AF66" i="7"/>
  <c r="AQ66" i="7"/>
  <c r="AJ69" i="7"/>
  <c r="AU69" i="7"/>
  <c r="AG81" i="7"/>
  <c r="AR81" i="7"/>
  <c r="AF2" i="8"/>
  <c r="AN2" i="8"/>
  <c r="AH73" i="7"/>
  <c r="AS73" i="7"/>
  <c r="AG91" i="7"/>
  <c r="AR91" i="7"/>
  <c r="AI79" i="7"/>
  <c r="AT79" i="7"/>
  <c r="AF99" i="7"/>
  <c r="AQ99" i="7"/>
  <c r="AJ87" i="7"/>
  <c r="AU87" i="7"/>
  <c r="AI79" i="16"/>
  <c r="AG93" i="7"/>
  <c r="AR93" i="7"/>
  <c r="AI76" i="7"/>
  <c r="AT76" i="7"/>
  <c r="AI4" i="8"/>
  <c r="AQ4" i="8"/>
  <c r="AG90" i="16"/>
  <c r="AI92" i="7"/>
  <c r="AT92" i="7"/>
  <c r="AJ98" i="16"/>
  <c r="AF71" i="16"/>
  <c r="AF74" i="16"/>
  <c r="AF17" i="8"/>
  <c r="AH17" i="8"/>
  <c r="AP17" i="8"/>
  <c r="AG78" i="7"/>
  <c r="AR78" i="7"/>
  <c r="AJ92" i="7"/>
  <c r="AU92" i="7"/>
  <c r="AF18" i="8"/>
  <c r="AH18" i="8"/>
  <c r="AP18" i="8"/>
  <c r="AI8" i="8"/>
  <c r="AQ8" i="8"/>
  <c r="AG34" i="8"/>
  <c r="AO34" i="8"/>
  <c r="AF73" i="7"/>
  <c r="AQ73" i="7"/>
  <c r="AF88" i="7"/>
  <c r="AQ88" i="7"/>
  <c r="AF92" i="16"/>
  <c r="AI83" i="16"/>
  <c r="AG69" i="7"/>
  <c r="AR69" i="7"/>
  <c r="AF12" i="8"/>
  <c r="AK12" i="8"/>
  <c r="AG12" i="8"/>
  <c r="AO12" i="8"/>
  <c r="AF91" i="7"/>
  <c r="AQ91" i="7"/>
  <c r="AG74" i="16"/>
  <c r="AF78" i="7"/>
  <c r="AQ78" i="7"/>
  <c r="AF10" i="8"/>
  <c r="AM10" i="8"/>
  <c r="AF97" i="16"/>
  <c r="AF92" i="7"/>
  <c r="AQ92" i="7"/>
  <c r="AH99" i="16"/>
  <c r="AH95" i="7"/>
  <c r="AS95" i="7"/>
  <c r="AI92" i="16"/>
  <c r="AJ74" i="7"/>
  <c r="AU74" i="7"/>
  <c r="AI36" i="8"/>
  <c r="AQ36" i="8"/>
  <c r="AI81" i="7"/>
  <c r="AT81" i="7"/>
  <c r="AG72" i="7"/>
  <c r="AR72" i="7"/>
  <c r="AF22" i="8"/>
  <c r="AM22" i="8"/>
  <c r="AI17" i="8"/>
  <c r="AQ17" i="8"/>
  <c r="AI3" i="8"/>
  <c r="AQ3" i="8"/>
  <c r="AH92" i="7"/>
  <c r="AS92" i="7"/>
  <c r="AF68" i="16"/>
  <c r="AF82" i="16"/>
  <c r="AJ82" i="7"/>
  <c r="AU82" i="7"/>
  <c r="AI66" i="7"/>
  <c r="AT66" i="7"/>
  <c r="AH83" i="7"/>
  <c r="AS83" i="7"/>
  <c r="AF8" i="8"/>
  <c r="AM8" i="8"/>
  <c r="AG16" i="8"/>
  <c r="AO16" i="8"/>
  <c r="AG80" i="16"/>
  <c r="AH92" i="16"/>
  <c r="AH69" i="7"/>
  <c r="AS69" i="7"/>
  <c r="AJ94" i="7"/>
  <c r="AU94" i="7"/>
  <c r="AI66" i="16"/>
  <c r="AH83" i="16"/>
  <c r="AI74" i="7"/>
  <c r="AT74" i="7"/>
  <c r="AH69" i="16"/>
  <c r="AG98" i="7"/>
  <c r="AR98" i="7"/>
  <c r="AG77" i="7"/>
  <c r="AR77" i="7"/>
  <c r="AJ86" i="16"/>
  <c r="AF33" i="8"/>
  <c r="AN33" i="8"/>
  <c r="AH75" i="16"/>
  <c r="AJ75" i="7"/>
  <c r="AU75" i="7"/>
  <c r="AH172" i="7"/>
  <c r="AS172" i="7"/>
  <c r="AF145" i="16"/>
  <c r="AJ204" i="16"/>
  <c r="AG217" i="7"/>
  <c r="AR217" i="7"/>
  <c r="AG195" i="7"/>
  <c r="AR195" i="7"/>
  <c r="AH131" i="8"/>
  <c r="AP131" i="8"/>
  <c r="AF138" i="8"/>
  <c r="AN138" i="8"/>
  <c r="AG176" i="16"/>
  <c r="AJ200" i="7"/>
  <c r="AU200" i="7"/>
  <c r="AF202" i="16"/>
  <c r="AJ214" i="7"/>
  <c r="AU214" i="7"/>
  <c r="AH188" i="16"/>
  <c r="AG216" i="7"/>
  <c r="AR216" i="7"/>
  <c r="AH152" i="8"/>
  <c r="AP152" i="8"/>
  <c r="AH195" i="16"/>
  <c r="AG203" i="16"/>
  <c r="AF187" i="16"/>
  <c r="AF194" i="16"/>
  <c r="AG178" i="16"/>
  <c r="AG183" i="16"/>
  <c r="AF196" i="16"/>
  <c r="AG177" i="7"/>
  <c r="AR177" i="7"/>
  <c r="AH139" i="8"/>
  <c r="AP139" i="8"/>
  <c r="AH113" i="8"/>
  <c r="AP113" i="8"/>
  <c r="AH118" i="8"/>
  <c r="AP118" i="8"/>
  <c r="AG128" i="8"/>
  <c r="AO128" i="8"/>
  <c r="AG197" i="7"/>
  <c r="AR197" i="7"/>
  <c r="AF197" i="16"/>
  <c r="AG131" i="8"/>
  <c r="AO131" i="8"/>
  <c r="AG202" i="7"/>
  <c r="AR202" i="7"/>
  <c r="AG196" i="16"/>
  <c r="AH133" i="8"/>
  <c r="AP133" i="8"/>
  <c r="AH138" i="8"/>
  <c r="AP138" i="8"/>
  <c r="AG201" i="7"/>
  <c r="AR201" i="7"/>
  <c r="AG175" i="7"/>
  <c r="AR175" i="7"/>
  <c r="AF123" i="8"/>
  <c r="AM123" i="8"/>
  <c r="AG199" i="7"/>
  <c r="AR199" i="7"/>
  <c r="AG190" i="7"/>
  <c r="AR190" i="7"/>
  <c r="AG209" i="7"/>
  <c r="AR209" i="7"/>
  <c r="AG199" i="16"/>
  <c r="AH126" i="8"/>
  <c r="AP126" i="8"/>
  <c r="AG214" i="7"/>
  <c r="AR214" i="7"/>
  <c r="AH145" i="8"/>
  <c r="AP145" i="8"/>
  <c r="AG214" i="16"/>
  <c r="AJ192" i="16"/>
  <c r="AH207" i="7"/>
  <c r="AS207" i="7"/>
  <c r="AF134" i="8"/>
  <c r="AK134" i="8"/>
  <c r="AI200" i="16"/>
  <c r="AF202" i="7"/>
  <c r="AQ202" i="7"/>
  <c r="AG176" i="7"/>
  <c r="AR176" i="7"/>
  <c r="AG196" i="7"/>
  <c r="AR196" i="7"/>
  <c r="AF217" i="7"/>
  <c r="AQ217" i="7"/>
  <c r="AF192" i="16"/>
  <c r="AG237" i="7"/>
  <c r="AR237" i="7"/>
  <c r="AF237" i="16"/>
  <c r="AJ238" i="16"/>
  <c r="AG170" i="8"/>
  <c r="AO170" i="8"/>
  <c r="AG233" i="7"/>
  <c r="AR233" i="7"/>
  <c r="AG174" i="8"/>
  <c r="AO174" i="8"/>
  <c r="AF241" i="16"/>
  <c r="AH242" i="16"/>
  <c r="AH240" i="16"/>
  <c r="AH291" i="16"/>
  <c r="AJ241" i="16"/>
  <c r="AF242" i="16"/>
  <c r="AG241" i="16"/>
  <c r="AH241" i="7"/>
  <c r="AS241" i="7"/>
  <c r="AG285" i="16"/>
  <c r="AH295" i="7"/>
  <c r="AS295" i="7"/>
  <c r="AH229" i="8"/>
  <c r="AP229" i="8"/>
  <c r="AH296" i="7"/>
  <c r="AS296" i="7"/>
  <c r="AH151" i="16"/>
  <c r="AI170" i="16"/>
  <c r="AH152" i="16"/>
  <c r="AF169" i="16"/>
  <c r="AH111" i="16"/>
  <c r="AG109" i="16"/>
  <c r="AH116" i="16"/>
  <c r="AI116" i="16"/>
  <c r="AF108" i="16"/>
  <c r="AH236" i="8"/>
  <c r="AP236" i="8"/>
  <c r="AF206" i="8"/>
  <c r="AN206" i="8"/>
  <c r="AF287" i="7"/>
  <c r="AQ287" i="7"/>
  <c r="AG249" i="16"/>
  <c r="AF261" i="16"/>
  <c r="AH289" i="16"/>
  <c r="AH248" i="16"/>
  <c r="AF212" i="8"/>
  <c r="AI212" i="8"/>
  <c r="AQ212" i="8"/>
  <c r="AJ250" i="16"/>
  <c r="AG222" i="7"/>
  <c r="AR222" i="7"/>
  <c r="AJ244" i="16"/>
  <c r="AH247" i="16"/>
  <c r="AH276" i="7"/>
  <c r="AS276" i="7"/>
  <c r="AH227" i="7"/>
  <c r="AS227" i="7"/>
  <c r="AG163" i="8"/>
  <c r="AO163" i="8"/>
  <c r="AH282" i="7"/>
  <c r="AS282" i="7"/>
  <c r="AH250" i="7"/>
  <c r="AS250" i="7"/>
  <c r="AJ292" i="7"/>
  <c r="AU292" i="7"/>
  <c r="AJ249" i="7"/>
  <c r="AU249" i="7"/>
  <c r="AJ243" i="16"/>
  <c r="AI109" i="16"/>
  <c r="AH109" i="7"/>
  <c r="AS109" i="7"/>
  <c r="AF45" i="8"/>
  <c r="AK45" i="8"/>
  <c r="AG50" i="8"/>
  <c r="AO50" i="8"/>
  <c r="AH159" i="16"/>
  <c r="AI148" i="16"/>
  <c r="AF89" i="8"/>
  <c r="AN89" i="8"/>
  <c r="AF100" i="8"/>
  <c r="AK100" i="8"/>
  <c r="AF172" i="16"/>
  <c r="AI152" i="16"/>
  <c r="AH84" i="8"/>
  <c r="AP84" i="8"/>
  <c r="AF249" i="16"/>
  <c r="AF282" i="7"/>
  <c r="AQ282" i="7"/>
  <c r="AH244" i="16"/>
  <c r="AJ247" i="16"/>
  <c r="AG247" i="16"/>
  <c r="AJ245" i="7"/>
  <c r="AU245" i="7"/>
  <c r="AF117" i="7"/>
  <c r="AQ117" i="7"/>
  <c r="AF115" i="16"/>
  <c r="AF50" i="8"/>
  <c r="AI50" i="8"/>
  <c r="AQ50" i="8"/>
  <c r="AG243" i="16"/>
  <c r="AG246" i="16"/>
  <c r="AH245" i="16"/>
  <c r="AJ246" i="16"/>
  <c r="AF250" i="16"/>
  <c r="AF243" i="16"/>
  <c r="AH243" i="16"/>
  <c r="AH246" i="16"/>
  <c r="AH249" i="16"/>
  <c r="AF248" i="16"/>
  <c r="AG250" i="16"/>
  <c r="AF245" i="7"/>
  <c r="AQ245" i="7"/>
  <c r="AF246" i="16"/>
  <c r="AG248" i="16"/>
  <c r="AG227" i="8"/>
  <c r="AO227" i="8"/>
  <c r="AJ248" i="7"/>
  <c r="AU248" i="7"/>
  <c r="AG217" i="8"/>
  <c r="AO217" i="8"/>
  <c r="AH158" i="8"/>
  <c r="AP158" i="8"/>
  <c r="AJ265" i="16"/>
  <c r="AH235" i="16"/>
  <c r="AH280" i="16"/>
  <c r="AJ276" i="16"/>
  <c r="AG278" i="7"/>
  <c r="AR278" i="7"/>
  <c r="AF216" i="8"/>
  <c r="AM216" i="8"/>
  <c r="AH291" i="7"/>
  <c r="AS291" i="7"/>
  <c r="AG175" i="8"/>
  <c r="AO175" i="8"/>
  <c r="AG281" i="7"/>
  <c r="AR281" i="7"/>
  <c r="AJ281" i="16"/>
  <c r="AF228" i="8"/>
  <c r="AM228" i="8"/>
  <c r="AF215" i="8"/>
  <c r="AN215" i="8"/>
  <c r="AG270" i="16"/>
  <c r="AG280" i="16"/>
  <c r="AH163" i="8"/>
  <c r="AP163" i="8"/>
  <c r="AF281" i="16"/>
  <c r="AG232" i="7"/>
  <c r="AR232" i="7"/>
  <c r="AG116" i="16"/>
  <c r="AH133" i="16"/>
  <c r="AF116" i="16"/>
  <c r="AF148" i="16"/>
  <c r="AI114" i="16"/>
  <c r="AF49" i="8"/>
  <c r="AL49" i="8"/>
  <c r="AI134" i="7"/>
  <c r="AT134" i="7"/>
  <c r="AH115" i="7"/>
  <c r="AS115" i="7"/>
  <c r="AH50" i="8"/>
  <c r="AP50" i="8"/>
  <c r="AI118" i="16"/>
  <c r="AG172" i="7"/>
  <c r="AR172" i="7"/>
  <c r="AH152" i="7"/>
  <c r="AS152" i="7"/>
  <c r="AF53" i="8"/>
  <c r="AI53" i="8"/>
  <c r="AQ53" i="8"/>
  <c r="AF107" i="8"/>
  <c r="AL107" i="8"/>
  <c r="AG88" i="8"/>
  <c r="AO88" i="8"/>
  <c r="AG41" i="8"/>
  <c r="AO41" i="8"/>
  <c r="AH105" i="16"/>
  <c r="AI156" i="16"/>
  <c r="AF108" i="7"/>
  <c r="AQ108" i="7"/>
  <c r="AG136" i="16"/>
  <c r="AH168" i="16"/>
  <c r="AF151" i="16"/>
  <c r="AF44" i="8"/>
  <c r="AM44" i="8"/>
  <c r="AF117" i="16"/>
  <c r="AI170" i="7"/>
  <c r="AT170" i="7"/>
  <c r="AI131" i="7"/>
  <c r="AT131" i="7"/>
  <c r="AH118" i="16"/>
  <c r="AF133" i="16"/>
  <c r="AF142" i="16"/>
  <c r="AH150" i="7"/>
  <c r="AS150" i="7"/>
  <c r="AJ275" i="7"/>
  <c r="AU275" i="7"/>
  <c r="AH213" i="8"/>
  <c r="AP213" i="8"/>
  <c r="AH274" i="16"/>
  <c r="AG274" i="16"/>
  <c r="AH279" i="16"/>
  <c r="AG237" i="16"/>
  <c r="AJ278" i="16"/>
  <c r="AJ263" i="7"/>
  <c r="AU263" i="7"/>
  <c r="AF275" i="16"/>
  <c r="AF269" i="7"/>
  <c r="AQ269" i="7"/>
  <c r="AF277" i="16"/>
  <c r="AF278" i="7"/>
  <c r="AQ278" i="7"/>
  <c r="AH275" i="16"/>
  <c r="AH277" i="16"/>
  <c r="AH167" i="8"/>
  <c r="AP167" i="8"/>
  <c r="AH278" i="7"/>
  <c r="AS278" i="7"/>
  <c r="AG275" i="7"/>
  <c r="AR275" i="7"/>
  <c r="AH228" i="7"/>
  <c r="AS228" i="7"/>
  <c r="AG267" i="16"/>
  <c r="AJ239" i="16"/>
  <c r="AG262" i="16"/>
  <c r="AJ222" i="7"/>
  <c r="AU222" i="7"/>
  <c r="AG164" i="8"/>
  <c r="AO164" i="8"/>
  <c r="AH242" i="7"/>
  <c r="AS242" i="7"/>
  <c r="AH239" i="7"/>
  <c r="AS239" i="7"/>
  <c r="AG252" i="16"/>
  <c r="AG178" i="8"/>
  <c r="AO178" i="8"/>
  <c r="AG235" i="16"/>
  <c r="AH297" i="7"/>
  <c r="AS297" i="7"/>
  <c r="AG306" i="7"/>
  <c r="AR306" i="7"/>
  <c r="AH248" i="7"/>
  <c r="AS248" i="7"/>
  <c r="AH226" i="16"/>
  <c r="AG233" i="8"/>
  <c r="AO233" i="8"/>
  <c r="AH242" i="8"/>
  <c r="AP242" i="8"/>
  <c r="AG184" i="8"/>
  <c r="AO184" i="8"/>
  <c r="AH173" i="8"/>
  <c r="AP173" i="8"/>
  <c r="AF300" i="16"/>
  <c r="AG278" i="16"/>
  <c r="AF304" i="7"/>
  <c r="AQ304" i="7"/>
  <c r="AG239" i="16"/>
  <c r="AF275" i="7"/>
  <c r="AQ275" i="7"/>
  <c r="AH169" i="8"/>
  <c r="AP169" i="8"/>
  <c r="AF219" i="8"/>
  <c r="AI219" i="8"/>
  <c r="AQ219" i="8"/>
  <c r="AJ263" i="16"/>
  <c r="AF171" i="8"/>
  <c r="AN171" i="8"/>
  <c r="AJ251" i="16"/>
  <c r="AG273" i="16"/>
  <c r="AJ235" i="16"/>
  <c r="AJ196" i="16"/>
  <c r="AF141" i="8"/>
  <c r="AK141" i="8"/>
  <c r="AG143" i="8"/>
  <c r="AO143" i="8"/>
  <c r="AJ193" i="16"/>
  <c r="AH207" i="16"/>
  <c r="AF201" i="7"/>
  <c r="AQ201" i="7"/>
  <c r="AF195" i="7"/>
  <c r="AQ195" i="7"/>
  <c r="AJ196" i="7"/>
  <c r="AU196" i="7"/>
  <c r="AF178" i="7"/>
  <c r="AQ178" i="7"/>
  <c r="AJ192" i="7"/>
  <c r="AU192" i="7"/>
  <c r="AF217" i="16"/>
  <c r="AF153" i="8"/>
  <c r="AK153" i="8"/>
  <c r="AF114" i="8"/>
  <c r="AM114" i="8"/>
  <c r="AF192" i="7"/>
  <c r="AQ192" i="7"/>
  <c r="AF186" i="7"/>
  <c r="AQ186" i="7"/>
  <c r="AF207" i="7"/>
  <c r="AQ207" i="7"/>
  <c r="AF213" i="7"/>
  <c r="AQ213" i="7"/>
  <c r="AF128" i="8"/>
  <c r="AL128" i="8"/>
  <c r="AF122" i="8"/>
  <c r="AN122" i="8"/>
  <c r="AF143" i="8"/>
  <c r="AK143" i="8"/>
  <c r="AH188" i="7"/>
  <c r="AS188" i="7"/>
  <c r="AF213" i="16"/>
  <c r="AF214" i="16"/>
  <c r="AF185" i="7"/>
  <c r="AQ185" i="7"/>
  <c r="AF189" i="16"/>
  <c r="AF184" i="7"/>
  <c r="AQ184" i="7"/>
  <c r="AF209" i="7"/>
  <c r="AQ209" i="7"/>
  <c r="AF209" i="16"/>
  <c r="AF175" i="16"/>
  <c r="AF131" i="8"/>
  <c r="AN131" i="8"/>
  <c r="AF210" i="7"/>
  <c r="AQ210" i="7"/>
  <c r="AF194" i="7"/>
  <c r="AQ194" i="7"/>
  <c r="AF195" i="16"/>
  <c r="AF146" i="8"/>
  <c r="AK146" i="8"/>
  <c r="AF177" i="7"/>
  <c r="AQ177" i="7"/>
  <c r="AF130" i="8"/>
  <c r="AM130" i="8"/>
  <c r="AF113" i="8"/>
  <c r="AM113" i="8"/>
  <c r="AF197" i="7"/>
  <c r="AQ197" i="7"/>
  <c r="AF201" i="16"/>
  <c r="AJ189" i="7"/>
  <c r="AU189" i="7"/>
  <c r="AF133" i="8"/>
  <c r="AL133" i="8"/>
  <c r="AF175" i="7"/>
  <c r="AQ175" i="7"/>
  <c r="AJ205" i="16"/>
  <c r="AH234" i="7"/>
  <c r="AS234" i="7"/>
  <c r="AH234" i="16"/>
  <c r="AG198" i="8"/>
  <c r="AO198" i="8"/>
  <c r="AH261" i="16"/>
  <c r="AF226" i="7"/>
  <c r="AQ226" i="7"/>
  <c r="AG232" i="16"/>
  <c r="AJ252" i="16"/>
  <c r="AH225" i="16"/>
  <c r="AH168" i="8"/>
  <c r="AP168" i="8"/>
  <c r="AH240" i="7"/>
  <c r="AS240" i="7"/>
  <c r="AH196" i="8"/>
  <c r="AP196" i="8"/>
  <c r="AJ294" i="16"/>
  <c r="AH253" i="16"/>
  <c r="AG293" i="7"/>
  <c r="AR293" i="7"/>
  <c r="AH222" i="8"/>
  <c r="AP222" i="8"/>
  <c r="AF296" i="16"/>
  <c r="AJ290" i="16"/>
  <c r="AG294" i="16"/>
  <c r="AG260" i="16"/>
  <c r="AF252" i="16"/>
  <c r="AH293" i="7"/>
  <c r="AS293" i="7"/>
  <c r="AH251" i="16"/>
  <c r="AF291" i="16"/>
  <c r="AF163" i="7"/>
  <c r="AQ163" i="7"/>
  <c r="AH160" i="16"/>
  <c r="AG8" i="8"/>
  <c r="AO8" i="8"/>
  <c r="AF79" i="16"/>
  <c r="AH71" i="16"/>
  <c r="AH79" i="16"/>
  <c r="AG75" i="16"/>
  <c r="AH81" i="7"/>
  <c r="AS81" i="7"/>
  <c r="AF73" i="16"/>
  <c r="AH73" i="16"/>
  <c r="AI71" i="7"/>
  <c r="AT71" i="7"/>
  <c r="AJ80" i="7"/>
  <c r="AU80" i="7"/>
  <c r="AJ71" i="16"/>
  <c r="AG75" i="7"/>
  <c r="AR75" i="7"/>
  <c r="AI78" i="16"/>
  <c r="AG30" i="8"/>
  <c r="AO30" i="8"/>
  <c r="AG11" i="8"/>
  <c r="AO11" i="8"/>
  <c r="AF16" i="8"/>
  <c r="AL16" i="8"/>
  <c r="AF25" i="8"/>
  <c r="AN25" i="8"/>
  <c r="AH75" i="7"/>
  <c r="AS75" i="7"/>
  <c r="AF68" i="7"/>
  <c r="AQ68" i="7"/>
  <c r="AF89" i="7"/>
  <c r="AQ89" i="7"/>
  <c r="AG10" i="8"/>
  <c r="AO10" i="8"/>
  <c r="AH74" i="7"/>
  <c r="AS74" i="7"/>
  <c r="AI71" i="16"/>
  <c r="AJ71" i="7"/>
  <c r="AU71" i="7"/>
  <c r="AG83" i="16"/>
  <c r="AF11" i="8"/>
  <c r="AK11" i="8"/>
  <c r="AH74" i="16"/>
  <c r="AJ84" i="7"/>
  <c r="AU84" i="7"/>
  <c r="AH85" i="7"/>
  <c r="AS85" i="7"/>
  <c r="AF84" i="7"/>
  <c r="AQ84" i="7"/>
  <c r="AG21" i="8"/>
  <c r="AO21" i="8"/>
  <c r="AF20" i="8"/>
  <c r="AH20" i="8"/>
  <c r="AP20" i="8"/>
  <c r="AJ68" i="7"/>
  <c r="AU68" i="7"/>
  <c r="AF77" i="16"/>
  <c r="AF80" i="7"/>
  <c r="AQ80" i="7"/>
  <c r="AH72" i="7"/>
  <c r="AS72" i="7"/>
  <c r="AH72" i="16"/>
  <c r="AG27" i="8"/>
  <c r="AO27" i="8"/>
  <c r="AF21" i="8"/>
  <c r="AH21" i="8"/>
  <c r="AP21" i="8"/>
  <c r="AH71" i="7"/>
  <c r="AS71" i="7"/>
  <c r="AH84" i="16"/>
  <c r="AF164" i="16"/>
  <c r="AH119" i="16"/>
  <c r="AG127" i="7"/>
  <c r="AR127" i="7"/>
  <c r="AG127" i="16"/>
  <c r="AG124" i="16"/>
  <c r="AH264" i="16"/>
  <c r="AH263" i="7"/>
  <c r="AS263" i="7"/>
  <c r="AG290" i="7"/>
  <c r="AR290" i="7"/>
  <c r="AH294" i="16"/>
  <c r="AJ262" i="16"/>
  <c r="AF288" i="7"/>
  <c r="AQ288" i="7"/>
  <c r="AG228" i="8"/>
  <c r="AO228" i="8"/>
  <c r="AF240" i="16"/>
  <c r="AG251" i="16"/>
  <c r="AG226" i="8"/>
  <c r="AO226" i="8"/>
  <c r="AJ300" i="7"/>
  <c r="AU300" i="7"/>
  <c r="AG240" i="16"/>
  <c r="AG223" i="8"/>
  <c r="AO223" i="8"/>
  <c r="AF211" i="8"/>
  <c r="AL211" i="8"/>
  <c r="AJ240" i="16"/>
  <c r="AG285" i="7"/>
  <c r="AR285" i="7"/>
  <c r="AG230" i="8"/>
  <c r="AO230" i="8"/>
  <c r="AF187" i="8"/>
  <c r="AK187" i="8"/>
  <c r="AH225" i="8"/>
  <c r="AP225" i="8"/>
  <c r="AH252" i="16"/>
  <c r="AH300" i="16"/>
  <c r="AF283" i="7"/>
  <c r="AQ283" i="7"/>
  <c r="AG292" i="16"/>
  <c r="AF293" i="16"/>
  <c r="AJ291" i="16"/>
  <c r="AG296" i="16"/>
  <c r="AH286" i="16"/>
  <c r="AG235" i="8"/>
  <c r="AO235" i="8"/>
  <c r="AF289" i="16"/>
  <c r="AJ293" i="16"/>
  <c r="AF251" i="16"/>
  <c r="AH299" i="16"/>
  <c r="AJ301" i="16"/>
  <c r="AF294" i="16"/>
  <c r="AF290" i="16"/>
  <c r="AG297" i="16"/>
  <c r="AG293" i="16"/>
  <c r="AG161" i="8"/>
  <c r="AO161" i="8"/>
  <c r="AH290" i="16"/>
  <c r="AH261" i="7"/>
  <c r="AS261" i="7"/>
  <c r="AH220" i="7"/>
  <c r="AS220" i="7"/>
  <c r="AG197" i="8"/>
  <c r="AO197" i="8"/>
  <c r="AG156" i="8"/>
  <c r="AO156" i="8"/>
  <c r="AG212" i="8"/>
  <c r="AO212" i="8"/>
  <c r="AH276" i="16"/>
  <c r="AH290" i="7"/>
  <c r="AS290" i="7"/>
  <c r="AH229" i="7"/>
  <c r="AS229" i="7"/>
  <c r="AH229" i="16"/>
  <c r="AG199" i="8"/>
  <c r="AO199" i="8"/>
  <c r="AH251" i="7"/>
  <c r="AS251" i="7"/>
  <c r="AF262" i="7"/>
  <c r="AQ262" i="7"/>
  <c r="AG231" i="7"/>
  <c r="AR231" i="7"/>
  <c r="AH241" i="8"/>
  <c r="AP241" i="8"/>
  <c r="AJ272" i="7"/>
  <c r="AU272" i="7"/>
  <c r="AJ305" i="16"/>
  <c r="AJ260" i="16"/>
  <c r="AJ253" i="16"/>
  <c r="AG280" i="7"/>
  <c r="AR280" i="7"/>
  <c r="AF231" i="16"/>
  <c r="AJ262" i="7"/>
  <c r="AU262" i="7"/>
  <c r="AJ303" i="7"/>
  <c r="AU303" i="7"/>
  <c r="AG253" i="16"/>
  <c r="AG234" i="16"/>
  <c r="AG266" i="16"/>
  <c r="AF170" i="8"/>
  <c r="AI170" i="8"/>
  <c r="AQ170" i="8"/>
  <c r="AJ294" i="7"/>
  <c r="AU294" i="7"/>
  <c r="AH263" i="16"/>
  <c r="AH226" i="8"/>
  <c r="AP226" i="8"/>
  <c r="AG187" i="8"/>
  <c r="AO187" i="8"/>
  <c r="AH272" i="7"/>
  <c r="AS272" i="7"/>
  <c r="AG208" i="8"/>
  <c r="AO208" i="8"/>
  <c r="AG274" i="7"/>
  <c r="AR274" i="7"/>
  <c r="AH264" i="7"/>
  <c r="AS264" i="7"/>
  <c r="AH247" i="7"/>
  <c r="AS247" i="7"/>
  <c r="AH266" i="7"/>
  <c r="AS266" i="7"/>
  <c r="AG200" i="8"/>
  <c r="AO200" i="8"/>
  <c r="AG183" i="8"/>
  <c r="AO183" i="8"/>
  <c r="AH267" i="16"/>
  <c r="AG202" i="8"/>
  <c r="AO202" i="8"/>
  <c r="AH274" i="7"/>
  <c r="AS274" i="7"/>
  <c r="AH273" i="7"/>
  <c r="AS273" i="7"/>
  <c r="AG247" i="7"/>
  <c r="AR247" i="7"/>
  <c r="AG210" i="8"/>
  <c r="AO210" i="8"/>
  <c r="AH183" i="8"/>
  <c r="AP183" i="8"/>
  <c r="AH210" i="8"/>
  <c r="AP210" i="8"/>
  <c r="AG290" i="16"/>
  <c r="AJ237" i="7"/>
  <c r="AU237" i="7"/>
  <c r="AG239" i="7"/>
  <c r="AR239" i="7"/>
  <c r="AJ226" i="16"/>
  <c r="AH176" i="8"/>
  <c r="AP176" i="8"/>
  <c r="AG262" i="7"/>
  <c r="AR262" i="7"/>
  <c r="AF266" i="16"/>
  <c r="AH198" i="8"/>
  <c r="AP198" i="8"/>
  <c r="AJ240" i="7"/>
  <c r="AU240" i="7"/>
  <c r="AG233" i="16"/>
  <c r="AH265" i="16"/>
  <c r="AF208" i="8"/>
  <c r="AL208" i="8"/>
  <c r="AF226" i="16"/>
  <c r="AF260" i="16"/>
  <c r="AJ261" i="7"/>
  <c r="AU261" i="7"/>
  <c r="AF118" i="16"/>
  <c r="AI127" i="16"/>
  <c r="AF55" i="8"/>
  <c r="AI55" i="8"/>
  <c r="AQ55" i="8"/>
  <c r="AI130" i="7"/>
  <c r="AT130" i="7"/>
  <c r="AG69" i="8"/>
  <c r="AO69" i="8"/>
  <c r="AH125" i="16"/>
  <c r="AF65" i="8"/>
  <c r="AN65" i="8"/>
  <c r="AG68" i="8"/>
  <c r="AO68" i="8"/>
  <c r="AI130" i="16"/>
  <c r="AH153" i="16"/>
  <c r="AH132" i="16"/>
  <c r="AH110" i="7"/>
  <c r="AS110" i="7"/>
  <c r="AI168" i="16"/>
  <c r="AH159" i="7"/>
  <c r="AS159" i="7"/>
  <c r="AH132" i="7"/>
  <c r="AS132" i="7"/>
  <c r="AI169" i="16"/>
  <c r="AF103" i="8"/>
  <c r="AM103" i="8"/>
  <c r="AF150" i="7"/>
  <c r="AQ150" i="7"/>
  <c r="AG169" i="16"/>
  <c r="AH88" i="8"/>
  <c r="AP88" i="8"/>
  <c r="AF169" i="7"/>
  <c r="AQ169" i="7"/>
  <c r="AH148" i="7"/>
  <c r="AS148" i="7"/>
  <c r="AG105" i="8"/>
  <c r="AO105" i="8"/>
  <c r="AG95" i="8"/>
  <c r="AO95" i="8"/>
  <c r="AG108" i="8"/>
  <c r="AO108" i="8"/>
  <c r="AF166" i="16"/>
  <c r="AG148" i="16"/>
  <c r="AH172" i="16"/>
  <c r="AG103" i="8"/>
  <c r="AO103" i="8"/>
  <c r="AI172" i="16"/>
  <c r="AG171" i="16"/>
  <c r="AG148" i="7"/>
  <c r="AR148" i="7"/>
  <c r="AI171" i="16"/>
  <c r="AH160" i="7"/>
  <c r="AS160" i="7"/>
  <c r="AH103" i="8"/>
  <c r="AP103" i="8"/>
  <c r="AH170" i="16"/>
  <c r="AG96" i="8"/>
  <c r="AO96" i="8"/>
  <c r="AF168" i="7"/>
  <c r="AQ168" i="7"/>
  <c r="AG170" i="16"/>
  <c r="AG42" i="8"/>
  <c r="AO42" i="8"/>
  <c r="AG168" i="16"/>
  <c r="AI117" i="7"/>
  <c r="AT117" i="7"/>
  <c r="AI162" i="16"/>
  <c r="AF170" i="16"/>
  <c r="AH164" i="7"/>
  <c r="AS164" i="7"/>
  <c r="AH163" i="16"/>
  <c r="AF105" i="8"/>
  <c r="AK105" i="8"/>
  <c r="AH106" i="7"/>
  <c r="AS106" i="7"/>
  <c r="AH161" i="16"/>
  <c r="AH101" i="7"/>
  <c r="AS101" i="7"/>
  <c r="AH148" i="16"/>
  <c r="AG37" i="8"/>
  <c r="AO37" i="8"/>
  <c r="AI101" i="7"/>
  <c r="AT101" i="7"/>
  <c r="AI128" i="7"/>
  <c r="AT128" i="7"/>
  <c r="AH171" i="7"/>
  <c r="AS171" i="7"/>
  <c r="AH123" i="16"/>
  <c r="AG86" i="8"/>
  <c r="AO86" i="8"/>
  <c r="AG107" i="8"/>
  <c r="AO107" i="8"/>
  <c r="AI118" i="7"/>
  <c r="AT118" i="7"/>
  <c r="AI156" i="7"/>
  <c r="AT156" i="7"/>
  <c r="AF133" i="7"/>
  <c r="AQ133" i="7"/>
  <c r="AG100" i="8"/>
  <c r="AO100" i="8"/>
  <c r="AF69" i="8"/>
  <c r="AM69" i="8"/>
  <c r="AF136" i="16"/>
  <c r="AH164" i="16"/>
  <c r="AG121" i="16"/>
  <c r="AF132" i="16"/>
  <c r="AI134" i="16"/>
  <c r="AI162" i="7"/>
  <c r="AT162" i="7"/>
  <c r="AI163" i="7"/>
  <c r="AT163" i="7"/>
  <c r="AF170" i="7"/>
  <c r="AQ170" i="7"/>
  <c r="AH153" i="7"/>
  <c r="AS153" i="7"/>
  <c r="AG135" i="16"/>
  <c r="AG72" i="8"/>
  <c r="AO72" i="8"/>
  <c r="AF106" i="8"/>
  <c r="AI106" i="8"/>
  <c r="AQ106" i="8"/>
  <c r="AG89" i="8"/>
  <c r="AO89" i="8"/>
  <c r="AG117" i="16"/>
  <c r="AF107" i="7"/>
  <c r="AQ107" i="7"/>
  <c r="AH163" i="7"/>
  <c r="AS163" i="7"/>
  <c r="AF43" i="8"/>
  <c r="AK43" i="8"/>
  <c r="AH128" i="7"/>
  <c r="AS128" i="7"/>
  <c r="AG99" i="8"/>
  <c r="AO99" i="8"/>
  <c r="AF124" i="7"/>
  <c r="AQ124" i="7"/>
  <c r="AG129" i="16"/>
  <c r="AF58" i="8"/>
  <c r="AI58" i="8"/>
  <c r="AQ58" i="8"/>
  <c r="AG90" i="8"/>
  <c r="AO90" i="8"/>
  <c r="AI117" i="16"/>
  <c r="AF200" i="16"/>
  <c r="AJ199" i="16"/>
  <c r="AH206" i="7"/>
  <c r="AS206" i="7"/>
  <c r="AJ204" i="7"/>
  <c r="AU204" i="7"/>
  <c r="AI200" i="7"/>
  <c r="AT200" i="7"/>
  <c r="AG142" i="8"/>
  <c r="AO142" i="8"/>
  <c r="AH202" i="16"/>
  <c r="AH190" i="7"/>
  <c r="AS190" i="7"/>
  <c r="AF204" i="7"/>
  <c r="AQ204" i="7"/>
  <c r="AF126" i="8"/>
  <c r="AM126" i="8"/>
  <c r="AG126" i="8"/>
  <c r="AO126" i="8"/>
  <c r="AF140" i="8"/>
  <c r="AM140" i="8"/>
  <c r="AF200" i="7"/>
  <c r="AQ200" i="7"/>
  <c r="AJ190" i="16"/>
  <c r="AF190" i="16"/>
  <c r="AJ205" i="7"/>
  <c r="AU205" i="7"/>
  <c r="AF148" i="8"/>
  <c r="AK148" i="8"/>
  <c r="AF212" i="7"/>
  <c r="AQ212" i="7"/>
  <c r="AF190" i="7"/>
  <c r="AQ190" i="7"/>
  <c r="AG138" i="8"/>
  <c r="AO138" i="8"/>
  <c r="AF121" i="8"/>
  <c r="AN121" i="8"/>
  <c r="AF120" i="8"/>
  <c r="AK120" i="8"/>
  <c r="AF150" i="8"/>
  <c r="AL150" i="8"/>
  <c r="AF137" i="8"/>
  <c r="AN137" i="8"/>
  <c r="AF189" i="7"/>
  <c r="AQ189" i="7"/>
  <c r="AF205" i="7"/>
  <c r="AQ205" i="7"/>
  <c r="AF205" i="16"/>
  <c r="AF198" i="7"/>
  <c r="AQ198" i="7"/>
  <c r="AJ190" i="7"/>
  <c r="AU190" i="7"/>
  <c r="AF198" i="16"/>
  <c r="AF152" i="8"/>
  <c r="AM152" i="8"/>
  <c r="AJ193" i="7"/>
  <c r="AU193" i="7"/>
  <c r="AF216" i="7"/>
  <c r="AQ216" i="7"/>
  <c r="AJ264" i="7"/>
  <c r="AU264" i="7"/>
  <c r="AG261" i="16"/>
  <c r="AF273" i="16"/>
  <c r="AJ227" i="16"/>
  <c r="AG226" i="7"/>
  <c r="AR226" i="7"/>
  <c r="AJ234" i="16"/>
  <c r="AG259" i="7"/>
  <c r="AR259" i="7"/>
  <c r="AH260" i="16"/>
  <c r="AF264" i="16"/>
  <c r="AG264" i="16"/>
  <c r="AG271" i="16"/>
  <c r="AF207" i="8"/>
  <c r="AK207" i="8"/>
  <c r="AI227" i="7"/>
  <c r="AT227" i="7"/>
  <c r="AF227" i="16"/>
  <c r="AF199" i="8"/>
  <c r="AI199" i="8"/>
  <c r="AQ199" i="8"/>
  <c r="AJ266" i="16"/>
  <c r="AG265" i="7"/>
  <c r="AR265" i="7"/>
  <c r="AG238" i="8"/>
  <c r="AO238" i="8"/>
  <c r="AH237" i="7"/>
  <c r="AS237" i="7"/>
  <c r="AG173" i="8"/>
  <c r="AO173" i="8"/>
  <c r="AF270" i="16"/>
  <c r="AH296" i="16"/>
  <c r="AH273" i="16"/>
  <c r="AJ304" i="16"/>
  <c r="AH253" i="7"/>
  <c r="AS253" i="7"/>
  <c r="AF239" i="8"/>
  <c r="AN239" i="8"/>
  <c r="AF240" i="8"/>
  <c r="AI240" i="8"/>
  <c r="AQ240" i="8"/>
  <c r="AF304" i="16"/>
  <c r="AH268" i="7"/>
  <c r="AS268" i="7"/>
  <c r="AG189" i="8"/>
  <c r="AO189" i="8"/>
  <c r="AH269" i="16"/>
  <c r="AG162" i="8"/>
  <c r="AO162" i="8"/>
  <c r="AF291" i="7"/>
  <c r="AQ291" i="7"/>
  <c r="AH226" i="7"/>
  <c r="AS226" i="7"/>
  <c r="AG218" i="8"/>
  <c r="AO218" i="8"/>
  <c r="AF214" i="8"/>
  <c r="AL214" i="8"/>
  <c r="AH282" i="16"/>
  <c r="AJ224" i="7"/>
  <c r="AU224" i="7"/>
  <c r="AJ304" i="7"/>
  <c r="AU304" i="7"/>
  <c r="AG310" i="7"/>
  <c r="AR310" i="7"/>
  <c r="AF235" i="16"/>
  <c r="AF135" i="16"/>
  <c r="AG304" i="7"/>
  <c r="AR304" i="7"/>
  <c r="AI158" i="16"/>
  <c r="AG74" i="8"/>
  <c r="AO74" i="8"/>
  <c r="AI135" i="16"/>
  <c r="AG132" i="16"/>
  <c r="AH128" i="16"/>
  <c r="AF129" i="16"/>
  <c r="AH117" i="16"/>
  <c r="AF137" i="16"/>
  <c r="AG128" i="7"/>
  <c r="AR128" i="7"/>
  <c r="AH93" i="8"/>
  <c r="AP93" i="8"/>
  <c r="AG118" i="16"/>
  <c r="AH61" i="8"/>
  <c r="AP61" i="8"/>
  <c r="AG167" i="7"/>
  <c r="AR167" i="7"/>
  <c r="AG129" i="7"/>
  <c r="AR129" i="7"/>
  <c r="AG60" i="8"/>
  <c r="AO60" i="8"/>
  <c r="AG158" i="16"/>
  <c r="AI122" i="16"/>
  <c r="AH126" i="16"/>
  <c r="AF148" i="7"/>
  <c r="AQ148" i="7"/>
  <c r="AH55" i="8"/>
  <c r="AP55" i="8"/>
  <c r="AG78" i="8"/>
  <c r="AO78" i="8"/>
  <c r="AI120" i="16"/>
  <c r="AH120" i="7"/>
  <c r="AS120" i="7"/>
  <c r="AG53" i="8"/>
  <c r="AO53" i="8"/>
  <c r="AJ283" i="16"/>
  <c r="AH258" i="16"/>
  <c r="AF259" i="16"/>
  <c r="AF253" i="16"/>
  <c r="AG302" i="16"/>
  <c r="AF311" i="7"/>
  <c r="AQ311" i="7"/>
  <c r="AF308" i="7"/>
  <c r="AQ308" i="7"/>
  <c r="AJ306" i="7"/>
  <c r="AU306" i="7"/>
  <c r="AJ302" i="16"/>
  <c r="AF285" i="16"/>
  <c r="AH310" i="16"/>
  <c r="AH308" i="16"/>
  <c r="AJ311" i="16"/>
  <c r="AJ309" i="16"/>
  <c r="AH305" i="16"/>
  <c r="AH233" i="16"/>
  <c r="AF309" i="16"/>
  <c r="AF256" i="16"/>
  <c r="AH295" i="16"/>
  <c r="AF302" i="16"/>
  <c r="AF230" i="16"/>
  <c r="AG254" i="7"/>
  <c r="AR254" i="7"/>
  <c r="AH311" i="16"/>
  <c r="AJ310" i="7"/>
  <c r="AU310" i="7"/>
  <c r="AG309" i="16"/>
  <c r="AH194" i="8"/>
  <c r="AP194" i="8"/>
  <c r="AH244" i="8"/>
  <c r="AP244" i="8"/>
  <c r="AG239" i="8"/>
  <c r="AO239" i="8"/>
  <c r="AG57" i="8"/>
  <c r="AO57" i="8"/>
  <c r="AG126" i="16"/>
  <c r="AF126" i="16"/>
  <c r="AF121" i="16"/>
  <c r="AH58" i="8"/>
  <c r="AP58" i="8"/>
  <c r="AI125" i="16"/>
  <c r="AI126" i="7"/>
  <c r="AT126" i="7"/>
  <c r="AH121" i="16"/>
  <c r="AI148" i="7"/>
  <c r="AT148" i="7"/>
  <c r="AF120" i="16"/>
  <c r="AF123" i="16"/>
  <c r="AH122" i="7"/>
  <c r="AS122" i="7"/>
  <c r="AH124" i="16"/>
  <c r="AG120" i="16"/>
  <c r="AG58" i="8"/>
  <c r="AO58" i="8"/>
  <c r="AH122" i="16"/>
  <c r="AF125" i="16"/>
  <c r="AG123" i="16"/>
  <c r="AI124" i="16"/>
  <c r="AH239" i="16"/>
  <c r="AH240" i="8"/>
  <c r="AP240" i="8"/>
  <c r="AF271" i="16"/>
  <c r="AF157" i="8"/>
  <c r="AK157" i="8"/>
  <c r="AH243" i="8"/>
  <c r="AP243" i="8"/>
  <c r="AG304" i="16"/>
  <c r="AG245" i="7"/>
  <c r="AR245" i="7"/>
  <c r="AH265" i="7"/>
  <c r="AS265" i="7"/>
  <c r="AF288" i="16"/>
  <c r="AH307" i="7"/>
  <c r="AS307" i="7"/>
  <c r="AH307" i="16"/>
  <c r="AG307" i="16"/>
  <c r="AJ301" i="7"/>
  <c r="AU301" i="7"/>
  <c r="AG301" i="7"/>
  <c r="AR301" i="7"/>
  <c r="AG243" i="8"/>
  <c r="AO243" i="8"/>
  <c r="AJ254" i="16"/>
  <c r="AF301" i="16"/>
  <c r="AG256" i="16"/>
  <c r="AF307" i="16"/>
  <c r="AF254" i="7"/>
  <c r="AQ254" i="7"/>
  <c r="AH309" i="16"/>
  <c r="AH301" i="16"/>
  <c r="AH239" i="8"/>
  <c r="AP239" i="8"/>
  <c r="AJ308" i="16"/>
  <c r="AJ292" i="16"/>
  <c r="AG301" i="16"/>
  <c r="AJ307" i="16"/>
  <c r="AF246" i="8"/>
  <c r="AL246" i="8"/>
  <c r="AH247" i="8"/>
  <c r="AP247" i="8"/>
  <c r="AG155" i="8"/>
  <c r="AO155" i="8"/>
  <c r="AH237" i="8"/>
  <c r="AP237" i="8"/>
  <c r="AH232" i="7"/>
  <c r="AS232" i="7"/>
  <c r="AH280" i="7"/>
  <c r="AS280" i="7"/>
  <c r="AF241" i="8"/>
  <c r="AK241" i="8"/>
  <c r="AH254" i="16"/>
  <c r="AH304" i="7"/>
  <c r="AS304" i="7"/>
  <c r="AG307" i="7"/>
  <c r="AR307" i="7"/>
  <c r="AG209" i="8"/>
  <c r="AO209" i="8"/>
  <c r="AH219" i="7"/>
  <c r="AS219" i="7"/>
  <c r="AG176" i="8"/>
  <c r="AO176" i="8"/>
  <c r="AF244" i="8"/>
  <c r="AI244" i="8"/>
  <c r="AQ244" i="8"/>
  <c r="AF224" i="8"/>
  <c r="AM224" i="8"/>
  <c r="AF221" i="7"/>
  <c r="AQ221" i="7"/>
  <c r="AG244" i="8"/>
  <c r="AO244" i="8"/>
  <c r="AF223" i="16"/>
  <c r="AG259" i="16"/>
  <c r="AH181" i="8"/>
  <c r="AP181" i="8"/>
  <c r="AG201" i="8"/>
  <c r="AO201" i="8"/>
  <c r="AF264" i="7"/>
  <c r="AQ264" i="7"/>
  <c r="AG225" i="7"/>
  <c r="AR225" i="7"/>
  <c r="AH298" i="7"/>
  <c r="AS298" i="7"/>
  <c r="AJ243" i="7"/>
  <c r="AU243" i="7"/>
  <c r="AG213" i="8"/>
  <c r="AO213" i="8"/>
  <c r="AJ256" i="16"/>
  <c r="AG221" i="8"/>
  <c r="AO221" i="8"/>
  <c r="AH292" i="7"/>
  <c r="AS292" i="7"/>
  <c r="AF200" i="8"/>
  <c r="AL200" i="8"/>
  <c r="AH286" i="7"/>
  <c r="AS286" i="7"/>
  <c r="AH161" i="8"/>
  <c r="AP161" i="8"/>
  <c r="AG234" i="8"/>
  <c r="AO234" i="8"/>
  <c r="AJ276" i="7"/>
  <c r="AU276" i="7"/>
  <c r="AG294" i="7"/>
  <c r="AR294" i="7"/>
  <c r="AF247" i="8"/>
  <c r="AN247" i="8"/>
  <c r="AJ239" i="7"/>
  <c r="AU239" i="7"/>
  <c r="AH195" i="8"/>
  <c r="AP195" i="8"/>
  <c r="AH292" i="16"/>
  <c r="AF279" i="7"/>
  <c r="AQ279" i="7"/>
  <c r="AG222" i="8"/>
  <c r="AO222" i="8"/>
  <c r="AH260" i="7"/>
  <c r="AS260" i="7"/>
  <c r="AH230" i="8"/>
  <c r="AP230" i="8"/>
  <c r="AG228" i="7"/>
  <c r="AR228" i="7"/>
  <c r="AF198" i="8"/>
  <c r="AN198" i="8"/>
  <c r="AF276" i="7"/>
  <c r="AQ276" i="7"/>
  <c r="AG248" i="7"/>
  <c r="AR248" i="7"/>
  <c r="AF279" i="16"/>
  <c r="AG270" i="7"/>
  <c r="AR270" i="7"/>
  <c r="AG196" i="8"/>
  <c r="AO196" i="8"/>
  <c r="AF239" i="7"/>
  <c r="AQ239" i="7"/>
  <c r="AJ218" i="7"/>
  <c r="AU218" i="7"/>
  <c r="AH164" i="8"/>
  <c r="AP164" i="8"/>
  <c r="AF219" i="16"/>
  <c r="AF276" i="16"/>
  <c r="AJ235" i="7"/>
  <c r="AU235" i="7"/>
  <c r="AH184" i="8"/>
  <c r="AP184" i="8"/>
  <c r="AJ309" i="7"/>
  <c r="AU309" i="7"/>
  <c r="AH206" i="8"/>
  <c r="AP206" i="8"/>
  <c r="AF308" i="16"/>
  <c r="AF239" i="16"/>
  <c r="AH308" i="7"/>
  <c r="AS308" i="7"/>
  <c r="AJ249" i="16"/>
  <c r="AG223" i="7"/>
  <c r="AR223" i="7"/>
  <c r="AG154" i="8"/>
  <c r="AO154" i="8"/>
  <c r="AF223" i="7"/>
  <c r="AQ223" i="7"/>
  <c r="AH218" i="7"/>
  <c r="AS218" i="7"/>
  <c r="AJ261" i="16"/>
  <c r="AJ288" i="16"/>
  <c r="AF126" i="7"/>
  <c r="AQ126" i="7"/>
  <c r="AF173" i="7"/>
  <c r="AQ173" i="7"/>
  <c r="AF62" i="8"/>
  <c r="AI62" i="8"/>
  <c r="AQ62" i="8"/>
  <c r="AF173" i="16"/>
  <c r="AF121" i="7"/>
  <c r="AQ121" i="7"/>
  <c r="AI171" i="7"/>
  <c r="AT171" i="7"/>
  <c r="AF57" i="8"/>
  <c r="AM57" i="8"/>
  <c r="AI108" i="16"/>
  <c r="AI149" i="7"/>
  <c r="AT149" i="7"/>
  <c r="AH44" i="8"/>
  <c r="AP44" i="8"/>
  <c r="AI126" i="16"/>
  <c r="AH133" i="7"/>
  <c r="AS133" i="7"/>
  <c r="AF108" i="8"/>
  <c r="AM108" i="8"/>
  <c r="AH121" i="7"/>
  <c r="AS121" i="7"/>
  <c r="AF47" i="8"/>
  <c r="AK47" i="8"/>
  <c r="AH129" i="16"/>
  <c r="AG84" i="8"/>
  <c r="AO84" i="8"/>
  <c r="AH65" i="8"/>
  <c r="AP65" i="8"/>
  <c r="AG113" i="7"/>
  <c r="AR113" i="7"/>
  <c r="AF102" i="7"/>
  <c r="AQ102" i="7"/>
  <c r="AI169" i="7"/>
  <c r="AT169" i="7"/>
  <c r="AF81" i="8"/>
  <c r="AN81" i="8"/>
  <c r="AI125" i="7"/>
  <c r="AT125" i="7"/>
  <c r="AI160" i="16"/>
  <c r="AF102" i="16"/>
  <c r="AH170" i="7"/>
  <c r="AS170" i="7"/>
  <c r="AH108" i="8"/>
  <c r="AP108" i="8"/>
  <c r="AG106" i="8"/>
  <c r="AO106" i="8"/>
  <c r="AG101" i="8"/>
  <c r="AO101" i="8"/>
  <c r="AF84" i="8"/>
  <c r="AI84" i="8"/>
  <c r="AQ84" i="8"/>
  <c r="AI152" i="7"/>
  <c r="AT152" i="7"/>
  <c r="AI135" i="7"/>
  <c r="AT135" i="7"/>
  <c r="AG85" i="8"/>
  <c r="AO85" i="8"/>
  <c r="AH129" i="7"/>
  <c r="AS129" i="7"/>
  <c r="AF85" i="16"/>
  <c r="AI34" i="8"/>
  <c r="AQ34" i="8"/>
  <c r="AI83" i="7"/>
  <c r="AT83" i="7"/>
  <c r="AF71" i="7"/>
  <c r="AQ71" i="7"/>
  <c r="AF93" i="16"/>
  <c r="AF79" i="7"/>
  <c r="AQ79" i="7"/>
  <c r="AH87" i="7"/>
  <c r="AS87" i="7"/>
  <c r="AF7" i="8"/>
  <c r="AK7" i="8"/>
  <c r="AF242" i="8"/>
  <c r="AN242" i="8"/>
  <c r="AH233" i="8"/>
  <c r="AP233" i="8"/>
  <c r="AH299" i="7"/>
  <c r="AS299" i="7"/>
  <c r="AF225" i="8"/>
  <c r="AL225" i="8"/>
  <c r="AF289" i="7"/>
  <c r="AQ289" i="7"/>
  <c r="AG297" i="7"/>
  <c r="AR297" i="7"/>
  <c r="AF299" i="16"/>
  <c r="AG229" i="8"/>
  <c r="AO229" i="8"/>
  <c r="AH267" i="7"/>
  <c r="AS267" i="7"/>
  <c r="AG203" i="8"/>
  <c r="AO203" i="8"/>
  <c r="AH256" i="16"/>
  <c r="AF233" i="16"/>
  <c r="AH304" i="16"/>
  <c r="AJ230" i="16"/>
  <c r="AH259" i="16"/>
  <c r="AH170" i="8"/>
  <c r="AP170" i="8"/>
  <c r="AF241" i="7"/>
  <c r="AQ241" i="7"/>
  <c r="AG167" i="8"/>
  <c r="AO167" i="8"/>
  <c r="AJ310" i="16"/>
  <c r="AF169" i="8"/>
  <c r="AI169" i="8"/>
  <c r="AQ169" i="8"/>
  <c r="AF232" i="16"/>
  <c r="AH166" i="8"/>
  <c r="AP166" i="8"/>
  <c r="AF194" i="8"/>
  <c r="AK194" i="8"/>
  <c r="AG257" i="7"/>
  <c r="AR257" i="7"/>
  <c r="AJ233" i="16"/>
  <c r="AJ258" i="16"/>
  <c r="AJ255" i="7"/>
  <c r="AU255" i="7"/>
  <c r="AF129" i="7"/>
  <c r="AQ129" i="7"/>
  <c r="AG117" i="7"/>
  <c r="AR117" i="7"/>
  <c r="AH123" i="7"/>
  <c r="AS123" i="7"/>
  <c r="AH53" i="8"/>
  <c r="AP53" i="8"/>
  <c r="AG56" i="8"/>
  <c r="AO56" i="8"/>
  <c r="AG59" i="8"/>
  <c r="AO59" i="8"/>
  <c r="AF159" i="16"/>
  <c r="AI112" i="7"/>
  <c r="AT112" i="7"/>
  <c r="AH114" i="7"/>
  <c r="AS114" i="7"/>
  <c r="AF137" i="7"/>
  <c r="AQ137" i="7"/>
  <c r="AI137" i="7"/>
  <c r="AT137" i="7"/>
  <c r="AH114" i="16"/>
  <c r="AF73" i="8"/>
  <c r="AM73" i="8"/>
  <c r="AI107" i="7"/>
  <c r="AT107" i="7"/>
  <c r="AG146" i="16"/>
  <c r="AI159" i="7"/>
  <c r="AT159" i="7"/>
  <c r="AI172" i="7"/>
  <c r="AT172" i="7"/>
  <c r="AI107" i="16"/>
  <c r="AF162" i="7"/>
  <c r="AQ162" i="7"/>
  <c r="AH52" i="8"/>
  <c r="AP52" i="8"/>
  <c r="AH117" i="7"/>
  <c r="AS117" i="7"/>
  <c r="AG128" i="16"/>
  <c r="AI128" i="16"/>
  <c r="AH150" i="16"/>
  <c r="AG66" i="8"/>
  <c r="AO66" i="8"/>
  <c r="AG45" i="8"/>
  <c r="AO45" i="8"/>
  <c r="AF104" i="16"/>
  <c r="AF130" i="16"/>
  <c r="AH145" i="16"/>
  <c r="AI140" i="7"/>
  <c r="AT140" i="7"/>
  <c r="AH109" i="16"/>
  <c r="AF166" i="7"/>
  <c r="AQ166" i="7"/>
  <c r="AF128" i="7"/>
  <c r="AQ128" i="7"/>
  <c r="AF102" i="8"/>
  <c r="AN102" i="8"/>
  <c r="AH66" i="8"/>
  <c r="AP66" i="8"/>
  <c r="AF64" i="8"/>
  <c r="AL64" i="8"/>
  <c r="AF72" i="8"/>
  <c r="AL72" i="8"/>
  <c r="AF128" i="16"/>
  <c r="AH166" i="7"/>
  <c r="AS166" i="7"/>
  <c r="AG102" i="8"/>
  <c r="AO102" i="8"/>
  <c r="AI161" i="7"/>
  <c r="AT161" i="7"/>
  <c r="AH166" i="16"/>
  <c r="AI161" i="16"/>
  <c r="AF99" i="8"/>
  <c r="AM99" i="8"/>
  <c r="AF163" i="16"/>
  <c r="AF153" i="7"/>
  <c r="AQ153" i="7"/>
  <c r="AI109" i="7"/>
  <c r="AT109" i="7"/>
  <c r="AG64" i="8"/>
  <c r="AO64" i="8"/>
  <c r="AG162" i="16"/>
  <c r="AG149" i="7"/>
  <c r="AR149" i="7"/>
  <c r="AI140" i="16"/>
  <c r="AH146" i="7"/>
  <c r="AS146" i="7"/>
  <c r="AH147" i="7"/>
  <c r="AS147" i="7"/>
  <c r="AH89" i="8"/>
  <c r="AP89" i="8"/>
  <c r="AF171" i="7"/>
  <c r="AQ171" i="7"/>
  <c r="AG131" i="16"/>
  <c r="AH287" i="16"/>
  <c r="AH230" i="7"/>
  <c r="AS230" i="7"/>
  <c r="AJ259" i="16"/>
  <c r="AJ257" i="7"/>
  <c r="AU257" i="7"/>
  <c r="AF193" i="8"/>
  <c r="AN193" i="8"/>
  <c r="AH257" i="16"/>
  <c r="AJ232" i="16"/>
  <c r="AJ231" i="16"/>
  <c r="AG191" i="8"/>
  <c r="AO191" i="8"/>
  <c r="AG166" i="8"/>
  <c r="AO166" i="8"/>
  <c r="AJ257" i="16"/>
  <c r="AF233" i="7"/>
  <c r="AQ233" i="7"/>
  <c r="AG255" i="16"/>
  <c r="AJ259" i="7"/>
  <c r="AU259" i="7"/>
  <c r="AH230" i="16"/>
  <c r="AG289" i="7"/>
  <c r="AR289" i="7"/>
  <c r="AG255" i="7"/>
  <c r="AR255" i="7"/>
  <c r="AG289" i="16"/>
  <c r="AH191" i="8"/>
  <c r="AP191" i="8"/>
  <c r="AF231" i="7"/>
  <c r="AQ231" i="7"/>
  <c r="AF257" i="7"/>
  <c r="AQ257" i="7"/>
  <c r="AH232" i="16"/>
  <c r="AF255" i="16"/>
  <c r="AH216" i="8"/>
  <c r="AP216" i="8"/>
  <c r="AJ305" i="7"/>
  <c r="AU305" i="7"/>
  <c r="AF278" i="16"/>
  <c r="AF227" i="8"/>
  <c r="AN227" i="8"/>
  <c r="AJ219" i="7"/>
  <c r="AU219" i="7"/>
  <c r="AG265" i="16"/>
  <c r="AJ245" i="16"/>
  <c r="AH224" i="8"/>
  <c r="AP224" i="8"/>
  <c r="AJ290" i="7"/>
  <c r="AU290" i="7"/>
  <c r="AJ286" i="16"/>
  <c r="AF286" i="16"/>
  <c r="AF277" i="7"/>
  <c r="AQ277" i="7"/>
  <c r="AG273" i="7"/>
  <c r="AR273" i="7"/>
  <c r="AG229" i="7"/>
  <c r="AR229" i="7"/>
  <c r="AF248" i="7"/>
  <c r="AQ248" i="7"/>
  <c r="AG308" i="7"/>
  <c r="AR308" i="7"/>
  <c r="AG298" i="16"/>
  <c r="AF213" i="8"/>
  <c r="AM213" i="8"/>
  <c r="AH209" i="8"/>
  <c r="AP209" i="8"/>
  <c r="AH165" i="8"/>
  <c r="AP165" i="8"/>
  <c r="AG258" i="7"/>
  <c r="AR258" i="7"/>
  <c r="AF229" i="8"/>
  <c r="AM229" i="8"/>
  <c r="AG308" i="16"/>
  <c r="AJ260" i="7"/>
  <c r="AU260" i="7"/>
  <c r="AJ265" i="7"/>
  <c r="AU265" i="7"/>
  <c r="AG243" i="7"/>
  <c r="AR243" i="7"/>
  <c r="AG238" i="7"/>
  <c r="AR238" i="7"/>
  <c r="AF242" i="7"/>
  <c r="AQ242" i="7"/>
  <c r="AG236" i="7"/>
  <c r="AR236" i="7"/>
  <c r="AF234" i="16"/>
  <c r="AG258" i="16"/>
  <c r="AH179" i="8"/>
  <c r="AP179" i="8"/>
  <c r="AH174" i="8"/>
  <c r="AP174" i="8"/>
  <c r="AF178" i="8"/>
  <c r="AI178" i="8"/>
  <c r="AQ178" i="8"/>
  <c r="AH172" i="8"/>
  <c r="AP172" i="8"/>
  <c r="AF235" i="7"/>
  <c r="AQ235" i="7"/>
  <c r="AF306" i="7"/>
  <c r="AQ306" i="7"/>
  <c r="AG286" i="7"/>
  <c r="AR286" i="7"/>
  <c r="AH287" i="7"/>
  <c r="AS287" i="7"/>
  <c r="AF287" i="16"/>
  <c r="AJ287" i="16"/>
  <c r="AH289" i="7"/>
  <c r="AS289" i="7"/>
  <c r="AF173" i="8"/>
  <c r="AK173" i="8"/>
  <c r="AH312" i="7"/>
  <c r="AS312" i="7"/>
  <c r="AG225" i="8"/>
  <c r="AO225" i="8"/>
  <c r="AG220" i="16"/>
  <c r="AJ287" i="7"/>
  <c r="AU287" i="7"/>
  <c r="AJ270" i="16"/>
  <c r="AJ269" i="16"/>
  <c r="AJ312" i="7"/>
  <c r="AU312" i="7"/>
  <c r="AJ289" i="16"/>
  <c r="AH223" i="8"/>
  <c r="AP223" i="8"/>
  <c r="AF96" i="8"/>
  <c r="AK96" i="8"/>
  <c r="AF160" i="16"/>
  <c r="AH142" i="7"/>
  <c r="AS142" i="7"/>
  <c r="AF136" i="7"/>
  <c r="AQ136" i="7"/>
  <c r="AF134" i="16"/>
  <c r="AF156" i="16"/>
  <c r="AF149" i="16"/>
  <c r="AG164" i="16"/>
  <c r="AI157" i="7"/>
  <c r="AT157" i="7"/>
  <c r="AG130" i="16"/>
  <c r="AF161" i="7"/>
  <c r="AQ161" i="7"/>
  <c r="AF86" i="8"/>
  <c r="AI86" i="8"/>
  <c r="AQ86" i="8"/>
  <c r="AF160" i="7"/>
  <c r="AQ160" i="7"/>
  <c r="AF150" i="16"/>
  <c r="AG159" i="16"/>
  <c r="AH162" i="7"/>
  <c r="AS162" i="7"/>
  <c r="AH108" i="16"/>
  <c r="AG155" i="7"/>
  <c r="AR155" i="7"/>
  <c r="AG166" i="16"/>
  <c r="AH157" i="16"/>
  <c r="AG98" i="8"/>
  <c r="AO98" i="8"/>
  <c r="AG77" i="8"/>
  <c r="AO77" i="8"/>
  <c r="AH140" i="16"/>
  <c r="AF141" i="7"/>
  <c r="AQ141" i="7"/>
  <c r="AH142" i="16"/>
  <c r="AH162" i="16"/>
  <c r="AG165" i="16"/>
  <c r="AG138" i="7"/>
  <c r="AR138" i="7"/>
  <c r="AG160" i="16"/>
  <c r="AI164" i="16"/>
  <c r="AH107" i="16"/>
  <c r="AI145" i="7"/>
  <c r="AT145" i="7"/>
  <c r="AF165" i="16"/>
  <c r="AF157" i="7"/>
  <c r="AQ157" i="7"/>
  <c r="AF80" i="8"/>
  <c r="AN80" i="8"/>
  <c r="AH158" i="7"/>
  <c r="AS158" i="7"/>
  <c r="AF155" i="16"/>
  <c r="AH101" i="8"/>
  <c r="AP101" i="8"/>
  <c r="AI165" i="16"/>
  <c r="AG154" i="16"/>
  <c r="AI166" i="16"/>
  <c r="AF158" i="16"/>
  <c r="AH158" i="16"/>
  <c r="AI150" i="16"/>
  <c r="AG107" i="16"/>
  <c r="AI154" i="7"/>
  <c r="AT154" i="7"/>
  <c r="AG94" i="8"/>
  <c r="AO94" i="8"/>
  <c r="AF88" i="8"/>
  <c r="AL88" i="8"/>
  <c r="AH96" i="8"/>
  <c r="AP96" i="8"/>
  <c r="AG152" i="7"/>
  <c r="AR152" i="7"/>
  <c r="AI159" i="16"/>
  <c r="AH155" i="16"/>
  <c r="AG144" i="16"/>
  <c r="AH156" i="16"/>
  <c r="AF147" i="16"/>
  <c r="AG151" i="16"/>
  <c r="AG163" i="16"/>
  <c r="AG156" i="16"/>
  <c r="AG157" i="7"/>
  <c r="AR157" i="7"/>
  <c r="AH130" i="16"/>
  <c r="AF141" i="16"/>
  <c r="AF157" i="16"/>
  <c r="AH140" i="7"/>
  <c r="AS140" i="7"/>
  <c r="AH85" i="8"/>
  <c r="AP85" i="8"/>
  <c r="AH141" i="16"/>
  <c r="AF93" i="8"/>
  <c r="AM93" i="8"/>
  <c r="AF78" i="8"/>
  <c r="AI78" i="8"/>
  <c r="AQ78" i="8"/>
  <c r="AG76" i="8"/>
  <c r="AO76" i="8"/>
  <c r="AF144" i="7"/>
  <c r="AQ144" i="7"/>
  <c r="AH116" i="7"/>
  <c r="AS116" i="7"/>
  <c r="AI142" i="16"/>
  <c r="AH143" i="16"/>
  <c r="AH167" i="7"/>
  <c r="AS167" i="7"/>
  <c r="AH167" i="16"/>
  <c r="AH107" i="7"/>
  <c r="AS107" i="7"/>
  <c r="AG126" i="7"/>
  <c r="AR126" i="7"/>
  <c r="AF165" i="7"/>
  <c r="AQ165" i="7"/>
  <c r="AH154" i="16"/>
  <c r="AG123" i="7"/>
  <c r="AR123" i="7"/>
  <c r="AG149" i="16"/>
  <c r="AG166" i="7"/>
  <c r="AR166" i="7"/>
  <c r="AH59" i="8"/>
  <c r="AP59" i="8"/>
  <c r="AF118" i="7"/>
  <c r="AQ118" i="7"/>
  <c r="AG124" i="7"/>
  <c r="AR124" i="7"/>
  <c r="AF143" i="7"/>
  <c r="AQ143" i="7"/>
  <c r="AH81" i="8"/>
  <c r="AP81" i="8"/>
  <c r="AH102" i="8"/>
  <c r="AP102" i="8"/>
  <c r="AH60" i="8"/>
  <c r="AP60" i="8"/>
  <c r="AF79" i="8"/>
  <c r="AL79" i="8"/>
  <c r="AH91" i="8"/>
  <c r="AP91" i="8"/>
  <c r="AG121" i="7"/>
  <c r="AR121" i="7"/>
  <c r="AF143" i="16"/>
  <c r="AG155" i="16"/>
  <c r="AH57" i="8"/>
  <c r="AP57" i="8"/>
  <c r="AH141" i="7"/>
  <c r="AS141" i="7"/>
  <c r="AF87" i="7"/>
  <c r="AQ87" i="7"/>
  <c r="AG87" i="7"/>
  <c r="AR87" i="7"/>
  <c r="AF35" i="8"/>
  <c r="AH35" i="8"/>
  <c r="AP35" i="8"/>
  <c r="AI97" i="7"/>
  <c r="AT97" i="7"/>
  <c r="AG80" i="7"/>
  <c r="AR80" i="7"/>
  <c r="AG7" i="8"/>
  <c r="AO7" i="8"/>
  <c r="AI33" i="8"/>
  <c r="AQ33" i="8"/>
  <c r="AF90" i="7"/>
  <c r="AQ90" i="7"/>
  <c r="AI84" i="7"/>
  <c r="AT84" i="7"/>
  <c r="AH100" i="7"/>
  <c r="AS100" i="7"/>
  <c r="AH66" i="7"/>
  <c r="AS66" i="7"/>
  <c r="AF90" i="16"/>
  <c r="AI20" i="8"/>
  <c r="AQ20" i="8"/>
  <c r="AG36" i="8"/>
  <c r="AO36" i="8"/>
  <c r="AH78" i="7"/>
  <c r="AS78" i="7"/>
  <c r="AG2" i="8"/>
  <c r="AO2" i="8"/>
  <c r="AI78" i="7"/>
  <c r="AT78" i="7"/>
  <c r="AH78" i="16"/>
  <c r="AI14" i="8"/>
  <c r="AQ14" i="8"/>
  <c r="AG74" i="7"/>
  <c r="AR74" i="7"/>
  <c r="AF96" i="16"/>
  <c r="AG35" i="8"/>
  <c r="AO35" i="8"/>
  <c r="AF15" i="8"/>
  <c r="AK15" i="8"/>
  <c r="AH87" i="16"/>
  <c r="AG88" i="7"/>
  <c r="AR88" i="7"/>
  <c r="AF87" i="16"/>
  <c r="AF6" i="8"/>
  <c r="AK6" i="8"/>
  <c r="AH96" i="7"/>
  <c r="AS96" i="7"/>
  <c r="AF93" i="7"/>
  <c r="AQ93" i="7"/>
  <c r="AF19" i="8"/>
  <c r="AL19" i="8"/>
  <c r="AI94" i="7"/>
  <c r="AT94" i="7"/>
  <c r="AF70" i="7"/>
  <c r="AQ70" i="7"/>
  <c r="AH82" i="7"/>
  <c r="AS82" i="7"/>
  <c r="AH96" i="16"/>
  <c r="AF31" i="8"/>
  <c r="AM31" i="8"/>
  <c r="AH77" i="7"/>
  <c r="AS77" i="7"/>
  <c r="AI30" i="8"/>
  <c r="AQ30" i="8"/>
  <c r="AH82" i="16"/>
  <c r="AI72" i="7"/>
  <c r="AT72" i="7"/>
  <c r="AH77" i="16"/>
  <c r="AF96" i="7"/>
  <c r="AQ96" i="7"/>
  <c r="AG79" i="7"/>
  <c r="AR79" i="7"/>
  <c r="AI72" i="16"/>
  <c r="AF74" i="7"/>
  <c r="AQ74" i="7"/>
  <c r="AH88" i="7"/>
  <c r="AS88" i="7"/>
  <c r="AI75" i="16"/>
  <c r="AF9" i="8"/>
  <c r="AM9" i="8"/>
  <c r="AG24" i="8"/>
  <c r="AO24" i="8"/>
  <c r="AH80" i="7"/>
  <c r="AS80" i="7"/>
  <c r="AF94" i="7"/>
  <c r="AQ94" i="7"/>
  <c r="AI88" i="7"/>
  <c r="AT88" i="7"/>
  <c r="AG95" i="7"/>
  <c r="AR95" i="7"/>
  <c r="AH80" i="16"/>
  <c r="AF30" i="8"/>
  <c r="AK30" i="8"/>
  <c r="AF100" i="7"/>
  <c r="AQ100" i="7"/>
  <c r="AI24" i="8"/>
  <c r="AQ24" i="8"/>
  <c r="AH67" i="7"/>
  <c r="AS67" i="7"/>
  <c r="AF67" i="7"/>
  <c r="AQ67" i="7"/>
  <c r="AF36" i="8"/>
  <c r="AL36" i="8"/>
  <c r="AH68" i="7"/>
  <c r="AS68" i="7"/>
  <c r="AG3" i="8"/>
  <c r="AO3" i="8"/>
  <c r="AH98" i="7"/>
  <c r="AS98" i="7"/>
  <c r="AI7" i="8"/>
  <c r="AQ7" i="8"/>
  <c r="AF3" i="8"/>
  <c r="AK3" i="8"/>
  <c r="AI11" i="8"/>
  <c r="AQ11" i="8"/>
  <c r="AF14" i="8"/>
  <c r="AN14" i="8"/>
  <c r="AF83" i="16"/>
  <c r="AF78" i="16"/>
  <c r="AF95" i="7"/>
  <c r="AQ95" i="7"/>
  <c r="AH91" i="7"/>
  <c r="AS91" i="7"/>
  <c r="AH79" i="7"/>
  <c r="AS79" i="7"/>
  <c r="AH84" i="7"/>
  <c r="AS84" i="7"/>
  <c r="AF91" i="16"/>
  <c r="AF72" i="7"/>
  <c r="AQ72" i="7"/>
  <c r="AF72" i="16"/>
  <c r="AH94" i="7"/>
  <c r="AS94" i="7"/>
  <c r="AH288" i="16"/>
  <c r="AG269" i="16"/>
  <c r="AG220" i="8"/>
  <c r="AO220" i="8"/>
  <c r="AJ289" i="7"/>
  <c r="AU289" i="7"/>
  <c r="AH221" i="8"/>
  <c r="AP221" i="8"/>
  <c r="AG287" i="7"/>
  <c r="AR287" i="7"/>
  <c r="AF181" i="8"/>
  <c r="AL181" i="8"/>
  <c r="AH224" i="7"/>
  <c r="AS224" i="7"/>
  <c r="AH302" i="7"/>
  <c r="AS302" i="7"/>
  <c r="AH278" i="16"/>
  <c r="AJ277" i="16"/>
  <c r="AF190" i="8"/>
  <c r="AN190" i="8"/>
  <c r="AJ255" i="16"/>
  <c r="AF254" i="16"/>
  <c r="AF245" i="16"/>
  <c r="AG160" i="8"/>
  <c r="AO160" i="8"/>
  <c r="AG240" i="7"/>
  <c r="AR240" i="7"/>
  <c r="AH302" i="16"/>
  <c r="AJ311" i="7"/>
  <c r="AU311" i="7"/>
  <c r="AH301" i="7"/>
  <c r="AS301" i="7"/>
  <c r="AG241" i="7"/>
  <c r="AR241" i="7"/>
  <c r="AJ229" i="7"/>
  <c r="AU229" i="7"/>
  <c r="AH175" i="8"/>
  <c r="AP175" i="8"/>
  <c r="AF261" i="7"/>
  <c r="AQ261" i="7"/>
  <c r="AG237" i="8"/>
  <c r="AO237" i="8"/>
  <c r="AG246" i="7"/>
  <c r="AR246" i="7"/>
  <c r="AJ233" i="7"/>
  <c r="AU233" i="7"/>
  <c r="AH177" i="8"/>
  <c r="AP177" i="8"/>
  <c r="AH231" i="7"/>
  <c r="AS231" i="7"/>
  <c r="AJ258" i="7"/>
  <c r="AU258" i="7"/>
  <c r="AG303" i="7"/>
  <c r="AR303" i="7"/>
  <c r="AH218" i="8"/>
  <c r="AP218" i="8"/>
  <c r="AF303" i="7"/>
  <c r="AQ303" i="7"/>
  <c r="AH182" i="8"/>
  <c r="AP182" i="8"/>
  <c r="AH223" i="7"/>
  <c r="AS223" i="7"/>
  <c r="AH231" i="16"/>
  <c r="AJ283" i="7"/>
  <c r="AU283" i="7"/>
  <c r="AF237" i="8"/>
  <c r="AI237" i="8"/>
  <c r="AQ237" i="8"/>
  <c r="AG303" i="16"/>
  <c r="AH309" i="7"/>
  <c r="AS309" i="7"/>
  <c r="AG275" i="16"/>
  <c r="AF303" i="16"/>
  <c r="AJ226" i="7"/>
  <c r="AU226" i="7"/>
  <c r="AF222" i="7"/>
  <c r="AQ222" i="7"/>
  <c r="AH288" i="7"/>
  <c r="AS288" i="7"/>
  <c r="AH235" i="7"/>
  <c r="AS235" i="7"/>
  <c r="AF246" i="7"/>
  <c r="AQ246" i="7"/>
  <c r="AG159" i="8"/>
  <c r="AO159" i="8"/>
  <c r="AG245" i="8"/>
  <c r="AO245" i="8"/>
  <c r="AJ288" i="7"/>
  <c r="AU288" i="7"/>
  <c r="AF158" i="8"/>
  <c r="AL158" i="8"/>
  <c r="AG224" i="8"/>
  <c r="AO224" i="8"/>
  <c r="AG171" i="8"/>
  <c r="AO171" i="8"/>
  <c r="AF182" i="8"/>
  <c r="AI182" i="8"/>
  <c r="AQ182" i="8"/>
  <c r="AG186" i="8"/>
  <c r="AO186" i="8"/>
  <c r="AJ254" i="7"/>
  <c r="AU254" i="7"/>
  <c r="AJ295" i="16"/>
  <c r="AH268" i="16"/>
  <c r="AH250" i="16"/>
  <c r="AJ244" i="7"/>
  <c r="AU244" i="7"/>
  <c r="AF295" i="16"/>
  <c r="AF269" i="16"/>
  <c r="AG284" i="7"/>
  <c r="AR284" i="7"/>
  <c r="AJ268" i="16"/>
  <c r="AF297" i="16"/>
  <c r="AG279" i="16"/>
  <c r="AG284" i="16"/>
  <c r="AJ271" i="16"/>
  <c r="AJ297" i="16"/>
  <c r="AF267" i="16"/>
  <c r="AF284" i="16"/>
  <c r="AG43" i="8"/>
  <c r="AO43" i="8"/>
  <c r="AH111" i="7"/>
  <c r="AS111" i="7"/>
  <c r="AH62" i="8"/>
  <c r="AP62" i="8"/>
  <c r="AG52" i="8"/>
  <c r="AO52" i="8"/>
  <c r="AG105" i="7"/>
  <c r="AR105" i="7"/>
  <c r="AI132" i="7"/>
  <c r="AT132" i="7"/>
  <c r="AG47" i="8"/>
  <c r="AO47" i="8"/>
  <c r="AF151" i="7"/>
  <c r="AQ151" i="7"/>
  <c r="AH41" i="8"/>
  <c r="AP41" i="8"/>
  <c r="AI132" i="16"/>
  <c r="AG164" i="7"/>
  <c r="AR164" i="7"/>
  <c r="AF87" i="8"/>
  <c r="AL87" i="8"/>
  <c r="AH161" i="7"/>
  <c r="AS161" i="7"/>
  <c r="AI164" i="7"/>
  <c r="AT164" i="7"/>
  <c r="AH100" i="8"/>
  <c r="AP100" i="8"/>
  <c r="AG97" i="8"/>
  <c r="AO97" i="8"/>
  <c r="AG136" i="7"/>
  <c r="AR136" i="7"/>
  <c r="AH72" i="8"/>
  <c r="AP72" i="8"/>
  <c r="AG158" i="7"/>
  <c r="AR158" i="7"/>
  <c r="AF149" i="7"/>
  <c r="AQ149" i="7"/>
  <c r="AH130" i="7"/>
  <c r="AS130" i="7"/>
  <c r="AH94" i="8"/>
  <c r="AP94" i="8"/>
  <c r="AH154" i="7"/>
  <c r="AS154" i="7"/>
  <c r="AF85" i="8"/>
  <c r="AI85" i="8"/>
  <c r="AQ85" i="8"/>
  <c r="AH106" i="8"/>
  <c r="AP106" i="8"/>
  <c r="AG141" i="7"/>
  <c r="AR141" i="7"/>
  <c r="AH135" i="16"/>
  <c r="AH149" i="7"/>
  <c r="AS149" i="7"/>
  <c r="AH113" i="7"/>
  <c r="AS113" i="7"/>
  <c r="AG138" i="16"/>
  <c r="AH138" i="7"/>
  <c r="AS138" i="7"/>
  <c r="AH136" i="7"/>
  <c r="AS136" i="7"/>
  <c r="AG49" i="8"/>
  <c r="AO49" i="8"/>
  <c r="AG131" i="7"/>
  <c r="AR131" i="7"/>
  <c r="AI106" i="16"/>
  <c r="AG134" i="16"/>
  <c r="AI124" i="7"/>
  <c r="AT124" i="7"/>
  <c r="AI133" i="16"/>
  <c r="AF144" i="16"/>
  <c r="AH113" i="16"/>
  <c r="AH67" i="8"/>
  <c r="AP67" i="8"/>
  <c r="AF132" i="7"/>
  <c r="AQ132" i="7"/>
  <c r="AG150" i="16"/>
  <c r="AF112" i="7"/>
  <c r="AQ112" i="7"/>
  <c r="AF68" i="8"/>
  <c r="AN68" i="8"/>
  <c r="AF48" i="8"/>
  <c r="AM48" i="8"/>
  <c r="AH131" i="7"/>
  <c r="AS131" i="7"/>
  <c r="AF112" i="16"/>
  <c r="AF101" i="8"/>
  <c r="AM101" i="8"/>
  <c r="AG67" i="8"/>
  <c r="AO67" i="8"/>
  <c r="AF110" i="7"/>
  <c r="AQ110" i="7"/>
  <c r="AF145" i="7"/>
  <c r="AQ145" i="7"/>
  <c r="AH131" i="16"/>
  <c r="AI145" i="16"/>
  <c r="AI215" i="16"/>
  <c r="AI215" i="7"/>
  <c r="AT215" i="7"/>
  <c r="AJ181" i="16"/>
  <c r="AJ181" i="7"/>
  <c r="AU181" i="7"/>
  <c r="AJ195" i="16"/>
  <c r="AJ195" i="7"/>
  <c r="AU195" i="7"/>
  <c r="AH212" i="16"/>
  <c r="AG148" i="8"/>
  <c r="AO148" i="8"/>
  <c r="AH212" i="7"/>
  <c r="AS212" i="7"/>
  <c r="AH178" i="16"/>
  <c r="AG114" i="8"/>
  <c r="AO114" i="8"/>
  <c r="AH178" i="7"/>
  <c r="AS178" i="7"/>
  <c r="AH176" i="16"/>
  <c r="AG112" i="8"/>
  <c r="AO112" i="8"/>
  <c r="AH176" i="7"/>
  <c r="AS176" i="7"/>
  <c r="AI193" i="16"/>
  <c r="AI193" i="7"/>
  <c r="AT193" i="7"/>
  <c r="AI191" i="16"/>
  <c r="AI191" i="7"/>
  <c r="AT191" i="7"/>
  <c r="AF180" i="16"/>
  <c r="AF116" i="8"/>
  <c r="AF180" i="7"/>
  <c r="AQ180" i="7"/>
  <c r="AI209" i="7"/>
  <c r="AT209" i="7"/>
  <c r="AI209" i="16"/>
  <c r="AJ207" i="16"/>
  <c r="AJ207" i="7"/>
  <c r="AU207" i="7"/>
  <c r="AI204" i="16"/>
  <c r="AI204" i="7"/>
  <c r="AT204" i="7"/>
  <c r="AH193" i="16"/>
  <c r="AG129" i="8"/>
  <c r="AO129" i="8"/>
  <c r="AH193" i="7"/>
  <c r="AS193" i="7"/>
  <c r="AH200" i="16"/>
  <c r="AH200" i="7"/>
  <c r="AS200" i="7"/>
  <c r="AG136" i="8"/>
  <c r="AO136" i="8"/>
  <c r="AG147" i="8"/>
  <c r="AO147" i="8"/>
  <c r="AH211" i="16"/>
  <c r="AH211" i="7"/>
  <c r="AS211" i="7"/>
  <c r="AI213" i="16"/>
  <c r="AI213" i="7"/>
  <c r="AT213" i="7"/>
  <c r="AH179" i="16"/>
  <c r="AG115" i="8"/>
  <c r="AO115" i="8"/>
  <c r="AH179" i="7"/>
  <c r="AS179" i="7"/>
  <c r="AJ201" i="16"/>
  <c r="AJ201" i="7"/>
  <c r="AU201" i="7"/>
  <c r="AJ183" i="16"/>
  <c r="AJ184" i="7"/>
  <c r="AU184" i="7"/>
  <c r="AJ211" i="16"/>
  <c r="AJ211" i="7"/>
  <c r="AU211" i="7"/>
  <c r="AH183" i="16"/>
  <c r="AG120" i="8"/>
  <c r="AO120" i="8"/>
  <c r="AH184" i="7"/>
  <c r="AS184" i="7"/>
  <c r="AH191" i="16"/>
  <c r="AG127" i="8"/>
  <c r="AO127" i="8"/>
  <c r="AH191" i="7"/>
  <c r="AS191" i="7"/>
  <c r="AG141" i="8"/>
  <c r="AO141" i="8"/>
  <c r="AH205" i="16"/>
  <c r="AH205" i="7"/>
  <c r="AS205" i="7"/>
  <c r="AH185" i="16"/>
  <c r="AG121" i="8"/>
  <c r="AO121" i="8"/>
  <c r="AH185" i="7"/>
  <c r="AS185" i="7"/>
  <c r="AI192" i="16"/>
  <c r="AI192" i="7"/>
  <c r="AT192" i="7"/>
  <c r="AI181" i="16"/>
  <c r="AI181" i="7"/>
  <c r="AT181" i="7"/>
  <c r="AH201" i="16"/>
  <c r="AG137" i="8"/>
  <c r="AO137" i="8"/>
  <c r="AH201" i="7"/>
  <c r="AS201" i="7"/>
  <c r="AF191" i="16"/>
  <c r="AF127" i="8"/>
  <c r="AF191" i="7"/>
  <c r="AQ191" i="7"/>
  <c r="AF211" i="16"/>
  <c r="AF147" i="8"/>
  <c r="AF211" i="7"/>
  <c r="AQ211" i="7"/>
  <c r="AJ213" i="16"/>
  <c r="AJ213" i="7"/>
  <c r="AU213" i="7"/>
  <c r="AI205" i="16"/>
  <c r="AI205" i="7"/>
  <c r="AT205" i="7"/>
  <c r="AI184" i="16"/>
  <c r="AI183" i="7"/>
  <c r="AT183" i="7"/>
  <c r="AI208" i="16"/>
  <c r="AI208" i="7"/>
  <c r="AT208" i="7"/>
  <c r="AJ198" i="16"/>
  <c r="AJ198" i="7"/>
  <c r="AU198" i="7"/>
  <c r="AJ209" i="16"/>
  <c r="AJ209" i="7"/>
  <c r="AU209" i="7"/>
  <c r="AJ178" i="16"/>
  <c r="AJ178" i="7"/>
  <c r="AU178" i="7"/>
  <c r="AI197" i="16"/>
  <c r="AI197" i="7"/>
  <c r="AT197" i="7"/>
  <c r="AJ215" i="16"/>
  <c r="AJ215" i="7"/>
  <c r="AU215" i="7"/>
  <c r="AI177" i="16"/>
  <c r="AI177" i="7"/>
  <c r="AT177" i="7"/>
  <c r="AH174" i="16"/>
  <c r="AG110" i="8"/>
  <c r="AO110" i="8"/>
  <c r="AH174" i="7"/>
  <c r="AS174" i="7"/>
  <c r="AG153" i="8"/>
  <c r="AO153" i="8"/>
  <c r="AH217" i="16"/>
  <c r="AH217" i="7"/>
  <c r="AS217" i="7"/>
  <c r="AI176" i="16"/>
  <c r="AI176" i="7"/>
  <c r="AT176" i="7"/>
  <c r="AF182" i="16"/>
  <c r="AF182" i="7"/>
  <c r="AQ182" i="7"/>
  <c r="AF118" i="8"/>
  <c r="AF176" i="16"/>
  <c r="AF112" i="8"/>
  <c r="AF176" i="7"/>
  <c r="AQ176" i="7"/>
  <c r="AF179" i="16"/>
  <c r="AF115" i="8"/>
  <c r="AF179" i="7"/>
  <c r="AQ179" i="7"/>
  <c r="AJ182" i="16"/>
  <c r="AJ182" i="7"/>
  <c r="AU182" i="7"/>
  <c r="AJ187" i="16"/>
  <c r="AJ187" i="7"/>
  <c r="AU187" i="7"/>
  <c r="AH204" i="16"/>
  <c r="AG140" i="8"/>
  <c r="AO140" i="8"/>
  <c r="AH204" i="7"/>
  <c r="AS204" i="7"/>
  <c r="AH181" i="16"/>
  <c r="AG117" i="8"/>
  <c r="AO117" i="8"/>
  <c r="AH181" i="7"/>
  <c r="AS181" i="7"/>
  <c r="AJ217" i="16"/>
  <c r="AJ217" i="7"/>
  <c r="AU217" i="7"/>
  <c r="AI184" i="7"/>
  <c r="AT184" i="7"/>
  <c r="AI183" i="16"/>
  <c r="AI212" i="16"/>
  <c r="AI212" i="7"/>
  <c r="AT212" i="7"/>
  <c r="AJ180" i="16"/>
  <c r="AJ180" i="7"/>
  <c r="AU180" i="7"/>
  <c r="AI206" i="16"/>
  <c r="AI206" i="7"/>
  <c r="AT206" i="7"/>
  <c r="AJ203" i="16"/>
  <c r="AJ203" i="7"/>
  <c r="AU203" i="7"/>
  <c r="AH187" i="16"/>
  <c r="AG123" i="8"/>
  <c r="AO123" i="8"/>
  <c r="AH187" i="7"/>
  <c r="AS187" i="7"/>
  <c r="AH186" i="16"/>
  <c r="AG122" i="8"/>
  <c r="AO122" i="8"/>
  <c r="AH186" i="7"/>
  <c r="AS186" i="7"/>
  <c r="AH197" i="16"/>
  <c r="AG133" i="8"/>
  <c r="AO133" i="8"/>
  <c r="AH197" i="7"/>
  <c r="AS197" i="7"/>
  <c r="AH184" i="16"/>
  <c r="AG119" i="8"/>
  <c r="AO119" i="8"/>
  <c r="AH183" i="7"/>
  <c r="AS183" i="7"/>
  <c r="AI214" i="16"/>
  <c r="AI214" i="7"/>
  <c r="AT214" i="7"/>
  <c r="AH208" i="16"/>
  <c r="AG144" i="8"/>
  <c r="AO144" i="8"/>
  <c r="AH208" i="7"/>
  <c r="AS208" i="7"/>
  <c r="AF184" i="16"/>
  <c r="AF119" i="8"/>
  <c r="AF183" i="7"/>
  <c r="AQ183" i="7"/>
  <c r="AF215" i="16"/>
  <c r="AF151" i="8"/>
  <c r="AF215" i="7"/>
  <c r="AQ215" i="7"/>
  <c r="AJ194" i="16"/>
  <c r="AJ194" i="7"/>
  <c r="AU194" i="7"/>
  <c r="AJ174" i="16"/>
  <c r="AJ174" i="7"/>
  <c r="AU174" i="7"/>
  <c r="AH194" i="16"/>
  <c r="AG130" i="8"/>
  <c r="AO130" i="8"/>
  <c r="AH194" i="7"/>
  <c r="AS194" i="7"/>
  <c r="AI174" i="16"/>
  <c r="AI174" i="7"/>
  <c r="AT174" i="7"/>
  <c r="AJ177" i="16"/>
  <c r="AJ177" i="7"/>
  <c r="AU177" i="7"/>
  <c r="AJ184" i="16"/>
  <c r="AJ183" i="7"/>
  <c r="AU183" i="7"/>
  <c r="AH198" i="16"/>
  <c r="AG134" i="8"/>
  <c r="AO134" i="8"/>
  <c r="AH198" i="7"/>
  <c r="AS198" i="7"/>
  <c r="AH182" i="16"/>
  <c r="AG118" i="8"/>
  <c r="AO118" i="8"/>
  <c r="AH182" i="7"/>
  <c r="AS182" i="7"/>
  <c r="AF174" i="16"/>
  <c r="AF174" i="7"/>
  <c r="AQ174" i="7"/>
  <c r="AF110" i="8"/>
  <c r="AF208" i="16"/>
  <c r="AF144" i="8"/>
  <c r="AF208" i="7"/>
  <c r="AQ208" i="7"/>
  <c r="AJ188" i="16"/>
  <c r="AJ188" i="7"/>
  <c r="AU188" i="7"/>
  <c r="AJ191" i="16"/>
  <c r="AJ191" i="7"/>
  <c r="AU191" i="7"/>
  <c r="AI217" i="16"/>
  <c r="AI217" i="7"/>
  <c r="AT217" i="7"/>
  <c r="AH180" i="16"/>
  <c r="AG116" i="8"/>
  <c r="AO116" i="8"/>
  <c r="AH180" i="7"/>
  <c r="AS180" i="7"/>
  <c r="AI195" i="16"/>
  <c r="AI195" i="7"/>
  <c r="AT195" i="7"/>
  <c r="AH175" i="16"/>
  <c r="AG111" i="8"/>
  <c r="AO111" i="8"/>
  <c r="AH175" i="7"/>
  <c r="AS175" i="7"/>
  <c r="AH189" i="16"/>
  <c r="AG125" i="8"/>
  <c r="AO125" i="8"/>
  <c r="AH189" i="7"/>
  <c r="AS189" i="7"/>
  <c r="AI207" i="7"/>
  <c r="AT207" i="7"/>
  <c r="AI207" i="16"/>
  <c r="AI211" i="16"/>
  <c r="AI211" i="7"/>
  <c r="AT211" i="7"/>
  <c r="AF199" i="16"/>
  <c r="AF135" i="8"/>
  <c r="AF199" i="7"/>
  <c r="AQ199" i="7"/>
  <c r="AI203" i="16"/>
  <c r="AI203" i="7"/>
  <c r="AT203" i="7"/>
  <c r="AI178" i="16"/>
  <c r="AI178" i="7"/>
  <c r="AT178" i="7"/>
  <c r="AH196" i="16"/>
  <c r="AG132" i="8"/>
  <c r="AO132" i="8"/>
  <c r="AH196" i="7"/>
  <c r="AS196" i="7"/>
  <c r="AI182" i="16"/>
  <c r="AI182" i="7"/>
  <c r="AT182" i="7"/>
  <c r="AI180" i="16"/>
  <c r="AI180" i="7"/>
  <c r="AT180" i="7"/>
  <c r="AI201" i="16"/>
  <c r="AI201" i="7"/>
  <c r="AT201" i="7"/>
  <c r="AJ175" i="16"/>
  <c r="AJ175" i="7"/>
  <c r="AU175" i="7"/>
  <c r="AI202" i="16"/>
  <c r="AI202" i="7"/>
  <c r="AT202" i="7"/>
  <c r="AH209" i="16"/>
  <c r="AG145" i="8"/>
  <c r="AO145" i="8"/>
  <c r="AH209" i="7"/>
  <c r="AS209" i="7"/>
  <c r="AI188" i="16"/>
  <c r="AI188" i="7"/>
  <c r="AT188" i="7"/>
  <c r="AI194" i="7"/>
  <c r="AT194" i="7"/>
  <c r="AI194" i="16"/>
  <c r="AH210" i="16"/>
  <c r="AG146" i="8"/>
  <c r="AO146" i="8"/>
  <c r="AH210" i="7"/>
  <c r="AS210" i="7"/>
  <c r="AI190" i="16"/>
  <c r="AI190" i="7"/>
  <c r="AT190" i="7"/>
  <c r="AI185" i="16"/>
  <c r="AI185" i="7"/>
  <c r="AT185" i="7"/>
  <c r="AF181" i="16"/>
  <c r="AF117" i="8"/>
  <c r="AF181" i="7"/>
  <c r="AQ181" i="7"/>
  <c r="AI186" i="16"/>
  <c r="AI186" i="7"/>
  <c r="AT186" i="7"/>
  <c r="AJ206" i="16"/>
  <c r="AJ206" i="7"/>
  <c r="AU206" i="7"/>
  <c r="AH216" i="16"/>
  <c r="AG152" i="8"/>
  <c r="AO152" i="8"/>
  <c r="AH216" i="7"/>
  <c r="AS216" i="7"/>
  <c r="AI196" i="16"/>
  <c r="AI196" i="7"/>
  <c r="AT196" i="7"/>
  <c r="AJ216" i="16"/>
  <c r="AJ216" i="7"/>
  <c r="AU216" i="7"/>
  <c r="AI189" i="16"/>
  <c r="AI189" i="7"/>
  <c r="AT189" i="7"/>
  <c r="AI210" i="16"/>
  <c r="AI210" i="7"/>
  <c r="AT210" i="7"/>
  <c r="AJ179" i="16"/>
  <c r="AJ179" i="7"/>
  <c r="AU179" i="7"/>
  <c r="AI199" i="16"/>
  <c r="AI199" i="7"/>
  <c r="AT199" i="7"/>
  <c r="AG149" i="8"/>
  <c r="AO149" i="8"/>
  <c r="AH213" i="16"/>
  <c r="AH213" i="7"/>
  <c r="AS213" i="7"/>
  <c r="AH214" i="16"/>
  <c r="AG150" i="8"/>
  <c r="AO150" i="8"/>
  <c r="AH214" i="7"/>
  <c r="AS214" i="7"/>
  <c r="AH203" i="16"/>
  <c r="AG139" i="8"/>
  <c r="AO139" i="8"/>
  <c r="AH203" i="7"/>
  <c r="AS203" i="7"/>
  <c r="AI175" i="16"/>
  <c r="AI175" i="7"/>
  <c r="AT175" i="7"/>
  <c r="AJ212" i="16"/>
  <c r="AJ212" i="7"/>
  <c r="AU212" i="7"/>
  <c r="AH215" i="16"/>
  <c r="AG151" i="8"/>
  <c r="AO151" i="8"/>
  <c r="AH215" i="7"/>
  <c r="AS215" i="7"/>
  <c r="AF139" i="8"/>
  <c r="AF203" i="16"/>
  <c r="AF203" i="7"/>
  <c r="AQ203" i="7"/>
  <c r="AH199" i="16"/>
  <c r="AH199" i="7"/>
  <c r="AS199" i="7"/>
  <c r="AG135" i="8"/>
  <c r="AO135" i="8"/>
  <c r="AI179" i="16"/>
  <c r="AI179" i="7"/>
  <c r="AT179" i="7"/>
  <c r="AJ202" i="16"/>
  <c r="AJ202" i="7"/>
  <c r="AU202" i="7"/>
  <c r="AJ210" i="16"/>
  <c r="AJ210" i="7"/>
  <c r="AU210" i="7"/>
  <c r="AJ185" i="16"/>
  <c r="AJ185" i="7"/>
  <c r="AU185" i="7"/>
  <c r="AI216" i="16"/>
  <c r="AI216" i="7"/>
  <c r="AT216" i="7"/>
  <c r="AI187" i="16"/>
  <c r="AI187" i="7"/>
  <c r="AT187" i="7"/>
  <c r="AI198" i="16"/>
  <c r="AI198" i="7"/>
  <c r="AT198" i="7"/>
  <c r="AG172" i="16"/>
  <c r="AI173" i="7"/>
  <c r="AT173" i="7"/>
  <c r="AF115" i="7"/>
  <c r="AQ115" i="7"/>
  <c r="AF123" i="7"/>
  <c r="AQ123" i="7"/>
  <c r="AG132" i="7"/>
  <c r="AR132" i="7"/>
  <c r="AG122" i="7"/>
  <c r="AR122" i="7"/>
  <c r="AF46" i="8"/>
  <c r="AM46" i="8"/>
  <c r="AH149" i="16"/>
  <c r="AH77" i="8"/>
  <c r="AP77" i="8"/>
  <c r="AF139" i="16"/>
  <c r="AH137" i="16"/>
  <c r="AG110" i="16"/>
  <c r="AI147" i="7"/>
  <c r="AT147" i="7"/>
  <c r="AF51" i="8"/>
  <c r="AK51" i="8"/>
  <c r="AF59" i="8"/>
  <c r="AM59" i="8"/>
  <c r="AH68" i="8"/>
  <c r="AP68" i="8"/>
  <c r="AG122" i="16"/>
  <c r="AG114" i="16"/>
  <c r="AG135" i="7"/>
  <c r="AR135" i="7"/>
  <c r="AF110" i="16"/>
  <c r="AH135" i="7"/>
  <c r="AS135" i="7"/>
  <c r="AG80" i="8"/>
  <c r="AO80" i="8"/>
  <c r="AG112" i="16"/>
  <c r="AH75" i="8"/>
  <c r="AP75" i="8"/>
  <c r="AF56" i="8"/>
  <c r="AI56" i="8"/>
  <c r="AQ56" i="8"/>
  <c r="AH139" i="7"/>
  <c r="AS139" i="7"/>
  <c r="AH71" i="8"/>
  <c r="AP71" i="8"/>
  <c r="AG139" i="7"/>
  <c r="AR139" i="7"/>
  <c r="AH144" i="16"/>
  <c r="AF120" i="7"/>
  <c r="AQ120" i="7"/>
  <c r="AG75" i="8"/>
  <c r="AO75" i="8"/>
  <c r="AI141" i="16"/>
  <c r="AH147" i="16"/>
  <c r="AI146" i="16"/>
  <c r="AG133" i="16"/>
  <c r="AG139" i="16"/>
  <c r="AG153" i="7"/>
  <c r="AR153" i="7"/>
  <c r="AH139" i="16"/>
  <c r="AI151" i="16"/>
  <c r="AI149" i="16"/>
  <c r="AG71" i="8"/>
  <c r="AO71" i="8"/>
  <c r="AG153" i="16"/>
  <c r="AI151" i="7"/>
  <c r="AT151" i="7"/>
  <c r="AH112" i="16"/>
  <c r="AI138" i="16"/>
  <c r="AH134" i="16"/>
  <c r="AF131" i="16"/>
  <c r="AI136" i="16"/>
  <c r="AG137" i="16"/>
  <c r="AI143" i="7"/>
  <c r="AT143" i="7"/>
  <c r="AI144" i="16"/>
  <c r="AH248" i="8"/>
  <c r="AP248" i="8"/>
  <c r="AF232" i="7"/>
  <c r="AQ232" i="7"/>
  <c r="AJ248" i="16"/>
  <c r="AJ296" i="7"/>
  <c r="AU296" i="7"/>
  <c r="AF205" i="8"/>
  <c r="AN205" i="8"/>
  <c r="AF256" i="7"/>
  <c r="AQ256" i="7"/>
  <c r="AH279" i="7"/>
  <c r="AS279" i="7"/>
  <c r="AJ299" i="16"/>
  <c r="AH271" i="16"/>
  <c r="AF248" i="8"/>
  <c r="AI248" i="8"/>
  <c r="AQ248" i="8"/>
  <c r="AJ280" i="16"/>
  <c r="AH208" i="8"/>
  <c r="AP208" i="8"/>
  <c r="AH270" i="16"/>
  <c r="AG268" i="16"/>
  <c r="AG295" i="16"/>
  <c r="AF272" i="7"/>
  <c r="AQ272" i="7"/>
  <c r="AG277" i="7"/>
  <c r="AR277" i="7"/>
  <c r="AF247" i="16"/>
  <c r="AJ296" i="16"/>
  <c r="AF268" i="16"/>
  <c r="AJ293" i="7"/>
  <c r="AU293" i="7"/>
  <c r="AG215" i="8"/>
  <c r="AO215" i="8"/>
  <c r="AH220" i="8"/>
  <c r="AP220" i="8"/>
  <c r="AG282" i="16"/>
  <c r="AJ273" i="16"/>
  <c r="AF272" i="16"/>
  <c r="AG277" i="16"/>
  <c r="AF218" i="8"/>
  <c r="AL218" i="8"/>
  <c r="AG302" i="7"/>
  <c r="AR302" i="7"/>
  <c r="AH312" i="16"/>
  <c r="AF163" i="8"/>
  <c r="AI163" i="8"/>
  <c r="AQ163" i="8"/>
  <c r="AH285" i="16"/>
  <c r="AF263" i="16"/>
  <c r="AH281" i="16"/>
  <c r="AH238" i="16"/>
  <c r="AJ274" i="7"/>
  <c r="AU274" i="7"/>
  <c r="AF298" i="16"/>
  <c r="AG177" i="8"/>
  <c r="AO177" i="8"/>
  <c r="AF175" i="8"/>
  <c r="AI175" i="8"/>
  <c r="AQ175" i="8"/>
  <c r="AG305" i="7"/>
  <c r="AR305" i="7"/>
  <c r="AF282" i="16"/>
  <c r="AG248" i="8"/>
  <c r="AO248" i="8"/>
  <c r="AG299" i="7"/>
  <c r="AR299" i="7"/>
  <c r="AG230" i="16"/>
  <c r="AJ274" i="16"/>
  <c r="AJ279" i="16"/>
  <c r="AF274" i="16"/>
  <c r="AJ267" i="7"/>
  <c r="AU267" i="7"/>
  <c r="AG192" i="8"/>
  <c r="AO192" i="8"/>
  <c r="AH235" i="8"/>
  <c r="AP235" i="8"/>
  <c r="AF234" i="8"/>
  <c r="AM234" i="8"/>
  <c r="AH281" i="7"/>
  <c r="AS281" i="7"/>
  <c r="AH283" i="16"/>
  <c r="AJ267" i="16"/>
  <c r="AH262" i="16"/>
  <c r="AG299" i="16"/>
  <c r="AJ282" i="7"/>
  <c r="AU282" i="7"/>
  <c r="AJ284" i="7"/>
  <c r="AU284" i="7"/>
  <c r="AF232" i="8"/>
  <c r="AI232" i="8"/>
  <c r="AQ232" i="8"/>
  <c r="AG246" i="8"/>
  <c r="AO246" i="8"/>
  <c r="AJ281" i="7"/>
  <c r="AU281" i="7"/>
  <c r="AJ275" i="16"/>
  <c r="AF253" i="7"/>
  <c r="AQ253" i="7"/>
  <c r="AG207" i="8"/>
  <c r="AO207" i="8"/>
  <c r="AF312" i="7"/>
  <c r="AQ312" i="7"/>
  <c r="AG272" i="16"/>
  <c r="AG226" i="16"/>
  <c r="AJ253" i="7"/>
  <c r="AU253" i="7"/>
  <c r="AJ298" i="7"/>
  <c r="AU298" i="7"/>
  <c r="AF297" i="7"/>
  <c r="AQ297" i="7"/>
  <c r="AG227" i="16"/>
  <c r="AF161" i="8"/>
  <c r="AL161" i="8"/>
  <c r="AF188" i="8"/>
  <c r="AM188" i="8"/>
  <c r="AH306" i="16"/>
  <c r="AF311" i="16"/>
  <c r="AF262" i="16"/>
  <c r="AG287" i="16"/>
  <c r="AJ247" i="7"/>
  <c r="AU247" i="7"/>
  <c r="AF234" i="7"/>
  <c r="AQ234" i="7"/>
  <c r="AH159" i="8"/>
  <c r="AP159" i="8"/>
  <c r="AH283" i="7"/>
  <c r="AS283" i="7"/>
  <c r="AF184" i="8"/>
  <c r="AL184" i="8"/>
  <c r="AF219" i="7"/>
  <c r="AQ219" i="7"/>
  <c r="AJ220" i="7"/>
  <c r="AU220" i="7"/>
  <c r="AF223" i="8"/>
  <c r="AN223" i="8"/>
  <c r="AH277" i="7"/>
  <c r="AS277" i="7"/>
  <c r="AF293" i="7"/>
  <c r="AQ293" i="7"/>
  <c r="AG282" i="7"/>
  <c r="AR282" i="7"/>
  <c r="AH271" i="7"/>
  <c r="AS271" i="7"/>
  <c r="AH293" i="16"/>
  <c r="AH310" i="7"/>
  <c r="AS310" i="7"/>
  <c r="AF225" i="7"/>
  <c r="AQ225" i="7"/>
  <c r="AJ312" i="16"/>
  <c r="AG272" i="7"/>
  <c r="AR272" i="7"/>
  <c r="AH162" i="8"/>
  <c r="AP162" i="8"/>
  <c r="AG234" i="7"/>
  <c r="AR234" i="7"/>
  <c r="AH255" i="16"/>
  <c r="AG291" i="16"/>
  <c r="AG240" i="8"/>
  <c r="AO240" i="8"/>
  <c r="AF292" i="16"/>
  <c r="AJ291" i="7"/>
  <c r="AU291" i="7"/>
  <c r="AF236" i="7"/>
  <c r="AQ236" i="7"/>
  <c r="AF312" i="16"/>
  <c r="AF177" i="8"/>
  <c r="AI177" i="8"/>
  <c r="AQ177" i="8"/>
  <c r="AG269" i="7"/>
  <c r="AR269" i="7"/>
  <c r="AJ280" i="7"/>
  <c r="AU280" i="7"/>
  <c r="AG267" i="7"/>
  <c r="AR267" i="7"/>
  <c r="AF252" i="7"/>
  <c r="AQ252" i="7"/>
  <c r="AF233" i="8"/>
  <c r="AM233" i="8"/>
  <c r="AJ299" i="7"/>
  <c r="AU299" i="7"/>
  <c r="AF189" i="8"/>
  <c r="AN189" i="8"/>
  <c r="AH275" i="7"/>
  <c r="AS275" i="7"/>
  <c r="AF294" i="7"/>
  <c r="AQ294" i="7"/>
  <c r="AG279" i="7"/>
  <c r="AR279" i="7"/>
  <c r="AJ227" i="7"/>
  <c r="AU227" i="7"/>
  <c r="AF172" i="8"/>
  <c r="AL172" i="8"/>
  <c r="AH205" i="8"/>
  <c r="AP205" i="8"/>
  <c r="AH203" i="8"/>
  <c r="AP203" i="8"/>
  <c r="AH249" i="7"/>
  <c r="AS249" i="7"/>
  <c r="AG211" i="8"/>
  <c r="AO211" i="8"/>
  <c r="AJ269" i="7"/>
  <c r="AU269" i="7"/>
  <c r="AF230" i="8"/>
  <c r="AI230" i="8"/>
  <c r="AQ230" i="8"/>
  <c r="AF249" i="7"/>
  <c r="AQ249" i="7"/>
  <c r="AH215" i="8"/>
  <c r="AP215" i="8"/>
  <c r="AJ231" i="7"/>
  <c r="AU231" i="7"/>
  <c r="AF290" i="7"/>
  <c r="AQ290" i="7"/>
  <c r="AH254" i="7"/>
  <c r="AS254" i="7"/>
  <c r="AG298" i="7"/>
  <c r="AR298" i="7"/>
  <c r="AF265" i="7"/>
  <c r="AQ265" i="7"/>
  <c r="AH246" i="7"/>
  <c r="AS246" i="7"/>
  <c r="AJ272" i="16"/>
  <c r="AG185" i="8"/>
  <c r="AO185" i="8"/>
  <c r="AF185" i="8"/>
  <c r="AL185" i="8"/>
  <c r="AF226" i="8"/>
  <c r="AL226" i="8"/>
  <c r="AG244" i="7"/>
  <c r="AR244" i="7"/>
  <c r="AG190" i="8"/>
  <c r="AO190" i="8"/>
  <c r="AH234" i="8"/>
  <c r="AP234" i="8"/>
  <c r="AG266" i="7"/>
  <c r="AR266" i="7"/>
  <c r="AH257" i="7"/>
  <c r="AS257" i="7"/>
  <c r="AF305" i="7"/>
  <c r="AQ305" i="7"/>
  <c r="AF201" i="8"/>
  <c r="AK201" i="8"/>
  <c r="AG182" i="8"/>
  <c r="AO182" i="8"/>
  <c r="AH270" i="7"/>
  <c r="AS270" i="7"/>
  <c r="AG249" i="7"/>
  <c r="AR249" i="7"/>
  <c r="AJ234" i="7"/>
  <c r="AU234" i="7"/>
  <c r="AH180" i="8"/>
  <c r="AP180" i="8"/>
  <c r="AH202" i="8"/>
  <c r="AP202" i="8"/>
  <c r="AG193" i="8"/>
  <c r="AO193" i="8"/>
  <c r="AF305" i="16"/>
  <c r="AH255" i="7"/>
  <c r="AS255" i="7"/>
  <c r="AG291" i="7"/>
  <c r="AR291" i="7"/>
  <c r="AG206" i="8"/>
  <c r="AO206" i="8"/>
  <c r="AJ232" i="7"/>
  <c r="AU232" i="7"/>
  <c r="AF292" i="7"/>
  <c r="AQ292" i="7"/>
  <c r="AH185" i="8"/>
  <c r="AP185" i="8"/>
  <c r="AJ278" i="7"/>
  <c r="AU278" i="7"/>
  <c r="AJ300" i="16"/>
  <c r="AH190" i="8"/>
  <c r="AP190" i="8"/>
  <c r="AF238" i="8"/>
  <c r="AM238" i="8"/>
  <c r="AJ242" i="16"/>
  <c r="AF180" i="8"/>
  <c r="AL180" i="8"/>
  <c r="AG252" i="7"/>
  <c r="AR252" i="7"/>
  <c r="AG295" i="7"/>
  <c r="AR295" i="7"/>
  <c r="AF280" i="16"/>
  <c r="AF230" i="7"/>
  <c r="AQ230" i="7"/>
  <c r="AG232" i="8"/>
  <c r="AO232" i="8"/>
  <c r="AH241" i="16"/>
  <c r="AJ270" i="7"/>
  <c r="AU270" i="7"/>
  <c r="AG305" i="16"/>
  <c r="AH262" i="7"/>
  <c r="AS262" i="7"/>
  <c r="AF247" i="7"/>
  <c r="AQ247" i="7"/>
  <c r="AG296" i="7"/>
  <c r="AR296" i="7"/>
  <c r="AF310" i="7"/>
  <c r="AQ310" i="7"/>
  <c r="AF192" i="8"/>
  <c r="AL192" i="8"/>
  <c r="AG227" i="7"/>
  <c r="AR227" i="7"/>
  <c r="AH285" i="7"/>
  <c r="AS285" i="7"/>
  <c r="AJ221" i="7"/>
  <c r="AU221" i="7"/>
  <c r="AF166" i="8"/>
  <c r="AL166" i="8"/>
  <c r="AG254" i="16"/>
  <c r="AJ271" i="7"/>
  <c r="AU271" i="7"/>
  <c r="AJ273" i="7"/>
  <c r="AU273" i="7"/>
  <c r="AH188" i="8"/>
  <c r="AP188" i="8"/>
  <c r="AF240" i="7"/>
  <c r="AQ240" i="7"/>
  <c r="AG276" i="16"/>
  <c r="AF237" i="7"/>
  <c r="AQ237" i="7"/>
  <c r="AH256" i="7"/>
  <c r="AS256" i="7"/>
  <c r="AF227" i="7"/>
  <c r="AQ227" i="7"/>
  <c r="AF302" i="7"/>
  <c r="AQ302" i="7"/>
  <c r="AF244" i="7"/>
  <c r="AQ244" i="7"/>
  <c r="AG231" i="8"/>
  <c r="AO231" i="8"/>
  <c r="AF299" i="7"/>
  <c r="AQ299" i="7"/>
  <c r="AH211" i="8"/>
  <c r="AP211" i="8"/>
  <c r="AH233" i="7"/>
  <c r="AS233" i="7"/>
  <c r="AJ308" i="7"/>
  <c r="AU308" i="7"/>
  <c r="AF295" i="7"/>
  <c r="AQ295" i="7"/>
  <c r="AF168" i="8"/>
  <c r="AL168" i="8"/>
  <c r="AH238" i="8"/>
  <c r="AP238" i="8"/>
  <c r="AG271" i="7"/>
  <c r="AR271" i="7"/>
  <c r="AJ297" i="7"/>
  <c r="AU297" i="7"/>
  <c r="AG264" i="7"/>
  <c r="AR264" i="7"/>
  <c r="AG214" i="8"/>
  <c r="AO214" i="8"/>
  <c r="AG216" i="8"/>
  <c r="AO216" i="8"/>
  <c r="AG251" i="7"/>
  <c r="AR251" i="7"/>
  <c r="AG172" i="8"/>
  <c r="AO172" i="8"/>
  <c r="AG169" i="8"/>
  <c r="AO169" i="8"/>
  <c r="AH207" i="8"/>
  <c r="AP207" i="8"/>
  <c r="AF309" i="7"/>
  <c r="AQ309" i="7"/>
  <c r="AH200" i="8"/>
  <c r="AP200" i="8"/>
  <c r="AH305" i="7"/>
  <c r="AS305" i="7"/>
  <c r="AH187" i="8"/>
  <c r="AP187" i="8"/>
  <c r="AJ256" i="7"/>
  <c r="AU256" i="7"/>
  <c r="AF245" i="8"/>
  <c r="AN245" i="8"/>
  <c r="AF271" i="7"/>
  <c r="AQ271" i="7"/>
  <c r="AG230" i="7"/>
  <c r="AR230" i="7"/>
  <c r="AF263" i="7"/>
  <c r="AQ263" i="7"/>
  <c r="AG241" i="8"/>
  <c r="AO241" i="8"/>
  <c r="AH238" i="7"/>
  <c r="AS238" i="7"/>
  <c r="AJ264" i="16"/>
  <c r="AH246" i="8"/>
  <c r="AP246" i="8"/>
  <c r="AF273" i="7"/>
  <c r="AQ273" i="7"/>
  <c r="AG268" i="7"/>
  <c r="AR268" i="7"/>
  <c r="AH284" i="16"/>
  <c r="AH217" i="8"/>
  <c r="AP217" i="8"/>
  <c r="AF281" i="7"/>
  <c r="AQ281" i="7"/>
  <c r="AG310" i="16"/>
  <c r="AH236" i="16"/>
  <c r="AF235" i="8"/>
  <c r="AN235" i="8"/>
  <c r="AF268" i="7"/>
  <c r="AQ268" i="7"/>
  <c r="AF231" i="8"/>
  <c r="AN231" i="8"/>
  <c r="AF209" i="8"/>
  <c r="AM209" i="8"/>
  <c r="AG235" i="7"/>
  <c r="AR235" i="7"/>
  <c r="AH204" i="8"/>
  <c r="AP204" i="8"/>
  <c r="AJ286" i="7"/>
  <c r="AU286" i="7"/>
  <c r="AF310" i="16"/>
  <c r="AH252" i="7"/>
  <c r="AS252" i="7"/>
  <c r="AH231" i="8"/>
  <c r="AP231" i="8"/>
  <c r="AH300" i="7"/>
  <c r="AS300" i="7"/>
  <c r="AG281" i="16"/>
  <c r="AG219" i="7"/>
  <c r="AR219" i="7"/>
  <c r="AJ238" i="7"/>
  <c r="AU238" i="7"/>
  <c r="AF217" i="8"/>
  <c r="AK217" i="8"/>
  <c r="AF204" i="8"/>
  <c r="AL204" i="8"/>
  <c r="AH221" i="7"/>
  <c r="AS221" i="7"/>
  <c r="AH222" i="7"/>
  <c r="AS222" i="7"/>
  <c r="AH171" i="8"/>
  <c r="AP171" i="8"/>
  <c r="AG188" i="8"/>
  <c r="AO188" i="8"/>
  <c r="AG236" i="8"/>
  <c r="AO236" i="8"/>
  <c r="AH155" i="8"/>
  <c r="AP155" i="8"/>
  <c r="AF286" i="7"/>
  <c r="AQ286" i="7"/>
  <c r="AG157" i="8"/>
  <c r="AO157" i="8"/>
  <c r="AF224" i="7"/>
  <c r="AQ224" i="7"/>
  <c r="AG158" i="8"/>
  <c r="AO158" i="8"/>
  <c r="AF229" i="7"/>
  <c r="AQ229" i="7"/>
  <c r="AG311" i="7"/>
  <c r="AR311" i="7"/>
  <c r="AG312" i="7"/>
  <c r="AR312" i="7"/>
  <c r="AG221" i="7"/>
  <c r="AR221" i="7"/>
  <c r="AH244" i="7"/>
  <c r="AS244" i="7"/>
  <c r="AH243" i="7"/>
  <c r="AS243" i="7"/>
  <c r="AF222" i="8"/>
  <c r="AI222" i="8"/>
  <c r="AQ222" i="8"/>
  <c r="AG300" i="7"/>
  <c r="AR300" i="7"/>
  <c r="AH258" i="7"/>
  <c r="AS258" i="7"/>
  <c r="AF160" i="8"/>
  <c r="AK160" i="8"/>
  <c r="AF238" i="7"/>
  <c r="AQ238" i="7"/>
  <c r="AF165" i="8"/>
  <c r="AK165" i="8"/>
  <c r="AG311" i="16"/>
  <c r="AH303" i="7"/>
  <c r="AS303" i="7"/>
  <c r="AF259" i="7"/>
  <c r="AQ259" i="7"/>
  <c r="AG312" i="16"/>
  <c r="AH157" i="8"/>
  <c r="AP157" i="8"/>
  <c r="AG180" i="8"/>
  <c r="AO180" i="8"/>
  <c r="AG179" i="8"/>
  <c r="AO179" i="8"/>
  <c r="AG300" i="16"/>
  <c r="AG194" i="8"/>
  <c r="AO194" i="8"/>
  <c r="AF174" i="8"/>
  <c r="AI174" i="8"/>
  <c r="AQ174" i="8"/>
  <c r="AG261" i="7"/>
  <c r="AR261" i="7"/>
  <c r="AH303" i="16"/>
  <c r="AF195" i="8"/>
  <c r="AK195" i="8"/>
  <c r="AJ223" i="7"/>
  <c r="AU223" i="7"/>
  <c r="AF285" i="7"/>
  <c r="AQ285" i="7"/>
  <c r="AG276" i="7"/>
  <c r="AR276" i="7"/>
  <c r="AH306" i="7"/>
  <c r="AS306" i="7"/>
  <c r="AH197" i="8"/>
  <c r="AP197" i="8"/>
  <c r="AH284" i="7"/>
  <c r="AS284" i="7"/>
  <c r="AF221" i="8"/>
  <c r="AK221" i="8"/>
  <c r="AF257" i="16"/>
  <c r="AG286" i="16"/>
  <c r="AH193" i="8"/>
  <c r="AP193" i="8"/>
  <c r="AJ241" i="7"/>
  <c r="AU241" i="7"/>
  <c r="AJ246" i="7"/>
  <c r="AU246" i="7"/>
  <c r="AJ282" i="16"/>
  <c r="AF301" i="7"/>
  <c r="AQ301" i="7"/>
  <c r="AF236" i="8"/>
  <c r="AK236" i="8"/>
  <c r="AF298" i="7"/>
  <c r="AQ298" i="7"/>
  <c r="AF243" i="8"/>
  <c r="AK243" i="8"/>
  <c r="AF153" i="16"/>
  <c r="AG83" i="8"/>
  <c r="AO83" i="8"/>
  <c r="AH120" i="16"/>
  <c r="AH143" i="7"/>
  <c r="AS143" i="7"/>
  <c r="AG167" i="16"/>
  <c r="AH138" i="16"/>
  <c r="AF171" i="16"/>
  <c r="AG157" i="16"/>
  <c r="AH136" i="16"/>
  <c r="AF52" i="8"/>
  <c r="AI52" i="8"/>
  <c r="AQ52" i="8"/>
  <c r="AG79" i="8"/>
  <c r="AO79" i="8"/>
  <c r="AG133" i="7"/>
  <c r="AR133" i="7"/>
  <c r="AF116" i="7"/>
  <c r="AQ116" i="7"/>
  <c r="AG162" i="7"/>
  <c r="AR162" i="7"/>
  <c r="AI146" i="7"/>
  <c r="AT146" i="7"/>
  <c r="AH134" i="7"/>
  <c r="AS134" i="7"/>
  <c r="AG118" i="7"/>
  <c r="AR118" i="7"/>
  <c r="AH69" i="8"/>
  <c r="AP69" i="8"/>
  <c r="AH151" i="7"/>
  <c r="AS151" i="7"/>
  <c r="AH98" i="8"/>
  <c r="AP98" i="8"/>
  <c r="AG70" i="8"/>
  <c r="AO70" i="8"/>
  <c r="AH54" i="8"/>
  <c r="AP54" i="8"/>
  <c r="AH126" i="7"/>
  <c r="AS126" i="7"/>
  <c r="AG87" i="8"/>
  <c r="AO87" i="8"/>
  <c r="AI157" i="16"/>
  <c r="AF97" i="8"/>
  <c r="AK97" i="8"/>
  <c r="AG62" i="8"/>
  <c r="AO62" i="8"/>
  <c r="AG130" i="7"/>
  <c r="AR130" i="7"/>
  <c r="AG103" i="7"/>
  <c r="AR103" i="7"/>
  <c r="AF113" i="16"/>
  <c r="AG116" i="7"/>
  <c r="AR116" i="7"/>
  <c r="AG112" i="7"/>
  <c r="AR112" i="7"/>
  <c r="AF197" i="8"/>
  <c r="AK197" i="8"/>
  <c r="AG257" i="16"/>
  <c r="AG288" i="7"/>
  <c r="AR288" i="7"/>
  <c r="AG288" i="16"/>
  <c r="AF258" i="7"/>
  <c r="AQ258" i="7"/>
  <c r="AF296" i="7"/>
  <c r="AQ296" i="7"/>
  <c r="AG224" i="7"/>
  <c r="AR224" i="7"/>
  <c r="AG256" i="7"/>
  <c r="AR256" i="7"/>
  <c r="AH245" i="7"/>
  <c r="AS245" i="7"/>
  <c r="AF258" i="16"/>
  <c r="AJ268" i="7"/>
  <c r="AU268" i="7"/>
  <c r="AH160" i="8"/>
  <c r="AP160" i="8"/>
  <c r="AH192" i="8"/>
  <c r="AP192" i="8"/>
  <c r="AG181" i="8"/>
  <c r="AO181" i="8"/>
  <c r="AF300" i="7"/>
  <c r="AQ300" i="7"/>
  <c r="AF307" i="7"/>
  <c r="AQ307" i="7"/>
  <c r="AJ225" i="7"/>
  <c r="AU225" i="7"/>
  <c r="AI136" i="7"/>
  <c r="AT136" i="7"/>
  <c r="AG82" i="8"/>
  <c r="AO82" i="8"/>
  <c r="AG154" i="7"/>
  <c r="AR154" i="7"/>
  <c r="AG103" i="16"/>
  <c r="AF105" i="7"/>
  <c r="AQ105" i="7"/>
  <c r="AH110" i="16"/>
  <c r="AH146" i="16"/>
  <c r="AF155" i="7"/>
  <c r="AQ155" i="7"/>
  <c r="AH169" i="7"/>
  <c r="AS169" i="7"/>
  <c r="AH90" i="8"/>
  <c r="AP90" i="8"/>
  <c r="AI154" i="16"/>
  <c r="AF41" i="8"/>
  <c r="AI41" i="8"/>
  <c r="AQ41" i="8"/>
  <c r="AG169" i="7"/>
  <c r="AR169" i="7"/>
  <c r="AF91" i="8"/>
  <c r="AK91" i="8"/>
  <c r="AH169" i="16"/>
  <c r="AI116" i="7"/>
  <c r="AT116" i="7"/>
  <c r="AF131" i="7"/>
  <c r="AQ131" i="7"/>
  <c r="AG134" i="7"/>
  <c r="AR134" i="7"/>
  <c r="AH105" i="8"/>
  <c r="AP105" i="8"/>
  <c r="AF67" i="8"/>
  <c r="AI67" i="8"/>
  <c r="AQ67" i="8"/>
  <c r="AH70" i="8"/>
  <c r="AP70" i="8"/>
  <c r="AI142" i="7"/>
  <c r="AT142" i="7"/>
  <c r="AI165" i="7"/>
  <c r="AT165" i="7"/>
  <c r="AH74" i="8"/>
  <c r="AP74" i="8"/>
  <c r="AF164" i="7"/>
  <c r="AQ164" i="7"/>
  <c r="AF113" i="7"/>
  <c r="AQ113" i="7"/>
  <c r="AG51" i="8"/>
  <c r="AO51" i="8"/>
  <c r="AF109" i="16"/>
  <c r="AH173" i="7"/>
  <c r="AS173" i="7"/>
  <c r="AG108" i="7"/>
  <c r="AR108" i="7"/>
  <c r="AF104" i="8"/>
  <c r="AI104" i="8"/>
  <c r="AQ104" i="8"/>
  <c r="AF142" i="7"/>
  <c r="AQ142" i="7"/>
  <c r="AG113" i="16"/>
  <c r="AF111" i="7"/>
  <c r="AQ111" i="7"/>
  <c r="AG142" i="7"/>
  <c r="AR142" i="7"/>
  <c r="AF168" i="16"/>
  <c r="AF77" i="8"/>
  <c r="AL77" i="8"/>
  <c r="AF139" i="7"/>
  <c r="AQ139" i="7"/>
  <c r="AG142" i="16"/>
  <c r="AH48" i="8"/>
  <c r="AP48" i="8"/>
  <c r="AF125" i="7"/>
  <c r="AQ125" i="7"/>
  <c r="AH51" i="8"/>
  <c r="AP51" i="8"/>
  <c r="AH157" i="7"/>
  <c r="AS157" i="7"/>
  <c r="AF75" i="8"/>
  <c r="AN75" i="8"/>
  <c r="AG170" i="7"/>
  <c r="AR170" i="7"/>
  <c r="AI147" i="16"/>
  <c r="AG40" i="8"/>
  <c r="AO40" i="8"/>
  <c r="AF61" i="8"/>
  <c r="AM61" i="8"/>
  <c r="AG93" i="8"/>
  <c r="AO93" i="8"/>
  <c r="AI103" i="7"/>
  <c r="AT103" i="7"/>
  <c r="AI108" i="7"/>
  <c r="AT108" i="7"/>
  <c r="AF161" i="16"/>
  <c r="AG152" i="16"/>
  <c r="AG150" i="7"/>
  <c r="AR150" i="7"/>
  <c r="AF106" i="7"/>
  <c r="AQ106" i="7"/>
  <c r="AF158" i="7"/>
  <c r="AQ158" i="7"/>
  <c r="AG109" i="7"/>
  <c r="AR109" i="7"/>
  <c r="AH86" i="8"/>
  <c r="AP86" i="8"/>
  <c r="AG119" i="7"/>
  <c r="AR119" i="7"/>
  <c r="AF106" i="16"/>
  <c r="AF152" i="16"/>
  <c r="AF94" i="8"/>
  <c r="AM94" i="8"/>
  <c r="AG110" i="7"/>
  <c r="AR110" i="7"/>
  <c r="AI166" i="7"/>
  <c r="AT166" i="7"/>
  <c r="AH45" i="8"/>
  <c r="AP45" i="8"/>
  <c r="AG119" i="16"/>
  <c r="AF127" i="7"/>
  <c r="AQ127" i="7"/>
  <c r="AG151" i="7"/>
  <c r="AR151" i="7"/>
  <c r="AH46" i="8"/>
  <c r="AP46" i="8"/>
  <c r="AI158" i="7"/>
  <c r="AT158" i="7"/>
  <c r="AF63" i="8"/>
  <c r="AI63" i="8"/>
  <c r="AQ63" i="8"/>
  <c r="AH87" i="8"/>
  <c r="AP87" i="8"/>
  <c r="AG163" i="7"/>
  <c r="AR163" i="7"/>
  <c r="AH99" i="8"/>
  <c r="AP99" i="8"/>
  <c r="AI120" i="7"/>
  <c r="AT120" i="7"/>
  <c r="AF134" i="7"/>
  <c r="AQ134" i="7"/>
  <c r="AF40" i="8"/>
  <c r="AK40" i="8"/>
  <c r="AG143" i="16"/>
  <c r="AF70" i="8"/>
  <c r="AN70" i="8"/>
  <c r="AG46" i="8"/>
  <c r="AO46" i="8"/>
  <c r="AH155" i="7"/>
  <c r="AS155" i="7"/>
  <c r="AF122" i="7"/>
  <c r="AQ122" i="7"/>
  <c r="AG91" i="8"/>
  <c r="AO91" i="8"/>
  <c r="AG141" i="16"/>
  <c r="AF167" i="7"/>
  <c r="AQ167" i="7"/>
  <c r="AH118" i="7"/>
  <c r="AS118" i="7"/>
  <c r="AG137" i="7"/>
  <c r="AR137" i="7"/>
  <c r="AH145" i="7"/>
  <c r="AS145" i="7"/>
  <c r="AG171" i="7"/>
  <c r="AR171" i="7"/>
  <c r="AI168" i="7"/>
  <c r="AT168" i="7"/>
  <c r="AG109" i="8"/>
  <c r="AO109" i="8"/>
  <c r="AG145" i="16"/>
  <c r="AH40" i="8"/>
  <c r="AP40" i="8"/>
  <c r="AH64" i="8"/>
  <c r="AP64" i="8"/>
  <c r="AF101" i="7"/>
  <c r="AQ101" i="7"/>
  <c r="AF111" i="16"/>
  <c r="AG54" i="8"/>
  <c r="AO54" i="8"/>
  <c r="AH125" i="7"/>
  <c r="AS125" i="7"/>
  <c r="AH73" i="8"/>
  <c r="AP73" i="8"/>
  <c r="AH112" i="7"/>
  <c r="AS112" i="7"/>
  <c r="AG108" i="16"/>
  <c r="AH168" i="7"/>
  <c r="AS168" i="7"/>
  <c r="AF167" i="16"/>
  <c r="AI138" i="7"/>
  <c r="AT138" i="7"/>
  <c r="AH115" i="16"/>
  <c r="AG145" i="7"/>
  <c r="AR145" i="7"/>
  <c r="AG104" i="7"/>
  <c r="AR104" i="7"/>
  <c r="AG81" i="8"/>
  <c r="AO81" i="8"/>
  <c r="AH107" i="8"/>
  <c r="AP107" i="8"/>
  <c r="AH137" i="7"/>
  <c r="AS137" i="7"/>
  <c r="AI144" i="7"/>
  <c r="AT144" i="7"/>
  <c r="AF37" i="8"/>
  <c r="AM37" i="8"/>
  <c r="AG61" i="8"/>
  <c r="AO61" i="8"/>
  <c r="AG48" i="8"/>
  <c r="AO48" i="8"/>
  <c r="AG173" i="7"/>
  <c r="AR173" i="7"/>
  <c r="AG104" i="8"/>
  <c r="AO104" i="8"/>
  <c r="AF135" i="7"/>
  <c r="AQ135" i="7"/>
  <c r="AH78" i="8"/>
  <c r="AP78" i="8"/>
  <c r="AI110" i="7"/>
  <c r="AT110" i="7"/>
  <c r="AI110" i="16"/>
  <c r="AH104" i="16"/>
  <c r="AG140" i="7"/>
  <c r="AR140" i="7"/>
  <c r="AF147" i="7"/>
  <c r="AQ147" i="7"/>
  <c r="AG73" i="8"/>
  <c r="AO73" i="8"/>
  <c r="AG173" i="16"/>
  <c r="AF71" i="8"/>
  <c r="AL71" i="8"/>
  <c r="AG144" i="7"/>
  <c r="AR144" i="7"/>
  <c r="AH165" i="7"/>
  <c r="AS165" i="7"/>
  <c r="AH76" i="8"/>
  <c r="AP76" i="8"/>
  <c r="AF103" i="7"/>
  <c r="AQ103" i="7"/>
  <c r="AF83" i="8"/>
  <c r="AL83" i="8"/>
  <c r="AI122" i="7"/>
  <c r="AT122" i="7"/>
  <c r="AH127" i="7"/>
  <c r="AS127" i="7"/>
  <c r="AH80" i="8"/>
  <c r="AP80" i="8"/>
  <c r="AI104" i="7"/>
  <c r="AT104" i="7"/>
  <c r="AF98" i="8"/>
  <c r="AI98" i="8"/>
  <c r="AQ98" i="8"/>
  <c r="AI163" i="16"/>
  <c r="AI102" i="7"/>
  <c r="AT102" i="7"/>
  <c r="AI102" i="16"/>
  <c r="AG115" i="16"/>
  <c r="AH165" i="16"/>
  <c r="AG140" i="16"/>
  <c r="AF39" i="8"/>
  <c r="AM39" i="8"/>
  <c r="AF109" i="7"/>
  <c r="AQ109" i="7"/>
  <c r="AH49" i="8"/>
  <c r="AP49" i="8"/>
  <c r="AI150" i="7"/>
  <c r="AT150" i="7"/>
  <c r="AH144" i="7"/>
  <c r="AS144" i="7"/>
  <c r="AG160" i="7"/>
  <c r="AR160" i="7"/>
  <c r="AF152" i="7"/>
  <c r="AQ152" i="7"/>
  <c r="AG114" i="7"/>
  <c r="AR114" i="7"/>
  <c r="AG63" i="8"/>
  <c r="AO63" i="8"/>
  <c r="AI160" i="7"/>
  <c r="AT160" i="7"/>
  <c r="AI143" i="16"/>
  <c r="AI137" i="16"/>
  <c r="AF122" i="16"/>
  <c r="AF146" i="16"/>
  <c r="AG168" i="8"/>
  <c r="AO168" i="8"/>
  <c r="AF260" i="7"/>
  <c r="AQ260" i="7"/>
  <c r="AJ277" i="7"/>
  <c r="AU277" i="7"/>
  <c r="AG253" i="7"/>
  <c r="AR253" i="7"/>
  <c r="AJ266" i="7"/>
  <c r="AU266" i="7"/>
  <c r="AF250" i="7"/>
  <c r="AQ250" i="7"/>
  <c r="AG242" i="7"/>
  <c r="AR242" i="7"/>
  <c r="AF196" i="8"/>
  <c r="AM196" i="8"/>
  <c r="AH311" i="7"/>
  <c r="AS311" i="7"/>
  <c r="AH259" i="7"/>
  <c r="AS259" i="7"/>
  <c r="AJ251" i="7"/>
  <c r="AU251" i="7"/>
  <c r="AH189" i="8"/>
  <c r="AP189" i="8"/>
  <c r="AF156" i="8"/>
  <c r="AF220" i="16"/>
  <c r="AF186" i="8"/>
  <c r="AK186" i="8"/>
  <c r="AH178" i="8"/>
  <c r="AP178" i="8"/>
  <c r="AG247" i="8"/>
  <c r="AO247" i="8"/>
  <c r="AG195" i="8"/>
  <c r="AO195" i="8"/>
  <c r="AF267" i="7"/>
  <c r="AQ267" i="7"/>
  <c r="AF255" i="7"/>
  <c r="AQ255" i="7"/>
  <c r="AG283" i="7"/>
  <c r="AR283" i="7"/>
  <c r="AJ285" i="16"/>
  <c r="AH269" i="7"/>
  <c r="AS269" i="7"/>
  <c r="AG292" i="7"/>
  <c r="AR292" i="7"/>
  <c r="AF203" i="8"/>
  <c r="AM203" i="8"/>
  <c r="AG263" i="7"/>
  <c r="AR263" i="7"/>
  <c r="AF266" i="7"/>
  <c r="AQ266" i="7"/>
  <c r="AF191" i="8"/>
  <c r="AM191" i="8"/>
  <c r="AH219" i="8"/>
  <c r="AP219" i="8"/>
  <c r="AG250" i="7"/>
  <c r="AR250" i="7"/>
  <c r="AG205" i="8"/>
  <c r="AO205" i="8"/>
  <c r="AJ230" i="7"/>
  <c r="AU230" i="7"/>
  <c r="AF243" i="7"/>
  <c r="AQ243" i="7"/>
  <c r="AF274" i="7"/>
  <c r="AQ274" i="7"/>
  <c r="AH228" i="8"/>
  <c r="AP228" i="8"/>
  <c r="AH199" i="8"/>
  <c r="AP199" i="8"/>
  <c r="AJ279" i="7"/>
  <c r="AU279" i="7"/>
  <c r="AF284" i="7"/>
  <c r="AQ284" i="7"/>
  <c r="AF202" i="8"/>
  <c r="AN202" i="8"/>
  <c r="AG309" i="7"/>
  <c r="AR309" i="7"/>
  <c r="AH186" i="8"/>
  <c r="AP186" i="8"/>
  <c r="AJ295" i="7"/>
  <c r="AU295" i="7"/>
  <c r="AF251" i="7"/>
  <c r="AQ251" i="7"/>
  <c r="AH294" i="7"/>
  <c r="AS294" i="7"/>
  <c r="AF179" i="8"/>
  <c r="AL179" i="8"/>
  <c r="AF210" i="8"/>
  <c r="AL210" i="8"/>
  <c r="AF220" i="8"/>
  <c r="AI220" i="8"/>
  <c r="AQ220" i="8"/>
  <c r="AF280" i="7"/>
  <c r="AQ280" i="7"/>
  <c r="AG220" i="7"/>
  <c r="AR220" i="7"/>
  <c r="AH245" i="8"/>
  <c r="AP245" i="8"/>
  <c r="AF220" i="7"/>
  <c r="AQ220" i="7"/>
  <c r="AF218" i="16"/>
  <c r="AF154" i="8"/>
  <c r="AF218" i="7"/>
  <c r="AQ218" i="7"/>
  <c r="AJ252" i="7"/>
  <c r="AU252" i="7"/>
  <c r="AG218" i="7"/>
  <c r="AR218" i="7"/>
  <c r="AJ307" i="7"/>
  <c r="AU307" i="7"/>
  <c r="AJ250" i="7"/>
  <c r="AU250" i="7"/>
  <c r="AJ236" i="7"/>
  <c r="AU236" i="7"/>
  <c r="AH154" i="8"/>
  <c r="AP154" i="8"/>
  <c r="AJ302" i="7"/>
  <c r="AU302" i="7"/>
  <c r="AJ285" i="7"/>
  <c r="AU285" i="7"/>
  <c r="AI228" i="16"/>
  <c r="AI228" i="7"/>
  <c r="AT228" i="7"/>
  <c r="AI254" i="16"/>
  <c r="AI254" i="7"/>
  <c r="AT254" i="7"/>
  <c r="AI286" i="16"/>
  <c r="AI286" i="7"/>
  <c r="AT286" i="7"/>
  <c r="AI255" i="16"/>
  <c r="AI255" i="7"/>
  <c r="AT255" i="7"/>
  <c r="AI287" i="16"/>
  <c r="AI287" i="7"/>
  <c r="AT287" i="7"/>
  <c r="AI252" i="16"/>
  <c r="AI252" i="7"/>
  <c r="AT252" i="7"/>
  <c r="AI284" i="16"/>
  <c r="AI284" i="7"/>
  <c r="AT284" i="7"/>
  <c r="AI249" i="16"/>
  <c r="AI249" i="7"/>
  <c r="AT249" i="7"/>
  <c r="AI281" i="16"/>
  <c r="AI281" i="7"/>
  <c r="AT281" i="7"/>
  <c r="AI298" i="16"/>
  <c r="AI298" i="7"/>
  <c r="AT298" i="7"/>
  <c r="AI307" i="16"/>
  <c r="AI307" i="7"/>
  <c r="AT307" i="7"/>
  <c r="AI312" i="16"/>
  <c r="AI312" i="7"/>
  <c r="AT312" i="7"/>
  <c r="AI220" i="16"/>
  <c r="AI220" i="7"/>
  <c r="AT220" i="7"/>
  <c r="AI258" i="16"/>
  <c r="AI258" i="7"/>
  <c r="AT258" i="7"/>
  <c r="AI309" i="16"/>
  <c r="AI309" i="7"/>
  <c r="AT309" i="7"/>
  <c r="AI259" i="16"/>
  <c r="AI259" i="7"/>
  <c r="AT259" i="7"/>
  <c r="AI288" i="16"/>
  <c r="AI288" i="7"/>
  <c r="AT288" i="7"/>
  <c r="AI256" i="16"/>
  <c r="AI256" i="7"/>
  <c r="AT256" i="7"/>
  <c r="AI293" i="16"/>
  <c r="AI293" i="7"/>
  <c r="AT293" i="7"/>
  <c r="AI253" i="16"/>
  <c r="AI253" i="7"/>
  <c r="AT253" i="7"/>
  <c r="AI285" i="16"/>
  <c r="AI285" i="7"/>
  <c r="AT285" i="7"/>
  <c r="AI302" i="16"/>
  <c r="AI302" i="7"/>
  <c r="AT302" i="7"/>
  <c r="AI311" i="16"/>
  <c r="AI311" i="7"/>
  <c r="AT311" i="7"/>
  <c r="AI230" i="16"/>
  <c r="AI230" i="7"/>
  <c r="AT230" i="7"/>
  <c r="AI262" i="16"/>
  <c r="AI262" i="7"/>
  <c r="AT262" i="7"/>
  <c r="AI231" i="16"/>
  <c r="AI231" i="7"/>
  <c r="AT231" i="7"/>
  <c r="AI263" i="16"/>
  <c r="AI263" i="7"/>
  <c r="AT263" i="7"/>
  <c r="AI289" i="16"/>
  <c r="AI289" i="7"/>
  <c r="AT289" i="7"/>
  <c r="AI260" i="16"/>
  <c r="AI260" i="7"/>
  <c r="AT260" i="7"/>
  <c r="AI297" i="16"/>
  <c r="AI297" i="7"/>
  <c r="AT297" i="7"/>
  <c r="AI257" i="16"/>
  <c r="AI257" i="7"/>
  <c r="AT257" i="7"/>
  <c r="AI301" i="16"/>
  <c r="AI301" i="7"/>
  <c r="AT301" i="7"/>
  <c r="AI306" i="16"/>
  <c r="AI306" i="7"/>
  <c r="AT306" i="7"/>
  <c r="AI222" i="16"/>
  <c r="AI222" i="7"/>
  <c r="AT222" i="7"/>
  <c r="AI218" i="16"/>
  <c r="AI218" i="7"/>
  <c r="AT218" i="7"/>
  <c r="AI234" i="16"/>
  <c r="AI234" i="7"/>
  <c r="AT234" i="7"/>
  <c r="AI266" i="16"/>
  <c r="AI266" i="7"/>
  <c r="AT266" i="7"/>
  <c r="AI235" i="16"/>
  <c r="AI235" i="7"/>
  <c r="AT235" i="7"/>
  <c r="AI267" i="16"/>
  <c r="AI267" i="7"/>
  <c r="AT267" i="7"/>
  <c r="AI232" i="16"/>
  <c r="AI232" i="7"/>
  <c r="AT232" i="7"/>
  <c r="AI264" i="16"/>
  <c r="AI264" i="7"/>
  <c r="AT264" i="7"/>
  <c r="AI229" i="16"/>
  <c r="AI229" i="7"/>
  <c r="AT229" i="7"/>
  <c r="AI261" i="16"/>
  <c r="AI261" i="7"/>
  <c r="AT261" i="7"/>
  <c r="AI305" i="16"/>
  <c r="AI305" i="7"/>
  <c r="AT305" i="7"/>
  <c r="AI310" i="16"/>
  <c r="AI310" i="7"/>
  <c r="AT310" i="7"/>
  <c r="AI292" i="16"/>
  <c r="AI292" i="7"/>
  <c r="AT292" i="7"/>
  <c r="AI226" i="16"/>
  <c r="AI226" i="7"/>
  <c r="AT226" i="7"/>
  <c r="AI238" i="16"/>
  <c r="AI238" i="7"/>
  <c r="AT238" i="7"/>
  <c r="AI270" i="16"/>
  <c r="AI270" i="7"/>
  <c r="AT270" i="7"/>
  <c r="AI239" i="16"/>
  <c r="AI239" i="7"/>
  <c r="AT239" i="7"/>
  <c r="AI271" i="16"/>
  <c r="AI271" i="7"/>
  <c r="AT271" i="7"/>
  <c r="AI236" i="16"/>
  <c r="AI236" i="7"/>
  <c r="AT236" i="7"/>
  <c r="AI269" i="16"/>
  <c r="AI268" i="7"/>
  <c r="AT268" i="7"/>
  <c r="AI233" i="16"/>
  <c r="AI233" i="7"/>
  <c r="AT233" i="7"/>
  <c r="AI265" i="16"/>
  <c r="AI265" i="7"/>
  <c r="AT265" i="7"/>
  <c r="AI223" i="16"/>
  <c r="AI223" i="7"/>
  <c r="AT223" i="7"/>
  <c r="AI291" i="16"/>
  <c r="AI291" i="7"/>
  <c r="AT291" i="7"/>
  <c r="AI296" i="16"/>
  <c r="AI296" i="7"/>
  <c r="AT296" i="7"/>
  <c r="AI219" i="16"/>
  <c r="AI219" i="7"/>
  <c r="AT219" i="7"/>
  <c r="AI242" i="16"/>
  <c r="AI242" i="7"/>
  <c r="AT242" i="7"/>
  <c r="AI274" i="16"/>
  <c r="AI274" i="7"/>
  <c r="AT274" i="7"/>
  <c r="AI243" i="16"/>
  <c r="AI243" i="7"/>
  <c r="AT243" i="7"/>
  <c r="AI275" i="16"/>
  <c r="AI275" i="7"/>
  <c r="AT275" i="7"/>
  <c r="AI240" i="16"/>
  <c r="AI240" i="7"/>
  <c r="AT240" i="7"/>
  <c r="AI272" i="16"/>
  <c r="AI272" i="7"/>
  <c r="AT272" i="7"/>
  <c r="AI237" i="16"/>
  <c r="AI237" i="7"/>
  <c r="AT237" i="7"/>
  <c r="AI268" i="16"/>
  <c r="AI269" i="7"/>
  <c r="AT269" i="7"/>
  <c r="AI224" i="16"/>
  <c r="AI224" i="7"/>
  <c r="AT224" i="7"/>
  <c r="AI295" i="16"/>
  <c r="AI295" i="7"/>
  <c r="AT295" i="7"/>
  <c r="AI300" i="16"/>
  <c r="AI300" i="7"/>
  <c r="AT300" i="7"/>
  <c r="AI221" i="16"/>
  <c r="AI221" i="7"/>
  <c r="AT221" i="7"/>
  <c r="AI246" i="16"/>
  <c r="AI246" i="7"/>
  <c r="AT246" i="7"/>
  <c r="AI278" i="16"/>
  <c r="AI278" i="7"/>
  <c r="AT278" i="7"/>
  <c r="AI247" i="16"/>
  <c r="AI247" i="7"/>
  <c r="AT247" i="7"/>
  <c r="AI279" i="16"/>
  <c r="AI279" i="7"/>
  <c r="AT279" i="7"/>
  <c r="AI244" i="16"/>
  <c r="AI244" i="7"/>
  <c r="AT244" i="7"/>
  <c r="AI276" i="16"/>
  <c r="AI276" i="7"/>
  <c r="AT276" i="7"/>
  <c r="AI241" i="16"/>
  <c r="AI241" i="7"/>
  <c r="AT241" i="7"/>
  <c r="AI273" i="16"/>
  <c r="AI273" i="7"/>
  <c r="AT273" i="7"/>
  <c r="AI290" i="16"/>
  <c r="AI290" i="7"/>
  <c r="AT290" i="7"/>
  <c r="AI299" i="16"/>
  <c r="AI299" i="7"/>
  <c r="AT299" i="7"/>
  <c r="AI304" i="16"/>
  <c r="AI304" i="7"/>
  <c r="AT304" i="7"/>
  <c r="AI225" i="16"/>
  <c r="AI225" i="7"/>
  <c r="AT225" i="7"/>
  <c r="AI250" i="16"/>
  <c r="AI250" i="7"/>
  <c r="AT250" i="7"/>
  <c r="AI282" i="16"/>
  <c r="AI282" i="7"/>
  <c r="AT282" i="7"/>
  <c r="AI251" i="16"/>
  <c r="AI251" i="7"/>
  <c r="AT251" i="7"/>
  <c r="AI283" i="16"/>
  <c r="AI283" i="7"/>
  <c r="AT283" i="7"/>
  <c r="AI248" i="16"/>
  <c r="AI248" i="7"/>
  <c r="AT248" i="7"/>
  <c r="AI280" i="16"/>
  <c r="AI280" i="7"/>
  <c r="AT280" i="7"/>
  <c r="AI245" i="16"/>
  <c r="AI245" i="7"/>
  <c r="AT245" i="7"/>
  <c r="AI277" i="16"/>
  <c r="AI277" i="7"/>
  <c r="AT277" i="7"/>
  <c r="AI294" i="16"/>
  <c r="AI294" i="7"/>
  <c r="AT294" i="7"/>
  <c r="AI303" i="16"/>
  <c r="AI303" i="7"/>
  <c r="AT303" i="7"/>
  <c r="AI308" i="16"/>
  <c r="AI308" i="7"/>
  <c r="AT308" i="7"/>
  <c r="AF114" i="16"/>
  <c r="AF119" i="16"/>
  <c r="AI153" i="7"/>
  <c r="AT153" i="7"/>
  <c r="AI119" i="16"/>
  <c r="AI119" i="7"/>
  <c r="AT119" i="7"/>
  <c r="AI123" i="7"/>
  <c r="AT123" i="7"/>
  <c r="AI123" i="16"/>
  <c r="AG102" i="7"/>
  <c r="AR102" i="7"/>
  <c r="AH38" i="8"/>
  <c r="AP38" i="8"/>
  <c r="AF54" i="8"/>
  <c r="AN54" i="8"/>
  <c r="AH102" i="7"/>
  <c r="AS102" i="7"/>
  <c r="AG168" i="7"/>
  <c r="AR168" i="7"/>
  <c r="AG159" i="7"/>
  <c r="AR159" i="7"/>
  <c r="AG107" i="7"/>
  <c r="AR107" i="7"/>
  <c r="AG38" i="8"/>
  <c r="AO38" i="8"/>
  <c r="AH104" i="8"/>
  <c r="AP104" i="8"/>
  <c r="AH108" i="7"/>
  <c r="AS108" i="7"/>
  <c r="AH95" i="8"/>
  <c r="AP95" i="8"/>
  <c r="AG146" i="7"/>
  <c r="AR146" i="7"/>
  <c r="AH43" i="8"/>
  <c r="AP43" i="8"/>
  <c r="AG156" i="7"/>
  <c r="AR156" i="7"/>
  <c r="AG44" i="8"/>
  <c r="AO44" i="8"/>
  <c r="AH82" i="8"/>
  <c r="AP82" i="8"/>
  <c r="AG120" i="7"/>
  <c r="AR120" i="7"/>
  <c r="AH156" i="7"/>
  <c r="AS156" i="7"/>
  <c r="AG101" i="16"/>
  <c r="AI141" i="7"/>
  <c r="AT141" i="7"/>
  <c r="AI111" i="16"/>
  <c r="AI111" i="7"/>
  <c r="AT111" i="7"/>
  <c r="AH119" i="7"/>
  <c r="AS119" i="7"/>
  <c r="AH92" i="8"/>
  <c r="AP92" i="8"/>
  <c r="AF159" i="7"/>
  <c r="AQ159" i="7"/>
  <c r="AH56" i="8"/>
  <c r="AP56" i="8"/>
  <c r="AG92" i="8"/>
  <c r="AO92" i="8"/>
  <c r="AI127" i="7"/>
  <c r="AT127" i="7"/>
  <c r="AI121" i="16"/>
  <c r="AI121" i="7"/>
  <c r="AT121" i="7"/>
  <c r="AF162" i="16"/>
  <c r="AG165" i="7"/>
  <c r="AR165" i="7"/>
  <c r="AF114" i="7"/>
  <c r="AQ114" i="7"/>
  <c r="AG55" i="8"/>
  <c r="AO55" i="8"/>
  <c r="AI105" i="7"/>
  <c r="AT105" i="7"/>
  <c r="AF95" i="8"/>
  <c r="AI114" i="7"/>
  <c r="AT114" i="7"/>
  <c r="AF119" i="7"/>
  <c r="AQ119" i="7"/>
  <c r="AI129" i="16"/>
  <c r="AI129" i="7"/>
  <c r="AT129" i="7"/>
  <c r="AI155" i="7"/>
  <c r="AT155" i="7"/>
  <c r="AI155" i="16"/>
  <c r="AI131" i="16"/>
  <c r="AG101" i="7"/>
  <c r="AR101" i="7"/>
  <c r="AI113" i="16"/>
  <c r="AI113" i="7"/>
  <c r="AT113" i="7"/>
  <c r="AI115" i="16"/>
  <c r="AI115" i="7"/>
  <c r="AT115" i="7"/>
  <c r="AI139" i="16"/>
  <c r="AI139" i="7"/>
  <c r="AT139" i="7"/>
  <c r="AI167" i="7"/>
  <c r="AT167" i="7"/>
  <c r="AI167" i="16"/>
  <c r="AG111" i="16"/>
  <c r="AH47" i="8"/>
  <c r="AP47" i="8"/>
  <c r="AG111" i="7"/>
  <c r="AR111" i="7"/>
  <c r="AF146" i="7"/>
  <c r="AQ146" i="7"/>
  <c r="AF124" i="16"/>
  <c r="AF60" i="8"/>
  <c r="AF140" i="16"/>
  <c r="AF76" i="8"/>
  <c r="AF140" i="7"/>
  <c r="AQ140" i="7"/>
  <c r="AF82" i="8"/>
  <c r="AK82" i="8"/>
  <c r="AH79" i="8"/>
  <c r="AP79" i="8"/>
  <c r="AF156" i="7"/>
  <c r="AQ156" i="7"/>
  <c r="AF130" i="7"/>
  <c r="AQ130" i="7"/>
  <c r="AG143" i="7"/>
  <c r="AR143" i="7"/>
  <c r="AG125" i="16"/>
  <c r="AG125" i="7"/>
  <c r="AR125" i="7"/>
  <c r="AH97" i="8"/>
  <c r="AP97" i="8"/>
  <c r="AG161" i="7"/>
  <c r="AR161" i="7"/>
  <c r="AG161" i="16"/>
  <c r="AF92" i="8"/>
  <c r="AN92" i="8"/>
  <c r="AF66" i="8"/>
  <c r="AK66" i="8"/>
  <c r="AF138" i="7"/>
  <c r="AQ138" i="7"/>
  <c r="AF74" i="8"/>
  <c r="AF138" i="16"/>
  <c r="AG106" i="16"/>
  <c r="AH42" i="8"/>
  <c r="AP42" i="8"/>
  <c r="AG106" i="7"/>
  <c r="AR106" i="7"/>
  <c r="AF154" i="7"/>
  <c r="AQ154" i="7"/>
  <c r="AF154" i="16"/>
  <c r="AF90" i="8"/>
  <c r="AG147" i="16"/>
  <c r="AH83" i="8"/>
  <c r="AP83" i="8"/>
  <c r="AG147" i="7"/>
  <c r="AR147" i="7"/>
  <c r="AJ150" i="16"/>
  <c r="AJ150" i="7"/>
  <c r="AU150" i="7"/>
  <c r="AJ130" i="16"/>
  <c r="AJ130" i="7"/>
  <c r="AU130" i="7"/>
  <c r="AJ144" i="16"/>
  <c r="AJ144" i="7"/>
  <c r="AU144" i="7"/>
  <c r="AJ118" i="16"/>
  <c r="AJ118" i="7"/>
  <c r="AU118" i="7"/>
  <c r="AJ117" i="16"/>
  <c r="AJ117" i="7"/>
  <c r="AU117" i="7"/>
  <c r="AJ149" i="16"/>
  <c r="AJ149" i="7"/>
  <c r="AU149" i="7"/>
  <c r="AJ111" i="16"/>
  <c r="AJ111" i="7"/>
  <c r="AU111" i="7"/>
  <c r="AJ143" i="16"/>
  <c r="AJ143" i="7"/>
  <c r="AU143" i="7"/>
  <c r="AJ101" i="16"/>
  <c r="AJ101" i="7"/>
  <c r="AU101" i="7"/>
  <c r="AJ158" i="16"/>
  <c r="AJ158" i="7"/>
  <c r="AU158" i="7"/>
  <c r="AJ146" i="16"/>
  <c r="AJ146" i="7"/>
  <c r="AU146" i="7"/>
  <c r="AJ170" i="16"/>
  <c r="AJ170" i="7"/>
  <c r="AU170" i="7"/>
  <c r="AJ135" i="16"/>
  <c r="AJ134" i="7"/>
  <c r="AU134" i="7"/>
  <c r="AJ121" i="16"/>
  <c r="AJ121" i="7"/>
  <c r="AU121" i="7"/>
  <c r="AJ153" i="16"/>
  <c r="AJ153" i="7"/>
  <c r="AU153" i="7"/>
  <c r="AJ115" i="16"/>
  <c r="AJ115" i="7"/>
  <c r="AU115" i="7"/>
  <c r="AJ147" i="16"/>
  <c r="AJ147" i="7"/>
  <c r="AU147" i="7"/>
  <c r="AJ103" i="16"/>
  <c r="AJ103" i="7"/>
  <c r="AU103" i="7"/>
  <c r="AJ116" i="16"/>
  <c r="AJ116" i="7"/>
  <c r="AU116" i="7"/>
  <c r="AJ166" i="16"/>
  <c r="AJ166" i="7"/>
  <c r="AU166" i="7"/>
  <c r="AJ109" i="16"/>
  <c r="AJ109" i="7"/>
  <c r="AU109" i="7"/>
  <c r="AJ122" i="16"/>
  <c r="AJ122" i="7"/>
  <c r="AU122" i="7"/>
  <c r="AJ125" i="16"/>
  <c r="AJ125" i="7"/>
  <c r="AU125" i="7"/>
  <c r="AJ157" i="16"/>
  <c r="AJ157" i="7"/>
  <c r="AU157" i="7"/>
  <c r="AJ119" i="16"/>
  <c r="AJ119" i="7"/>
  <c r="AU119" i="7"/>
  <c r="AJ151" i="16"/>
  <c r="AJ151" i="7"/>
  <c r="AU151" i="7"/>
  <c r="AJ106" i="16"/>
  <c r="AJ106" i="7"/>
  <c r="AU106" i="7"/>
  <c r="AJ132" i="16"/>
  <c r="AJ132" i="7"/>
  <c r="AU132" i="7"/>
  <c r="AJ120" i="16"/>
  <c r="AJ120" i="7"/>
  <c r="AU120" i="7"/>
  <c r="AJ126" i="16"/>
  <c r="AJ126" i="7"/>
  <c r="AU126" i="7"/>
  <c r="AJ138" i="16"/>
  <c r="AJ138" i="7"/>
  <c r="AU138" i="7"/>
  <c r="AJ129" i="16"/>
  <c r="AJ129" i="7"/>
  <c r="AU129" i="7"/>
  <c r="AJ161" i="16"/>
  <c r="AJ161" i="7"/>
  <c r="AU161" i="7"/>
  <c r="AJ123" i="16"/>
  <c r="AJ123" i="7"/>
  <c r="AU123" i="7"/>
  <c r="AJ155" i="16"/>
  <c r="AJ155" i="7"/>
  <c r="AU155" i="7"/>
  <c r="AJ156" i="16"/>
  <c r="AJ156" i="7"/>
  <c r="AU156" i="7"/>
  <c r="AJ148" i="16"/>
  <c r="AJ148" i="7"/>
  <c r="AU148" i="7"/>
  <c r="AJ152" i="16"/>
  <c r="AJ152" i="7"/>
  <c r="AU152" i="7"/>
  <c r="AJ142" i="16"/>
  <c r="AJ142" i="7"/>
  <c r="AU142" i="7"/>
  <c r="AJ154" i="16"/>
  <c r="AJ154" i="7"/>
  <c r="AU154" i="7"/>
  <c r="AJ133" i="16"/>
  <c r="AJ133" i="7"/>
  <c r="AU133" i="7"/>
  <c r="AJ169" i="16"/>
  <c r="AJ169" i="7"/>
  <c r="AU169" i="7"/>
  <c r="AJ127" i="16"/>
  <c r="AJ127" i="7"/>
  <c r="AU127" i="7"/>
  <c r="AJ159" i="16"/>
  <c r="AJ159" i="7"/>
  <c r="AU159" i="7"/>
  <c r="AJ160" i="16"/>
  <c r="AJ160" i="7"/>
  <c r="AU160" i="7"/>
  <c r="AJ162" i="16"/>
  <c r="AJ162" i="7"/>
  <c r="AU162" i="7"/>
  <c r="AJ108" i="16"/>
  <c r="AJ108" i="7"/>
  <c r="AU108" i="7"/>
  <c r="AJ136" i="16"/>
  <c r="AJ136" i="7"/>
  <c r="AU136" i="7"/>
  <c r="AJ102" i="16"/>
  <c r="AJ102" i="7"/>
  <c r="AU102" i="7"/>
  <c r="AJ137" i="16"/>
  <c r="AJ137" i="7"/>
  <c r="AU137" i="7"/>
  <c r="AJ173" i="16"/>
  <c r="AJ173" i="7"/>
  <c r="AU173" i="7"/>
  <c r="AJ131" i="16"/>
  <c r="AJ131" i="7"/>
  <c r="AU131" i="7"/>
  <c r="AJ163" i="16"/>
  <c r="AJ163" i="7"/>
  <c r="AU163" i="7"/>
  <c r="AJ164" i="16"/>
  <c r="AJ164" i="7"/>
  <c r="AU164" i="7"/>
  <c r="AJ107" i="16"/>
  <c r="AJ107" i="7"/>
  <c r="AU107" i="7"/>
  <c r="AJ112" i="16"/>
  <c r="AJ112" i="7"/>
  <c r="AU112" i="7"/>
  <c r="AJ124" i="16"/>
  <c r="AJ124" i="7"/>
  <c r="AU124" i="7"/>
  <c r="AJ104" i="16"/>
  <c r="AJ104" i="7"/>
  <c r="AU104" i="7"/>
  <c r="AJ141" i="16"/>
  <c r="AJ141" i="7"/>
  <c r="AU141" i="7"/>
  <c r="AJ110" i="16"/>
  <c r="AJ110" i="7"/>
  <c r="AU110" i="7"/>
  <c r="AJ134" i="16"/>
  <c r="AJ135" i="7"/>
  <c r="AU135" i="7"/>
  <c r="AJ167" i="16"/>
  <c r="AJ167" i="7"/>
  <c r="AU167" i="7"/>
  <c r="AJ168" i="16"/>
  <c r="AJ168" i="7"/>
  <c r="AU168" i="7"/>
  <c r="AJ165" i="16"/>
  <c r="AJ165" i="7"/>
  <c r="AU165" i="7"/>
  <c r="AJ114" i="16"/>
  <c r="AJ114" i="7"/>
  <c r="AU114" i="7"/>
  <c r="AJ128" i="16"/>
  <c r="AJ128" i="7"/>
  <c r="AU128" i="7"/>
  <c r="AJ140" i="16"/>
  <c r="AJ140" i="7"/>
  <c r="AU140" i="7"/>
  <c r="AJ113" i="16"/>
  <c r="AJ113" i="7"/>
  <c r="AU113" i="7"/>
  <c r="AJ145" i="16"/>
  <c r="AJ145" i="7"/>
  <c r="AU145" i="7"/>
  <c r="AJ105" i="16"/>
  <c r="AJ105" i="7"/>
  <c r="AU105" i="7"/>
  <c r="AJ139" i="16"/>
  <c r="AJ139" i="7"/>
  <c r="AU139" i="7"/>
  <c r="AJ171" i="16"/>
  <c r="AJ171" i="7"/>
  <c r="AU171" i="7"/>
  <c r="AJ172" i="16"/>
  <c r="AJ172" i="7"/>
  <c r="AU172" i="7"/>
  <c r="AM111" i="8"/>
  <c r="AL27" i="8"/>
  <c r="AL24" i="8"/>
  <c r="AN27" i="8"/>
  <c r="AM27" i="8"/>
  <c r="AH27" i="8"/>
  <c r="AP27" i="8"/>
  <c r="AK142" i="8"/>
  <c r="AL142" i="8"/>
  <c r="AM142" i="8"/>
  <c r="AN142" i="8"/>
  <c r="AK145" i="8"/>
  <c r="AL145" i="8"/>
  <c r="AI149" i="8"/>
  <c r="AQ149" i="8"/>
  <c r="AK149" i="8"/>
  <c r="AN149" i="8"/>
  <c r="AL149" i="8"/>
  <c r="AM145" i="8"/>
  <c r="AI145" i="8"/>
  <c r="AQ145" i="8"/>
  <c r="AM38" i="8"/>
  <c r="AN111" i="8"/>
  <c r="AL125" i="8"/>
  <c r="AM125" i="8"/>
  <c r="AN125" i="8"/>
  <c r="AI125" i="8"/>
  <c r="AQ125" i="8"/>
  <c r="AI111" i="8"/>
  <c r="AQ111" i="8"/>
  <c r="AK111" i="8"/>
  <c r="AN162" i="8"/>
  <c r="AI162" i="8"/>
  <c r="AQ162" i="8"/>
  <c r="AK162" i="8"/>
  <c r="AL162" i="8"/>
  <c r="AM155" i="8"/>
  <c r="AI167" i="8"/>
  <c r="AQ167" i="8"/>
  <c r="AK167" i="8"/>
  <c r="AL167" i="8"/>
  <c r="AM167" i="8"/>
  <c r="AK155" i="8"/>
  <c r="AK159" i="8"/>
  <c r="AL176" i="8"/>
  <c r="AM176" i="8"/>
  <c r="AN176" i="8"/>
  <c r="AI176" i="8"/>
  <c r="AQ176" i="8"/>
  <c r="AI164" i="8"/>
  <c r="AQ164" i="8"/>
  <c r="AN109" i="8"/>
  <c r="AM42" i="8"/>
  <c r="AN42" i="8"/>
  <c r="AI42" i="8"/>
  <c r="AQ42" i="8"/>
  <c r="AN29" i="8"/>
  <c r="AK4" i="8"/>
  <c r="AL4" i="8"/>
  <c r="AN4" i="8"/>
  <c r="AM4" i="8"/>
  <c r="AK23" i="8"/>
  <c r="AK29" i="8"/>
  <c r="AL29" i="8"/>
  <c r="AH29" i="8"/>
  <c r="AP29" i="8"/>
  <c r="AK26" i="8"/>
  <c r="AM26" i="8"/>
  <c r="AL26" i="8"/>
  <c r="AN10" i="8"/>
  <c r="AN26" i="8"/>
  <c r="AN8" i="8"/>
  <c r="AK34" i="8"/>
  <c r="AM34" i="8"/>
  <c r="AN34" i="8"/>
  <c r="AL159" i="8"/>
  <c r="AK164" i="8"/>
  <c r="AM159" i="8"/>
  <c r="AN164" i="8"/>
  <c r="AK109" i="8"/>
  <c r="AM164" i="8"/>
  <c r="AI109" i="8"/>
  <c r="AQ109" i="8"/>
  <c r="AL109" i="8"/>
  <c r="AN159" i="8"/>
  <c r="AL28" i="8"/>
  <c r="AK42" i="8"/>
  <c r="AN38" i="8"/>
  <c r="AI38" i="8"/>
  <c r="AQ38" i="8"/>
  <c r="AK38" i="8"/>
  <c r="AI124" i="8"/>
  <c r="AQ124" i="8"/>
  <c r="AM132" i="8"/>
  <c r="AN143" i="8"/>
  <c r="AM124" i="8"/>
  <c r="AI143" i="8"/>
  <c r="AQ143" i="8"/>
  <c r="AN124" i="8"/>
  <c r="AK124" i="8"/>
  <c r="AL143" i="8"/>
  <c r="AM143" i="8"/>
  <c r="AM146" i="8"/>
  <c r="AM153" i="8"/>
  <c r="AI132" i="8"/>
  <c r="AQ132" i="8"/>
  <c r="AK132" i="8"/>
  <c r="AL132" i="8"/>
  <c r="AM134" i="8"/>
  <c r="AN153" i="8"/>
  <c r="AL153" i="8"/>
  <c r="AI153" i="8"/>
  <c r="AQ153" i="8"/>
  <c r="AN146" i="8"/>
  <c r="AL141" i="8"/>
  <c r="AI146" i="8"/>
  <c r="AQ146" i="8"/>
  <c r="AN128" i="8"/>
  <c r="AI128" i="8"/>
  <c r="AQ128" i="8"/>
  <c r="AL146" i="8"/>
  <c r="AL134" i="8"/>
  <c r="AK128" i="8"/>
  <c r="AM128" i="8"/>
  <c r="AL136" i="8"/>
  <c r="AI141" i="8"/>
  <c r="AQ141" i="8"/>
  <c r="AI138" i="8"/>
  <c r="AQ138" i="8"/>
  <c r="AN134" i="8"/>
  <c r="AI136" i="8"/>
  <c r="AQ136" i="8"/>
  <c r="AM138" i="8"/>
  <c r="AK136" i="8"/>
  <c r="AK138" i="8"/>
  <c r="AI134" i="8"/>
  <c r="AQ134" i="8"/>
  <c r="AM136" i="8"/>
  <c r="AL138" i="8"/>
  <c r="AM141" i="8"/>
  <c r="AI123" i="8"/>
  <c r="AQ123" i="8"/>
  <c r="AN141" i="8"/>
  <c r="AN123" i="8"/>
  <c r="AK123" i="8"/>
  <c r="AI122" i="8"/>
  <c r="AQ122" i="8"/>
  <c r="AL123" i="8"/>
  <c r="AK121" i="8"/>
  <c r="AI121" i="8"/>
  <c r="AQ121" i="8"/>
  <c r="AN114" i="8"/>
  <c r="AI114" i="8"/>
  <c r="AQ114" i="8"/>
  <c r="AN113" i="8"/>
  <c r="AK114" i="8"/>
  <c r="AL114" i="8"/>
  <c r="AL120" i="8"/>
  <c r="AL129" i="8"/>
  <c r="AM129" i="8"/>
  <c r="AN129" i="8"/>
  <c r="AI129" i="8"/>
  <c r="AQ129" i="8"/>
  <c r="AM150" i="8"/>
  <c r="AL155" i="8"/>
  <c r="AN155" i="8"/>
  <c r="AK212" i="8"/>
  <c r="AL212" i="8"/>
  <c r="AL23" i="8"/>
  <c r="AN13" i="8"/>
  <c r="AN32" i="8"/>
  <c r="AM23" i="8"/>
  <c r="AH13" i="8"/>
  <c r="AP13" i="8"/>
  <c r="AH32" i="8"/>
  <c r="AP32" i="8"/>
  <c r="AM32" i="8"/>
  <c r="AK13" i="8"/>
  <c r="AM28" i="8"/>
  <c r="AK32" i="8"/>
  <c r="AL13" i="8"/>
  <c r="AN23" i="8"/>
  <c r="AH28" i="8"/>
  <c r="AP28" i="8"/>
  <c r="AN28" i="8"/>
  <c r="AL34" i="8"/>
  <c r="AM212" i="8"/>
  <c r="AN212" i="8"/>
  <c r="AN183" i="8"/>
  <c r="AL183" i="8"/>
  <c r="AM183" i="8"/>
  <c r="AL206" i="8"/>
  <c r="AI183" i="8"/>
  <c r="AQ183" i="8"/>
  <c r="AN100" i="8"/>
  <c r="AL100" i="8"/>
  <c r="AM100" i="8"/>
  <c r="AI100" i="8"/>
  <c r="AQ100" i="8"/>
  <c r="AK44" i="8"/>
  <c r="AL89" i="8"/>
  <c r="AM12" i="8"/>
  <c r="AN22" i="8"/>
  <c r="AK17" i="8"/>
  <c r="AH25" i="8"/>
  <c r="AP25" i="8"/>
  <c r="AN12" i="8"/>
  <c r="AK18" i="8"/>
  <c r="AL18" i="8"/>
  <c r="AM18" i="8"/>
  <c r="AN18" i="8"/>
  <c r="AL12" i="8"/>
  <c r="AH12" i="8"/>
  <c r="AP12" i="8"/>
  <c r="AH10" i="8"/>
  <c r="AP10" i="8"/>
  <c r="AL17" i="8"/>
  <c r="AL10" i="8"/>
  <c r="AM17" i="8"/>
  <c r="AK10" i="8"/>
  <c r="AN17" i="8"/>
  <c r="AK25" i="8"/>
  <c r="AH33" i="8"/>
  <c r="AP33" i="8"/>
  <c r="AK33" i="8"/>
  <c r="AL33" i="8"/>
  <c r="AL25" i="8"/>
  <c r="AM25" i="8"/>
  <c r="AK14" i="8"/>
  <c r="AM33" i="8"/>
  <c r="AH5" i="8"/>
  <c r="AP5" i="8"/>
  <c r="AN5" i="8"/>
  <c r="AL21" i="8"/>
  <c r="AK5" i="8"/>
  <c r="AL20" i="8"/>
  <c r="AL5" i="8"/>
  <c r="AN3" i="8"/>
  <c r="AN24" i="8"/>
  <c r="AM24" i="8"/>
  <c r="AM15" i="8"/>
  <c r="AH24" i="8"/>
  <c r="AP24" i="8"/>
  <c r="AN31" i="8"/>
  <c r="AL6" i="8"/>
  <c r="AL11" i="8"/>
  <c r="AK21" i="8"/>
  <c r="AH7" i="8"/>
  <c r="AP7" i="8"/>
  <c r="AM21" i="8"/>
  <c r="AL7" i="8"/>
  <c r="AM7" i="8"/>
  <c r="AN21" i="8"/>
  <c r="AN7" i="8"/>
  <c r="AL30" i="8"/>
  <c r="AH22" i="8"/>
  <c r="AP22" i="8"/>
  <c r="AK22" i="8"/>
  <c r="AL22" i="8"/>
  <c r="AH11" i="8"/>
  <c r="AP11" i="8"/>
  <c r="AH6" i="8"/>
  <c r="AP6" i="8"/>
  <c r="AL31" i="8"/>
  <c r="AN11" i="8"/>
  <c r="AM36" i="8"/>
  <c r="AN6" i="8"/>
  <c r="AH31" i="8"/>
  <c r="AP31" i="8"/>
  <c r="AH2" i="8"/>
  <c r="AP2" i="8"/>
  <c r="AM11" i="8"/>
  <c r="AM6" i="8"/>
  <c r="AK2" i="8"/>
  <c r="AK35" i="8"/>
  <c r="AL2" i="8"/>
  <c r="AL35" i="8"/>
  <c r="AM2" i="8"/>
  <c r="AN35" i="8"/>
  <c r="AK31" i="8"/>
  <c r="AM35" i="8"/>
  <c r="AH16" i="8"/>
  <c r="AP16" i="8"/>
  <c r="AK16" i="8"/>
  <c r="AK20" i="8"/>
  <c r="AM16" i="8"/>
  <c r="AM20" i="8"/>
  <c r="AN16" i="8"/>
  <c r="AN20" i="8"/>
  <c r="AM19" i="8"/>
  <c r="AH8" i="8"/>
  <c r="AP8" i="8"/>
  <c r="AK8" i="8"/>
  <c r="AL8" i="8"/>
  <c r="AI113" i="8"/>
  <c r="AQ113" i="8"/>
  <c r="AI137" i="8"/>
  <c r="AQ137" i="8"/>
  <c r="AK137" i="8"/>
  <c r="AK122" i="8"/>
  <c r="AM120" i="8"/>
  <c r="AL122" i="8"/>
  <c r="AN120" i="8"/>
  <c r="AM122" i="8"/>
  <c r="AI120" i="8"/>
  <c r="AQ120" i="8"/>
  <c r="AI206" i="8"/>
  <c r="AQ206" i="8"/>
  <c r="AK206" i="8"/>
  <c r="AM206" i="8"/>
  <c r="AN103" i="8"/>
  <c r="AK50" i="8"/>
  <c r="AK53" i="8"/>
  <c r="AL53" i="8"/>
  <c r="AM53" i="8"/>
  <c r="AL50" i="8"/>
  <c r="AN53" i="8"/>
  <c r="AM50" i="8"/>
  <c r="AN50" i="8"/>
  <c r="AM49" i="8"/>
  <c r="AM107" i="8"/>
  <c r="AN107" i="8"/>
  <c r="AN49" i="8"/>
  <c r="AI107" i="8"/>
  <c r="AQ107" i="8"/>
  <c r="AK107" i="8"/>
  <c r="AI49" i="8"/>
  <c r="AQ49" i="8"/>
  <c r="AK49" i="8"/>
  <c r="AK89" i="8"/>
  <c r="AM89" i="8"/>
  <c r="AI89" i="8"/>
  <c r="AQ89" i="8"/>
  <c r="AL45" i="8"/>
  <c r="AM45" i="8"/>
  <c r="AN45" i="8"/>
  <c r="AI45" i="8"/>
  <c r="AQ45" i="8"/>
  <c r="AI215" i="8"/>
  <c r="AQ215" i="8"/>
  <c r="AI44" i="8"/>
  <c r="AQ44" i="8"/>
  <c r="AL44" i="8"/>
  <c r="AL43" i="8"/>
  <c r="AN44" i="8"/>
  <c r="AN106" i="8"/>
  <c r="AK65" i="8"/>
  <c r="AI211" i="8"/>
  <c r="AQ211" i="8"/>
  <c r="AM211" i="8"/>
  <c r="AI239" i="8"/>
  <c r="AQ239" i="8"/>
  <c r="AN211" i="8"/>
  <c r="AL239" i="8"/>
  <c r="AK211" i="8"/>
  <c r="AK239" i="8"/>
  <c r="AM239" i="8"/>
  <c r="AK81" i="8"/>
  <c r="AL84" i="8"/>
  <c r="AN84" i="8"/>
  <c r="AN216" i="8"/>
  <c r="AI216" i="8"/>
  <c r="AQ216" i="8"/>
  <c r="AK216" i="8"/>
  <c r="AL216" i="8"/>
  <c r="AL240" i="8"/>
  <c r="AL187" i="8"/>
  <c r="AN228" i="8"/>
  <c r="AI224" i="8"/>
  <c r="AQ224" i="8"/>
  <c r="AK219" i="8"/>
  <c r="AL219" i="8"/>
  <c r="AM187" i="8"/>
  <c r="AM219" i="8"/>
  <c r="AN187" i="8"/>
  <c r="AI228" i="8"/>
  <c r="AQ228" i="8"/>
  <c r="AK170" i="8"/>
  <c r="AN219" i="8"/>
  <c r="AI187" i="8"/>
  <c r="AQ187" i="8"/>
  <c r="AL170" i="8"/>
  <c r="AK228" i="8"/>
  <c r="AM241" i="8"/>
  <c r="AL228" i="8"/>
  <c r="AL215" i="8"/>
  <c r="AM215" i="8"/>
  <c r="AK215" i="8"/>
  <c r="AN72" i="8"/>
  <c r="AN47" i="8"/>
  <c r="AI57" i="8"/>
  <c r="AQ57" i="8"/>
  <c r="AN57" i="8"/>
  <c r="AL47" i="8"/>
  <c r="AM47" i="8"/>
  <c r="AK55" i="8"/>
  <c r="AK106" i="8"/>
  <c r="AL106" i="8"/>
  <c r="AM106" i="8"/>
  <c r="AL55" i="8"/>
  <c r="AM55" i="8"/>
  <c r="AN55" i="8"/>
  <c r="AM87" i="8"/>
  <c r="AM64" i="8"/>
  <c r="AN39" i="8"/>
  <c r="AI65" i="8"/>
  <c r="AQ65" i="8"/>
  <c r="AL65" i="8"/>
  <c r="AM65" i="8"/>
  <c r="AM105" i="8"/>
  <c r="AN69" i="8"/>
  <c r="AI171" i="8"/>
  <c r="AQ171" i="8"/>
  <c r="AK171" i="8"/>
  <c r="AL171" i="8"/>
  <c r="AM171" i="8"/>
  <c r="AN224" i="8"/>
  <c r="AM214" i="8"/>
  <c r="AN241" i="8"/>
  <c r="AM170" i="8"/>
  <c r="AI241" i="8"/>
  <c r="AQ241" i="8"/>
  <c r="AN208" i="8"/>
  <c r="AM208" i="8"/>
  <c r="AN214" i="8"/>
  <c r="AL241" i="8"/>
  <c r="AI208" i="8"/>
  <c r="AQ208" i="8"/>
  <c r="AL224" i="8"/>
  <c r="AI214" i="8"/>
  <c r="AQ214" i="8"/>
  <c r="AK208" i="8"/>
  <c r="AN170" i="8"/>
  <c r="AK224" i="8"/>
  <c r="AK214" i="8"/>
  <c r="AI140" i="8"/>
  <c r="AQ140" i="8"/>
  <c r="AK113" i="8"/>
  <c r="AM137" i="8"/>
  <c r="AL137" i="8"/>
  <c r="AI131" i="8"/>
  <c r="AQ131" i="8"/>
  <c r="AN148" i="8"/>
  <c r="AK131" i="8"/>
  <c r="AI148" i="8"/>
  <c r="AQ148" i="8"/>
  <c r="AL131" i="8"/>
  <c r="AL113" i="8"/>
  <c r="AL148" i="8"/>
  <c r="AM131" i="8"/>
  <c r="AM148" i="8"/>
  <c r="AN126" i="8"/>
  <c r="AI126" i="8"/>
  <c r="AQ126" i="8"/>
  <c r="AK126" i="8"/>
  <c r="AL126" i="8"/>
  <c r="AI133" i="8"/>
  <c r="AQ133" i="8"/>
  <c r="AN140" i="8"/>
  <c r="AK133" i="8"/>
  <c r="AK140" i="8"/>
  <c r="AM133" i="8"/>
  <c r="AL140" i="8"/>
  <c r="AN133" i="8"/>
  <c r="AN152" i="8"/>
  <c r="AN150" i="8"/>
  <c r="AI152" i="8"/>
  <c r="AQ152" i="8"/>
  <c r="AI150" i="8"/>
  <c r="AQ150" i="8"/>
  <c r="AK152" i="8"/>
  <c r="AN130" i="8"/>
  <c r="AL152" i="8"/>
  <c r="AI130" i="8"/>
  <c r="AQ130" i="8"/>
  <c r="AK130" i="8"/>
  <c r="AL130" i="8"/>
  <c r="AK150" i="8"/>
  <c r="AM30" i="8"/>
  <c r="AH19" i="8"/>
  <c r="AP19" i="8"/>
  <c r="AN30" i="8"/>
  <c r="AH30" i="8"/>
  <c r="AP30" i="8"/>
  <c r="AN19" i="8"/>
  <c r="AK19" i="8"/>
  <c r="AI68" i="8"/>
  <c r="AQ68" i="8"/>
  <c r="AM172" i="8"/>
  <c r="AM207" i="8"/>
  <c r="AN207" i="8"/>
  <c r="AI207" i="8"/>
  <c r="AQ207" i="8"/>
  <c r="AL207" i="8"/>
  <c r="AM158" i="8"/>
  <c r="AM240" i="8"/>
  <c r="AK240" i="8"/>
  <c r="AI198" i="8"/>
  <c r="AQ198" i="8"/>
  <c r="AN240" i="8"/>
  <c r="AI242" i="8"/>
  <c r="AQ242" i="8"/>
  <c r="AK242" i="8"/>
  <c r="AL242" i="8"/>
  <c r="AM242" i="8"/>
  <c r="AI188" i="8"/>
  <c r="AQ188" i="8"/>
  <c r="AL199" i="8"/>
  <c r="AK199" i="8"/>
  <c r="AM199" i="8"/>
  <c r="AN199" i="8"/>
  <c r="AM43" i="8"/>
  <c r="AN43" i="8"/>
  <c r="AI43" i="8"/>
  <c r="AQ43" i="8"/>
  <c r="AL51" i="8"/>
  <c r="AN51" i="8"/>
  <c r="AM67" i="8"/>
  <c r="AI93" i="8"/>
  <c r="AQ93" i="8"/>
  <c r="AI51" i="8"/>
  <c r="AQ51" i="8"/>
  <c r="AK67" i="8"/>
  <c r="AK41" i="8"/>
  <c r="AI105" i="8"/>
  <c r="AQ105" i="8"/>
  <c r="AI69" i="8"/>
  <c r="AQ69" i="8"/>
  <c r="AL105" i="8"/>
  <c r="AK69" i="8"/>
  <c r="AN105" i="8"/>
  <c r="AL69" i="8"/>
  <c r="AL81" i="8"/>
  <c r="AK84" i="8"/>
  <c r="AI103" i="8"/>
  <c r="AQ103" i="8"/>
  <c r="AI81" i="8"/>
  <c r="AQ81" i="8"/>
  <c r="AM84" i="8"/>
  <c r="AK103" i="8"/>
  <c r="AM81" i="8"/>
  <c r="AL103" i="8"/>
  <c r="AI80" i="8"/>
  <c r="AQ80" i="8"/>
  <c r="AK62" i="8"/>
  <c r="AM62" i="8"/>
  <c r="AN62" i="8"/>
  <c r="AL62" i="8"/>
  <c r="AK59" i="8"/>
  <c r="AN73" i="8"/>
  <c r="AM72" i="8"/>
  <c r="AK58" i="8"/>
  <c r="AI73" i="8"/>
  <c r="AQ73" i="8"/>
  <c r="AK73" i="8"/>
  <c r="AI72" i="8"/>
  <c r="AQ72" i="8"/>
  <c r="AL58" i="8"/>
  <c r="AK72" i="8"/>
  <c r="AM58" i="8"/>
  <c r="AL73" i="8"/>
  <c r="AN58" i="8"/>
  <c r="AI47" i="8"/>
  <c r="AQ47" i="8"/>
  <c r="AK57" i="8"/>
  <c r="AL57" i="8"/>
  <c r="AN86" i="8"/>
  <c r="AN87" i="8"/>
  <c r="AN64" i="8"/>
  <c r="AN99" i="8"/>
  <c r="AL99" i="8"/>
  <c r="AI99" i="8"/>
  <c r="AQ99" i="8"/>
  <c r="AI87" i="8"/>
  <c r="AQ87" i="8"/>
  <c r="AK99" i="8"/>
  <c r="AI64" i="8"/>
  <c r="AQ64" i="8"/>
  <c r="AK64" i="8"/>
  <c r="AK87" i="8"/>
  <c r="AL121" i="8"/>
  <c r="AM121" i="8"/>
  <c r="AI225" i="8"/>
  <c r="AQ225" i="8"/>
  <c r="AL244" i="8"/>
  <c r="AL194" i="8"/>
  <c r="AM157" i="8"/>
  <c r="AM246" i="8"/>
  <c r="AK63" i="8"/>
  <c r="AN93" i="8"/>
  <c r="AK85" i="8"/>
  <c r="AL93" i="8"/>
  <c r="AK93" i="8"/>
  <c r="AN59" i="8"/>
  <c r="AN46" i="8"/>
  <c r="AI46" i="8"/>
  <c r="AQ46" i="8"/>
  <c r="AI59" i="8"/>
  <c r="AQ59" i="8"/>
  <c r="AK68" i="8"/>
  <c r="AI77" i="8"/>
  <c r="AQ77" i="8"/>
  <c r="AL68" i="8"/>
  <c r="AK46" i="8"/>
  <c r="AM68" i="8"/>
  <c r="AL46" i="8"/>
  <c r="AL59" i="8"/>
  <c r="AL157" i="8"/>
  <c r="AN246" i="8"/>
  <c r="AN157" i="8"/>
  <c r="AI157" i="8"/>
  <c r="AQ157" i="8"/>
  <c r="AM173" i="8"/>
  <c r="AI246" i="8"/>
  <c r="AQ246" i="8"/>
  <c r="AK246" i="8"/>
  <c r="AK247" i="8"/>
  <c r="AI247" i="8"/>
  <c r="AQ247" i="8"/>
  <c r="AL247" i="8"/>
  <c r="AM247" i="8"/>
  <c r="AK188" i="8"/>
  <c r="AM244" i="8"/>
  <c r="AM194" i="8"/>
  <c r="AN180" i="8"/>
  <c r="AM180" i="8"/>
  <c r="AL188" i="8"/>
  <c r="AK244" i="8"/>
  <c r="AN194" i="8"/>
  <c r="AN200" i="8"/>
  <c r="AM200" i="8"/>
  <c r="AN244" i="8"/>
  <c r="AI200" i="8"/>
  <c r="AQ200" i="8"/>
  <c r="AK200" i="8"/>
  <c r="AN188" i="8"/>
  <c r="AI194" i="8"/>
  <c r="AQ194" i="8"/>
  <c r="AN108" i="8"/>
  <c r="AI108" i="8"/>
  <c r="AQ108" i="8"/>
  <c r="AK108" i="8"/>
  <c r="AL108" i="8"/>
  <c r="AN168" i="8"/>
  <c r="AL198" i="8"/>
  <c r="AM198" i="8"/>
  <c r="AM161" i="8"/>
  <c r="AK198" i="8"/>
  <c r="AM177" i="8"/>
  <c r="AK225" i="8"/>
  <c r="AK169" i="8"/>
  <c r="AM225" i="8"/>
  <c r="AN225" i="8"/>
  <c r="AK52" i="8"/>
  <c r="AK80" i="8"/>
  <c r="AL80" i="8"/>
  <c r="AM80" i="8"/>
  <c r="AM102" i="8"/>
  <c r="AM51" i="8"/>
  <c r="AL67" i="8"/>
  <c r="AN178" i="8"/>
  <c r="AM204" i="8"/>
  <c r="AL213" i="8"/>
  <c r="AM248" i="8"/>
  <c r="AM230" i="8"/>
  <c r="AL248" i="8"/>
  <c r="AN204" i="8"/>
  <c r="AL230" i="8"/>
  <c r="AM178" i="8"/>
  <c r="AN213" i="8"/>
  <c r="AK248" i="8"/>
  <c r="AI204" i="8"/>
  <c r="AQ204" i="8"/>
  <c r="AN184" i="8"/>
  <c r="AI166" i="8"/>
  <c r="AQ166" i="8"/>
  <c r="AI227" i="8"/>
  <c r="AQ227" i="8"/>
  <c r="AI213" i="8"/>
  <c r="AQ213" i="8"/>
  <c r="AN248" i="8"/>
  <c r="AK204" i="8"/>
  <c r="AM184" i="8"/>
  <c r="AM166" i="8"/>
  <c r="AK227" i="8"/>
  <c r="AK213" i="8"/>
  <c r="AI184" i="8"/>
  <c r="AQ184" i="8"/>
  <c r="AL174" i="8"/>
  <c r="AL227" i="8"/>
  <c r="AK184" i="8"/>
  <c r="AK178" i="8"/>
  <c r="AM227" i="8"/>
  <c r="AL178" i="8"/>
  <c r="AK230" i="8"/>
  <c r="AK232" i="8"/>
  <c r="AN158" i="8"/>
  <c r="AL232" i="8"/>
  <c r="AN234" i="8"/>
  <c r="AM232" i="8"/>
  <c r="AK222" i="8"/>
  <c r="AI234" i="8"/>
  <c r="AQ234" i="8"/>
  <c r="AN232" i="8"/>
  <c r="AK234" i="8"/>
  <c r="AI158" i="8"/>
  <c r="AQ158" i="8"/>
  <c r="AL234" i="8"/>
  <c r="AK158" i="8"/>
  <c r="AN191" i="8"/>
  <c r="AL173" i="8"/>
  <c r="AI193" i="8"/>
  <c r="AQ193" i="8"/>
  <c r="AN173" i="8"/>
  <c r="AK193" i="8"/>
  <c r="AI173" i="8"/>
  <c r="AQ173" i="8"/>
  <c r="AL193" i="8"/>
  <c r="AM245" i="8"/>
  <c r="AL245" i="8"/>
  <c r="AM193" i="8"/>
  <c r="AL190" i="8"/>
  <c r="AM218" i="8"/>
  <c r="AL169" i="8"/>
  <c r="AM169" i="8"/>
  <c r="AN169" i="8"/>
  <c r="AL70" i="8"/>
  <c r="AK104" i="8"/>
  <c r="AI79" i="8"/>
  <c r="AQ79" i="8"/>
  <c r="AM96" i="8"/>
  <c r="AK56" i="8"/>
  <c r="AN41" i="8"/>
  <c r="AI75" i="8"/>
  <c r="AQ75" i="8"/>
  <c r="AM104" i="8"/>
  <c r="AM79" i="8"/>
  <c r="AI70" i="8"/>
  <c r="AQ70" i="8"/>
  <c r="AL63" i="8"/>
  <c r="AI102" i="8"/>
  <c r="AQ102" i="8"/>
  <c r="AL56" i="8"/>
  <c r="AN79" i="8"/>
  <c r="AM56" i="8"/>
  <c r="AK79" i="8"/>
  <c r="AN96" i="8"/>
  <c r="AL104" i="8"/>
  <c r="AK70" i="8"/>
  <c r="AL96" i="8"/>
  <c r="AM63" i="8"/>
  <c r="AK102" i="8"/>
  <c r="AN104" i="8"/>
  <c r="AM70" i="8"/>
  <c r="AI96" i="8"/>
  <c r="AQ96" i="8"/>
  <c r="AI83" i="8"/>
  <c r="AQ83" i="8"/>
  <c r="AN63" i="8"/>
  <c r="AL102" i="8"/>
  <c r="AN56" i="8"/>
  <c r="AK83" i="8"/>
  <c r="AK86" i="8"/>
  <c r="AL86" i="8"/>
  <c r="AM86" i="8"/>
  <c r="AN37" i="8"/>
  <c r="AM97" i="8"/>
  <c r="AN233" i="8"/>
  <c r="AM185" i="8"/>
  <c r="AN229" i="8"/>
  <c r="AL201" i="8"/>
  <c r="AL160" i="8"/>
  <c r="AL229" i="8"/>
  <c r="AI192" i="8"/>
  <c r="AQ192" i="8"/>
  <c r="AI229" i="8"/>
  <c r="AQ229" i="8"/>
  <c r="AK229" i="8"/>
  <c r="AL220" i="8"/>
  <c r="AN186" i="8"/>
  <c r="AK237" i="8"/>
  <c r="AK175" i="8"/>
  <c r="AN175" i="8"/>
  <c r="AM181" i="8"/>
  <c r="AL163" i="8"/>
  <c r="AI190" i="8"/>
  <c r="AQ190" i="8"/>
  <c r="AI168" i="8"/>
  <c r="AQ168" i="8"/>
  <c r="AI245" i="8"/>
  <c r="AQ245" i="8"/>
  <c r="AN181" i="8"/>
  <c r="AL175" i="8"/>
  <c r="AI238" i="8"/>
  <c r="AQ238" i="8"/>
  <c r="AN230" i="8"/>
  <c r="AK190" i="8"/>
  <c r="AK168" i="8"/>
  <c r="AK245" i="8"/>
  <c r="AM175" i="8"/>
  <c r="AK172" i="8"/>
  <c r="AK163" i="8"/>
  <c r="AM190" i="8"/>
  <c r="AN166" i="8"/>
  <c r="AN172" i="8"/>
  <c r="AM163" i="8"/>
  <c r="AI181" i="8"/>
  <c r="AQ181" i="8"/>
  <c r="AN218" i="8"/>
  <c r="AI172" i="8"/>
  <c r="AQ172" i="8"/>
  <c r="AN163" i="8"/>
  <c r="AM168" i="8"/>
  <c r="AK181" i="8"/>
  <c r="AK166" i="8"/>
  <c r="AI218" i="8"/>
  <c r="AQ218" i="8"/>
  <c r="AK189" i="8"/>
  <c r="AN174" i="8"/>
  <c r="AK218" i="8"/>
  <c r="AK174" i="8"/>
  <c r="AM88" i="8"/>
  <c r="AN88" i="8"/>
  <c r="AI88" i="8"/>
  <c r="AQ88" i="8"/>
  <c r="AK88" i="8"/>
  <c r="AN78" i="8"/>
  <c r="AK78" i="8"/>
  <c r="AM78" i="8"/>
  <c r="AL78" i="8"/>
  <c r="AM54" i="8"/>
  <c r="AI94" i="8"/>
  <c r="AQ94" i="8"/>
  <c r="AN48" i="8"/>
  <c r="AI48" i="8"/>
  <c r="AQ48" i="8"/>
  <c r="AK48" i="8"/>
  <c r="AL91" i="8"/>
  <c r="AL48" i="8"/>
  <c r="AI91" i="8"/>
  <c r="AQ91" i="8"/>
  <c r="AL15" i="8"/>
  <c r="AN9" i="8"/>
  <c r="AN15" i="8"/>
  <c r="AH15" i="8"/>
  <c r="AP15" i="8"/>
  <c r="AH9" i="8"/>
  <c r="AP9" i="8"/>
  <c r="AK9" i="8"/>
  <c r="AL9" i="8"/>
  <c r="AH14" i="8"/>
  <c r="AP14" i="8"/>
  <c r="AL14" i="8"/>
  <c r="AM14" i="8"/>
  <c r="AL3" i="8"/>
  <c r="AM3" i="8"/>
  <c r="AN36" i="8"/>
  <c r="AH3" i="8"/>
  <c r="AP3" i="8"/>
  <c r="AH36" i="8"/>
  <c r="AP36" i="8"/>
  <c r="AK36" i="8"/>
  <c r="AM220" i="8"/>
  <c r="AI243" i="8"/>
  <c r="AQ243" i="8"/>
  <c r="AN160" i="8"/>
  <c r="AK192" i="8"/>
  <c r="AN220" i="8"/>
  <c r="AL243" i="8"/>
  <c r="AI202" i="8"/>
  <c r="AQ202" i="8"/>
  <c r="AM243" i="8"/>
  <c r="AK202" i="8"/>
  <c r="AL182" i="8"/>
  <c r="AN243" i="8"/>
  <c r="AL202" i="8"/>
  <c r="AM237" i="8"/>
  <c r="AK209" i="8"/>
  <c r="AK182" i="8"/>
  <c r="AI186" i="8"/>
  <c r="AQ186" i="8"/>
  <c r="AM202" i="8"/>
  <c r="AL237" i="8"/>
  <c r="AN209" i="8"/>
  <c r="AM182" i="8"/>
  <c r="AN226" i="8"/>
  <c r="AL186" i="8"/>
  <c r="AN237" i="8"/>
  <c r="AI209" i="8"/>
  <c r="AQ209" i="8"/>
  <c r="AN192" i="8"/>
  <c r="AN182" i="8"/>
  <c r="AM226" i="8"/>
  <c r="AK220" i="8"/>
  <c r="AM186" i="8"/>
  <c r="AM160" i="8"/>
  <c r="AM192" i="8"/>
  <c r="AL233" i="8"/>
  <c r="AM201" i="8"/>
  <c r="AI233" i="8"/>
  <c r="AQ233" i="8"/>
  <c r="AN201" i="8"/>
  <c r="AL209" i="8"/>
  <c r="AI160" i="8"/>
  <c r="AQ160" i="8"/>
  <c r="AI226" i="8"/>
  <c r="AQ226" i="8"/>
  <c r="AK233" i="8"/>
  <c r="AI205" i="8"/>
  <c r="AQ205" i="8"/>
  <c r="AI223" i="8"/>
  <c r="AQ223" i="8"/>
  <c r="AK226" i="8"/>
  <c r="AN185" i="8"/>
  <c r="AN203" i="8"/>
  <c r="AL221" i="8"/>
  <c r="AK205" i="8"/>
  <c r="AK223" i="8"/>
  <c r="AM174" i="8"/>
  <c r="AI185" i="8"/>
  <c r="AQ185" i="8"/>
  <c r="AL205" i="8"/>
  <c r="AL223" i="8"/>
  <c r="AK185" i="8"/>
  <c r="AI201" i="8"/>
  <c r="AQ201" i="8"/>
  <c r="AM205" i="8"/>
  <c r="AM223" i="8"/>
  <c r="AL85" i="8"/>
  <c r="AM85" i="8"/>
  <c r="AN85" i="8"/>
  <c r="AI61" i="8"/>
  <c r="AQ61" i="8"/>
  <c r="AN61" i="8"/>
  <c r="AM71" i="8"/>
  <c r="AL52" i="8"/>
  <c r="AI101" i="8"/>
  <c r="AQ101" i="8"/>
  <c r="AN71" i="8"/>
  <c r="AM52" i="8"/>
  <c r="AL101" i="8"/>
  <c r="AI71" i="8"/>
  <c r="AQ71" i="8"/>
  <c r="AN101" i="8"/>
  <c r="AK71" i="8"/>
  <c r="AN97" i="8"/>
  <c r="AK101" i="8"/>
  <c r="AI97" i="8"/>
  <c r="AQ97" i="8"/>
  <c r="AI66" i="8"/>
  <c r="AQ66" i="8"/>
  <c r="AN52" i="8"/>
  <c r="AL97" i="8"/>
  <c r="AM83" i="8"/>
  <c r="AN83" i="8"/>
  <c r="AI112" i="8"/>
  <c r="AQ112" i="8"/>
  <c r="AN112" i="8"/>
  <c r="AM112" i="8"/>
  <c r="AL112" i="8"/>
  <c r="AK112" i="8"/>
  <c r="AN127" i="8"/>
  <c r="AM127" i="8"/>
  <c r="AL127" i="8"/>
  <c r="AK127" i="8"/>
  <c r="AI127" i="8"/>
  <c r="AQ127" i="8"/>
  <c r="AK117" i="8"/>
  <c r="AI117" i="8"/>
  <c r="AQ117" i="8"/>
  <c r="AN117" i="8"/>
  <c r="AM117" i="8"/>
  <c r="AL117" i="8"/>
  <c r="AK144" i="8"/>
  <c r="AI144" i="8"/>
  <c r="AQ144" i="8"/>
  <c r="AN144" i="8"/>
  <c r="AL144" i="8"/>
  <c r="AM144" i="8"/>
  <c r="AN119" i="8"/>
  <c r="AM119" i="8"/>
  <c r="AL119" i="8"/>
  <c r="AK119" i="8"/>
  <c r="AI119" i="8"/>
  <c r="AQ119" i="8"/>
  <c r="AM118" i="8"/>
  <c r="AL118" i="8"/>
  <c r="AK118" i="8"/>
  <c r="AI118" i="8"/>
  <c r="AQ118" i="8"/>
  <c r="AN118" i="8"/>
  <c r="AK139" i="8"/>
  <c r="AI139" i="8"/>
  <c r="AQ139" i="8"/>
  <c r="AN139" i="8"/>
  <c r="AM139" i="8"/>
  <c r="AL139" i="8"/>
  <c r="AN135" i="8"/>
  <c r="AM135" i="8"/>
  <c r="AL135" i="8"/>
  <c r="AK135" i="8"/>
  <c r="AI135" i="8"/>
  <c r="AQ135" i="8"/>
  <c r="AM110" i="8"/>
  <c r="AL110" i="8"/>
  <c r="AK110" i="8"/>
  <c r="AI110" i="8"/>
  <c r="AQ110" i="8"/>
  <c r="AN110" i="8"/>
  <c r="AN115" i="8"/>
  <c r="AM115" i="8"/>
  <c r="AL115" i="8"/>
  <c r="AK115" i="8"/>
  <c r="AI115" i="8"/>
  <c r="AQ115" i="8"/>
  <c r="AK147" i="8"/>
  <c r="AI147" i="8"/>
  <c r="AQ147" i="8"/>
  <c r="AN147" i="8"/>
  <c r="AM147" i="8"/>
  <c r="AL147" i="8"/>
  <c r="AK151" i="8"/>
  <c r="AI151" i="8"/>
  <c r="AQ151" i="8"/>
  <c r="AN151" i="8"/>
  <c r="AM151" i="8"/>
  <c r="AL151" i="8"/>
  <c r="AI116" i="8"/>
  <c r="AQ116" i="8"/>
  <c r="AN116" i="8"/>
  <c r="AM116" i="8"/>
  <c r="AL116" i="8"/>
  <c r="AK116" i="8"/>
  <c r="AI39" i="8"/>
  <c r="AQ39" i="8"/>
  <c r="AM91" i="8"/>
  <c r="AK39" i="8"/>
  <c r="AK94" i="8"/>
  <c r="AL54" i="8"/>
  <c r="AN91" i="8"/>
  <c r="AL94" i="8"/>
  <c r="AI54" i="8"/>
  <c r="AQ54" i="8"/>
  <c r="AN94" i="8"/>
  <c r="AL39" i="8"/>
  <c r="AI203" i="8"/>
  <c r="AQ203" i="8"/>
  <c r="AN161" i="8"/>
  <c r="AK177" i="8"/>
  <c r="AM165" i="8"/>
  <c r="AI161" i="8"/>
  <c r="AQ161" i="8"/>
  <c r="AL177" i="8"/>
  <c r="AL165" i="8"/>
  <c r="AN177" i="8"/>
  <c r="AN165" i="8"/>
  <c r="AI165" i="8"/>
  <c r="AQ165" i="8"/>
  <c r="AL203" i="8"/>
  <c r="AK203" i="8"/>
  <c r="AK161" i="8"/>
  <c r="AI180" i="8"/>
  <c r="AQ180" i="8"/>
  <c r="AK180" i="8"/>
  <c r="AM217" i="8"/>
  <c r="AN217" i="8"/>
  <c r="AL217" i="8"/>
  <c r="AI217" i="8"/>
  <c r="AQ217" i="8"/>
  <c r="AN238" i="8"/>
  <c r="AI189" i="8"/>
  <c r="AQ189" i="8"/>
  <c r="AK238" i="8"/>
  <c r="AL189" i="8"/>
  <c r="AL238" i="8"/>
  <c r="AM189" i="8"/>
  <c r="AL197" i="8"/>
  <c r="AI191" i="8"/>
  <c r="AQ191" i="8"/>
  <c r="AL222" i="8"/>
  <c r="AI235" i="8"/>
  <c r="AQ235" i="8"/>
  <c r="AM222" i="8"/>
  <c r="AK235" i="8"/>
  <c r="AL235" i="8"/>
  <c r="AL191" i="8"/>
  <c r="AM235" i="8"/>
  <c r="AK191" i="8"/>
  <c r="AN222" i="8"/>
  <c r="AI210" i="8"/>
  <c r="AQ210" i="8"/>
  <c r="AK231" i="8"/>
  <c r="AN195" i="8"/>
  <c r="AN210" i="8"/>
  <c r="AM195" i="8"/>
  <c r="AI231" i="8"/>
  <c r="AQ231" i="8"/>
  <c r="AK210" i="8"/>
  <c r="AI195" i="8"/>
  <c r="AQ195" i="8"/>
  <c r="AL231" i="8"/>
  <c r="AM210" i="8"/>
  <c r="AM231" i="8"/>
  <c r="AL195" i="8"/>
  <c r="AI236" i="8"/>
  <c r="AQ236" i="8"/>
  <c r="AN221" i="8"/>
  <c r="AM197" i="8"/>
  <c r="AM221" i="8"/>
  <c r="AN197" i="8"/>
  <c r="AI221" i="8"/>
  <c r="AQ221" i="8"/>
  <c r="AI197" i="8"/>
  <c r="AQ197" i="8"/>
  <c r="AN236" i="8"/>
  <c r="AK179" i="8"/>
  <c r="AL236" i="8"/>
  <c r="AM236" i="8"/>
  <c r="AI179" i="8"/>
  <c r="AQ179" i="8"/>
  <c r="AN32" i="7"/>
  <c r="AM77" i="8"/>
  <c r="AM82" i="8"/>
  <c r="AN67" i="8"/>
  <c r="AM40" i="8"/>
  <c r="AL41" i="8"/>
  <c r="AK75" i="8"/>
  <c r="AL40" i="8"/>
  <c r="AN77" i="8"/>
  <c r="AI82" i="8"/>
  <c r="AQ82" i="8"/>
  <c r="AM41" i="8"/>
  <c r="AL75" i="8"/>
  <c r="AK61" i="8"/>
  <c r="AN40" i="8"/>
  <c r="AN66" i="8"/>
  <c r="AL61" i="8"/>
  <c r="AI40" i="8"/>
  <c r="AQ40" i="8"/>
  <c r="AM75" i="8"/>
  <c r="AK77" i="8"/>
  <c r="AK54" i="8"/>
  <c r="AM173" i="7"/>
  <c r="AK92" i="8"/>
  <c r="AO63" i="7"/>
  <c r="AN128" i="7"/>
  <c r="AN67" i="7"/>
  <c r="AI37" i="8"/>
  <c r="AQ37" i="8"/>
  <c r="AK37" i="8"/>
  <c r="AL92" i="8"/>
  <c r="AL37" i="8"/>
  <c r="AL146" i="7"/>
  <c r="AM290" i="7"/>
  <c r="AM33" i="7"/>
  <c r="AN82" i="8"/>
  <c r="AL292" i="7"/>
  <c r="AL32" i="7"/>
  <c r="AL82" i="8"/>
  <c r="AI92" i="8"/>
  <c r="AQ92" i="8"/>
  <c r="AM300" i="7"/>
  <c r="AN157" i="7"/>
  <c r="AL11" i="7"/>
  <c r="AM66" i="8"/>
  <c r="AM98" i="8"/>
  <c r="AL66" i="8"/>
  <c r="AM92" i="8"/>
  <c r="AL162" i="7"/>
  <c r="AM91" i="7"/>
  <c r="AN294" i="7"/>
  <c r="AN72" i="7"/>
  <c r="AL308" i="7"/>
  <c r="AL212" i="7"/>
  <c r="AN95" i="7"/>
  <c r="AM87" i="7"/>
  <c r="AN27" i="7"/>
  <c r="AL260" i="7"/>
  <c r="AN238" i="7"/>
  <c r="AN296" i="7"/>
  <c r="AL217" i="7"/>
  <c r="AP293" i="7"/>
  <c r="AN274" i="7"/>
  <c r="AM23" i="7"/>
  <c r="AM166" i="7"/>
  <c r="AL289" i="7"/>
  <c r="AM25" i="7"/>
  <c r="AL53" i="7"/>
  <c r="AN269" i="7"/>
  <c r="AL228" i="7"/>
  <c r="AL98" i="8"/>
  <c r="AN268" i="7"/>
  <c r="AL312" i="7"/>
  <c r="AL219" i="7"/>
  <c r="AL291" i="7"/>
  <c r="AN285" i="7"/>
  <c r="AN96" i="7"/>
  <c r="AN71" i="7"/>
  <c r="AN249" i="7"/>
  <c r="AL293" i="7"/>
  <c r="AM151" i="7"/>
  <c r="AM280" i="7"/>
  <c r="AN168" i="7"/>
  <c r="AL48" i="7"/>
  <c r="AL276" i="7"/>
  <c r="AL154" i="7"/>
  <c r="AN209" i="7"/>
  <c r="AM61" i="7"/>
  <c r="AL99" i="7"/>
  <c r="AL202" i="7"/>
  <c r="AN212" i="7"/>
  <c r="AL201" i="7"/>
  <c r="AL182" i="7"/>
  <c r="AK98" i="8"/>
  <c r="AN98" i="8"/>
  <c r="AM306" i="7"/>
  <c r="AL91" i="7"/>
  <c r="AN289" i="7"/>
  <c r="AN22" i="7"/>
  <c r="AO303" i="7"/>
  <c r="AM292" i="7"/>
  <c r="AP215" i="7"/>
  <c r="AN302" i="7"/>
  <c r="AN279" i="7"/>
  <c r="AL25" i="7"/>
  <c r="AM208" i="7"/>
  <c r="AL45" i="7"/>
  <c r="AL15" i="7"/>
  <c r="AM200" i="7"/>
  <c r="AL165" i="7"/>
  <c r="AN42" i="7"/>
  <c r="AN153" i="7"/>
  <c r="AN258" i="7"/>
  <c r="AM268" i="7"/>
  <c r="AL188" i="7"/>
  <c r="AN83" i="7"/>
  <c r="AL267" i="7"/>
  <c r="AL166" i="7"/>
  <c r="AL44" i="7"/>
  <c r="AL197" i="7"/>
  <c r="AN129" i="7"/>
  <c r="AN260" i="7"/>
  <c r="AN175" i="7"/>
  <c r="AN266" i="7"/>
  <c r="AL101" i="7"/>
  <c r="AL262" i="7"/>
  <c r="AM43" i="7"/>
  <c r="AL145" i="7"/>
  <c r="AL227" i="7"/>
  <c r="AN86" i="7"/>
  <c r="AN10" i="7"/>
  <c r="AN133" i="7"/>
  <c r="AN190" i="7"/>
  <c r="AN117" i="7"/>
  <c r="AN164" i="7"/>
  <c r="AN233" i="7"/>
  <c r="AL64" i="7"/>
  <c r="AL271" i="7"/>
  <c r="AL135" i="7"/>
  <c r="AN137" i="7"/>
  <c r="AL168" i="7"/>
  <c r="AL7" i="7"/>
  <c r="AN70" i="7"/>
  <c r="AN132" i="7"/>
  <c r="AL284" i="7"/>
  <c r="AL273" i="7"/>
  <c r="AM108" i="7"/>
  <c r="AL103" i="7"/>
  <c r="AM221" i="7"/>
  <c r="AM238" i="7"/>
  <c r="AL141" i="7"/>
  <c r="AL156" i="7"/>
  <c r="AL6" i="7"/>
  <c r="AL80" i="7"/>
  <c r="AN178" i="7"/>
  <c r="AN37" i="7"/>
  <c r="AN146" i="7"/>
  <c r="AM160" i="7"/>
  <c r="AL234" i="7"/>
  <c r="AL241" i="7"/>
  <c r="AN147" i="7"/>
  <c r="AL47" i="7"/>
  <c r="AN273" i="7"/>
  <c r="AN134" i="7"/>
  <c r="AN240" i="7"/>
  <c r="AL192" i="7"/>
  <c r="AL157" i="7"/>
  <c r="AN101" i="7"/>
  <c r="AN180" i="7"/>
  <c r="AL143" i="7"/>
  <c r="AN202" i="7"/>
  <c r="AL223" i="7"/>
  <c r="AL249" i="7"/>
  <c r="AM202" i="7"/>
  <c r="AN228" i="7"/>
  <c r="AL132" i="7"/>
  <c r="AN152" i="7"/>
  <c r="AL281" i="7"/>
  <c r="AL296" i="7"/>
  <c r="AN16" i="7"/>
  <c r="AL164" i="7"/>
  <c r="AL62" i="7"/>
  <c r="AN26" i="7"/>
  <c r="AN57" i="7"/>
  <c r="AN172" i="7"/>
  <c r="AL23" i="7"/>
  <c r="AN278" i="7"/>
  <c r="AM64" i="7"/>
  <c r="AM99" i="7"/>
  <c r="AN19" i="7"/>
  <c r="AO62" i="7"/>
  <c r="AN301" i="7"/>
  <c r="AL24" i="7"/>
  <c r="AM51" i="7"/>
  <c r="AL282" i="7"/>
  <c r="AN169" i="7"/>
  <c r="AN28" i="7"/>
  <c r="AN203" i="7"/>
  <c r="AL65" i="7"/>
  <c r="AN63" i="7"/>
  <c r="AM93" i="7"/>
  <c r="AN43" i="7"/>
  <c r="AN156" i="7"/>
  <c r="AL74" i="7"/>
  <c r="AN224" i="7"/>
  <c r="AL133" i="7"/>
  <c r="AN186" i="7"/>
  <c r="AN112" i="7"/>
  <c r="AN131" i="7"/>
  <c r="AL159" i="7"/>
  <c r="AL231" i="7"/>
  <c r="AL237" i="7"/>
  <c r="AL22" i="7"/>
  <c r="AN155" i="7"/>
  <c r="AL70" i="7"/>
  <c r="AL66" i="7"/>
  <c r="AL68" i="7"/>
  <c r="AL39" i="7"/>
  <c r="AL30" i="7"/>
  <c r="AN48" i="7"/>
  <c r="AL266" i="7"/>
  <c r="AL67" i="7"/>
  <c r="AN239" i="7"/>
  <c r="AN51" i="7"/>
  <c r="AN140" i="7"/>
  <c r="AN118" i="7"/>
  <c r="AL222" i="7"/>
  <c r="AL56" i="7"/>
  <c r="AN151" i="7"/>
  <c r="AL104" i="7"/>
  <c r="AL257" i="7"/>
  <c r="AL120" i="7"/>
  <c r="AL181" i="7"/>
  <c r="AN187" i="7"/>
  <c r="AN200" i="7"/>
  <c r="AL128" i="7"/>
  <c r="AN262" i="7"/>
  <c r="AN150" i="7"/>
  <c r="AM264" i="7"/>
  <c r="AL190" i="7"/>
  <c r="AN39" i="7"/>
  <c r="AL124" i="7"/>
  <c r="AN139" i="7"/>
  <c r="AN5" i="7"/>
  <c r="AL41" i="7"/>
  <c r="AM47" i="7"/>
  <c r="AN69" i="7"/>
  <c r="AN245" i="7"/>
  <c r="AN141" i="7"/>
  <c r="AN15" i="7"/>
  <c r="AN143" i="7"/>
  <c r="AM73" i="7"/>
  <c r="AL258" i="7"/>
  <c r="AN197" i="7"/>
  <c r="AL114" i="7"/>
  <c r="AL151" i="7"/>
  <c r="AL158" i="7"/>
  <c r="AN119" i="7"/>
  <c r="AN74" i="7"/>
  <c r="AN271" i="7"/>
  <c r="AN87" i="7"/>
  <c r="AN59" i="7"/>
  <c r="AN13" i="7"/>
  <c r="AM42" i="7"/>
  <c r="AN293" i="7"/>
  <c r="AL100" i="7"/>
  <c r="AN44" i="7"/>
  <c r="AL298" i="7"/>
  <c r="AM8" i="7"/>
  <c r="AL58" i="7"/>
  <c r="AL297" i="7"/>
  <c r="AL36" i="7"/>
  <c r="AL163" i="7"/>
  <c r="AL301" i="7"/>
  <c r="AN217" i="7"/>
  <c r="AN30" i="7"/>
  <c r="AM83" i="7"/>
  <c r="AM283" i="7"/>
  <c r="AL59" i="7"/>
  <c r="AN29" i="7"/>
  <c r="AN163" i="7"/>
  <c r="AM55" i="7"/>
  <c r="AL171" i="7"/>
  <c r="AL95" i="7"/>
  <c r="AM276" i="7"/>
  <c r="AL108" i="7"/>
  <c r="AN20" i="7"/>
  <c r="AN7" i="7"/>
  <c r="AM225" i="7"/>
  <c r="AL131" i="7"/>
  <c r="AL98" i="7"/>
  <c r="AN253" i="7"/>
  <c r="AN111" i="7"/>
  <c r="AM289" i="7"/>
  <c r="AL203" i="7"/>
  <c r="AN223" i="7"/>
  <c r="AL311" i="7"/>
  <c r="AN205" i="7"/>
  <c r="AM189" i="7"/>
  <c r="AN222" i="7"/>
  <c r="AL225" i="7"/>
  <c r="AN68" i="7"/>
  <c r="AN272" i="7"/>
  <c r="AN305" i="7"/>
  <c r="AL209" i="7"/>
  <c r="AL5" i="7"/>
  <c r="AM127" i="7"/>
  <c r="AM98" i="7"/>
  <c r="AN275" i="7"/>
  <c r="AN227" i="7"/>
  <c r="AM226" i="7"/>
  <c r="AL175" i="7"/>
  <c r="AN210" i="7"/>
  <c r="AL195" i="7"/>
  <c r="AL218" i="7"/>
  <c r="AL69" i="7"/>
  <c r="AN225" i="7"/>
  <c r="AL134" i="7"/>
  <c r="AM37" i="7"/>
  <c r="AN161" i="7"/>
  <c r="AN135" i="7"/>
  <c r="AN142" i="7"/>
  <c r="AN235" i="7"/>
  <c r="AL37" i="7"/>
  <c r="AN192" i="7"/>
  <c r="AN46" i="7"/>
  <c r="AN130" i="7"/>
  <c r="AM131" i="7"/>
  <c r="AL4" i="7"/>
  <c r="AN270" i="7"/>
  <c r="AL275" i="7"/>
  <c r="AL221" i="7"/>
  <c r="AL189" i="7"/>
  <c r="AN188" i="7"/>
  <c r="AN17" i="7"/>
  <c r="AN120" i="7"/>
  <c r="AL34" i="7"/>
  <c r="AM150" i="7"/>
  <c r="AN276" i="7"/>
  <c r="AL245" i="7"/>
  <c r="AL263" i="7"/>
  <c r="AN40" i="7"/>
  <c r="AN232" i="7"/>
  <c r="AN3" i="7"/>
  <c r="AN198" i="7"/>
  <c r="AN214" i="7"/>
  <c r="AN306" i="7"/>
  <c r="AL13" i="7"/>
  <c r="AL214" i="7"/>
  <c r="AL172" i="7"/>
  <c r="AL185" i="7"/>
  <c r="AN92" i="7"/>
  <c r="AN312" i="7"/>
  <c r="AM39" i="7"/>
  <c r="AL208" i="7"/>
  <c r="AL97" i="7"/>
  <c r="AL259" i="7"/>
  <c r="AL50" i="7"/>
  <c r="AL286" i="7"/>
  <c r="AN99" i="7"/>
  <c r="AM28" i="7"/>
  <c r="AL206" i="7"/>
  <c r="AM288" i="7"/>
  <c r="AN173" i="7"/>
  <c r="AL33" i="7"/>
  <c r="AN33" i="7"/>
  <c r="AN199" i="7"/>
  <c r="AN9" i="7"/>
  <c r="AL112" i="7"/>
  <c r="AN126" i="7"/>
  <c r="AN54" i="7"/>
  <c r="AL76" i="7"/>
  <c r="AL113" i="7"/>
  <c r="AL216" i="7"/>
  <c r="AL16" i="7"/>
  <c r="AN103" i="7"/>
  <c r="AL94" i="7"/>
  <c r="AN158" i="7"/>
  <c r="AN256" i="7"/>
  <c r="AN75" i="7"/>
  <c r="AL72" i="7"/>
  <c r="AN307" i="7"/>
  <c r="AL18" i="7"/>
  <c r="AN23" i="7"/>
  <c r="AL207" i="7"/>
  <c r="AM258" i="7"/>
  <c r="AL250" i="7"/>
  <c r="AL170" i="7"/>
  <c r="AN14" i="7"/>
  <c r="AL122" i="7"/>
  <c r="AL246" i="7"/>
  <c r="AN104" i="7"/>
  <c r="AL87" i="7"/>
  <c r="AL265" i="7"/>
  <c r="AN108" i="7"/>
  <c r="AL116" i="7"/>
  <c r="AN220" i="7"/>
  <c r="AL137" i="7"/>
  <c r="AL184" i="7"/>
  <c r="AN18" i="7"/>
  <c r="AN241" i="7"/>
  <c r="AN2" i="7"/>
  <c r="AN76" i="7"/>
  <c r="AL78" i="7"/>
  <c r="AN255" i="7"/>
  <c r="AO203" i="7"/>
  <c r="AL236" i="7"/>
  <c r="AL136" i="7"/>
  <c r="AN36" i="7"/>
  <c r="AL268" i="7"/>
  <c r="AN166" i="7"/>
  <c r="AM115" i="7"/>
  <c r="AN247" i="7"/>
  <c r="AN248" i="7"/>
  <c r="AN88" i="7"/>
  <c r="AN221" i="7"/>
  <c r="AN145" i="7"/>
  <c r="AN93" i="7"/>
  <c r="AL19" i="7"/>
  <c r="AL8" i="7"/>
  <c r="AL109" i="7"/>
  <c r="AL127" i="7"/>
  <c r="AL52" i="7"/>
  <c r="AN226" i="7"/>
  <c r="AL111" i="7"/>
  <c r="AN50" i="7"/>
  <c r="AN35" i="7"/>
  <c r="AL110" i="7"/>
  <c r="AN304" i="7"/>
  <c r="AM16" i="7"/>
  <c r="AL251" i="7"/>
  <c r="AL105" i="7"/>
  <c r="AN219" i="7"/>
  <c r="AL29" i="7"/>
  <c r="AN8" i="7"/>
  <c r="AL93" i="7"/>
  <c r="AN283" i="7"/>
  <c r="AL255" i="7"/>
  <c r="AN115" i="7"/>
  <c r="AN58" i="7"/>
  <c r="AN82" i="7"/>
  <c r="AL235" i="7"/>
  <c r="AN79" i="7"/>
  <c r="AL302" i="7"/>
  <c r="AL85" i="7"/>
  <c r="AL155" i="7"/>
  <c r="AN105" i="7"/>
  <c r="AN123" i="7"/>
  <c r="AN122" i="7"/>
  <c r="AL240" i="7"/>
  <c r="AN4" i="7"/>
  <c r="AL272" i="7"/>
  <c r="AN78" i="7"/>
  <c r="AN116" i="7"/>
  <c r="AN77" i="7"/>
  <c r="AN184" i="7"/>
  <c r="AL147" i="7"/>
  <c r="AL179" i="7"/>
  <c r="AN243" i="7"/>
  <c r="AN252" i="7"/>
  <c r="AN81" i="7"/>
  <c r="AM19" i="7"/>
  <c r="AL60" i="7"/>
  <c r="AN236" i="7"/>
  <c r="AN191" i="7"/>
  <c r="AN148" i="7"/>
  <c r="AL204" i="7"/>
  <c r="AN124" i="7"/>
  <c r="AL149" i="7"/>
  <c r="AL9" i="7"/>
  <c r="AL205" i="7"/>
  <c r="AN246" i="7"/>
  <c r="AL3" i="7"/>
  <c r="AN277" i="7"/>
  <c r="AL230" i="7"/>
  <c r="AN6" i="7"/>
  <c r="AL57" i="7"/>
  <c r="AN167" i="7"/>
  <c r="AL27" i="7"/>
  <c r="AL17" i="7"/>
  <c r="AL187" i="7"/>
  <c r="AN106" i="7"/>
  <c r="AL191" i="7"/>
  <c r="AL49" i="7"/>
  <c r="AL118" i="7"/>
  <c r="AN114" i="7"/>
  <c r="AN211" i="7"/>
  <c r="AL82" i="7"/>
  <c r="AN107" i="7"/>
  <c r="AN215" i="7"/>
  <c r="AL40" i="7"/>
  <c r="AN234" i="7"/>
  <c r="AN102" i="7"/>
  <c r="AN177" i="7"/>
  <c r="AL305" i="7"/>
  <c r="AL196" i="7"/>
  <c r="AN65" i="7"/>
  <c r="AN160" i="7"/>
  <c r="AL183" i="7"/>
  <c r="AN218" i="7"/>
  <c r="AL42" i="7"/>
  <c r="AL152" i="7"/>
  <c r="AL220" i="7"/>
  <c r="AL121" i="7"/>
  <c r="AN45" i="7"/>
  <c r="AM210" i="7"/>
  <c r="AN121" i="7"/>
  <c r="AN110" i="7"/>
  <c r="AL123" i="7"/>
  <c r="AN73" i="7"/>
  <c r="AL254" i="7"/>
  <c r="AN47" i="7"/>
  <c r="AL14" i="7"/>
  <c r="AL232" i="7"/>
  <c r="AL177" i="7"/>
  <c r="AN182" i="7"/>
  <c r="AN80" i="7"/>
  <c r="AN263" i="7"/>
  <c r="AL264" i="7"/>
  <c r="AL243" i="7"/>
  <c r="AL144" i="7"/>
  <c r="AN194" i="7"/>
  <c r="AL46" i="7"/>
  <c r="AL161" i="7"/>
  <c r="AN138" i="7"/>
  <c r="AL248" i="7"/>
  <c r="AL10" i="7"/>
  <c r="AL277" i="7"/>
  <c r="AL139" i="7"/>
  <c r="AN144" i="7"/>
  <c r="AN12" i="7"/>
  <c r="AN237" i="7"/>
  <c r="AN149" i="7"/>
  <c r="AN11" i="7"/>
  <c r="AN84" i="7"/>
  <c r="AL138" i="7"/>
  <c r="AL150" i="7"/>
  <c r="AN204" i="7"/>
  <c r="AN288" i="7"/>
  <c r="AL26" i="7"/>
  <c r="AL21" i="7"/>
  <c r="AN91" i="7"/>
  <c r="AN31" i="7"/>
  <c r="AL89" i="7"/>
  <c r="AL90" i="7"/>
  <c r="AL173" i="7"/>
  <c r="AN90" i="7"/>
  <c r="AN287" i="7"/>
  <c r="AN55" i="7"/>
  <c r="AN201" i="7"/>
  <c r="AL142" i="7"/>
  <c r="AN251" i="7"/>
  <c r="AL130" i="7"/>
  <c r="AN21" i="7"/>
  <c r="AL140" i="7"/>
  <c r="AL224" i="7"/>
  <c r="AL278" i="7"/>
  <c r="AL194" i="7"/>
  <c r="AN189" i="7"/>
  <c r="AN89" i="7"/>
  <c r="AN195" i="7"/>
  <c r="AN230" i="7"/>
  <c r="AN66" i="7"/>
  <c r="AL238" i="7"/>
  <c r="AN165" i="7"/>
  <c r="AN250" i="7"/>
  <c r="AL169" i="7"/>
  <c r="AL198" i="7"/>
  <c r="AL71" i="7"/>
  <c r="AL174" i="7"/>
  <c r="AN53" i="7"/>
  <c r="AN193" i="7"/>
  <c r="AL107" i="7"/>
  <c r="AN259" i="7"/>
  <c r="AL307" i="7"/>
  <c r="AL200" i="7"/>
  <c r="AL233" i="7"/>
  <c r="AM218" i="7"/>
  <c r="AL129" i="7"/>
  <c r="AN127" i="7"/>
  <c r="AL2" i="7"/>
  <c r="AL193" i="7"/>
  <c r="AL54" i="7"/>
  <c r="AL77" i="7"/>
  <c r="AN113" i="7"/>
  <c r="AL239" i="7"/>
  <c r="AM149" i="7"/>
  <c r="AL270" i="7"/>
  <c r="AN176" i="7"/>
  <c r="AL178" i="7"/>
  <c r="AL81" i="7"/>
  <c r="AN267" i="7"/>
  <c r="AN196" i="7"/>
  <c r="AL51" i="7"/>
  <c r="AN136" i="7"/>
  <c r="AN183" i="7"/>
  <c r="AN264" i="7"/>
  <c r="AL83" i="7"/>
  <c r="AL75" i="7"/>
  <c r="AN34" i="7"/>
  <c r="AL269" i="7"/>
  <c r="AL73" i="7"/>
  <c r="AN185" i="7"/>
  <c r="AN265" i="7"/>
  <c r="AL20" i="7"/>
  <c r="AL247" i="7"/>
  <c r="AL252" i="7"/>
  <c r="AL215" i="7"/>
  <c r="AN286" i="7"/>
  <c r="AL256" i="7"/>
  <c r="AN207" i="7"/>
  <c r="AL300" i="7"/>
  <c r="AL309" i="7"/>
  <c r="AL211" i="7"/>
  <c r="AM299" i="7"/>
  <c r="AL310" i="7"/>
  <c r="AN52" i="7"/>
  <c r="AN298" i="7"/>
  <c r="AN309" i="7"/>
  <c r="AL12" i="7"/>
  <c r="AL55" i="7"/>
  <c r="AL92" i="7"/>
  <c r="AN311" i="7"/>
  <c r="AL160" i="7"/>
  <c r="AN280" i="7"/>
  <c r="AN310" i="7"/>
  <c r="AL304" i="7"/>
  <c r="AN196" i="8"/>
  <c r="AL196" i="8"/>
  <c r="AK196" i="8"/>
  <c r="AI196" i="8"/>
  <c r="AQ196" i="8"/>
  <c r="AN61" i="7"/>
  <c r="AL287" i="7"/>
  <c r="AL86" i="7"/>
  <c r="AL35" i="7"/>
  <c r="AN303" i="7"/>
  <c r="AM285" i="7"/>
  <c r="AM22" i="7"/>
  <c r="AM217" i="7"/>
  <c r="AL167" i="7"/>
  <c r="AN64" i="7"/>
  <c r="AL43" i="7"/>
  <c r="AL96" i="7"/>
  <c r="AL28" i="7"/>
  <c r="AN159" i="7"/>
  <c r="AN85" i="7"/>
  <c r="AN206" i="7"/>
  <c r="AL186" i="7"/>
  <c r="AN244" i="7"/>
  <c r="AL79" i="7"/>
  <c r="AN162" i="7"/>
  <c r="AN299" i="7"/>
  <c r="AL88" i="7"/>
  <c r="AL229" i="7"/>
  <c r="AL125" i="7"/>
  <c r="AM291" i="7"/>
  <c r="AN281" i="7"/>
  <c r="AM253" i="7"/>
  <c r="AL303" i="7"/>
  <c r="AL280" i="7"/>
  <c r="AM155" i="7"/>
  <c r="AN170" i="7"/>
  <c r="AL210" i="7"/>
  <c r="AN97" i="7"/>
  <c r="AL84" i="7"/>
  <c r="AN56" i="7"/>
  <c r="AN94" i="7"/>
  <c r="AN297" i="7"/>
  <c r="AN41" i="7"/>
  <c r="AN257" i="7"/>
  <c r="AN181" i="7"/>
  <c r="AL274" i="7"/>
  <c r="AL117" i="7"/>
  <c r="AL261" i="7"/>
  <c r="AL106" i="7"/>
  <c r="AL279" i="7"/>
  <c r="AN208" i="7"/>
  <c r="AN62" i="7"/>
  <c r="AM305" i="7"/>
  <c r="AN308" i="7"/>
  <c r="AL63" i="7"/>
  <c r="AM65" i="7"/>
  <c r="AM282" i="7"/>
  <c r="AL31" i="7"/>
  <c r="AN100" i="7"/>
  <c r="AN284" i="7"/>
  <c r="AM270" i="7"/>
  <c r="AM295" i="7"/>
  <c r="AL199" i="7"/>
  <c r="AL299" i="7"/>
  <c r="AN38" i="7"/>
  <c r="AN213" i="7"/>
  <c r="AN300" i="7"/>
  <c r="AL61" i="7"/>
  <c r="AL306" i="7"/>
  <c r="AL180" i="7"/>
  <c r="AL226" i="7"/>
  <c r="AM79" i="7"/>
  <c r="AN154" i="7"/>
  <c r="AN179" i="7"/>
  <c r="AN254" i="7"/>
  <c r="AL176" i="7"/>
  <c r="AN229" i="7"/>
  <c r="AN295" i="7"/>
  <c r="AM304" i="7"/>
  <c r="AL290" i="7"/>
  <c r="AM284" i="7"/>
  <c r="AM56" i="7"/>
  <c r="AN24" i="7"/>
  <c r="AN98" i="7"/>
  <c r="AN216" i="7"/>
  <c r="AO9" i="7"/>
  <c r="AL213" i="7"/>
  <c r="AO268" i="7"/>
  <c r="AN290" i="7"/>
  <c r="AL153" i="7"/>
  <c r="AN291" i="7"/>
  <c r="AN171" i="7"/>
  <c r="AL288" i="7"/>
  <c r="AN25" i="7"/>
  <c r="AL119" i="7"/>
  <c r="AN60" i="7"/>
  <c r="AL242" i="7"/>
  <c r="AL253" i="7"/>
  <c r="AL244" i="7"/>
  <c r="AM207" i="7"/>
  <c r="AL115" i="7"/>
  <c r="AN109" i="7"/>
  <c r="AL148" i="7"/>
  <c r="AL285" i="7"/>
  <c r="AL38" i="7"/>
  <c r="AN292" i="7"/>
  <c r="AN261" i="7"/>
  <c r="AN49" i="7"/>
  <c r="AL283" i="7"/>
  <c r="AN282" i="7"/>
  <c r="AL295" i="7"/>
  <c r="AN231" i="7"/>
  <c r="AO275" i="7"/>
  <c r="AL102" i="7"/>
  <c r="AN242" i="7"/>
  <c r="AN174" i="7"/>
  <c r="AN125" i="7"/>
  <c r="AL126" i="7"/>
  <c r="AL294" i="7"/>
  <c r="AM179" i="8"/>
  <c r="AO115" i="7"/>
  <c r="AN179" i="8"/>
  <c r="AP100" i="7"/>
  <c r="AK154" i="8"/>
  <c r="AI154" i="8"/>
  <c r="AQ154" i="8"/>
  <c r="AN154" i="8"/>
  <c r="AL154" i="8"/>
  <c r="AM154" i="8"/>
  <c r="AI156" i="8"/>
  <c r="AQ156" i="8"/>
  <c r="AN156" i="8"/>
  <c r="AM156" i="8"/>
  <c r="AL156" i="8"/>
  <c r="AK156" i="8"/>
  <c r="AO23" i="7"/>
  <c r="AP58" i="7"/>
  <c r="AO45" i="7"/>
  <c r="AO289" i="7"/>
  <c r="AO276" i="7"/>
  <c r="AO253" i="7"/>
  <c r="AO130" i="7"/>
  <c r="AO82" i="7"/>
  <c r="AO298" i="7"/>
  <c r="AP56" i="7"/>
  <c r="AP62" i="7"/>
  <c r="AO47" i="7"/>
  <c r="AO50" i="7"/>
  <c r="AO31" i="7"/>
  <c r="AO208" i="7"/>
  <c r="AO96" i="7"/>
  <c r="AO168" i="7"/>
  <c r="AO282" i="7"/>
  <c r="AO277" i="7"/>
  <c r="AO25" i="7"/>
  <c r="AO99" i="7"/>
  <c r="AO300" i="7"/>
  <c r="AO4" i="7"/>
  <c r="AO210" i="7"/>
  <c r="AO258" i="7"/>
  <c r="AP25" i="7"/>
  <c r="AP32" i="7"/>
  <c r="AP292" i="7"/>
  <c r="AO51" i="7"/>
  <c r="AO280" i="7"/>
  <c r="AP206" i="7"/>
  <c r="AO93" i="7"/>
  <c r="AO293" i="7"/>
  <c r="AO27" i="7"/>
  <c r="AO86" i="7"/>
  <c r="AO285" i="7"/>
  <c r="AO294" i="7"/>
  <c r="AO309" i="7"/>
  <c r="AO306" i="7"/>
  <c r="AO145" i="7"/>
  <c r="AO71" i="7"/>
  <c r="AO66" i="7"/>
  <c r="AO14" i="7"/>
  <c r="AO200" i="7"/>
  <c r="AO126" i="7"/>
  <c r="AP282" i="7"/>
  <c r="AP288" i="7"/>
  <c r="AO55" i="7"/>
  <c r="AO38" i="7"/>
  <c r="AO214" i="7"/>
  <c r="AO173" i="7"/>
  <c r="AO97" i="7"/>
  <c r="AO92" i="7"/>
  <c r="AO148" i="7"/>
  <c r="AO117" i="7"/>
  <c r="AO240" i="7"/>
  <c r="AO261" i="7"/>
  <c r="AO135" i="7"/>
  <c r="AO291" i="7"/>
  <c r="AO221" i="7"/>
  <c r="AM57" i="7"/>
  <c r="AM9" i="7"/>
  <c r="AM119" i="7"/>
  <c r="AM84" i="7"/>
  <c r="AM247" i="7"/>
  <c r="AM107" i="7"/>
  <c r="AM219" i="7"/>
  <c r="AM272" i="7"/>
  <c r="AM129" i="7"/>
  <c r="AM294" i="7"/>
  <c r="AM50" i="7"/>
  <c r="AM124" i="7"/>
  <c r="AM90" i="7"/>
  <c r="AM229" i="7"/>
  <c r="AM205" i="7"/>
  <c r="AM72" i="7"/>
  <c r="AM254" i="7"/>
  <c r="AM10" i="7"/>
  <c r="AM159" i="7"/>
  <c r="AM256" i="7"/>
  <c r="AM133" i="7"/>
  <c r="AM212" i="7"/>
  <c r="AM77" i="7"/>
  <c r="AM251" i="7"/>
  <c r="AM195" i="7"/>
  <c r="AM142" i="7"/>
  <c r="AM311" i="7"/>
  <c r="AM169" i="7"/>
  <c r="AM308" i="7"/>
  <c r="AM312" i="7"/>
  <c r="AM24" i="7"/>
  <c r="AM170" i="7"/>
  <c r="AM302" i="7"/>
  <c r="AM111" i="7"/>
  <c r="AM230" i="7"/>
  <c r="AM71" i="7"/>
  <c r="AM137" i="7"/>
  <c r="AM102" i="7"/>
  <c r="AM60" i="7"/>
  <c r="AM196" i="7"/>
  <c r="AM54" i="7"/>
  <c r="AM122" i="7"/>
  <c r="AM199" i="7"/>
  <c r="AM36" i="7"/>
  <c r="AM11" i="7"/>
  <c r="AM175" i="7"/>
  <c r="AM181" i="7"/>
  <c r="AM262" i="7"/>
  <c r="AM246" i="7"/>
  <c r="AM80" i="7"/>
  <c r="AM263" i="7"/>
  <c r="AM244" i="7"/>
  <c r="AM103" i="7"/>
  <c r="AM232" i="7"/>
  <c r="AM128" i="7"/>
  <c r="AM182" i="7"/>
  <c r="AM143" i="7"/>
  <c r="AM164" i="7"/>
  <c r="AM281" i="7"/>
  <c r="AM216" i="7"/>
  <c r="AM279" i="7"/>
  <c r="AM138" i="7"/>
  <c r="AM117" i="7"/>
  <c r="AM110" i="7"/>
  <c r="AM224" i="7"/>
  <c r="AM158" i="7"/>
  <c r="AM220" i="7"/>
  <c r="AM53" i="7"/>
  <c r="AM3" i="7"/>
  <c r="AM96" i="7"/>
  <c r="AM180" i="7"/>
  <c r="AM223" i="7"/>
  <c r="AM177" i="7"/>
  <c r="AM130" i="7"/>
  <c r="AM233" i="7"/>
  <c r="AM234" i="7"/>
  <c r="AM190" i="7"/>
  <c r="AM271" i="7"/>
  <c r="AM67" i="7"/>
  <c r="AM5" i="7"/>
  <c r="AM245" i="7"/>
  <c r="AM179" i="7"/>
  <c r="AM252" i="7"/>
  <c r="AM201" i="7"/>
  <c r="AM125" i="7"/>
  <c r="AM85" i="7"/>
  <c r="AM66" i="7"/>
  <c r="AM4" i="7"/>
  <c r="AM35" i="7"/>
  <c r="AM215" i="7"/>
  <c r="AM30" i="7"/>
  <c r="AM45" i="7"/>
  <c r="AM265" i="7"/>
  <c r="AM21" i="7"/>
  <c r="AM287" i="7"/>
  <c r="AM95" i="7"/>
  <c r="AM301" i="7"/>
  <c r="AM31" i="7"/>
  <c r="AM89" i="7"/>
  <c r="AM29" i="7"/>
  <c r="AM286" i="7"/>
  <c r="AM165" i="7"/>
  <c r="AM113" i="7"/>
  <c r="AM154" i="7"/>
  <c r="AM114" i="7"/>
  <c r="AM112" i="7"/>
  <c r="AM135" i="7"/>
  <c r="AM204" i="7"/>
  <c r="AM94" i="7"/>
  <c r="AM38" i="7"/>
  <c r="AM162" i="7"/>
  <c r="AM120" i="7"/>
  <c r="AM249" i="7"/>
  <c r="AM236" i="7"/>
  <c r="AM70" i="7"/>
  <c r="AM14" i="7"/>
  <c r="AM235" i="7"/>
  <c r="AM144" i="7"/>
  <c r="AM7" i="7"/>
  <c r="AM274" i="7"/>
  <c r="AM191" i="7"/>
  <c r="AM248" i="7"/>
  <c r="AM82" i="7"/>
  <c r="AM134" i="7"/>
  <c r="AM188" i="7"/>
  <c r="AM152" i="7"/>
  <c r="AM12" i="7"/>
  <c r="AM278" i="7"/>
  <c r="AM172" i="7"/>
  <c r="AM62" i="7"/>
  <c r="AM209" i="7"/>
  <c r="AM171" i="7"/>
  <c r="AM92" i="7"/>
  <c r="AM298" i="7"/>
  <c r="AM109" i="7"/>
  <c r="AM26" i="7"/>
  <c r="AM18" i="7"/>
  <c r="AM267" i="7"/>
  <c r="AM74" i="7"/>
  <c r="AM104" i="7"/>
  <c r="AM123" i="7"/>
  <c r="AM20" i="7"/>
  <c r="AM75" i="7"/>
  <c r="AM141" i="7"/>
  <c r="AM277" i="7"/>
  <c r="AM116" i="7"/>
  <c r="AM257" i="7"/>
  <c r="AM241" i="7"/>
  <c r="AM52" i="7"/>
  <c r="AM132" i="7"/>
  <c r="AM261" i="7"/>
  <c r="AM193" i="7"/>
  <c r="AM161" i="7"/>
  <c r="AM41" i="7"/>
  <c r="AM15" i="7"/>
  <c r="AM187" i="7"/>
  <c r="AM293" i="7"/>
  <c r="AM17" i="7"/>
  <c r="AM163" i="7"/>
  <c r="AM44" i="7"/>
  <c r="AM81" i="7"/>
  <c r="AM214" i="7"/>
  <c r="AM118" i="7"/>
  <c r="AM309" i="7"/>
  <c r="AM46" i="7"/>
  <c r="AM153" i="7"/>
  <c r="AM126" i="7"/>
  <c r="AM139" i="7"/>
  <c r="AM269" i="7"/>
  <c r="AM78" i="7"/>
  <c r="AM243" i="7"/>
  <c r="AM86" i="7"/>
  <c r="AM275" i="7"/>
  <c r="AM174" i="7"/>
  <c r="AM222" i="7"/>
  <c r="AM186" i="7"/>
  <c r="AM140" i="7"/>
  <c r="AM121" i="7"/>
  <c r="AM240" i="7"/>
  <c r="AM194" i="7"/>
  <c r="AM40" i="7"/>
  <c r="AM184" i="7"/>
  <c r="AM183" i="7"/>
  <c r="AM157" i="7"/>
  <c r="AM136" i="7"/>
  <c r="AM203" i="7"/>
  <c r="AM68" i="7"/>
  <c r="AM185" i="7"/>
  <c r="AM260" i="7"/>
  <c r="AM76" i="7"/>
  <c r="AM178" i="7"/>
  <c r="AM255" i="7"/>
  <c r="AM6" i="7"/>
  <c r="AM13" i="7"/>
  <c r="AM206" i="7"/>
  <c r="AM239" i="7"/>
  <c r="AM34" i="7"/>
  <c r="AM310" i="7"/>
  <c r="AM97" i="7"/>
  <c r="AM88" i="7"/>
  <c r="AM296" i="7"/>
  <c r="AM63" i="7"/>
  <c r="AM297" i="7"/>
  <c r="AM307" i="7"/>
  <c r="AM192" i="7"/>
  <c r="AM213" i="7"/>
  <c r="AM49" i="7"/>
  <c r="AM27" i="7"/>
  <c r="AM167" i="7"/>
  <c r="AM168" i="7"/>
  <c r="AM59" i="7"/>
  <c r="AM58" i="7"/>
  <c r="AM273" i="7"/>
  <c r="AM106" i="7"/>
  <c r="AM231" i="7"/>
  <c r="AM48" i="7"/>
  <c r="AM101" i="7"/>
  <c r="AM211" i="7"/>
  <c r="AM303" i="7"/>
  <c r="AM228" i="7"/>
  <c r="AM105" i="7"/>
  <c r="AM2" i="7"/>
  <c r="AM69" i="7"/>
  <c r="AM146" i="7"/>
  <c r="AM266" i="7"/>
  <c r="AM147" i="7"/>
  <c r="AM145" i="7"/>
  <c r="AM259" i="7"/>
  <c r="AM156" i="7"/>
  <c r="AM242" i="7"/>
  <c r="AM250" i="7"/>
  <c r="AM197" i="7"/>
  <c r="AM176" i="7"/>
  <c r="AM237" i="7"/>
  <c r="AM227" i="7"/>
  <c r="AM148" i="7"/>
  <c r="AM32" i="7"/>
  <c r="AM100" i="7"/>
  <c r="AM198" i="7"/>
  <c r="AK95" i="8"/>
  <c r="AI95" i="8"/>
  <c r="AQ95" i="8"/>
  <c r="AN95" i="8"/>
  <c r="AL95" i="8"/>
  <c r="AO108" i="7"/>
  <c r="AO118" i="7"/>
  <c r="AO127" i="7"/>
  <c r="AO24" i="7"/>
  <c r="AO182" i="7"/>
  <c r="AO113" i="7"/>
  <c r="AO153" i="7"/>
  <c r="AO297" i="7"/>
  <c r="AO44" i="7"/>
  <c r="AO2" i="7"/>
  <c r="AO109" i="7"/>
  <c r="AO219" i="7"/>
  <c r="AO179" i="7"/>
  <c r="AO256" i="7"/>
  <c r="AO224" i="7"/>
  <c r="AO262" i="7"/>
  <c r="AO263" i="7"/>
  <c r="AO39" i="7"/>
  <c r="AO3" i="7"/>
  <c r="AO197" i="7"/>
  <c r="AO73" i="7"/>
  <c r="AO232" i="7"/>
  <c r="AO131" i="7"/>
  <c r="AO260" i="7"/>
  <c r="AO185" i="7"/>
  <c r="AO222" i="7"/>
  <c r="AO53" i="7"/>
  <c r="AO311" i="7"/>
  <c r="AO48" i="7"/>
  <c r="AO217" i="7"/>
  <c r="AO40" i="7"/>
  <c r="AO57" i="7"/>
  <c r="AO287" i="7"/>
  <c r="AO172" i="7"/>
  <c r="AO269" i="7"/>
  <c r="AO211" i="7"/>
  <c r="AO77" i="7"/>
  <c r="AO17" i="7"/>
  <c r="AO67" i="7"/>
  <c r="AO78" i="7"/>
  <c r="AO292" i="7"/>
  <c r="AO194" i="7"/>
  <c r="AO125" i="7"/>
  <c r="AO65" i="7"/>
  <c r="AO231" i="7"/>
  <c r="AO119" i="7"/>
  <c r="AO5" i="7"/>
  <c r="AO120" i="7"/>
  <c r="AO176" i="7"/>
  <c r="AO257" i="7"/>
  <c r="AO142" i="7"/>
  <c r="AO116" i="7"/>
  <c r="AO16" i="7"/>
  <c r="AO107" i="7"/>
  <c r="AO273" i="7"/>
  <c r="AO19" i="7"/>
  <c r="AO254" i="7"/>
  <c r="AO259" i="7"/>
  <c r="AO190" i="7"/>
  <c r="AO56" i="7"/>
  <c r="AO307" i="7"/>
  <c r="AO98" i="7"/>
  <c r="AO91" i="7"/>
  <c r="AO61" i="7"/>
  <c r="AO26" i="7"/>
  <c r="AO84" i="7"/>
  <c r="AO87" i="7"/>
  <c r="AO267" i="7"/>
  <c r="AO72" i="7"/>
  <c r="AO133" i="7"/>
  <c r="AO290" i="7"/>
  <c r="AO230" i="7"/>
  <c r="AO195" i="7"/>
  <c r="AO160" i="7"/>
  <c r="AO218" i="7"/>
  <c r="AO88" i="7"/>
  <c r="AO279" i="7"/>
  <c r="AO122" i="7"/>
  <c r="AO175" i="7"/>
  <c r="AO149" i="7"/>
  <c r="AO81" i="7"/>
  <c r="AO74" i="7"/>
  <c r="AO7" i="7"/>
  <c r="AO193" i="7"/>
  <c r="AO236" i="7"/>
  <c r="AO248" i="7"/>
  <c r="AO156" i="7"/>
  <c r="AO233" i="7"/>
  <c r="AO189" i="7"/>
  <c r="AO37" i="7"/>
  <c r="AO155" i="7"/>
  <c r="AO255" i="7"/>
  <c r="AO252" i="7"/>
  <c r="AO272" i="7"/>
  <c r="AO137" i="7"/>
  <c r="AO58" i="7"/>
  <c r="AO171" i="7"/>
  <c r="AO305" i="7"/>
  <c r="AO215" i="7"/>
  <c r="AO310" i="7"/>
  <c r="AO286" i="7"/>
  <c r="AO312" i="7"/>
  <c r="AO165" i="7"/>
  <c r="AO49" i="7"/>
  <c r="AO15" i="7"/>
  <c r="AO12" i="7"/>
  <c r="AO110" i="7"/>
  <c r="AO152" i="7"/>
  <c r="AO206" i="7"/>
  <c r="AO114" i="7"/>
  <c r="AO36" i="7"/>
  <c r="AO21" i="7"/>
  <c r="AO128" i="7"/>
  <c r="AO270" i="7"/>
  <c r="AO228" i="7"/>
  <c r="AO129" i="7"/>
  <c r="AO138" i="7"/>
  <c r="AO246" i="7"/>
  <c r="AO150" i="7"/>
  <c r="AO264" i="7"/>
  <c r="AO239" i="7"/>
  <c r="AO178" i="7"/>
  <c r="AO251" i="7"/>
  <c r="AO199" i="7"/>
  <c r="AO123" i="7"/>
  <c r="AO187" i="7"/>
  <c r="AO243" i="7"/>
  <c r="AO188" i="7"/>
  <c r="AO139" i="7"/>
  <c r="AO249" i="7"/>
  <c r="AO202" i="7"/>
  <c r="AO69" i="7"/>
  <c r="AO184" i="7"/>
  <c r="AO157" i="7"/>
  <c r="AO204" i="7"/>
  <c r="AO223" i="7"/>
  <c r="AO284" i="7"/>
  <c r="AO28" i="7"/>
  <c r="AO89" i="7"/>
  <c r="AO29" i="7"/>
  <c r="AO100" i="7"/>
  <c r="AO161" i="7"/>
  <c r="AO121" i="7"/>
  <c r="AO266" i="7"/>
  <c r="AO302" i="7"/>
  <c r="AO209" i="7"/>
  <c r="AO201" i="7"/>
  <c r="AO105" i="7"/>
  <c r="AO112" i="7"/>
  <c r="AO226" i="7"/>
  <c r="AO13" i="7"/>
  <c r="AO70" i="7"/>
  <c r="AO52" i="7"/>
  <c r="AO244" i="7"/>
  <c r="AO296" i="7"/>
  <c r="AO159" i="7"/>
  <c r="AO229" i="7"/>
  <c r="AO83" i="7"/>
  <c r="AO181" i="7"/>
  <c r="AO141" i="7"/>
  <c r="AO11" i="7"/>
  <c r="AO22" i="7"/>
  <c r="AO143" i="7"/>
  <c r="AO191" i="7"/>
  <c r="AO41" i="7"/>
  <c r="AO132" i="7"/>
  <c r="AO250" i="7"/>
  <c r="AO146" i="7"/>
  <c r="AO281" i="7"/>
  <c r="AO76" i="7"/>
  <c r="AO136" i="7"/>
  <c r="AO147" i="7"/>
  <c r="AO18" i="7"/>
  <c r="AO238" i="7"/>
  <c r="AO134" i="7"/>
  <c r="AO170" i="7"/>
  <c r="AO64" i="7"/>
  <c r="AO94" i="7"/>
  <c r="AO207" i="7"/>
  <c r="AO90" i="7"/>
  <c r="AO144" i="7"/>
  <c r="AO54" i="7"/>
  <c r="AO299" i="7"/>
  <c r="AO30" i="7"/>
  <c r="AO166" i="7"/>
  <c r="AO106" i="7"/>
  <c r="AO237" i="7"/>
  <c r="AO111" i="7"/>
  <c r="AO308" i="7"/>
  <c r="AO162" i="7"/>
  <c r="AO220" i="7"/>
  <c r="AO103" i="7"/>
  <c r="AO154" i="7"/>
  <c r="AO102" i="7"/>
  <c r="AO42" i="7"/>
  <c r="AO80" i="7"/>
  <c r="AO234" i="7"/>
  <c r="AO198" i="7"/>
  <c r="AO85" i="7"/>
  <c r="AO227" i="7"/>
  <c r="AO75" i="7"/>
  <c r="AO186" i="7"/>
  <c r="AO192" i="7"/>
  <c r="AO158" i="7"/>
  <c r="AO20" i="7"/>
  <c r="AO235" i="7"/>
  <c r="AO196" i="7"/>
  <c r="AO247" i="7"/>
  <c r="AO169" i="7"/>
  <c r="AO295" i="7"/>
  <c r="AO216" i="7"/>
  <c r="AO34" i="7"/>
  <c r="AO95" i="7"/>
  <c r="AO43" i="7"/>
  <c r="AO167" i="7"/>
  <c r="AO288" i="7"/>
  <c r="AO59" i="7"/>
  <c r="AO304" i="7"/>
  <c r="AO33" i="7"/>
  <c r="AO174" i="7"/>
  <c r="AO124" i="7"/>
  <c r="AO278" i="7"/>
  <c r="AO271" i="7"/>
  <c r="AO225" i="7"/>
  <c r="AO301" i="7"/>
  <c r="AO212" i="7"/>
  <c r="AO68" i="7"/>
  <c r="AO164" i="7"/>
  <c r="AO274" i="7"/>
  <c r="AO8" i="7"/>
  <c r="AO104" i="7"/>
  <c r="AO32" i="7"/>
  <c r="AO177" i="7"/>
  <c r="AO151" i="7"/>
  <c r="AO183" i="7"/>
  <c r="AO35" i="7"/>
  <c r="AO241" i="7"/>
  <c r="AO180" i="7"/>
  <c r="AO140" i="7"/>
  <c r="AO60" i="7"/>
  <c r="AO265" i="7"/>
  <c r="AO6" i="7"/>
  <c r="AO242" i="7"/>
  <c r="AO245" i="7"/>
  <c r="AO46" i="7"/>
  <c r="AO79" i="7"/>
  <c r="AO10" i="7"/>
  <c r="AO163" i="7"/>
  <c r="AO101" i="7"/>
  <c r="AO283" i="7"/>
  <c r="AO205" i="7"/>
  <c r="AO213" i="7"/>
  <c r="AM95" i="8"/>
  <c r="AP41" i="7"/>
  <c r="AP86" i="7"/>
  <c r="AP195" i="7"/>
  <c r="AP285" i="7"/>
  <c r="AP295" i="7"/>
  <c r="AP259" i="7"/>
  <c r="AN76" i="8"/>
  <c r="AM76" i="8"/>
  <c r="AL76" i="8"/>
  <c r="AK76" i="8"/>
  <c r="AI76" i="8"/>
  <c r="AQ76" i="8"/>
  <c r="AI74" i="8"/>
  <c r="AQ74" i="8"/>
  <c r="AL74" i="8"/>
  <c r="AN74" i="8"/>
  <c r="AM74" i="8"/>
  <c r="AK74" i="8"/>
  <c r="AM90" i="8"/>
  <c r="AN90" i="8"/>
  <c r="AL90" i="8"/>
  <c r="AI90" i="8"/>
  <c r="AQ90" i="8"/>
  <c r="AK90" i="8"/>
  <c r="AM60" i="8"/>
  <c r="AL60" i="8"/>
  <c r="AK60" i="8"/>
  <c r="AI60" i="8"/>
  <c r="AQ60" i="8"/>
  <c r="AN60" i="8"/>
  <c r="AP88" i="7"/>
  <c r="AP311" i="7"/>
  <c r="AP175" i="7"/>
  <c r="AP198" i="7"/>
  <c r="AP201" i="7"/>
  <c r="AP176" i="7"/>
  <c r="AP105" i="7"/>
  <c r="AP47" i="7"/>
  <c r="AP273" i="7"/>
  <c r="AP46" i="7"/>
  <c r="AP125" i="7"/>
  <c r="AP79" i="7"/>
  <c r="AP156" i="7"/>
  <c r="AP64" i="7"/>
  <c r="AP19" i="7"/>
  <c r="AP112" i="7"/>
  <c r="AP274" i="7"/>
  <c r="AP127" i="7"/>
  <c r="AP221" i="7"/>
  <c r="AP233" i="7"/>
  <c r="AP102" i="7"/>
  <c r="AP144" i="7"/>
  <c r="AP237" i="7"/>
  <c r="AP216" i="7"/>
  <c r="AP51" i="7"/>
  <c r="AP161" i="7"/>
  <c r="AP57" i="7"/>
  <c r="AP268" i="7"/>
  <c r="AP166" i="7"/>
  <c r="AP60" i="7"/>
  <c r="AP265" i="7"/>
  <c r="AP11" i="7"/>
  <c r="AP96" i="7"/>
  <c r="AP213" i="7"/>
  <c r="AP212" i="7"/>
  <c r="AP61" i="7"/>
  <c r="AP167" i="7"/>
  <c r="AP76" i="7"/>
  <c r="AP154" i="7"/>
  <c r="AP181" i="7"/>
  <c r="AP269" i="7"/>
  <c r="AP20" i="7"/>
  <c r="AP5" i="7"/>
  <c r="AP78" i="7"/>
  <c r="AP130" i="7"/>
  <c r="AP207" i="7"/>
  <c r="AP194" i="7"/>
  <c r="AP242" i="7"/>
  <c r="AP139" i="7"/>
  <c r="AP38" i="7"/>
  <c r="AP163" i="7"/>
  <c r="AP108" i="7"/>
  <c r="AP16" i="7"/>
  <c r="AP44" i="7"/>
  <c r="AP249" i="7"/>
  <c r="AP49" i="7"/>
  <c r="AP22" i="7"/>
  <c r="AP308" i="7"/>
  <c r="AP142" i="7"/>
  <c r="AP124" i="7"/>
  <c r="AP148" i="7"/>
  <c r="AP183" i="7"/>
  <c r="AP196" i="7"/>
  <c r="AP70" i="7"/>
  <c r="AP131" i="7"/>
  <c r="AP31" i="7"/>
  <c r="AP305" i="7"/>
  <c r="AP53" i="7"/>
  <c r="AP171" i="7"/>
  <c r="AP291" i="7"/>
  <c r="AP92" i="7"/>
  <c r="AP276" i="7"/>
  <c r="AP168" i="7"/>
  <c r="AP159" i="7"/>
  <c r="AP26" i="7"/>
  <c r="AP296" i="7"/>
  <c r="AP299" i="7"/>
  <c r="AP59" i="7"/>
  <c r="AP245" i="7"/>
  <c r="AP203" i="7"/>
  <c r="AP162" i="7"/>
  <c r="AP134" i="7"/>
  <c r="AP164" i="7"/>
  <c r="AP18" i="7"/>
  <c r="AP260" i="7"/>
  <c r="AP239" i="7"/>
  <c r="AP202" i="7"/>
  <c r="AP72" i="7"/>
  <c r="AP133" i="7"/>
  <c r="AP229" i="7"/>
  <c r="AP256" i="7"/>
  <c r="AP261" i="7"/>
  <c r="AP246" i="7"/>
  <c r="AP119" i="7"/>
  <c r="AP121" i="7"/>
  <c r="AP77" i="7"/>
  <c r="AP122" i="7"/>
  <c r="AP289" i="7"/>
  <c r="AP103" i="7"/>
  <c r="AP278" i="7"/>
  <c r="AP192" i="7"/>
  <c r="AP91" i="7"/>
  <c r="AP85" i="7"/>
  <c r="AP111" i="7"/>
  <c r="AP218" i="7"/>
  <c r="AP15" i="7"/>
  <c r="AP173" i="7"/>
  <c r="AP217" i="7"/>
  <c r="AP93" i="7"/>
  <c r="AP301" i="7"/>
  <c r="AP208" i="7"/>
  <c r="AP29" i="7"/>
  <c r="AP297" i="7"/>
  <c r="AP54" i="7"/>
  <c r="AP170" i="7"/>
  <c r="AP146" i="7"/>
  <c r="AP184" i="7"/>
  <c r="AP81" i="7"/>
  <c r="AP223" i="7"/>
  <c r="AP84" i="7"/>
  <c r="AP255" i="7"/>
  <c r="AP113" i="7"/>
  <c r="AP12" i="7"/>
  <c r="AP191" i="7"/>
  <c r="AP132" i="7"/>
  <c r="AP67" i="7"/>
  <c r="AP262" i="7"/>
  <c r="AP158" i="7"/>
  <c r="AP160" i="7"/>
  <c r="AP4" i="7"/>
  <c r="AP187" i="7"/>
  <c r="AP222" i="7"/>
  <c r="AP231" i="7"/>
  <c r="AP304" i="7"/>
  <c r="AP219" i="7"/>
  <c r="AP68" i="7"/>
  <c r="AP271" i="7"/>
  <c r="AP45" i="7"/>
  <c r="AP123" i="7"/>
  <c r="AP27" i="7"/>
  <c r="AP50" i="7"/>
  <c r="AP169" i="7"/>
  <c r="AP210" i="7"/>
  <c r="AP300" i="7"/>
  <c r="AP267" i="7"/>
  <c r="AP65" i="7"/>
  <c r="AP165" i="7"/>
  <c r="AP312" i="7"/>
  <c r="AP281" i="7"/>
  <c r="AP286" i="7"/>
  <c r="AP48" i="7"/>
  <c r="AP252" i="7"/>
  <c r="AP244" i="7"/>
  <c r="AP152" i="7"/>
  <c r="AP36" i="7"/>
  <c r="AP116" i="7"/>
  <c r="AP83" i="7"/>
  <c r="AP140" i="7"/>
  <c r="AP232" i="7"/>
  <c r="AP185" i="7"/>
  <c r="AP135" i="7"/>
  <c r="AP151" i="7"/>
  <c r="AP248" i="7"/>
  <c r="AP180" i="7"/>
  <c r="AP34" i="7"/>
  <c r="AP143" i="7"/>
  <c r="AP10" i="7"/>
  <c r="AP178" i="7"/>
  <c r="AP33" i="7"/>
  <c r="AP9" i="7"/>
  <c r="AP6" i="7"/>
  <c r="AP101" i="7"/>
  <c r="AP310" i="7"/>
  <c r="AP39" i="7"/>
  <c r="AP204" i="7"/>
  <c r="AP287" i="7"/>
  <c r="AP227" i="7"/>
  <c r="AP209" i="7"/>
  <c r="AP89" i="7"/>
  <c r="AP272" i="7"/>
  <c r="AP277" i="7"/>
  <c r="AP238" i="7"/>
  <c r="AP250" i="7"/>
  <c r="AP157" i="7"/>
  <c r="AP270" i="7"/>
  <c r="AP17" i="7"/>
  <c r="AP155" i="7"/>
  <c r="AP179" i="7"/>
  <c r="AP253" i="7"/>
  <c r="AP40" i="7"/>
  <c r="AP251" i="7"/>
  <c r="AP226" i="7"/>
  <c r="AP137" i="7"/>
  <c r="AP228" i="7"/>
  <c r="AP266" i="7"/>
  <c r="AP225" i="7"/>
  <c r="AP75" i="7"/>
  <c r="AP257" i="7"/>
  <c r="AP279" i="7"/>
  <c r="AP177" i="7"/>
  <c r="AP104" i="7"/>
  <c r="AP224" i="7"/>
  <c r="AP200" i="7"/>
  <c r="AP197" i="7"/>
  <c r="AP42" i="7"/>
  <c r="AP106" i="7"/>
  <c r="AP141" i="7"/>
  <c r="AP193" i="7"/>
  <c r="AP99" i="7"/>
  <c r="AP74" i="7"/>
  <c r="AP2" i="7"/>
  <c r="AP214" i="7"/>
  <c r="AP309" i="7"/>
  <c r="AP21" i="7"/>
  <c r="AP283" i="7"/>
  <c r="AP290" i="7"/>
  <c r="AP147" i="7"/>
  <c r="AP23" i="7"/>
  <c r="AP307" i="7"/>
  <c r="AP306" i="7"/>
  <c r="AP284" i="7"/>
  <c r="AP136" i="7"/>
  <c r="AP150" i="7"/>
  <c r="AP241" i="7"/>
  <c r="AP118" i="7"/>
  <c r="AP205" i="7"/>
  <c r="AP275" i="7"/>
  <c r="AP182" i="7"/>
  <c r="AP240" i="7"/>
  <c r="AP247" i="7"/>
  <c r="AP80" i="7"/>
  <c r="AP235" i="7"/>
  <c r="AP37" i="7"/>
  <c r="AP263" i="7"/>
  <c r="AP230" i="7"/>
  <c r="AP14" i="7"/>
  <c r="AP8" i="7"/>
  <c r="AP188" i="7"/>
  <c r="AP138" i="7"/>
  <c r="AP109" i="7"/>
  <c r="AP153" i="7"/>
  <c r="AP174" i="7"/>
  <c r="AP220" i="7"/>
  <c r="AP117" i="7"/>
  <c r="AP234" i="7"/>
  <c r="AP129" i="7"/>
  <c r="AP126" i="7"/>
  <c r="AP87" i="7"/>
  <c r="AP97" i="7"/>
  <c r="AP294" i="7"/>
  <c r="AP95" i="7"/>
  <c r="AP30" i="7"/>
  <c r="AP24" i="7"/>
  <c r="AP98" i="7"/>
  <c r="AP28" i="7"/>
  <c r="AP302" i="7"/>
  <c r="AP55" i="7"/>
  <c r="AP211" i="7"/>
  <c r="AP63" i="7"/>
  <c r="AP94" i="7"/>
  <c r="AP43" i="7"/>
  <c r="AP258" i="7"/>
  <c r="AP298" i="7"/>
  <c r="AP186" i="7"/>
  <c r="AP172" i="7"/>
  <c r="AP82" i="7"/>
  <c r="AP190" i="7"/>
  <c r="AP243" i="7"/>
  <c r="AP115" i="7"/>
  <c r="AP280" i="7"/>
  <c r="AP199" i="7"/>
  <c r="AP7" i="7"/>
  <c r="AP264" i="7"/>
  <c r="AP149" i="7"/>
  <c r="AP71" i="7"/>
  <c r="AP35" i="7"/>
  <c r="AP69" i="7"/>
  <c r="AP189" i="7"/>
  <c r="AP254" i="7"/>
  <c r="AP236" i="7"/>
  <c r="AP73" i="7"/>
  <c r="AP145" i="7"/>
  <c r="AP107" i="7"/>
  <c r="AP13" i="7"/>
  <c r="AP303" i="7"/>
  <c r="AP114" i="7"/>
  <c r="AP3" i="7"/>
  <c r="AP90" i="7"/>
  <c r="AP110" i="7"/>
  <c r="AP128" i="7"/>
  <c r="AP52" i="7"/>
  <c r="AP66" i="7"/>
  <c r="AP120" i="7"/>
  <c r="W2" i="7"/>
  <c r="T2" i="7"/>
  <c r="U2" i="7"/>
  <c r="Q2" i="7"/>
  <c r="V2" i="7"/>
  <c r="R2" i="7"/>
  <c r="S2" i="7"/>
  <c r="AO68" i="16"/>
  <c r="AK251" i="16"/>
  <c r="AL251" i="16" s="1"/>
  <c r="AM277" i="16"/>
  <c r="AN278" i="16"/>
  <c r="AK166" i="16"/>
  <c r="AP26" i="16"/>
  <c r="AP176" i="16"/>
  <c r="AP38" i="16"/>
  <c r="AP61" i="16"/>
  <c r="AK174" i="16"/>
  <c r="AL174" i="16" s="1"/>
  <c r="AO115" i="16"/>
  <c r="AO238" i="16"/>
  <c r="AN177" i="16"/>
  <c r="AP143" i="16"/>
  <c r="AP171" i="16"/>
  <c r="AQ75" i="16"/>
  <c r="AK161" i="16"/>
  <c r="AL161" i="16" s="1"/>
  <c r="AK202" i="16"/>
  <c r="AL202" i="16" s="1"/>
  <c r="AP110" i="16"/>
  <c r="AQ157" i="16"/>
  <c r="AK149" i="16"/>
  <c r="AP39" i="16"/>
  <c r="AP60" i="16"/>
  <c r="AQ57" i="16"/>
  <c r="AQ134" i="16"/>
  <c r="AN65" i="16"/>
  <c r="AK68" i="16"/>
  <c r="AL68" i="16" s="1"/>
  <c r="AS68" i="16" s="1"/>
  <c r="AN95" i="16"/>
  <c r="AQ147" i="16"/>
  <c r="AQ261" i="16"/>
  <c r="AO290" i="16"/>
  <c r="AK249" i="16"/>
  <c r="AL249" i="16" s="1"/>
  <c r="AK218" i="16"/>
  <c r="AL218" i="16" s="1"/>
  <c r="AQ224" i="16"/>
  <c r="AM155" i="16"/>
  <c r="AP240" i="16"/>
  <c r="AN79" i="16"/>
  <c r="AK276" i="16"/>
  <c r="AO86" i="16"/>
  <c r="AO176" i="16"/>
  <c r="AN98" i="16"/>
  <c r="AQ153" i="16"/>
  <c r="AM276" i="16"/>
  <c r="AM223" i="16"/>
  <c r="AQ20" i="16"/>
  <c r="AP156" i="16"/>
  <c r="AP227" i="16"/>
  <c r="AP187" i="16"/>
  <c r="AP263" i="16"/>
  <c r="AK52" i="16"/>
  <c r="AL52" i="16" s="1"/>
  <c r="AQ264" i="16"/>
  <c r="AK73" i="16"/>
  <c r="AL73" i="16" s="1"/>
  <c r="AS73" i="16" s="1"/>
  <c r="AQ4" i="16"/>
  <c r="AM215" i="16"/>
  <c r="AO20" i="16"/>
  <c r="AM199" i="16"/>
  <c r="AO10" i="16"/>
  <c r="AO36" i="16"/>
  <c r="AP5" i="16"/>
  <c r="AN254" i="16"/>
  <c r="AQ165" i="16"/>
  <c r="AM131" i="16"/>
  <c r="AM272" i="16"/>
  <c r="AK71" i="16"/>
  <c r="AL71" i="16" s="1"/>
  <c r="AN308" i="16"/>
  <c r="AM283" i="16"/>
  <c r="AQ21" i="16"/>
  <c r="AO299" i="16"/>
  <c r="AK256" i="16"/>
  <c r="AK236" i="16"/>
  <c r="AK9" i="16"/>
  <c r="AP3" i="16"/>
  <c r="AN141" i="16"/>
  <c r="AN161" i="16"/>
  <c r="AO226" i="16"/>
  <c r="AO78" i="16"/>
  <c r="AQ65" i="16"/>
  <c r="AO134" i="16"/>
  <c r="AP27" i="16"/>
  <c r="AQ233" i="16"/>
  <c r="AN222" i="16"/>
  <c r="AM105" i="16"/>
  <c r="AM303" i="16"/>
  <c r="AO139" i="16"/>
  <c r="AN29" i="16"/>
  <c r="AO168" i="16"/>
  <c r="AP195" i="16"/>
  <c r="AN247" i="16"/>
  <c r="AQ150" i="16"/>
  <c r="AN280" i="16"/>
  <c r="AN249" i="16"/>
  <c r="AS249" i="16" s="1"/>
  <c r="AP289" i="16"/>
  <c r="AK240" i="16"/>
  <c r="AN228" i="16"/>
  <c r="AN63" i="16"/>
  <c r="AP81" i="16"/>
  <c r="AP257" i="16"/>
  <c r="AN288" i="16"/>
  <c r="AK203" i="16"/>
  <c r="AL203" i="16" s="1"/>
  <c r="AS203" i="16" s="1"/>
  <c r="AP12" i="16"/>
  <c r="AO215" i="16"/>
  <c r="AO273" i="16"/>
  <c r="AQ192" i="16"/>
  <c r="AN27" i="16"/>
  <c r="AM139" i="16"/>
  <c r="AN216" i="16"/>
  <c r="AM216" i="16"/>
  <c r="AN66" i="16"/>
  <c r="AO276" i="16"/>
  <c r="AN116" i="16"/>
  <c r="AO13" i="16"/>
  <c r="AO204" i="16"/>
  <c r="AP188" i="16"/>
  <c r="AQ186" i="16"/>
  <c r="AM63" i="16"/>
  <c r="AM74" i="16"/>
  <c r="AM36" i="16"/>
  <c r="AQ47" i="16"/>
  <c r="AM104" i="16"/>
  <c r="AN163" i="16"/>
  <c r="AO33" i="16"/>
  <c r="AK257" i="16"/>
  <c r="AL257" i="16" s="1"/>
  <c r="AM54" i="16"/>
  <c r="AN257" i="16"/>
  <c r="AP249" i="16"/>
  <c r="AM59" i="16"/>
  <c r="AP106" i="16"/>
  <c r="AM219" i="16"/>
  <c r="AM66" i="16"/>
  <c r="AQ106" i="16"/>
  <c r="AO108" i="16"/>
  <c r="AN289" i="16"/>
  <c r="AP93" i="16"/>
  <c r="AM152" i="16"/>
  <c r="AK232" i="16"/>
  <c r="AO206" i="16"/>
  <c r="AO272" i="16"/>
  <c r="AM225" i="16"/>
  <c r="AM112" i="16"/>
  <c r="AP255" i="16"/>
  <c r="AK244" i="16"/>
  <c r="AP167" i="16"/>
  <c r="AP32" i="16"/>
  <c r="AQ235" i="16"/>
  <c r="AO55" i="16"/>
  <c r="AQ241" i="16"/>
  <c r="AO266" i="16"/>
  <c r="AM190" i="16"/>
  <c r="AM252" i="16"/>
  <c r="AO233" i="16"/>
  <c r="AK210" i="16"/>
  <c r="AQ84" i="16"/>
  <c r="AO262" i="16"/>
  <c r="AN99" i="16"/>
  <c r="AK106" i="16"/>
  <c r="AL106" i="16" s="1"/>
  <c r="AQ159" i="16"/>
  <c r="AK48" i="16"/>
  <c r="AO110" i="16"/>
  <c r="AQ104" i="16"/>
  <c r="AP162" i="16"/>
  <c r="AM123" i="16"/>
  <c r="AQ243" i="16"/>
  <c r="AO116" i="16"/>
  <c r="AK280" i="16"/>
  <c r="AL280" i="16" s="1"/>
  <c r="AP34" i="16"/>
  <c r="AO170" i="16"/>
  <c r="AN128" i="16"/>
  <c r="AN272" i="16"/>
  <c r="AO258" i="16"/>
  <c r="AQ201" i="16"/>
  <c r="AO306" i="16"/>
  <c r="AT306" i="16" s="1"/>
  <c r="AK186" i="16"/>
  <c r="AL186" i="16" s="1"/>
  <c r="AU186" i="16" s="1"/>
  <c r="AP40" i="16"/>
  <c r="AK192" i="16"/>
  <c r="AO49" i="16"/>
  <c r="AP212" i="16"/>
  <c r="AO224" i="16"/>
  <c r="AP182" i="16"/>
  <c r="AM115" i="16"/>
  <c r="AM99" i="16"/>
  <c r="AO248" i="16"/>
  <c r="AK96" i="16"/>
  <c r="AN112" i="16"/>
  <c r="AK88" i="16"/>
  <c r="AL88" i="16" s="1"/>
  <c r="AO187" i="16"/>
  <c r="AK271" i="16"/>
  <c r="AL271" i="16" s="1"/>
  <c r="AP144" i="16"/>
  <c r="AK125" i="16"/>
  <c r="AL125" i="16" s="1"/>
  <c r="AU125" i="16" s="1"/>
  <c r="AO39" i="16"/>
  <c r="AO50" i="16"/>
  <c r="AN219" i="16"/>
  <c r="AM151" i="16"/>
  <c r="AQ169" i="16"/>
  <c r="AP205" i="16"/>
  <c r="AQ81" i="16"/>
  <c r="AV81" i="16" s="1"/>
  <c r="AK283" i="16"/>
  <c r="AN206" i="16"/>
  <c r="AO117" i="16"/>
  <c r="AP308" i="16"/>
  <c r="AM122" i="16"/>
  <c r="AM13" i="16"/>
  <c r="AK86" i="16"/>
  <c r="AL86" i="16" s="1"/>
  <c r="AT86" i="16" s="1"/>
  <c r="AM58" i="16"/>
  <c r="AK8" i="16"/>
  <c r="AL8" i="16" s="1"/>
  <c r="AU8" i="16" s="1"/>
  <c r="AK54" i="16"/>
  <c r="AN173" i="16"/>
  <c r="AN2" i="16"/>
  <c r="AQ176" i="16"/>
  <c r="AO280" i="16"/>
  <c r="AK53" i="16"/>
  <c r="AL53" i="16" s="1"/>
  <c r="AQ203" i="16"/>
  <c r="AK42" i="16"/>
  <c r="AL42" i="16" s="1"/>
  <c r="AT42" i="16" s="1"/>
  <c r="AO147" i="16"/>
  <c r="AQ229" i="16"/>
  <c r="AK83" i="16"/>
  <c r="AK127" i="16"/>
  <c r="AL127" i="16" s="1"/>
  <c r="AO254" i="16"/>
  <c r="AQ166" i="16"/>
  <c r="AM247" i="16"/>
  <c r="AR247" i="16" s="1"/>
  <c r="AM142" i="16"/>
  <c r="AN149" i="16"/>
  <c r="AQ127" i="16"/>
  <c r="AQ6" i="16"/>
  <c r="AN119" i="16"/>
  <c r="AN43" i="16"/>
  <c r="AK255" i="16"/>
  <c r="AL255" i="16" s="1"/>
  <c r="AQ13" i="16"/>
  <c r="AN283" i="16"/>
  <c r="AQ111" i="16"/>
  <c r="AQ110" i="16"/>
  <c r="AK133" i="16"/>
  <c r="AO231" i="16"/>
  <c r="AQ43" i="16"/>
  <c r="AK40" i="16"/>
  <c r="AL40" i="16" s="1"/>
  <c r="AU40" i="16" s="1"/>
  <c r="AK87" i="16"/>
  <c r="AL87" i="16" s="1"/>
  <c r="AT87" i="16" s="1"/>
  <c r="AM241" i="16"/>
  <c r="AO218" i="16"/>
  <c r="AP201" i="16"/>
  <c r="AK184" i="16"/>
  <c r="AO277" i="16"/>
  <c r="AN208" i="16"/>
  <c r="AN58" i="16"/>
  <c r="AK264" i="16"/>
  <c r="AL264" i="16" s="1"/>
  <c r="AR264" i="16" s="1"/>
  <c r="AO255" i="16"/>
  <c r="AQ80" i="16"/>
  <c r="AQ268" i="16"/>
  <c r="AM57" i="16"/>
  <c r="AK82" i="16"/>
  <c r="AQ26" i="16"/>
  <c r="AO47" i="16"/>
  <c r="AP311" i="16"/>
  <c r="AK24" i="16"/>
  <c r="AL24" i="16" s="1"/>
  <c r="AT24" i="16" s="1"/>
  <c r="AO284" i="16"/>
  <c r="AP293" i="16"/>
  <c r="AP112" i="16"/>
  <c r="AK181" i="16"/>
  <c r="AL181" i="16" s="1"/>
  <c r="AN305" i="16"/>
  <c r="AQ245" i="16"/>
  <c r="AK229" i="16"/>
  <c r="AN21" i="16"/>
  <c r="AK261" i="16"/>
  <c r="AQ105" i="16"/>
  <c r="AQ312" i="16"/>
  <c r="AO283" i="16"/>
  <c r="AQ117" i="16"/>
  <c r="AK209" i="16"/>
  <c r="AL209" i="16" s="1"/>
  <c r="AM279" i="16"/>
  <c r="AN260" i="16"/>
  <c r="AK77" i="16"/>
  <c r="AO125" i="16"/>
  <c r="AQ149" i="16"/>
  <c r="AQ306" i="16"/>
  <c r="AK300" i="16"/>
  <c r="AL300" i="16" s="1"/>
  <c r="AP94" i="16"/>
  <c r="AO102" i="16"/>
  <c r="AO23" i="16"/>
  <c r="AN238" i="16"/>
  <c r="AP157" i="16"/>
  <c r="AM172" i="16"/>
  <c r="AP36" i="16"/>
  <c r="AK235" i="16"/>
  <c r="AL235" i="16" s="1"/>
  <c r="AO311" i="16"/>
  <c r="AN312" i="16"/>
  <c r="AP56" i="16"/>
  <c r="AQ133" i="16"/>
  <c r="AM306" i="16"/>
  <c r="AO173" i="16"/>
  <c r="AM305" i="16"/>
  <c r="AP216" i="16"/>
  <c r="AN17" i="16"/>
  <c r="AK75" i="16"/>
  <c r="AL75" i="16" s="1"/>
  <c r="AN246" i="16"/>
  <c r="AN135" i="16"/>
  <c r="AM44" i="16"/>
  <c r="AQ253" i="16"/>
  <c r="AO157" i="16"/>
  <c r="AQ30" i="16"/>
  <c r="AQ114" i="16"/>
  <c r="AM133" i="16"/>
  <c r="AN220" i="16"/>
  <c r="AQ282" i="16"/>
  <c r="AO213" i="16"/>
  <c r="AM284" i="16"/>
  <c r="AN18" i="16"/>
  <c r="AO127" i="16"/>
  <c r="AK144" i="16"/>
  <c r="AL144" i="16" s="1"/>
  <c r="AM213" i="16"/>
  <c r="AN53" i="16"/>
  <c r="AP218" i="16"/>
  <c r="AO28" i="16"/>
  <c r="AN200" i="16"/>
  <c r="AK227" i="16"/>
  <c r="AL227" i="16" s="1"/>
  <c r="AU227" i="16" s="1"/>
  <c r="AQ123" i="16"/>
  <c r="AN311" i="16"/>
  <c r="AK14" i="16"/>
  <c r="AL14" i="16" s="1"/>
  <c r="AR14" i="16" s="1"/>
  <c r="AK178" i="16"/>
  <c r="AL178" i="16" s="1"/>
  <c r="AT178" i="16" s="1"/>
  <c r="AK296" i="16"/>
  <c r="AK302" i="16"/>
  <c r="AL302" i="16" s="1"/>
  <c r="AM301" i="16"/>
  <c r="AQ188" i="16"/>
  <c r="AM45" i="16"/>
  <c r="AQ280" i="16"/>
  <c r="AK56" i="16"/>
  <c r="AM80" i="16"/>
  <c r="AP165" i="16"/>
  <c r="AK206" i="16"/>
  <c r="AM268" i="16"/>
  <c r="AQ291" i="16"/>
  <c r="AO137" i="16"/>
  <c r="AN156" i="16"/>
  <c r="AM18" i="16"/>
  <c r="AR18" i="16" s="1"/>
  <c r="AM260" i="16"/>
  <c r="AK132" i="16"/>
  <c r="AP296" i="16"/>
  <c r="AM34" i="16"/>
  <c r="AK59" i="16"/>
  <c r="AL59" i="16" s="1"/>
  <c r="AR59" i="16" s="1"/>
  <c r="AM184" i="16"/>
  <c r="AO212" i="16"/>
  <c r="AQ180" i="16"/>
  <c r="AQ240" i="16"/>
  <c r="AK72" i="16"/>
  <c r="AL72" i="16" s="1"/>
  <c r="AM308" i="16"/>
  <c r="AO171" i="16"/>
  <c r="AP253" i="16"/>
  <c r="AM169" i="16"/>
  <c r="AK291" i="16"/>
  <c r="AL291" i="16" s="1"/>
  <c r="AM250" i="16"/>
  <c r="AQ101" i="16"/>
  <c r="AP91" i="16"/>
  <c r="AP222" i="16"/>
  <c r="AQ218" i="16"/>
  <c r="AP290" i="16"/>
  <c r="AP231" i="16"/>
  <c r="AO73" i="16"/>
  <c r="AO194" i="16"/>
  <c r="AN4" i="16"/>
  <c r="AM148" i="16"/>
  <c r="AO211" i="16"/>
  <c r="AQ185" i="16"/>
  <c r="AO66" i="16"/>
  <c r="AM97" i="16"/>
  <c r="AP104" i="16"/>
  <c r="AN217" i="16"/>
  <c r="AN90" i="16"/>
  <c r="AN147" i="16"/>
  <c r="AK4" i="16"/>
  <c r="AN273" i="16"/>
  <c r="AO245" i="16"/>
  <c r="AN176" i="16"/>
  <c r="AP303" i="16"/>
  <c r="AN279" i="16"/>
  <c r="AN15" i="16"/>
  <c r="AS15" i="16" s="1"/>
  <c r="AN47" i="16"/>
  <c r="AO269" i="16"/>
  <c r="AQ39" i="16"/>
  <c r="AN236" i="16"/>
  <c r="AO263" i="16"/>
  <c r="AQ118" i="16"/>
  <c r="AK112" i="16"/>
  <c r="AL112" i="16" s="1"/>
  <c r="AT112" i="16" s="1"/>
  <c r="AO286" i="16"/>
  <c r="AK208" i="16"/>
  <c r="AL208" i="16" s="1"/>
  <c r="AK221" i="16"/>
  <c r="AP105" i="16"/>
  <c r="AP299" i="16"/>
  <c r="AQ99" i="16"/>
  <c r="AO285" i="16"/>
  <c r="AN92" i="16"/>
  <c r="AP114" i="16"/>
  <c r="AK138" i="16"/>
  <c r="AO7" i="16"/>
  <c r="AP203" i="16"/>
  <c r="AP69" i="16"/>
  <c r="AP306" i="16"/>
  <c r="AO209" i="16"/>
  <c r="AN113" i="16"/>
  <c r="AK182" i="16"/>
  <c r="AL182" i="16" s="1"/>
  <c r="AS182" i="16" s="1"/>
  <c r="AO120" i="16"/>
  <c r="AK145" i="16"/>
  <c r="AL145" i="16" s="1"/>
  <c r="AK162" i="16"/>
  <c r="AP48" i="16"/>
  <c r="AN19" i="16"/>
  <c r="AM293" i="16"/>
  <c r="AK109" i="16"/>
  <c r="AL109" i="16" s="1"/>
  <c r="AU109" i="16" s="1"/>
  <c r="AM110" i="16"/>
  <c r="AP132" i="16"/>
  <c r="AM114" i="16"/>
  <c r="AN297" i="16"/>
  <c r="AN83" i="16"/>
  <c r="AK172" i="16"/>
  <c r="AL172" i="16" s="1"/>
  <c r="AN81" i="16"/>
  <c r="AQ246" i="16"/>
  <c r="AO112" i="16"/>
  <c r="AK239" i="16"/>
  <c r="AL239" i="16" s="1"/>
  <c r="AN258" i="16"/>
  <c r="AN265" i="16"/>
  <c r="AN242" i="16"/>
  <c r="AQ191" i="16"/>
  <c r="AP251" i="16"/>
  <c r="AQ107" i="16"/>
  <c r="AP245" i="16"/>
  <c r="AQ34" i="16"/>
  <c r="AM229" i="16"/>
  <c r="AK224" i="16"/>
  <c r="AM224" i="16"/>
  <c r="AQ25" i="16"/>
  <c r="AQ173" i="16"/>
  <c r="AQ83" i="16"/>
  <c r="AO217" i="16"/>
  <c r="AO34" i="16"/>
  <c r="AO12" i="16"/>
  <c r="AO53" i="16"/>
  <c r="AP95" i="16"/>
  <c r="AM168" i="16"/>
  <c r="AO83" i="16"/>
  <c r="AO71" i="16"/>
  <c r="AT71" i="16" s="1"/>
  <c r="AK158" i="16"/>
  <c r="AL158" i="16" s="1"/>
  <c r="AV158" i="16" s="1"/>
  <c r="AM287" i="16"/>
  <c r="AN104" i="16"/>
  <c r="AK143" i="16"/>
  <c r="AO310" i="16"/>
  <c r="AO219" i="16"/>
  <c r="AN57" i="16"/>
  <c r="AN296" i="16"/>
  <c r="AQ154" i="16"/>
  <c r="AQ262" i="16"/>
  <c r="AN262" i="16"/>
  <c r="AO216" i="16"/>
  <c r="AP224" i="16"/>
  <c r="AO138" i="16"/>
  <c r="AM274" i="16"/>
  <c r="AP265" i="16"/>
  <c r="AM204" i="16"/>
  <c r="AM100" i="16"/>
  <c r="AM266" i="16"/>
  <c r="AP53" i="16"/>
  <c r="AN193" i="16"/>
  <c r="AQ44" i="16"/>
  <c r="AM164" i="16"/>
  <c r="AK211" i="16"/>
  <c r="AL211" i="16" s="1"/>
  <c r="AT211" i="16" s="1"/>
  <c r="AQ223" i="16"/>
  <c r="AM302" i="16"/>
  <c r="AP236" i="16"/>
  <c r="AN30" i="16"/>
  <c r="AK165" i="16"/>
  <c r="AL165" i="16" s="1"/>
  <c r="AK197" i="16"/>
  <c r="AL197" i="16" s="1"/>
  <c r="AQ32" i="16"/>
  <c r="AO97" i="16"/>
  <c r="AP74" i="16"/>
  <c r="AK23" i="16"/>
  <c r="AQ94" i="16"/>
  <c r="AO32" i="16"/>
  <c r="AM154" i="16"/>
  <c r="AM127" i="16"/>
  <c r="AK27" i="16"/>
  <c r="AL27" i="16" s="1"/>
  <c r="AK65" i="16"/>
  <c r="AN181" i="16"/>
  <c r="AO52" i="16"/>
  <c r="AN73" i="16"/>
  <c r="AO131" i="16"/>
  <c r="AN145" i="16"/>
  <c r="AS145" i="16" s="1"/>
  <c r="AP45" i="16"/>
  <c r="AQ195" i="16"/>
  <c r="AQ146" i="16"/>
  <c r="AQ310" i="16"/>
  <c r="AV310" i="16" s="1"/>
  <c r="AO177" i="16"/>
  <c r="AK150" i="16"/>
  <c r="AO87" i="16"/>
  <c r="AP194" i="16"/>
  <c r="AQ52" i="16"/>
  <c r="AK113" i="16"/>
  <c r="AL113" i="16" s="1"/>
  <c r="AO180" i="16"/>
  <c r="AM197" i="16"/>
  <c r="AK78" i="16"/>
  <c r="AQ276" i="16"/>
  <c r="AM121" i="16"/>
  <c r="AQ248" i="16"/>
  <c r="AQ273" i="16"/>
  <c r="AM144" i="16"/>
  <c r="AK193" i="16"/>
  <c r="AL193" i="16" s="1"/>
  <c r="AU193" i="16" s="1"/>
  <c r="AP169" i="16"/>
  <c r="AM258" i="16"/>
  <c r="AM20" i="16"/>
  <c r="AP19" i="16"/>
  <c r="AP295" i="16"/>
  <c r="AQ174" i="16"/>
  <c r="AP174" i="16"/>
  <c r="AM17" i="16"/>
  <c r="AN192" i="16"/>
  <c r="AN197" i="16"/>
  <c r="AM248" i="16"/>
  <c r="AP202" i="16"/>
  <c r="AM238" i="16"/>
  <c r="AK22" i="16"/>
  <c r="AL22" i="16" s="1"/>
  <c r="AP225" i="16"/>
  <c r="AK272" i="16"/>
  <c r="AL272" i="16" s="1"/>
  <c r="AR272" i="16" s="1"/>
  <c r="AM173" i="16"/>
  <c r="AK12" i="16"/>
  <c r="AK168" i="16"/>
  <c r="AN230" i="16"/>
  <c r="AP204" i="16"/>
  <c r="AO45" i="16"/>
  <c r="AQ68" i="16"/>
  <c r="AK67" i="16"/>
  <c r="AQ285" i="16"/>
  <c r="AV285" i="16" s="1"/>
  <c r="AN304" i="16"/>
  <c r="AN6" i="16"/>
  <c r="AO6" i="16"/>
  <c r="AM261" i="16"/>
  <c r="AP192" i="16"/>
  <c r="AM236" i="16"/>
  <c r="AO164" i="16"/>
  <c r="AO193" i="16"/>
  <c r="AK252" i="16"/>
  <c r="AN153" i="16"/>
  <c r="AN59" i="16"/>
  <c r="AN26" i="16"/>
  <c r="AM50" i="16"/>
  <c r="AP6" i="16"/>
  <c r="AK153" i="16"/>
  <c r="AL153" i="16" s="1"/>
  <c r="AR153" i="16" s="1"/>
  <c r="AM145" i="16"/>
  <c r="AR145" i="16" s="1"/>
  <c r="AM38" i="16"/>
  <c r="AM267" i="16"/>
  <c r="AQ46" i="16"/>
  <c r="AM177" i="16"/>
  <c r="AM141" i="16"/>
  <c r="AP200" i="16"/>
  <c r="AO62" i="16"/>
  <c r="AP98" i="16"/>
  <c r="AO257" i="16"/>
  <c r="AK119" i="16"/>
  <c r="AN16" i="16"/>
  <c r="AQ305" i="16"/>
  <c r="AM51" i="16"/>
  <c r="AQ216" i="16"/>
  <c r="AQ151" i="16"/>
  <c r="AK305" i="16"/>
  <c r="AL305" i="16" s="1"/>
  <c r="AV305" i="16" s="1"/>
  <c r="AN186" i="16"/>
  <c r="AO2" i="16"/>
  <c r="AO259" i="16"/>
  <c r="AN239" i="16"/>
  <c r="AS239" i="16" s="1"/>
  <c r="AM37" i="16"/>
  <c r="AK284" i="16"/>
  <c r="AL284" i="16" s="1"/>
  <c r="AN38" i="16"/>
  <c r="AM87" i="16"/>
  <c r="AQ76" i="16"/>
  <c r="AO27" i="16"/>
  <c r="AQ287" i="16"/>
  <c r="AN199" i="16"/>
  <c r="AN134" i="16"/>
  <c r="AP271" i="16"/>
  <c r="AO303" i="16"/>
  <c r="AQ269" i="16"/>
  <c r="AN121" i="16"/>
  <c r="AN96" i="16"/>
  <c r="AO160" i="16"/>
  <c r="AP63" i="16"/>
  <c r="AM188" i="16"/>
  <c r="AQ238" i="16"/>
  <c r="AM162" i="16"/>
  <c r="AM11" i="16"/>
  <c r="AN97" i="16"/>
  <c r="AK267" i="16"/>
  <c r="AM118" i="16"/>
  <c r="AO22" i="16"/>
  <c r="AK199" i="16"/>
  <c r="AL199" i="16" s="1"/>
  <c r="AQ297" i="16"/>
  <c r="AQ69" i="16"/>
  <c r="AN307" i="16"/>
  <c r="AN23" i="16"/>
  <c r="AQ49" i="16"/>
  <c r="AP309" i="16"/>
  <c r="AP312" i="16"/>
  <c r="AP184" i="16"/>
  <c r="AM185" i="16"/>
  <c r="AQ164" i="16"/>
  <c r="AK49" i="16"/>
  <c r="AL49" i="16" s="1"/>
  <c r="AT49" i="16" s="1"/>
  <c r="AP77" i="16"/>
  <c r="AN49" i="16"/>
  <c r="AQ9" i="16"/>
  <c r="AO57" i="16"/>
  <c r="AN158" i="16"/>
  <c r="AK275" i="16"/>
  <c r="AL275" i="16" s="1"/>
  <c r="AR275" i="16" s="1"/>
  <c r="AM299" i="16"/>
  <c r="AP214" i="16"/>
  <c r="AP43" i="16"/>
  <c r="AO41" i="16"/>
  <c r="AK147" i="16"/>
  <c r="AK200" i="16"/>
  <c r="AL200" i="16" s="1"/>
  <c r="AM149" i="16"/>
  <c r="AO93" i="16"/>
  <c r="AN143" i="16"/>
  <c r="AM19" i="16"/>
  <c r="AQ209" i="16"/>
  <c r="AM61" i="16"/>
  <c r="AQ307" i="16"/>
  <c r="AM77" i="16"/>
  <c r="AK190" i="16"/>
  <c r="AL190" i="16" s="1"/>
  <c r="AN251" i="16"/>
  <c r="AM43" i="16"/>
  <c r="AQ256" i="16"/>
  <c r="AN155" i="16"/>
  <c r="AP164" i="16"/>
  <c r="AN118" i="16"/>
  <c r="AK29" i="16"/>
  <c r="AL29" i="16" s="1"/>
  <c r="AS29" i="16" s="1"/>
  <c r="AN64" i="16"/>
  <c r="AQ288" i="16"/>
  <c r="AM134" i="16"/>
  <c r="AM291" i="16"/>
  <c r="AQ303" i="16"/>
  <c r="AP2" i="16"/>
  <c r="AM65" i="16"/>
  <c r="AO150" i="16"/>
  <c r="AQ23" i="16"/>
  <c r="AK25" i="16"/>
  <c r="AL25" i="16" s="1"/>
  <c r="AN248" i="16"/>
  <c r="AM68" i="16"/>
  <c r="AN261" i="16"/>
  <c r="AN138" i="16"/>
  <c r="AM153" i="16"/>
  <c r="AP51" i="16"/>
  <c r="AO205" i="16"/>
  <c r="AO295" i="16"/>
  <c r="AN240" i="16"/>
  <c r="AO159" i="16"/>
  <c r="AN229" i="16"/>
  <c r="AP221" i="16"/>
  <c r="AP107" i="16"/>
  <c r="AN142" i="16"/>
  <c r="AQ135" i="16"/>
  <c r="AN11" i="16"/>
  <c r="AO221" i="16"/>
  <c r="AK214" i="16"/>
  <c r="AL214" i="16" s="1"/>
  <c r="AO54" i="16"/>
  <c r="AM275" i="16"/>
  <c r="AP180" i="16"/>
  <c r="AP115" i="16"/>
  <c r="AO105" i="16"/>
  <c r="AP266" i="16"/>
  <c r="AM22" i="16"/>
  <c r="AQ200" i="16"/>
  <c r="AO196" i="16"/>
  <c r="AK309" i="16"/>
  <c r="AQ70" i="16"/>
  <c r="AM195" i="16"/>
  <c r="AO294" i="16"/>
  <c r="AK7" i="16"/>
  <c r="AL7" i="16" s="1"/>
  <c r="AK121" i="16"/>
  <c r="AK281" i="16"/>
  <c r="AL281" i="16" s="1"/>
  <c r="AS281" i="16" s="1"/>
  <c r="AQ58" i="16"/>
  <c r="AO242" i="16"/>
  <c r="AK120" i="16"/>
  <c r="AM209" i="16"/>
  <c r="AN125" i="16"/>
  <c r="AK159" i="16"/>
  <c r="AL159" i="16" s="1"/>
  <c r="AM196" i="16"/>
  <c r="AQ78" i="16"/>
  <c r="AQ193" i="16"/>
  <c r="AQ66" i="16"/>
  <c r="AQ45" i="16"/>
  <c r="AM244" i="16"/>
  <c r="AQ64" i="16"/>
  <c r="AP124" i="16"/>
  <c r="AQ120" i="16"/>
  <c r="AN223" i="16"/>
  <c r="AM14" i="16"/>
  <c r="AO25" i="16"/>
  <c r="AO225" i="16"/>
  <c r="AK188" i="16"/>
  <c r="AL188" i="16" s="1"/>
  <c r="AV188" i="16" s="1"/>
  <c r="AO251" i="16"/>
  <c r="AN93" i="16"/>
  <c r="AN42" i="16"/>
  <c r="AM230" i="16"/>
  <c r="AN133" i="16"/>
  <c r="AK38" i="16"/>
  <c r="AQ260" i="16"/>
  <c r="AO76" i="16"/>
  <c r="AN102" i="16"/>
  <c r="AM295" i="16"/>
  <c r="AQ213" i="16"/>
  <c r="AQ252" i="16"/>
  <c r="AP121" i="16"/>
  <c r="AM265" i="16"/>
  <c r="AP189" i="16"/>
  <c r="AN225" i="16"/>
  <c r="AO122" i="16"/>
  <c r="AQ17" i="16"/>
  <c r="AP128" i="16"/>
  <c r="AM232" i="16"/>
  <c r="AP79" i="16"/>
  <c r="AO172" i="16"/>
  <c r="AN183" i="16"/>
  <c r="AQ298" i="16"/>
  <c r="AP136" i="16"/>
  <c r="AQ129" i="16"/>
  <c r="AM245" i="16"/>
  <c r="AM5" i="16"/>
  <c r="AN3" i="16"/>
  <c r="AN276" i="16"/>
  <c r="AM218" i="16"/>
  <c r="AQ50" i="16"/>
  <c r="AQ92" i="16"/>
  <c r="AN301" i="16"/>
  <c r="AM304" i="16"/>
  <c r="AN25" i="16"/>
  <c r="AM27" i="16"/>
  <c r="AQ250" i="16"/>
  <c r="AQ56" i="16"/>
  <c r="AM222" i="16"/>
  <c r="AO48" i="16"/>
  <c r="AQ63" i="16"/>
  <c r="AM108" i="16"/>
  <c r="AK60" i="16"/>
  <c r="AL60" i="16" s="1"/>
  <c r="AU60" i="16" s="1"/>
  <c r="AP238" i="16"/>
  <c r="AQ299" i="16"/>
  <c r="AP134" i="16"/>
  <c r="AK98" i="16"/>
  <c r="AL98" i="16" s="1"/>
  <c r="AK195" i="16"/>
  <c r="AL195" i="16" s="1"/>
  <c r="AU195" i="16" s="1"/>
  <c r="AN306" i="16"/>
  <c r="AK194" i="16"/>
  <c r="AL194" i="16" s="1"/>
  <c r="AR194" i="16" s="1"/>
  <c r="AO214" i="16"/>
  <c r="AP35" i="16"/>
  <c r="AQ183" i="16"/>
  <c r="AO18" i="16"/>
  <c r="AM132" i="16"/>
  <c r="AQ144" i="16"/>
  <c r="AO146" i="16"/>
  <c r="AK171" i="16"/>
  <c r="AL171" i="16" s="1"/>
  <c r="AS171" i="16" s="1"/>
  <c r="AQ161" i="16"/>
  <c r="AK180" i="16"/>
  <c r="AN213" i="16"/>
  <c r="AN85" i="16"/>
  <c r="AO70" i="16"/>
  <c r="AM231" i="16"/>
  <c r="AM289" i="16"/>
  <c r="AQ289" i="16"/>
  <c r="AQ103" i="16"/>
  <c r="AM117" i="16"/>
  <c r="AO100" i="16"/>
  <c r="AN250" i="16"/>
  <c r="AK62" i="16"/>
  <c r="AL62" i="16" s="1"/>
  <c r="AP185" i="16"/>
  <c r="AO152" i="16"/>
  <c r="AP284" i="16"/>
  <c r="AQ96" i="16"/>
  <c r="AP117" i="16"/>
  <c r="AM120" i="16"/>
  <c r="AN52" i="16"/>
  <c r="AQ125" i="16"/>
  <c r="AQ126" i="16"/>
  <c r="AQ87" i="16"/>
  <c r="AM178" i="16"/>
  <c r="AN210" i="16"/>
  <c r="AK99" i="16"/>
  <c r="AO128" i="16"/>
  <c r="AK141" i="16"/>
  <c r="AM233" i="16"/>
  <c r="AP261" i="16"/>
  <c r="AP148" i="16"/>
  <c r="AO133" i="16"/>
  <c r="AQ197" i="16"/>
  <c r="AO21" i="16"/>
  <c r="AM221" i="16"/>
  <c r="AQ55" i="16"/>
  <c r="AO109" i="16"/>
  <c r="AO40" i="16"/>
  <c r="AQ242" i="16"/>
  <c r="AN76" i="16"/>
  <c r="AM273" i="16"/>
  <c r="AQ300" i="16"/>
  <c r="AK191" i="16"/>
  <c r="AL191" i="16" s="1"/>
  <c r="AK219" i="16"/>
  <c r="AQ74" i="16"/>
  <c r="AQ139" i="16"/>
  <c r="AN302" i="16"/>
  <c r="AS302" i="16" s="1"/>
  <c r="AO228" i="16"/>
  <c r="AP193" i="16"/>
  <c r="AN194" i="16"/>
  <c r="AM94" i="16"/>
  <c r="AP108" i="16"/>
  <c r="AO260" i="16"/>
  <c r="AQ211" i="16"/>
  <c r="AQ267" i="16"/>
  <c r="AK259" i="16"/>
  <c r="AL259" i="16" s="1"/>
  <c r="AT259" i="16" s="1"/>
  <c r="AK2" i="16"/>
  <c r="AL2" i="16" s="1"/>
  <c r="AV2" i="16" s="1"/>
  <c r="AO8" i="16"/>
  <c r="AN56" i="16"/>
  <c r="AN233" i="16"/>
  <c r="AK248" i="16"/>
  <c r="AL248" i="16" s="1"/>
  <c r="AN198" i="16"/>
  <c r="AK160" i="16"/>
  <c r="AL160" i="16" s="1"/>
  <c r="AK157" i="16"/>
  <c r="AL157" i="16" s="1"/>
  <c r="AV157" i="16" s="1"/>
  <c r="AN290" i="16"/>
  <c r="AN35" i="16"/>
  <c r="AK10" i="16"/>
  <c r="AL10" i="16" s="1"/>
  <c r="AO104" i="16"/>
  <c r="AO175" i="16"/>
  <c r="AP278" i="16"/>
  <c r="AM116" i="16"/>
  <c r="AK123" i="16"/>
  <c r="AK37" i="16"/>
  <c r="AL37" i="16" s="1"/>
  <c r="AV37" i="16" s="1"/>
  <c r="AK45" i="16"/>
  <c r="AQ207" i="16"/>
  <c r="AP168" i="16"/>
  <c r="AN51" i="16"/>
  <c r="AM294" i="16"/>
  <c r="AM290" i="16"/>
  <c r="AQ131" i="16"/>
  <c r="AK66" i="16"/>
  <c r="AL66" i="16" s="1"/>
  <c r="AO234" i="16"/>
  <c r="AM285" i="16"/>
  <c r="AO201" i="16"/>
  <c r="AM96" i="16"/>
  <c r="AM211" i="16"/>
  <c r="AQ237" i="16"/>
  <c r="AP264" i="16"/>
  <c r="AN127" i="16"/>
  <c r="AQ295" i="16"/>
  <c r="AM257" i="16"/>
  <c r="AN180" i="16"/>
  <c r="AP298" i="16"/>
  <c r="AK79" i="16"/>
  <c r="AL79" i="16" s="1"/>
  <c r="AP232" i="16"/>
  <c r="AP99" i="16"/>
  <c r="AP230" i="16"/>
  <c r="AO88" i="16"/>
  <c r="AP286" i="16"/>
  <c r="AP305" i="16"/>
  <c r="AP101" i="16"/>
  <c r="AO264" i="16"/>
  <c r="AN196" i="16"/>
  <c r="AN129" i="16"/>
  <c r="AK183" i="16"/>
  <c r="AL183" i="16" s="1"/>
  <c r="AM254" i="16"/>
  <c r="AQ31" i="16"/>
  <c r="AP275" i="16"/>
  <c r="AK223" i="16"/>
  <c r="AL223" i="16" s="1"/>
  <c r="AK80" i="16"/>
  <c r="AL80" i="16" s="1"/>
  <c r="AK231" i="16"/>
  <c r="AL231" i="16" s="1"/>
  <c r="AU231" i="16" s="1"/>
  <c r="AN55" i="16"/>
  <c r="AP166" i="16"/>
  <c r="AO282" i="16"/>
  <c r="AK170" i="16"/>
  <c r="AL170" i="16" s="1"/>
  <c r="AQ89" i="16"/>
  <c r="AO65" i="16"/>
  <c r="AO203" i="16"/>
  <c r="AO130" i="16"/>
  <c r="AQ247" i="16"/>
  <c r="AN224" i="16"/>
  <c r="AN203" i="16"/>
  <c r="AO302" i="16"/>
  <c r="AO207" i="16"/>
  <c r="AK295" i="16"/>
  <c r="AL295" i="16" s="1"/>
  <c r="AK163" i="16"/>
  <c r="AL163" i="16" s="1"/>
  <c r="AS163" i="16" s="1"/>
  <c r="AM76" i="16"/>
  <c r="AQ115" i="16"/>
  <c r="AO239" i="16"/>
  <c r="AT239" i="16" s="1"/>
  <c r="AM312" i="16"/>
  <c r="AO51" i="16"/>
  <c r="AN122" i="16"/>
  <c r="AQ231" i="16"/>
  <c r="AK273" i="16"/>
  <c r="AL273" i="16" s="1"/>
  <c r="AQ100" i="16"/>
  <c r="AP100" i="16"/>
  <c r="AP302" i="16"/>
  <c r="AM140" i="16"/>
  <c r="AN120" i="16"/>
  <c r="AO274" i="16"/>
  <c r="AN86" i="16"/>
  <c r="AM143" i="16"/>
  <c r="AP33" i="16"/>
  <c r="AP49" i="16"/>
  <c r="AK41" i="16"/>
  <c r="AL41" i="16" s="1"/>
  <c r="AT41" i="16" s="1"/>
  <c r="AK258" i="16"/>
  <c r="AO183" i="16"/>
  <c r="AQ141" i="16"/>
  <c r="AP62" i="16"/>
  <c r="AK266" i="16"/>
  <c r="AL266" i="16" s="1"/>
  <c r="AK311" i="16"/>
  <c r="AL311" i="16" s="1"/>
  <c r="AM31" i="16"/>
  <c r="AN243" i="16"/>
  <c r="AM4" i="16"/>
  <c r="AO31" i="16"/>
  <c r="AO247" i="16"/>
  <c r="AQ311" i="16"/>
  <c r="AQ85" i="16"/>
  <c r="AN253" i="16"/>
  <c r="AK69" i="16"/>
  <c r="AL69" i="16" s="1"/>
  <c r="AS69" i="16" s="1"/>
  <c r="AQ16" i="16"/>
  <c r="AK146" i="16"/>
  <c r="AL146" i="16" s="1"/>
  <c r="AM125" i="16"/>
  <c r="AP292" i="16"/>
  <c r="AK185" i="16"/>
  <c r="AL185" i="16" s="1"/>
  <c r="AP137" i="16"/>
  <c r="AO256" i="16"/>
  <c r="AN159" i="16"/>
  <c r="AM207" i="16"/>
  <c r="AM296" i="16"/>
  <c r="AN54" i="16"/>
  <c r="AO75" i="16"/>
  <c r="AO29" i="16"/>
  <c r="AP59" i="16"/>
  <c r="AU59" i="16" s="1"/>
  <c r="AN167" i="16"/>
  <c r="AP281" i="16"/>
  <c r="AM159" i="16"/>
  <c r="AP179" i="16"/>
  <c r="AQ59" i="16"/>
  <c r="AN146" i="16"/>
  <c r="AN271" i="16"/>
  <c r="AN123" i="16"/>
  <c r="AK104" i="16"/>
  <c r="AL104" i="16" s="1"/>
  <c r="AR104" i="16" s="1"/>
  <c r="AO60" i="16"/>
  <c r="AK114" i="16"/>
  <c r="AL114" i="16" s="1"/>
  <c r="AR114" i="16" s="1"/>
  <c r="AP111" i="16"/>
  <c r="AK15" i="16"/>
  <c r="AL15" i="16" s="1"/>
  <c r="AO84" i="16"/>
  <c r="AN36" i="16"/>
  <c r="AO72" i="16"/>
  <c r="AT72" i="16" s="1"/>
  <c r="AQ212" i="16"/>
  <c r="AM21" i="16"/>
  <c r="AO243" i="16"/>
  <c r="AO64" i="16"/>
  <c r="AO14" i="16"/>
  <c r="AO163" i="16"/>
  <c r="AQ72" i="16"/>
  <c r="AV72" i="16" s="1"/>
  <c r="AM189" i="16"/>
  <c r="AK19" i="16"/>
  <c r="AL19" i="16" s="1"/>
  <c r="AN182" i="16"/>
  <c r="AM175" i="16"/>
  <c r="AR175" i="16" s="1"/>
  <c r="AQ179" i="16"/>
  <c r="AP213" i="16"/>
  <c r="AK84" i="16"/>
  <c r="AP208" i="16"/>
  <c r="AU208" i="16" s="1"/>
  <c r="AQ113" i="16"/>
  <c r="AP16" i="16"/>
  <c r="AQ199" i="16"/>
  <c r="AP206" i="16"/>
  <c r="AM227" i="16"/>
  <c r="AQ14" i="16"/>
  <c r="AQ182" i="16"/>
  <c r="AP24" i="16"/>
  <c r="AN140" i="16"/>
  <c r="AQ294" i="16"/>
  <c r="AK129" i="16"/>
  <c r="AL129" i="16" s="1"/>
  <c r="AS129" i="16" s="1"/>
  <c r="AK28" i="16"/>
  <c r="AL28" i="16" s="1"/>
  <c r="AT28" i="16" s="1"/>
  <c r="AP119" i="16"/>
  <c r="AM256" i="16"/>
  <c r="AQ145" i="16"/>
  <c r="AK111" i="16"/>
  <c r="AL111" i="16" s="1"/>
  <c r="AP191" i="16"/>
  <c r="AU191" i="16" s="1"/>
  <c r="AO135" i="16"/>
  <c r="AN109" i="16"/>
  <c r="AN299" i="16"/>
  <c r="AQ88" i="16"/>
  <c r="AQ302" i="16"/>
  <c r="AP177" i="16"/>
  <c r="AP89" i="16"/>
  <c r="AO181" i="16"/>
  <c r="AT181" i="16" s="1"/>
  <c r="AP65" i="16"/>
  <c r="AO191" i="16"/>
  <c r="AT191" i="16" s="1"/>
  <c r="AO250" i="16"/>
  <c r="AO74" i="16"/>
  <c r="AP103" i="16"/>
  <c r="AN151" i="16"/>
  <c r="AP259" i="16"/>
  <c r="AO195" i="16"/>
  <c r="AP173" i="16"/>
  <c r="AM138" i="16"/>
  <c r="AN300" i="16"/>
  <c r="AN266" i="16"/>
  <c r="AP133" i="16"/>
  <c r="AP197" i="16"/>
  <c r="AK16" i="16"/>
  <c r="AL16" i="16" s="1"/>
  <c r="AP262" i="16"/>
  <c r="AN50" i="16"/>
  <c r="AM46" i="16"/>
  <c r="AM226" i="16"/>
  <c r="AM150" i="16"/>
  <c r="AN94" i="16"/>
  <c r="AK213" i="16"/>
  <c r="AK250" i="16"/>
  <c r="AL250" i="16" s="1"/>
  <c r="AO229" i="16"/>
  <c r="AM23" i="16"/>
  <c r="AP8" i="16"/>
  <c r="AN231" i="16"/>
  <c r="AP41" i="16"/>
  <c r="AQ171" i="16"/>
  <c r="AP84" i="16"/>
  <c r="AO9" i="16"/>
  <c r="AM103" i="16"/>
  <c r="AO184" i="16"/>
  <c r="AM298" i="16"/>
  <c r="AK216" i="16"/>
  <c r="AL216" i="16" s="1"/>
  <c r="AT216" i="16" s="1"/>
  <c r="AK70" i="16"/>
  <c r="AL70" i="16" s="1"/>
  <c r="AQ214" i="16"/>
  <c r="AM174" i="16"/>
  <c r="AM32" i="16"/>
  <c r="AK139" i="16"/>
  <c r="AL139" i="16" s="1"/>
  <c r="AO153" i="16"/>
  <c r="AN46" i="16"/>
  <c r="AK222" i="16"/>
  <c r="AL222" i="16" s="1"/>
  <c r="AU222" i="16" s="1"/>
  <c r="AP274" i="16"/>
  <c r="AM205" i="16"/>
  <c r="AQ152" i="16"/>
  <c r="AM203" i="16"/>
  <c r="AO101" i="16"/>
  <c r="AK290" i="16"/>
  <c r="AL290" i="16" s="1"/>
  <c r="AT290" i="16" s="1"/>
  <c r="AM191" i="16"/>
  <c r="AR191" i="16" s="1"/>
  <c r="AN9" i="16"/>
  <c r="AP109" i="16"/>
  <c r="AP242" i="16"/>
  <c r="AO96" i="16"/>
  <c r="AO143" i="16"/>
  <c r="AP141" i="16"/>
  <c r="AK32" i="16"/>
  <c r="AL32" i="16" s="1"/>
  <c r="AT32" i="16" s="1"/>
  <c r="AK204" i="16"/>
  <c r="AL204" i="16" s="1"/>
  <c r="AS204" i="16" s="1"/>
  <c r="AN189" i="16"/>
  <c r="AP139" i="16"/>
  <c r="AQ3" i="16"/>
  <c r="AO42" i="16"/>
  <c r="AO246" i="16"/>
  <c r="AM15" i="16"/>
  <c r="AR15" i="16" s="1"/>
  <c r="AQ38" i="16"/>
  <c r="AP126" i="16"/>
  <c r="AU126" i="16" s="1"/>
  <c r="AK105" i="16"/>
  <c r="AL105" i="16" s="1"/>
  <c r="AV105" i="16" s="1"/>
  <c r="AP127" i="16"/>
  <c r="AN117" i="16"/>
  <c r="AK30" i="16"/>
  <c r="AN244" i="16"/>
  <c r="AO275" i="16"/>
  <c r="AK31" i="16"/>
  <c r="AL31" i="16" s="1"/>
  <c r="AO241" i="16"/>
  <c r="AT241" i="16" s="1"/>
  <c r="AK17" i="16"/>
  <c r="AL17" i="16" s="1"/>
  <c r="AN20" i="16"/>
  <c r="AO293" i="16"/>
  <c r="AQ53" i="16"/>
  <c r="AK137" i="16"/>
  <c r="AL137" i="16" s="1"/>
  <c r="AP283" i="16"/>
  <c r="AN22" i="16"/>
  <c r="AK288" i="16"/>
  <c r="AL288" i="16" s="1"/>
  <c r="AN77" i="16"/>
  <c r="AN170" i="16"/>
  <c r="AK270" i="16"/>
  <c r="AL270" i="16" s="1"/>
  <c r="AP153" i="16"/>
  <c r="AK234" i="16"/>
  <c r="AL234" i="16" s="1"/>
  <c r="AQ48" i="16"/>
  <c r="AO17" i="16"/>
  <c r="AP130" i="16"/>
  <c r="AO35" i="16"/>
  <c r="AN60" i="16"/>
  <c r="AN75" i="16"/>
  <c r="AP269" i="16"/>
  <c r="AP10" i="16"/>
  <c r="AU10" i="16" s="1"/>
  <c r="AP113" i="16"/>
  <c r="AP190" i="16"/>
  <c r="AM240" i="16"/>
  <c r="AP20" i="16"/>
  <c r="AO169" i="16"/>
  <c r="AO298" i="16"/>
  <c r="AQ217" i="16"/>
  <c r="AQ33" i="16"/>
  <c r="AK103" i="16"/>
  <c r="AL103" i="16" s="1"/>
  <c r="AU103" i="16" s="1"/>
  <c r="AP272" i="16"/>
  <c r="AP87" i="16"/>
  <c r="AP248" i="16"/>
  <c r="AN139" i="16"/>
  <c r="AO63" i="16"/>
  <c r="AP96" i="16"/>
  <c r="AQ22" i="16"/>
  <c r="AP247" i="16"/>
  <c r="AK228" i="16"/>
  <c r="AL228" i="16" s="1"/>
  <c r="AP186" i="16"/>
  <c r="AQ148" i="16"/>
  <c r="AQ91" i="16"/>
  <c r="AN169" i="16"/>
  <c r="AP58" i="16"/>
  <c r="AN154" i="16"/>
  <c r="AM83" i="16"/>
  <c r="AM157" i="16"/>
  <c r="AN28" i="16"/>
  <c r="AP223" i="16"/>
  <c r="AO30" i="16"/>
  <c r="AM91" i="16"/>
  <c r="AO304" i="16"/>
  <c r="AK152" i="16"/>
  <c r="AL152" i="16" s="1"/>
  <c r="AK94" i="16"/>
  <c r="AL94" i="16" s="1"/>
  <c r="AR94" i="16" s="1"/>
  <c r="AP207" i="16"/>
  <c r="AQ121" i="16"/>
  <c r="AN277" i="16"/>
  <c r="AP66" i="16"/>
  <c r="AQ257" i="16"/>
  <c r="AN108" i="16"/>
  <c r="AK179" i="16"/>
  <c r="AL179" i="16" s="1"/>
  <c r="AN39" i="16"/>
  <c r="AQ239" i="16"/>
  <c r="AV239" i="16" s="1"/>
  <c r="AO289" i="16"/>
  <c r="AQ61" i="16"/>
  <c r="AP47" i="16"/>
  <c r="AO210" i="16"/>
  <c r="AK230" i="16"/>
  <c r="AK292" i="16"/>
  <c r="AL292" i="16" s="1"/>
  <c r="AM73" i="16"/>
  <c r="AM92" i="16"/>
  <c r="AM198" i="16"/>
  <c r="AO208" i="16"/>
  <c r="AT208" i="16" s="1"/>
  <c r="AQ196" i="16"/>
  <c r="AN34" i="16"/>
  <c r="AM30" i="16"/>
  <c r="AP301" i="16"/>
  <c r="AN293" i="16"/>
  <c r="AM206" i="16"/>
  <c r="AQ271" i="16"/>
  <c r="AM239" i="16"/>
  <c r="AK225" i="16"/>
  <c r="AL225" i="16" s="1"/>
  <c r="AK173" i="16"/>
  <c r="AM282" i="16"/>
  <c r="AP17" i="16"/>
  <c r="AM28" i="16"/>
  <c r="AN130" i="16"/>
  <c r="AQ137" i="16"/>
  <c r="AK220" i="16"/>
  <c r="AL220" i="16" s="1"/>
  <c r="AU220" i="16" s="1"/>
  <c r="AO182" i="16"/>
  <c r="AO3" i="16"/>
  <c r="AQ119" i="16"/>
  <c r="AM136" i="16"/>
  <c r="AM309" i="16"/>
  <c r="AM75" i="16"/>
  <c r="AP219" i="16"/>
  <c r="AM269" i="16"/>
  <c r="AK58" i="16"/>
  <c r="AP88" i="16"/>
  <c r="AM78" i="16"/>
  <c r="AO261" i="16"/>
  <c r="AN221" i="16"/>
  <c r="AN245" i="16"/>
  <c r="AP55" i="16"/>
  <c r="AP291" i="16"/>
  <c r="AO46" i="16"/>
  <c r="AQ215" i="16"/>
  <c r="AM311" i="16"/>
  <c r="AQ158" i="16"/>
  <c r="AQ42" i="16"/>
  <c r="AK13" i="16"/>
  <c r="AL13" i="16" s="1"/>
  <c r="AK286" i="16"/>
  <c r="AL286" i="16" s="1"/>
  <c r="AT286" i="16" s="1"/>
  <c r="AN190" i="16"/>
  <c r="AM98" i="16"/>
  <c r="AN275" i="16"/>
  <c r="AQ79" i="16"/>
  <c r="AK156" i="16"/>
  <c r="AL156" i="16" s="1"/>
  <c r="AU156" i="16" s="1"/>
  <c r="AP85" i="16"/>
  <c r="AM187" i="16"/>
  <c r="AO296" i="16"/>
  <c r="AT296" i="16" s="1"/>
  <c r="AK304" i="16"/>
  <c r="AL304" i="16" s="1"/>
  <c r="AM102" i="16"/>
  <c r="AM128" i="16"/>
  <c r="AO113" i="16"/>
  <c r="AQ220" i="16"/>
  <c r="AP159" i="16"/>
  <c r="AN45" i="16"/>
  <c r="AP125" i="16"/>
  <c r="AO111" i="16"/>
  <c r="AM192" i="16"/>
  <c r="AN89" i="16"/>
  <c r="AK63" i="16"/>
  <c r="AK92" i="16"/>
  <c r="AL92" i="16" s="1"/>
  <c r="AO69" i="16"/>
  <c r="AO222" i="16"/>
  <c r="AP256" i="16"/>
  <c r="AO4" i="16"/>
  <c r="AK226" i="16"/>
  <c r="AK11" i="16"/>
  <c r="AP300" i="16"/>
  <c r="AN166" i="16"/>
  <c r="AN187" i="16"/>
  <c r="AQ228" i="16"/>
  <c r="AK101" i="16"/>
  <c r="AL101" i="16" s="1"/>
  <c r="AV101" i="16" s="1"/>
  <c r="AQ86" i="16"/>
  <c r="AO79" i="16"/>
  <c r="AN80" i="16"/>
  <c r="AM170" i="16"/>
  <c r="AK43" i="16"/>
  <c r="AL43" i="16" s="1"/>
  <c r="AK293" i="16"/>
  <c r="AL293" i="16" s="1"/>
  <c r="AQ8" i="16"/>
  <c r="AK198" i="16"/>
  <c r="AL198" i="16" s="1"/>
  <c r="AV198" i="16" s="1"/>
  <c r="AO38" i="16"/>
  <c r="AK44" i="16"/>
  <c r="AL44" i="16" s="1"/>
  <c r="AN255" i="16"/>
  <c r="AP154" i="16"/>
  <c r="AN294" i="16"/>
  <c r="AP50" i="16"/>
  <c r="AP42" i="16"/>
  <c r="AP243" i="16"/>
  <c r="AO307" i="16"/>
  <c r="AP267" i="16"/>
  <c r="AQ128" i="16"/>
  <c r="AN103" i="16"/>
  <c r="AM176" i="16"/>
  <c r="AQ102" i="16"/>
  <c r="AQ51" i="16"/>
  <c r="AM39" i="16"/>
  <c r="AM263" i="16"/>
  <c r="AP75" i="16"/>
  <c r="AP37" i="16"/>
  <c r="AO124" i="16"/>
  <c r="AK110" i="16"/>
  <c r="AL110" i="16" s="1"/>
  <c r="AK89" i="16"/>
  <c r="AL89" i="16" s="1"/>
  <c r="AV89" i="16" s="1"/>
  <c r="AQ301" i="16"/>
  <c r="AQ225" i="16"/>
  <c r="AV225" i="16" s="1"/>
  <c r="AP196" i="16"/>
  <c r="AK154" i="16"/>
  <c r="AP304" i="16"/>
  <c r="AQ234" i="16"/>
  <c r="AM280" i="16"/>
  <c r="AK118" i="16"/>
  <c r="AL118" i="16" s="1"/>
  <c r="AS118" i="16" s="1"/>
  <c r="AK76" i="16"/>
  <c r="AL76" i="16" s="1"/>
  <c r="AN172" i="16"/>
  <c r="AO297" i="16"/>
  <c r="AM202" i="16"/>
  <c r="AQ227" i="16"/>
  <c r="AP57" i="16"/>
  <c r="AO89" i="16"/>
  <c r="AK289" i="16"/>
  <c r="AL289" i="16" s="1"/>
  <c r="AK279" i="16"/>
  <c r="AL279" i="16" s="1"/>
  <c r="AK269" i="16"/>
  <c r="AL269" i="16" s="1"/>
  <c r="AS269" i="16" s="1"/>
  <c r="AM292" i="16"/>
  <c r="AR292" i="16" s="1"/>
  <c r="AN157" i="16"/>
  <c r="AM278" i="16"/>
  <c r="AQ54" i="16"/>
  <c r="AP7" i="16"/>
  <c r="AN13" i="16"/>
  <c r="AP21" i="16"/>
  <c r="AQ206" i="16"/>
  <c r="AK102" i="16"/>
  <c r="AL102" i="16" s="1"/>
  <c r="AQ167" i="16"/>
  <c r="AP273" i="16"/>
  <c r="AK274" i="16"/>
  <c r="AL274" i="16" s="1"/>
  <c r="AQ15" i="16"/>
  <c r="AV15" i="16" s="1"/>
  <c r="AN184" i="16"/>
  <c r="AK205" i="16"/>
  <c r="AL205" i="16" s="1"/>
  <c r="AM234" i="16"/>
  <c r="AN5" i="16"/>
  <c r="AM35" i="16"/>
  <c r="AN310" i="16"/>
  <c r="AM7" i="16"/>
  <c r="AO287" i="16"/>
  <c r="AK282" i="16"/>
  <c r="AL282" i="16" s="1"/>
  <c r="AK307" i="16"/>
  <c r="AL307" i="16" s="1"/>
  <c r="AM70" i="16"/>
  <c r="AP28" i="16"/>
  <c r="AQ254" i="16"/>
  <c r="AN137" i="16"/>
  <c r="AO291" i="16"/>
  <c r="AP270" i="16"/>
  <c r="AU270" i="16" s="1"/>
  <c r="AK35" i="16"/>
  <c r="AL35" i="16" s="1"/>
  <c r="AK61" i="16"/>
  <c r="AL61" i="16" s="1"/>
  <c r="AN263" i="16"/>
  <c r="AM12" i="16"/>
  <c r="AM48" i="16"/>
  <c r="AQ230" i="16"/>
  <c r="AO253" i="16"/>
  <c r="AM124" i="16"/>
  <c r="AM129" i="16"/>
  <c r="AM166" i="16"/>
  <c r="AN295" i="16"/>
  <c r="AM264" i="16"/>
  <c r="AO95" i="16"/>
  <c r="AP220" i="16"/>
  <c r="AM253" i="16"/>
  <c r="AQ205" i="16"/>
  <c r="AO99" i="16"/>
  <c r="AK187" i="16"/>
  <c r="AL187" i="16" s="1"/>
  <c r="AR187" i="16" s="1"/>
  <c r="AP135" i="16"/>
  <c r="AP226" i="16"/>
  <c r="AM86" i="16"/>
  <c r="AP229" i="16"/>
  <c r="AO271" i="16"/>
  <c r="AM135" i="16"/>
  <c r="AK134" i="16"/>
  <c r="AL134" i="16" s="1"/>
  <c r="AO198" i="16"/>
  <c r="AO151" i="16"/>
  <c r="AM214" i="16"/>
  <c r="AP228" i="16"/>
  <c r="AO61" i="16"/>
  <c r="AN148" i="16"/>
  <c r="AO244" i="16"/>
  <c r="AP183" i="16"/>
  <c r="AP76" i="16"/>
  <c r="AN162" i="16"/>
  <c r="AP92" i="16"/>
  <c r="AN201" i="16"/>
  <c r="AN33" i="16"/>
  <c r="AN259" i="16"/>
  <c r="AP44" i="16"/>
  <c r="AN91" i="16"/>
  <c r="AM271" i="16"/>
  <c r="AN204" i="16"/>
  <c r="AP160" i="16"/>
  <c r="AN84" i="16"/>
  <c r="AM33" i="16"/>
  <c r="AK243" i="16"/>
  <c r="AP150" i="16"/>
  <c r="AO199" i="16"/>
  <c r="AQ155" i="16"/>
  <c r="AK294" i="16"/>
  <c r="AK277" i="16"/>
  <c r="AL277" i="16" s="1"/>
  <c r="AN171" i="16"/>
  <c r="AP30" i="16"/>
  <c r="AO148" i="16"/>
  <c r="AK308" i="16"/>
  <c r="AL308" i="16" s="1"/>
  <c r="AR308" i="16" s="1"/>
  <c r="AQ258" i="16"/>
  <c r="AK34" i="16"/>
  <c r="AL34" i="16" s="1"/>
  <c r="AV34" i="16" s="1"/>
  <c r="AO223" i="16"/>
  <c r="AN287" i="16"/>
  <c r="AM181" i="16"/>
  <c r="AQ210" i="16"/>
  <c r="AK306" i="16"/>
  <c r="AL306" i="16" s="1"/>
  <c r="AQ109" i="16"/>
  <c r="AK148" i="16"/>
  <c r="AL148" i="16" s="1"/>
  <c r="AQ28" i="16"/>
  <c r="AQ277" i="16"/>
  <c r="AQ41" i="16"/>
  <c r="AN270" i="16"/>
  <c r="AM310" i="16"/>
  <c r="AM130" i="16"/>
  <c r="AO91" i="16"/>
  <c r="AP254" i="16"/>
  <c r="AK217" i="16"/>
  <c r="AL217" i="16" s="1"/>
  <c r="AP9" i="16"/>
  <c r="AO136" i="16"/>
  <c r="AP90" i="16"/>
  <c r="AQ290" i="16"/>
  <c r="AK3" i="16"/>
  <c r="AN188" i="16"/>
  <c r="AK93" i="16"/>
  <c r="AL93" i="16" s="1"/>
  <c r="AO103" i="16"/>
  <c r="AQ108" i="16"/>
  <c r="AO16" i="16"/>
  <c r="AQ181" i="16"/>
  <c r="AM210" i="16"/>
  <c r="AQ284" i="16"/>
  <c r="AN226" i="16"/>
  <c r="AK207" i="16"/>
  <c r="AL207" i="16" s="1"/>
  <c r="AO301" i="16"/>
  <c r="AK196" i="16"/>
  <c r="AL196" i="16" s="1"/>
  <c r="AN82" i="16"/>
  <c r="AQ202" i="16"/>
  <c r="AQ62" i="16"/>
  <c r="AO161" i="16"/>
  <c r="AO80" i="16"/>
  <c r="AP280" i="16"/>
  <c r="AQ40" i="16"/>
  <c r="AO107" i="16"/>
  <c r="AQ170" i="16"/>
  <c r="AV170" i="16" s="1"/>
  <c r="AO308" i="16"/>
  <c r="AP140" i="16"/>
  <c r="AP18" i="16"/>
  <c r="AM212" i="16"/>
  <c r="AP54" i="16"/>
  <c r="AQ143" i="16"/>
  <c r="AO118" i="16"/>
  <c r="AN234" i="16"/>
  <c r="AO281" i="16"/>
  <c r="AM119" i="16"/>
  <c r="AQ160" i="16"/>
  <c r="AP215" i="16"/>
  <c r="AN252" i="16"/>
  <c r="AO44" i="16"/>
  <c r="AT44" i="16" s="1"/>
  <c r="AP22" i="16"/>
  <c r="AQ308" i="16"/>
  <c r="AP83" i="16"/>
  <c r="AM297" i="16"/>
  <c r="AM69" i="16"/>
  <c r="AM182" i="16"/>
  <c r="AK26" i="16"/>
  <c r="AL26" i="16" s="1"/>
  <c r="AR26" i="16" s="1"/>
  <c r="AQ140" i="16"/>
  <c r="AK115" i="16"/>
  <c r="AL115" i="16" s="1"/>
  <c r="AT115" i="16" s="1"/>
  <c r="AK245" i="16"/>
  <c r="AL245" i="16" s="1"/>
  <c r="AU245" i="16" s="1"/>
  <c r="AN105" i="16"/>
  <c r="AK136" i="16"/>
  <c r="AQ292" i="16"/>
  <c r="AM106" i="16"/>
  <c r="AQ122" i="16"/>
  <c r="AN136" i="16"/>
  <c r="AN131" i="16"/>
  <c r="AN205" i="16"/>
  <c r="AP86" i="16"/>
  <c r="AM88" i="16"/>
  <c r="AP145" i="16"/>
  <c r="AM55" i="16"/>
  <c r="AP64" i="16"/>
  <c r="AP82" i="16"/>
  <c r="AQ136" i="16"/>
  <c r="AP175" i="16"/>
  <c r="AM26" i="16"/>
  <c r="AN67" i="16"/>
  <c r="AO312" i="16"/>
  <c r="AK301" i="16"/>
  <c r="AL301" i="16" s="1"/>
  <c r="AM307" i="16"/>
  <c r="AM249" i="16"/>
  <c r="AN291" i="16"/>
  <c r="AO305" i="16"/>
  <c r="AP78" i="16"/>
  <c r="AN152" i="16"/>
  <c r="AM160" i="16"/>
  <c r="AO189" i="16"/>
  <c r="AP131" i="16"/>
  <c r="AM243" i="16"/>
  <c r="AN282" i="16"/>
  <c r="AP234" i="16"/>
  <c r="AM217" i="16"/>
  <c r="AP102" i="16"/>
  <c r="AQ24" i="16"/>
  <c r="AP260" i="16"/>
  <c r="AM186" i="16"/>
  <c r="AQ274" i="16"/>
  <c r="AV274" i="16" s="1"/>
  <c r="AM255" i="16"/>
  <c r="AO129" i="16"/>
  <c r="AP25" i="16"/>
  <c r="AO15" i="16"/>
  <c r="AK312" i="16"/>
  <c r="AK265" i="16"/>
  <c r="AL265" i="16" s="1"/>
  <c r="AP258" i="16"/>
  <c r="AO156" i="16"/>
  <c r="AP276" i="16"/>
  <c r="AO11" i="16"/>
  <c r="AO92" i="16"/>
  <c r="AN179" i="16"/>
  <c r="AQ279" i="16"/>
  <c r="AP29" i="16"/>
  <c r="AK124" i="16"/>
  <c r="AL124" i="16" s="1"/>
  <c r="AT124" i="16" s="1"/>
  <c r="AQ124" i="16"/>
  <c r="AM111" i="16"/>
  <c r="AK262" i="16"/>
  <c r="AL262" i="16" s="1"/>
  <c r="AS262" i="16" s="1"/>
  <c r="AN281" i="16"/>
  <c r="AO200" i="16"/>
  <c r="AN107" i="16"/>
  <c r="AK151" i="16"/>
  <c r="AL151" i="16" s="1"/>
  <c r="AS151" i="16" s="1"/>
  <c r="AK74" i="16"/>
  <c r="AL74" i="16" s="1"/>
  <c r="AV74" i="16" s="1"/>
  <c r="AQ222" i="16"/>
  <c r="AN264" i="16"/>
  <c r="AK116" i="16"/>
  <c r="AL116" i="16" s="1"/>
  <c r="AU116" i="16" s="1"/>
  <c r="AM137" i="16"/>
  <c r="AO237" i="16"/>
  <c r="AP4" i="16"/>
  <c r="AQ265" i="16"/>
  <c r="AN241" i="16"/>
  <c r="AK278" i="16"/>
  <c r="AL278" i="16" s="1"/>
  <c r="AM235" i="16"/>
  <c r="AK100" i="16"/>
  <c r="AL100" i="16" s="1"/>
  <c r="AP252" i="16"/>
  <c r="AP250" i="16"/>
  <c r="AQ272" i="16"/>
  <c r="AO178" i="16"/>
  <c r="AN214" i="16"/>
  <c r="AQ95" i="16"/>
  <c r="AP11" i="16"/>
  <c r="AM9" i="16"/>
  <c r="AO85" i="16"/>
  <c r="AN14" i="16"/>
  <c r="AO300" i="16"/>
  <c r="AN24" i="16"/>
  <c r="AK117" i="16"/>
  <c r="AL117" i="16" s="1"/>
  <c r="AM147" i="16"/>
  <c r="AN78" i="16"/>
  <c r="AM208" i="16"/>
  <c r="AO288" i="16"/>
  <c r="AK50" i="16"/>
  <c r="AN207" i="16"/>
  <c r="AQ304" i="16"/>
  <c r="AN124" i="16"/>
  <c r="AK260" i="16"/>
  <c r="AL260" i="16" s="1"/>
  <c r="AP181" i="16"/>
  <c r="AQ184" i="16"/>
  <c r="AP235" i="16"/>
  <c r="AO141" i="16"/>
  <c r="AN32" i="16"/>
  <c r="AQ73" i="16"/>
  <c r="AO119" i="16"/>
  <c r="AM72" i="16"/>
  <c r="AR72" i="16" s="1"/>
  <c r="AP71" i="16"/>
  <c r="AN72" i="16"/>
  <c r="AS72" i="16" s="1"/>
  <c r="AO132" i="16"/>
  <c r="AK298" i="16"/>
  <c r="AO140" i="16"/>
  <c r="AM156" i="16"/>
  <c r="AK131" i="16"/>
  <c r="AL131" i="16" s="1"/>
  <c r="AM79" i="16"/>
  <c r="AP172" i="16"/>
  <c r="AO186" i="16"/>
  <c r="AQ204" i="16"/>
  <c r="AN165" i="16"/>
  <c r="AP67" i="16"/>
  <c r="AN114" i="16"/>
  <c r="AN211" i="16"/>
  <c r="AP178" i="16"/>
  <c r="AP170" i="16"/>
  <c r="AU170" i="16" s="1"/>
  <c r="AO167" i="16"/>
  <c r="AQ232" i="16"/>
  <c r="AO77" i="16"/>
  <c r="AO279" i="16"/>
  <c r="AP210" i="16"/>
  <c r="AM200" i="16"/>
  <c r="AQ168" i="16"/>
  <c r="AN174" i="16"/>
  <c r="AO123" i="16"/>
  <c r="AK253" i="16"/>
  <c r="AQ27" i="16"/>
  <c r="AQ7" i="16"/>
  <c r="AO142" i="16"/>
  <c r="AM161" i="16"/>
  <c r="AQ138" i="16"/>
  <c r="AO230" i="16"/>
  <c r="AO98" i="16"/>
  <c r="AM95" i="16"/>
  <c r="AK175" i="16"/>
  <c r="AL175" i="16" s="1"/>
  <c r="AQ116" i="16"/>
  <c r="AQ172" i="16"/>
  <c r="AO59" i="16"/>
  <c r="AT59" i="16" s="1"/>
  <c r="AO265" i="16"/>
  <c r="AM41" i="16"/>
  <c r="AN256" i="16"/>
  <c r="AM47" i="16"/>
  <c r="AN227" i="16"/>
  <c r="AO190" i="16"/>
  <c r="AP199" i="16"/>
  <c r="AM113" i="16"/>
  <c r="AK242" i="16"/>
  <c r="AL242" i="16" s="1"/>
  <c r="AT242" i="16" s="1"/>
  <c r="AK237" i="16"/>
  <c r="AL237" i="16" s="1"/>
  <c r="AT237" i="16" s="1"/>
  <c r="AO235" i="16"/>
  <c r="AN132" i="16"/>
  <c r="AM288" i="16"/>
  <c r="AM8" i="16"/>
  <c r="AK39" i="16"/>
  <c r="AL39" i="16" s="1"/>
  <c r="AO56" i="16"/>
  <c r="AN88" i="16"/>
  <c r="AQ278" i="16"/>
  <c r="AP239" i="16"/>
  <c r="AU239" i="16" s="1"/>
  <c r="AP244" i="16"/>
  <c r="AM6" i="16"/>
  <c r="AN269" i="16"/>
  <c r="AP294" i="16"/>
  <c r="AN100" i="16"/>
  <c r="AK108" i="16"/>
  <c r="AL108" i="16" s="1"/>
  <c r="AQ36" i="16"/>
  <c r="AN101" i="16"/>
  <c r="AK85" i="16"/>
  <c r="AL85" i="16" s="1"/>
  <c r="AM3" i="16"/>
  <c r="AO106" i="16"/>
  <c r="AQ286" i="16"/>
  <c r="AM163" i="16"/>
  <c r="AO67" i="16"/>
  <c r="AQ112" i="16"/>
  <c r="AM228" i="16"/>
  <c r="AN37" i="16"/>
  <c r="AM286" i="16"/>
  <c r="AK285" i="16"/>
  <c r="AL285" i="16" s="1"/>
  <c r="AN284" i="16"/>
  <c r="AO165" i="16"/>
  <c r="AM180" i="16"/>
  <c r="AO232" i="16"/>
  <c r="AK287" i="16"/>
  <c r="AL287" i="16" s="1"/>
  <c r="AQ82" i="16"/>
  <c r="AM165" i="16"/>
  <c r="AK90" i="16"/>
  <c r="AQ98" i="16"/>
  <c r="AO240" i="16"/>
  <c r="AO252" i="16"/>
  <c r="AM179" i="16"/>
  <c r="AN110" i="16"/>
  <c r="AP122" i="16"/>
  <c r="AP147" i="16"/>
  <c r="AP52" i="16"/>
  <c r="AN115" i="16"/>
  <c r="AK233" i="16"/>
  <c r="AL233" i="16" s="1"/>
  <c r="AT233" i="16" s="1"/>
  <c r="AP68" i="16"/>
  <c r="AQ293" i="16"/>
  <c r="AN303" i="16"/>
  <c r="AO174" i="16"/>
  <c r="AP233" i="16"/>
  <c r="AQ255" i="16"/>
  <c r="AN237" i="16"/>
  <c r="AP118" i="16"/>
  <c r="AO249" i="16"/>
  <c r="AQ142" i="16"/>
  <c r="AO267" i="16"/>
  <c r="AM300" i="16"/>
  <c r="AP80" i="16"/>
  <c r="AK310" i="16"/>
  <c r="AL310" i="16" s="1"/>
  <c r="AK36" i="16"/>
  <c r="AL36" i="16" s="1"/>
  <c r="AU36" i="16" s="1"/>
  <c r="AO144" i="16"/>
  <c r="AN298" i="16"/>
  <c r="AK140" i="16"/>
  <c r="AL140" i="16" s="1"/>
  <c r="AU140" i="16" s="1"/>
  <c r="AK246" i="16"/>
  <c r="AL246" i="16" s="1"/>
  <c r="AV246" i="16" s="1"/>
  <c r="AP217" i="16"/>
  <c r="AP285" i="16"/>
  <c r="AN74" i="16"/>
  <c r="AP23" i="16"/>
  <c r="AP282" i="16"/>
  <c r="AN292" i="16"/>
  <c r="AO185" i="16"/>
  <c r="AO121" i="16"/>
  <c r="AN212" i="16"/>
  <c r="AP307" i="16"/>
  <c r="AK254" i="16"/>
  <c r="AM64" i="16"/>
  <c r="AQ67" i="16"/>
  <c r="AM52" i="16"/>
  <c r="AO158" i="16"/>
  <c r="AQ226" i="16"/>
  <c r="AM24" i="16"/>
  <c r="AQ263" i="16"/>
  <c r="AO24" i="16"/>
  <c r="AO5" i="16"/>
  <c r="AO268" i="16"/>
  <c r="AN267" i="16"/>
  <c r="AM167" i="16"/>
  <c r="AP142" i="16"/>
  <c r="AN202" i="16"/>
  <c r="AP73" i="16"/>
  <c r="AN40" i="16"/>
  <c r="AO202" i="16"/>
  <c r="AM259" i="16"/>
  <c r="AQ156" i="16"/>
  <c r="AK169" i="16"/>
  <c r="AQ60" i="16"/>
  <c r="AM71" i="16"/>
  <c r="AP288" i="16"/>
  <c r="AQ208" i="16"/>
  <c r="AP163" i="16"/>
  <c r="AK46" i="16"/>
  <c r="AL46" i="16" s="1"/>
  <c r="AN268" i="16"/>
  <c r="AN87" i="16"/>
  <c r="AN70" i="16"/>
  <c r="AK6" i="16"/>
  <c r="AL6" i="16" s="1"/>
  <c r="AK18" i="16"/>
  <c r="AL18" i="16" s="1"/>
  <c r="AT18" i="16" s="1"/>
  <c r="AQ177" i="16"/>
  <c r="AK177" i="16"/>
  <c r="AL177" i="16" s="1"/>
  <c r="AT177" i="16" s="1"/>
  <c r="AQ281" i="16"/>
  <c r="AM81" i="16"/>
  <c r="AP277" i="16"/>
  <c r="AN286" i="16"/>
  <c r="AN8" i="16"/>
  <c r="AK21" i="16"/>
  <c r="AL21" i="16" s="1"/>
  <c r="AQ130" i="16"/>
  <c r="AQ259" i="16"/>
  <c r="AQ93" i="16"/>
  <c r="AK107" i="16"/>
  <c r="AL107" i="16" s="1"/>
  <c r="AS107" i="16" s="1"/>
  <c r="AO292" i="16"/>
  <c r="AO270" i="16"/>
  <c r="AT270" i="16" s="1"/>
  <c r="AM107" i="16"/>
  <c r="AO278" i="16"/>
  <c r="AP116" i="16"/>
  <c r="AM262" i="16"/>
  <c r="AN31" i="16"/>
  <c r="AP138" i="16"/>
  <c r="AO162" i="16"/>
  <c r="AN69" i="16"/>
  <c r="AM194" i="16"/>
  <c r="AM201" i="16"/>
  <c r="AQ29" i="16"/>
  <c r="AQ249" i="16"/>
  <c r="AM85" i="16"/>
  <c r="AR85" i="16" s="1"/>
  <c r="AK33" i="16"/>
  <c r="AL33" i="16" s="1"/>
  <c r="AQ2" i="16"/>
  <c r="AK122" i="16"/>
  <c r="AL122" i="16" s="1"/>
  <c r="AK51" i="16"/>
  <c r="AL51" i="16" s="1"/>
  <c r="AP152" i="16"/>
  <c r="AK135" i="16"/>
  <c r="AQ275" i="16"/>
  <c r="AP246" i="16"/>
  <c r="AN218" i="16"/>
  <c r="AM16" i="16"/>
  <c r="AP146" i="16"/>
  <c r="AK176" i="16"/>
  <c r="AL176" i="16" s="1"/>
  <c r="AN164" i="16"/>
  <c r="AM40" i="16"/>
  <c r="AP149" i="16"/>
  <c r="AO114" i="16"/>
  <c r="AP287" i="16"/>
  <c r="AK128" i="16"/>
  <c r="AL128" i="16" s="1"/>
  <c r="AV128" i="16" s="1"/>
  <c r="AM237" i="16"/>
  <c r="AN68" i="16"/>
  <c r="AQ18" i="16"/>
  <c r="AO149" i="16"/>
  <c r="AQ190" i="16"/>
  <c r="AM109" i="16"/>
  <c r="AO309" i="16"/>
  <c r="AK155" i="16"/>
  <c r="AL155" i="16" s="1"/>
  <c r="AR155" i="16" s="1"/>
  <c r="AN12" i="16"/>
  <c r="AK263" i="16"/>
  <c r="AP268" i="16"/>
  <c r="AN41" i="16"/>
  <c r="AO58" i="16"/>
  <c r="AO81" i="16"/>
  <c r="AO43" i="16"/>
  <c r="AQ266" i="16"/>
  <c r="AM101" i="16"/>
  <c r="AN144" i="16"/>
  <c r="AP13" i="16"/>
  <c r="AN175" i="16"/>
  <c r="AP120" i="16"/>
  <c r="AQ71" i="16"/>
  <c r="AV71" i="16" s="1"/>
  <c r="AP158" i="16"/>
  <c r="AQ296" i="16"/>
  <c r="AV296" i="16" s="1"/>
  <c r="AK189" i="16"/>
  <c r="AL189" i="16" s="1"/>
  <c r="AP279" i="16"/>
  <c r="AK20" i="16"/>
  <c r="AL20" i="16" s="1"/>
  <c r="AT20" i="16" s="1"/>
  <c r="AQ175" i="16"/>
  <c r="AM82" i="16"/>
  <c r="AQ11" i="16"/>
  <c r="AN285" i="16"/>
  <c r="AS285" i="16" s="1"/>
  <c r="AM251" i="16"/>
  <c r="AM25" i="16"/>
  <c r="AK268" i="16"/>
  <c r="AL268" i="16" s="1"/>
  <c r="AO188" i="16"/>
  <c r="AN10" i="16"/>
  <c r="AP70" i="16"/>
  <c r="AU70" i="16" s="1"/>
  <c r="AO220" i="16"/>
  <c r="AN160" i="16"/>
  <c r="AO90" i="16"/>
  <c r="AQ244" i="16"/>
  <c r="AM49" i="16"/>
  <c r="AQ10" i="16"/>
  <c r="AQ97" i="16"/>
  <c r="AP46" i="16"/>
  <c r="AQ219" i="16"/>
  <c r="AM242" i="16"/>
  <c r="AO192" i="16"/>
  <c r="AM56" i="16"/>
  <c r="AM281" i="16"/>
  <c r="AN274" i="16"/>
  <c r="AS274" i="16" s="1"/>
  <c r="AQ5" i="16"/>
  <c r="AN62" i="16"/>
  <c r="AS62" i="16" s="1"/>
  <c r="AP155" i="16"/>
  <c r="AK299" i="16"/>
  <c r="AL299" i="16" s="1"/>
  <c r="AN71" i="16"/>
  <c r="AO154" i="16"/>
  <c r="AK126" i="16"/>
  <c r="AL126" i="16" s="1"/>
  <c r="AK241" i="16"/>
  <c r="AL241" i="16" s="1"/>
  <c r="AP209" i="16"/>
  <c r="AK55" i="16"/>
  <c r="AL55" i="16" s="1"/>
  <c r="AK164" i="16"/>
  <c r="AL164" i="16" s="1"/>
  <c r="AU164" i="16" s="1"/>
  <c r="AQ251" i="16"/>
  <c r="AK97" i="16"/>
  <c r="AL97" i="16" s="1"/>
  <c r="AS97" i="16" s="1"/>
  <c r="AO236" i="16"/>
  <c r="AQ221" i="16"/>
  <c r="AK212" i="16"/>
  <c r="AL212" i="16" s="1"/>
  <c r="AS212" i="16" s="1"/>
  <c r="AQ187" i="16"/>
  <c r="AN191" i="16"/>
  <c r="AS191" i="16" s="1"/>
  <c r="AP151" i="16"/>
  <c r="AU151" i="16" s="1"/>
  <c r="AQ77" i="16"/>
  <c r="AM60" i="16"/>
  <c r="AO155" i="16"/>
  <c r="AM146" i="16"/>
  <c r="AN185" i="16"/>
  <c r="AM62" i="16"/>
  <c r="AO19" i="16"/>
  <c r="AK303" i="16"/>
  <c r="AL303" i="16" s="1"/>
  <c r="AN44" i="16"/>
  <c r="AS44" i="16" s="1"/>
  <c r="AP297" i="16"/>
  <c r="AO145" i="16"/>
  <c r="AT145" i="16" s="1"/>
  <c r="AO197" i="16"/>
  <c r="AK215" i="16"/>
  <c r="AL215" i="16" s="1"/>
  <c r="AN61" i="16"/>
  <c r="AK201" i="16"/>
  <c r="AL201" i="16" s="1"/>
  <c r="AN232" i="16"/>
  <c r="AS232" i="16" s="1"/>
  <c r="AM42" i="16"/>
  <c r="AQ162" i="16"/>
  <c r="AQ178" i="16"/>
  <c r="AQ309" i="16"/>
  <c r="AM53" i="16"/>
  <c r="AM67" i="16"/>
  <c r="AN209" i="16"/>
  <c r="AM158" i="16"/>
  <c r="AN235" i="16"/>
  <c r="AM126" i="16"/>
  <c r="AM2" i="16"/>
  <c r="AM193" i="16"/>
  <c r="AK81" i="16"/>
  <c r="AL81" i="16" s="1"/>
  <c r="AM93" i="16"/>
  <c r="AP123" i="16"/>
  <c r="AK47" i="16"/>
  <c r="AL47" i="16" s="1"/>
  <c r="AR47" i="16" s="1"/>
  <c r="AO227" i="16"/>
  <c r="AM270" i="16"/>
  <c r="AR270" i="16" s="1"/>
  <c r="AQ198" i="16"/>
  <c r="AK247" i="16"/>
  <c r="AL247" i="16" s="1"/>
  <c r="AK297" i="16"/>
  <c r="AL297" i="16" s="1"/>
  <c r="AO166" i="16"/>
  <c r="AP237" i="16"/>
  <c r="AK95" i="16"/>
  <c r="AL95" i="16" s="1"/>
  <c r="AK238" i="16"/>
  <c r="AL238" i="16" s="1"/>
  <c r="AV238" i="16" s="1"/>
  <c r="AM90" i="16"/>
  <c r="AQ19" i="16"/>
  <c r="AN7" i="16"/>
  <c r="AN178" i="16"/>
  <c r="AM246" i="16"/>
  <c r="AQ283" i="16"/>
  <c r="AQ194" i="16"/>
  <c r="AM84" i="16"/>
  <c r="AQ37" i="16"/>
  <c r="AQ132" i="16"/>
  <c r="AM29" i="16"/>
  <c r="AP241" i="16"/>
  <c r="AU241" i="16" s="1"/>
  <c r="AP198" i="16"/>
  <c r="AP129" i="16"/>
  <c r="AP97" i="16"/>
  <c r="AN106" i="16"/>
  <c r="AK91" i="16"/>
  <c r="AL91" i="16" s="1"/>
  <c r="AO37" i="16"/>
  <c r="AQ236" i="16"/>
  <c r="AN195" i="16"/>
  <c r="AQ270" i="16"/>
  <c r="AN309" i="16"/>
  <c r="AO26" i="16"/>
  <c r="AK5" i="16"/>
  <c r="AL5" i="16" s="1"/>
  <c r="AN48" i="16"/>
  <c r="AO94" i="16"/>
  <c r="AN111" i="16"/>
  <c r="AP14" i="16"/>
  <c r="AK130" i="16"/>
  <c r="AL130" i="16" s="1"/>
  <c r="AP15" i="16"/>
  <c r="AM220" i="16"/>
  <c r="AQ189" i="16"/>
  <c r="AP310" i="16"/>
  <c r="AP211" i="16"/>
  <c r="AP31" i="16"/>
  <c r="AQ35" i="16"/>
  <c r="AK64" i="16"/>
  <c r="AL64" i="16" s="1"/>
  <c r="AO179" i="16"/>
  <c r="AO126" i="16"/>
  <c r="AT126" i="16" s="1"/>
  <c r="AQ163" i="16"/>
  <c r="AK167" i="16"/>
  <c r="AM89" i="16"/>
  <c r="AO82" i="16"/>
  <c r="AQ12" i="16"/>
  <c r="AK57" i="16"/>
  <c r="AL57" i="16" s="1"/>
  <c r="AQ90" i="16"/>
  <c r="AN150" i="16"/>
  <c r="AP72" i="16"/>
  <c r="AU72" i="16" s="1"/>
  <c r="AP161" i="16"/>
  <c r="AN126" i="16"/>
  <c r="AM171" i="16"/>
  <c r="AM183" i="16"/>
  <c r="AM10" i="16"/>
  <c r="AK142" i="16"/>
  <c r="AL142" i="16" s="1"/>
  <c r="AN168" i="16"/>
  <c r="AN215" i="16"/>
  <c r="AL167" i="16"/>
  <c r="AT167" i="16" s="1"/>
  <c r="AU167" i="16"/>
  <c r="AL263" i="16"/>
  <c r="AL135" i="16"/>
  <c r="AS135" i="16" s="1"/>
  <c r="AV6" i="16"/>
  <c r="AL169" i="16"/>
  <c r="AL254" i="16"/>
  <c r="AR310" i="16"/>
  <c r="AL90" i="16"/>
  <c r="AL253" i="16"/>
  <c r="AV253" i="16" s="1"/>
  <c r="AL298" i="16"/>
  <c r="AL50" i="16"/>
  <c r="AL312" i="16"/>
  <c r="AL136" i="16"/>
  <c r="AL3" i="16"/>
  <c r="AT3" i="16" s="1"/>
  <c r="AL294" i="16"/>
  <c r="AL243" i="16"/>
  <c r="AL154" i="16"/>
  <c r="AU154" i="16" s="1"/>
  <c r="AL11" i="16"/>
  <c r="AL226" i="16"/>
  <c r="AU226" i="16" s="1"/>
  <c r="AL63" i="16"/>
  <c r="AR63" i="16" s="1"/>
  <c r="AL58" i="16"/>
  <c r="AU58" i="16" s="1"/>
  <c r="AL173" i="16"/>
  <c r="AS173" i="16" s="1"/>
  <c r="AL230" i="16"/>
  <c r="AV230" i="16" s="1"/>
  <c r="AL30" i="16"/>
  <c r="AT30" i="16" s="1"/>
  <c r="AL213" i="16"/>
  <c r="AL84" i="16"/>
  <c r="AS84" i="16" s="1"/>
  <c r="AT15" i="16"/>
  <c r="AL258" i="16"/>
  <c r="AL45" i="16"/>
  <c r="AV45" i="16" s="1"/>
  <c r="AL123" i="16"/>
  <c r="AT123" i="16" s="1"/>
  <c r="AL219" i="16"/>
  <c r="AL141" i="16"/>
  <c r="AT141" i="16" s="1"/>
  <c r="AL99" i="16"/>
  <c r="AL180" i="16"/>
  <c r="AL38" i="16"/>
  <c r="AL120" i="16"/>
  <c r="AL121" i="16"/>
  <c r="AV121" i="16" s="1"/>
  <c r="AL309" i="16"/>
  <c r="AU309" i="16" s="1"/>
  <c r="AL147" i="16"/>
  <c r="AS147" i="16" s="1"/>
  <c r="AL267" i="16"/>
  <c r="AL119" i="16"/>
  <c r="AV119" i="16" s="1"/>
  <c r="AL252" i="16"/>
  <c r="AL67" i="16"/>
  <c r="AU67" i="16" s="1"/>
  <c r="AL168" i="16"/>
  <c r="AU168" i="16" s="1"/>
  <c r="AL12" i="16"/>
  <c r="AT12" i="16" s="1"/>
  <c r="AL78" i="16"/>
  <c r="AL150" i="16"/>
  <c r="AR150" i="16" s="1"/>
  <c r="AL65" i="16"/>
  <c r="AR65" i="16" s="1"/>
  <c r="AL23" i="16"/>
  <c r="AT23" i="16" s="1"/>
  <c r="AL143" i="16"/>
  <c r="AU143" i="16" s="1"/>
  <c r="AL224" i="16"/>
  <c r="AL162" i="16"/>
  <c r="AR162" i="16" s="1"/>
  <c r="AU145" i="16"/>
  <c r="AL138" i="16"/>
  <c r="AS138" i="16" s="1"/>
  <c r="AL221" i="16"/>
  <c r="AV221" i="16" s="1"/>
  <c r="AL4" i="16"/>
  <c r="AL132" i="16"/>
  <c r="AL206" i="16"/>
  <c r="AL56" i="16"/>
  <c r="AR56" i="16" s="1"/>
  <c r="AL296" i="16"/>
  <c r="AR296" i="16" s="1"/>
  <c r="AL77" i="16"/>
  <c r="AU77" i="16" s="1"/>
  <c r="AL261" i="16"/>
  <c r="AR261" i="16" s="1"/>
  <c r="AL229" i="16"/>
  <c r="AS229" i="16" s="1"/>
  <c r="AL82" i="16"/>
  <c r="AT82" i="16" s="1"/>
  <c r="AL184" i="16"/>
  <c r="AL133" i="16"/>
  <c r="AV133" i="16" s="1"/>
  <c r="AL83" i="16"/>
  <c r="AU83" i="16" s="1"/>
  <c r="AL54" i="16"/>
  <c r="AT54" i="16" s="1"/>
  <c r="AL283" i="16"/>
  <c r="AS283" i="16" s="1"/>
  <c r="AL96" i="16"/>
  <c r="AU96" i="16" s="1"/>
  <c r="AL192" i="16"/>
  <c r="AL48" i="16"/>
  <c r="AL210" i="16"/>
  <c r="AT210" i="16" s="1"/>
  <c r="AL244" i="16"/>
  <c r="AL232" i="16"/>
  <c r="AL240" i="16"/>
  <c r="AL9" i="16"/>
  <c r="AL236" i="16"/>
  <c r="AV236" i="16" s="1"/>
  <c r="AL256" i="16"/>
  <c r="AL276" i="16"/>
  <c r="AS276" i="16" s="1"/>
  <c r="AL149" i="16"/>
  <c r="AT149" i="16" s="1"/>
  <c r="AL166" i="16"/>
  <c r="G2" i="7"/>
  <c r="D2" i="7"/>
  <c r="E2" i="7"/>
  <c r="C2" i="7"/>
  <c r="F2" i="7"/>
  <c r="B2" i="7"/>
  <c r="AV18" i="16"/>
  <c r="AU122" i="16"/>
  <c r="AS146" i="16"/>
  <c r="AR146" i="16"/>
  <c r="AU146" i="16"/>
  <c r="AR239" i="16"/>
  <c r="AS188" i="16"/>
  <c r="AT188" i="16"/>
  <c r="AS170" i="16"/>
  <c r="AT170" i="16"/>
  <c r="AR41" i="16"/>
  <c r="AT225" i="16"/>
  <c r="AR285" i="16"/>
  <c r="AS310" i="16"/>
  <c r="AU310" i="16"/>
  <c r="AU18" i="16"/>
  <c r="AU57" i="16"/>
  <c r="AR44" i="16"/>
  <c r="AV145" i="16"/>
  <c r="AU285" i="16"/>
  <c r="AR170" i="16"/>
  <c r="AV227" i="16"/>
  <c r="AS85" i="16"/>
  <c r="AT302" i="16"/>
  <c r="AS59" i="16"/>
  <c r="AR302" i="16"/>
  <c r="AS175" i="16"/>
  <c r="AT51" i="16"/>
  <c r="AR167" i="16"/>
  <c r="AU274" i="16"/>
  <c r="AV175" i="16"/>
  <c r="AV292" i="16"/>
  <c r="AV151" i="16"/>
  <c r="AR71" i="16"/>
  <c r="AV302" i="16"/>
  <c r="AV59" i="16"/>
  <c r="AR29" i="16"/>
  <c r="AV70" i="16"/>
  <c r="AR70" i="16"/>
  <c r="AV270" i="16"/>
  <c r="AV152" i="16"/>
  <c r="AR306" i="16"/>
  <c r="AT85" i="16"/>
  <c r="AS6" i="16"/>
  <c r="AT6" i="16"/>
  <c r="AR6" i="16"/>
  <c r="AT247" i="16"/>
  <c r="AV167" i="16"/>
  <c r="AU175" i="16"/>
  <c r="AV208" i="16"/>
  <c r="AR10" i="16"/>
  <c r="AU305" i="16"/>
  <c r="AT274" i="16"/>
  <c r="AT64" i="16"/>
  <c r="AR49" i="16"/>
  <c r="AV10" i="16"/>
  <c r="AS230" i="16"/>
  <c r="AU49" i="16"/>
  <c r="W3" i="7"/>
  <c r="U3" i="7"/>
  <c r="R3" i="7"/>
  <c r="S3" i="7"/>
  <c r="T3" i="7"/>
  <c r="Q3" i="7"/>
  <c r="V3" i="7"/>
  <c r="G3" i="7"/>
  <c r="D3" i="7"/>
  <c r="E3" i="7"/>
  <c r="F3" i="7"/>
  <c r="B3" i="7"/>
  <c r="C3" i="7"/>
  <c r="W4" i="7"/>
  <c r="U4" i="7"/>
  <c r="S4" i="7"/>
  <c r="V4" i="7"/>
  <c r="T4" i="7"/>
  <c r="R4" i="7"/>
  <c r="Q4" i="7"/>
  <c r="C4" i="7"/>
  <c r="G4" i="7"/>
  <c r="D4" i="7"/>
  <c r="B4" i="7"/>
  <c r="F4" i="7"/>
  <c r="E4" i="7"/>
  <c r="W5" i="7"/>
  <c r="R5" i="7"/>
  <c r="T5" i="7"/>
  <c r="V5" i="7"/>
  <c r="Q5" i="7"/>
  <c r="U5" i="7"/>
  <c r="S5" i="7"/>
  <c r="W6" i="7"/>
  <c r="S6" i="7"/>
  <c r="T6" i="7"/>
  <c r="R6" i="7"/>
  <c r="U6" i="7"/>
  <c r="Q6" i="7"/>
  <c r="V6" i="7"/>
  <c r="C5" i="7"/>
  <c r="D5" i="7"/>
  <c r="B5" i="7"/>
  <c r="E5" i="7"/>
  <c r="F5" i="7"/>
  <c r="G5" i="7"/>
  <c r="B6" i="7"/>
  <c r="E6" i="7"/>
  <c r="D6" i="7"/>
  <c r="G6" i="7"/>
  <c r="C6" i="7"/>
  <c r="F6" i="7"/>
  <c r="W7" i="7"/>
  <c r="R7" i="7"/>
  <c r="S7" i="7"/>
  <c r="Q7" i="7"/>
  <c r="U7" i="7"/>
  <c r="V7" i="7"/>
  <c r="T7" i="7"/>
  <c r="G7" i="7"/>
  <c r="D7" i="7"/>
  <c r="F7" i="7"/>
  <c r="B7" i="7"/>
  <c r="E7" i="7"/>
  <c r="C7" i="7"/>
  <c r="W8" i="7"/>
  <c r="S8" i="7"/>
  <c r="U8" i="7"/>
  <c r="V8" i="7"/>
  <c r="R8" i="7"/>
  <c r="T8" i="7"/>
  <c r="Q8" i="7"/>
  <c r="G8" i="7"/>
  <c r="C8" i="7"/>
  <c r="E8" i="7"/>
  <c r="F8" i="7"/>
  <c r="B8" i="7"/>
  <c r="D8" i="7"/>
  <c r="W9" i="7"/>
  <c r="U9" i="7"/>
  <c r="S9" i="7"/>
  <c r="Q9" i="7"/>
  <c r="R9" i="7"/>
  <c r="T9" i="7"/>
  <c r="V9" i="7"/>
  <c r="D9" i="7"/>
  <c r="E9" i="7"/>
  <c r="C9" i="7"/>
  <c r="F9" i="7"/>
  <c r="B9" i="7"/>
  <c r="G9" i="7"/>
  <c r="W10" i="7"/>
  <c r="S10" i="7"/>
  <c r="Q10" i="7"/>
  <c r="R10" i="7"/>
  <c r="T10" i="7"/>
  <c r="U10" i="7"/>
  <c r="V10" i="7"/>
  <c r="D10" i="7"/>
  <c r="F10" i="7"/>
  <c r="B10" i="7"/>
  <c r="C10" i="7"/>
  <c r="G10" i="7"/>
  <c r="E10" i="7"/>
  <c r="W11" i="7"/>
  <c r="V11" i="7"/>
  <c r="U11" i="7"/>
  <c r="Q11" i="7"/>
  <c r="S11" i="7"/>
  <c r="R11" i="7"/>
  <c r="T11" i="7"/>
  <c r="F11" i="7"/>
  <c r="B11" i="7"/>
  <c r="G11" i="7"/>
  <c r="C11" i="7"/>
  <c r="D11" i="7"/>
  <c r="E11" i="7"/>
  <c r="W12" i="7"/>
  <c r="T12" i="7"/>
  <c r="V12" i="7"/>
  <c r="S12" i="7"/>
  <c r="U12" i="7"/>
  <c r="R12" i="7"/>
  <c r="Q12" i="7"/>
  <c r="W13" i="7"/>
  <c r="D12" i="7"/>
  <c r="E12" i="7"/>
  <c r="G12" i="7"/>
  <c r="B12" i="7"/>
  <c r="F12" i="7"/>
  <c r="C12" i="7"/>
  <c r="R13" i="7"/>
  <c r="S13" i="7"/>
  <c r="V13" i="7"/>
  <c r="T13" i="7"/>
  <c r="U13" i="7"/>
  <c r="Q13" i="7"/>
  <c r="D13" i="7"/>
  <c r="C13" i="7"/>
  <c r="E13" i="7"/>
  <c r="B13" i="7"/>
  <c r="F13" i="7"/>
  <c r="G13" i="7"/>
  <c r="W14" i="7"/>
  <c r="T14" i="7"/>
  <c r="U14" i="7"/>
  <c r="S14" i="7"/>
  <c r="Q14" i="7"/>
  <c r="V14" i="7"/>
  <c r="R14" i="7"/>
  <c r="G14" i="7"/>
  <c r="C14" i="7"/>
  <c r="D14" i="7"/>
  <c r="B14" i="7"/>
  <c r="F14" i="7"/>
  <c r="E14" i="7"/>
  <c r="W15" i="7"/>
  <c r="U15" i="7"/>
  <c r="Q15" i="7"/>
  <c r="T15" i="7"/>
  <c r="V15" i="7"/>
  <c r="S15" i="7"/>
  <c r="R15" i="7"/>
  <c r="W16" i="7"/>
  <c r="F15" i="7"/>
  <c r="B15" i="7"/>
  <c r="D15" i="7"/>
  <c r="C15" i="7"/>
  <c r="E15" i="7"/>
  <c r="G15" i="7"/>
  <c r="Q16" i="7"/>
  <c r="U16" i="7"/>
  <c r="T16" i="7"/>
  <c r="V16" i="7"/>
  <c r="R16" i="7"/>
  <c r="S16" i="7"/>
  <c r="G16" i="7"/>
  <c r="D16" i="7"/>
  <c r="F16" i="7"/>
  <c r="E16" i="7"/>
  <c r="B16" i="7"/>
  <c r="C16" i="7"/>
  <c r="W17" i="7"/>
  <c r="S17" i="7"/>
  <c r="Q17" i="7"/>
  <c r="T17" i="7"/>
  <c r="V17" i="7"/>
  <c r="R17" i="7"/>
  <c r="U17" i="7"/>
  <c r="C17" i="7"/>
  <c r="G17" i="7"/>
  <c r="F17" i="7"/>
  <c r="D17" i="7"/>
  <c r="E17" i="7"/>
  <c r="B17" i="7"/>
  <c r="W18" i="7"/>
  <c r="V18" i="7"/>
  <c r="U18" i="7"/>
  <c r="Q18" i="7"/>
  <c r="R18" i="7"/>
  <c r="T18" i="7"/>
  <c r="S18" i="7"/>
  <c r="F18" i="7"/>
  <c r="E18" i="7"/>
  <c r="G18" i="7"/>
  <c r="C18" i="7"/>
  <c r="B18" i="7"/>
  <c r="D18" i="7"/>
  <c r="W19" i="7"/>
  <c r="R19" i="7"/>
  <c r="T19" i="7"/>
  <c r="U19" i="7"/>
  <c r="Q19" i="7"/>
  <c r="V19" i="7"/>
  <c r="S19" i="7"/>
  <c r="E19" i="7"/>
  <c r="D19" i="7"/>
  <c r="G19" i="7"/>
  <c r="C19" i="7"/>
  <c r="F19" i="7"/>
  <c r="B19" i="7"/>
  <c r="W20" i="7"/>
  <c r="T20" i="7"/>
  <c r="U20" i="7"/>
  <c r="V20" i="7"/>
  <c r="R20" i="7"/>
  <c r="S20" i="7"/>
  <c r="Q20" i="7"/>
  <c r="W21" i="7"/>
  <c r="C20" i="7"/>
  <c r="F20" i="7"/>
  <c r="G20" i="7"/>
  <c r="B20" i="7"/>
  <c r="E20" i="7"/>
  <c r="D20" i="7"/>
  <c r="Q21" i="7"/>
  <c r="T21" i="7"/>
  <c r="R21" i="7"/>
  <c r="V21" i="7"/>
  <c r="U21" i="7"/>
  <c r="S21" i="7"/>
  <c r="W22" i="7"/>
  <c r="Q22" i="7"/>
  <c r="R22" i="7"/>
  <c r="V22" i="7"/>
  <c r="U22" i="7"/>
  <c r="S22" i="7"/>
  <c r="T22" i="7"/>
  <c r="W23" i="7"/>
  <c r="B21" i="7"/>
  <c r="E21" i="7"/>
  <c r="D21" i="7"/>
  <c r="F21" i="7"/>
  <c r="G21" i="7"/>
  <c r="C21" i="7"/>
  <c r="Q23" i="7"/>
  <c r="R23" i="7"/>
  <c r="U23" i="7"/>
  <c r="S23" i="7"/>
  <c r="V23" i="7"/>
  <c r="T23" i="7"/>
  <c r="W24" i="7"/>
  <c r="B22" i="7"/>
  <c r="F22" i="7"/>
  <c r="C22" i="7"/>
  <c r="E22" i="7"/>
  <c r="G22" i="7"/>
  <c r="D22" i="7"/>
  <c r="W25" i="7"/>
  <c r="V24" i="7"/>
  <c r="Q24" i="7"/>
  <c r="R24" i="7"/>
  <c r="S24" i="7"/>
  <c r="T24" i="7"/>
  <c r="U24" i="7"/>
  <c r="F23" i="7"/>
  <c r="E23" i="7"/>
  <c r="B23" i="7"/>
  <c r="D23" i="7"/>
  <c r="G23" i="7"/>
  <c r="C23" i="7"/>
  <c r="C24" i="7"/>
  <c r="G24" i="7"/>
  <c r="E24" i="7"/>
  <c r="F24" i="7"/>
  <c r="D24" i="7"/>
  <c r="B24" i="7"/>
  <c r="Q25" i="7"/>
  <c r="R25" i="7"/>
  <c r="V25" i="7"/>
  <c r="U25" i="7"/>
  <c r="W26" i="7"/>
  <c r="S25" i="7"/>
  <c r="T25" i="7"/>
  <c r="G25" i="7"/>
  <c r="F25" i="7"/>
  <c r="E25" i="7"/>
  <c r="C25" i="7"/>
  <c r="D25" i="7"/>
  <c r="B25" i="7"/>
  <c r="Q26" i="7"/>
  <c r="V26" i="7"/>
  <c r="S26" i="7"/>
  <c r="T26" i="7"/>
  <c r="U26" i="7"/>
  <c r="R26" i="7"/>
  <c r="W27" i="7"/>
  <c r="C26" i="7"/>
  <c r="D26" i="7"/>
  <c r="E26" i="7"/>
  <c r="F26" i="7"/>
  <c r="G26" i="7"/>
  <c r="B26" i="7"/>
  <c r="Q27" i="7"/>
  <c r="S27" i="7"/>
  <c r="T27" i="7"/>
  <c r="V27" i="7"/>
  <c r="R27" i="7"/>
  <c r="U27" i="7"/>
  <c r="W28" i="7"/>
  <c r="F27" i="7"/>
  <c r="C27" i="7"/>
  <c r="E27" i="7"/>
  <c r="G27" i="7"/>
  <c r="D27" i="7"/>
  <c r="B27" i="7"/>
  <c r="W29" i="7"/>
  <c r="R28" i="7"/>
  <c r="S28" i="7"/>
  <c r="V28" i="7"/>
  <c r="T28" i="7"/>
  <c r="U28" i="7"/>
  <c r="Q28" i="7"/>
  <c r="E28" i="7"/>
  <c r="B28" i="7"/>
  <c r="C28" i="7"/>
  <c r="G28" i="7"/>
  <c r="D28" i="7"/>
  <c r="F28" i="7"/>
  <c r="R29" i="7"/>
  <c r="Q29" i="7"/>
  <c r="S29" i="7"/>
  <c r="T29" i="7"/>
  <c r="U29" i="7"/>
  <c r="V29" i="7"/>
  <c r="W30" i="7"/>
  <c r="G29" i="7"/>
  <c r="D29" i="7"/>
  <c r="E29" i="7"/>
  <c r="F29" i="7"/>
  <c r="B29" i="7"/>
  <c r="C29" i="7"/>
  <c r="W31" i="7"/>
  <c r="V30" i="7"/>
  <c r="R30" i="7"/>
  <c r="Q30" i="7"/>
  <c r="U30" i="7"/>
  <c r="T30" i="7"/>
  <c r="S30" i="7"/>
  <c r="W32" i="7"/>
  <c r="V31" i="7"/>
  <c r="R31" i="7"/>
  <c r="S31" i="7"/>
  <c r="U31" i="7"/>
  <c r="Q31" i="7"/>
  <c r="T31" i="7"/>
  <c r="F30" i="7"/>
  <c r="G30" i="7"/>
  <c r="E30" i="7"/>
  <c r="D30" i="7"/>
  <c r="B30" i="7"/>
  <c r="C30" i="7"/>
  <c r="E31" i="7"/>
  <c r="B31" i="7"/>
  <c r="D31" i="7"/>
  <c r="G31" i="7"/>
  <c r="F31" i="7"/>
  <c r="C31" i="7"/>
  <c r="S32" i="7"/>
  <c r="T32" i="7"/>
  <c r="R32" i="7"/>
  <c r="Q32" i="7"/>
  <c r="U32" i="7"/>
  <c r="V32" i="7"/>
  <c r="E32" i="7"/>
  <c r="C32" i="7"/>
  <c r="G32" i="7"/>
  <c r="F32" i="7"/>
  <c r="B32" i="7"/>
  <c r="D32" i="7"/>
  <c r="W33" i="7"/>
  <c r="W34" i="7"/>
  <c r="R34" i="7"/>
  <c r="Q34" i="7"/>
  <c r="V34" i="7"/>
  <c r="S34" i="7"/>
  <c r="U34" i="7"/>
  <c r="T34" i="7"/>
  <c r="W35" i="7"/>
  <c r="R33" i="7"/>
  <c r="U33" i="7"/>
  <c r="T33" i="7"/>
  <c r="V33" i="7"/>
  <c r="S33" i="7"/>
  <c r="Q33" i="7"/>
  <c r="G34" i="7"/>
  <c r="C34" i="7"/>
  <c r="B34" i="7"/>
  <c r="E34" i="7"/>
  <c r="D34" i="7"/>
  <c r="F34" i="7"/>
  <c r="U35" i="7"/>
  <c r="Q35" i="7"/>
  <c r="V35" i="7"/>
  <c r="T35" i="7"/>
  <c r="S35" i="7"/>
  <c r="R35" i="7"/>
  <c r="W36" i="7"/>
  <c r="C33" i="7"/>
  <c r="G33" i="7"/>
  <c r="F33" i="7"/>
  <c r="E33" i="7"/>
  <c r="B33" i="7"/>
  <c r="D33" i="7"/>
  <c r="Q36" i="7"/>
  <c r="V36" i="7"/>
  <c r="U36" i="7"/>
  <c r="T36" i="7"/>
  <c r="R36" i="7"/>
  <c r="S36" i="7"/>
  <c r="W37" i="7"/>
  <c r="D35" i="7"/>
  <c r="G35" i="7"/>
  <c r="C35" i="7"/>
  <c r="F35" i="7"/>
  <c r="E35" i="7"/>
  <c r="B35" i="7"/>
  <c r="T37" i="7"/>
  <c r="Q37" i="7"/>
  <c r="R37" i="7"/>
  <c r="V37" i="7"/>
  <c r="S37" i="7"/>
  <c r="U37" i="7"/>
  <c r="W38" i="7"/>
  <c r="G36" i="7"/>
  <c r="E36" i="7"/>
  <c r="F36" i="7"/>
  <c r="D36" i="7"/>
  <c r="B36" i="7"/>
  <c r="C36" i="7"/>
  <c r="Q38" i="7"/>
  <c r="U38" i="7"/>
  <c r="R38" i="7"/>
  <c r="S38" i="7"/>
  <c r="T38" i="7"/>
  <c r="V38" i="7"/>
  <c r="W39" i="7"/>
  <c r="C37" i="7"/>
  <c r="E37" i="7"/>
  <c r="F37" i="7"/>
  <c r="B37" i="7"/>
  <c r="D37" i="7"/>
  <c r="G37" i="7"/>
  <c r="T39" i="7"/>
  <c r="Q39" i="7"/>
  <c r="U39" i="7"/>
  <c r="R39" i="7"/>
  <c r="S39" i="7"/>
  <c r="V39" i="7"/>
  <c r="W40" i="7"/>
  <c r="D38" i="7"/>
  <c r="G38" i="7"/>
  <c r="E38" i="7"/>
  <c r="B38" i="7"/>
  <c r="F38" i="7"/>
  <c r="C38" i="7"/>
  <c r="Q40" i="7"/>
  <c r="S40" i="7"/>
  <c r="T40" i="7"/>
  <c r="R40" i="7"/>
  <c r="U40" i="7"/>
  <c r="V40" i="7"/>
  <c r="W41" i="7"/>
  <c r="C39" i="7"/>
  <c r="G39" i="7"/>
  <c r="B39" i="7"/>
  <c r="E39" i="7"/>
  <c r="F39" i="7"/>
  <c r="D39" i="7"/>
  <c r="U41" i="7"/>
  <c r="Q41" i="7"/>
  <c r="T41" i="7"/>
  <c r="V41" i="7"/>
  <c r="R41" i="7"/>
  <c r="W42" i="7"/>
  <c r="S41" i="7"/>
  <c r="C40" i="7"/>
  <c r="G40" i="7"/>
  <c r="B40" i="7"/>
  <c r="F40" i="7"/>
  <c r="D40" i="7"/>
  <c r="E40" i="7"/>
  <c r="V42" i="7"/>
  <c r="U42" i="7"/>
  <c r="Q42" i="7"/>
  <c r="R42" i="7"/>
  <c r="S42" i="7"/>
  <c r="T42" i="7"/>
  <c r="W43" i="7"/>
  <c r="D41" i="7"/>
  <c r="G41" i="7"/>
  <c r="F41" i="7"/>
  <c r="B41" i="7"/>
  <c r="C41" i="7"/>
  <c r="E41" i="7"/>
  <c r="R43" i="7"/>
  <c r="T43" i="7"/>
  <c r="Q43" i="7"/>
  <c r="U43" i="7"/>
  <c r="V43" i="7"/>
  <c r="S43" i="7"/>
  <c r="W44" i="7"/>
  <c r="E42" i="7"/>
  <c r="D42" i="7"/>
  <c r="B42" i="7"/>
  <c r="F42" i="7"/>
  <c r="G42" i="7"/>
  <c r="C42" i="7"/>
  <c r="R44" i="7"/>
  <c r="T44" i="7"/>
  <c r="V44" i="7"/>
  <c r="S44" i="7"/>
  <c r="U44" i="7"/>
  <c r="Q44" i="7"/>
  <c r="W45" i="7"/>
  <c r="D43" i="7"/>
  <c r="B43" i="7"/>
  <c r="E43" i="7"/>
  <c r="C43" i="7"/>
  <c r="G43" i="7"/>
  <c r="F43" i="7"/>
  <c r="S45" i="7"/>
  <c r="U45" i="7"/>
  <c r="R45" i="7"/>
  <c r="T45" i="7"/>
  <c r="V45" i="7"/>
  <c r="Q45" i="7"/>
  <c r="W46" i="7"/>
  <c r="E44" i="7"/>
  <c r="F44" i="7"/>
  <c r="B44" i="7"/>
  <c r="C44" i="7"/>
  <c r="D44" i="7"/>
  <c r="G44" i="7"/>
  <c r="V46" i="7"/>
  <c r="U46" i="7"/>
  <c r="R46" i="7"/>
  <c r="Q46" i="7"/>
  <c r="S46" i="7"/>
  <c r="T46" i="7"/>
  <c r="W47" i="7"/>
  <c r="E45" i="7"/>
  <c r="G45" i="7"/>
  <c r="C45" i="7"/>
  <c r="F45" i="7"/>
  <c r="B45" i="7"/>
  <c r="D45" i="7"/>
  <c r="T47" i="7"/>
  <c r="U47" i="7"/>
  <c r="Q47" i="7"/>
  <c r="R47" i="7"/>
  <c r="V47" i="7"/>
  <c r="S47" i="7"/>
  <c r="W48" i="7"/>
  <c r="D46" i="7"/>
  <c r="E46" i="7"/>
  <c r="C46" i="7"/>
  <c r="B46" i="7"/>
  <c r="F46" i="7"/>
  <c r="G46" i="7"/>
  <c r="T48" i="7"/>
  <c r="V48" i="7"/>
  <c r="Q48" i="7"/>
  <c r="R48" i="7"/>
  <c r="S48" i="7"/>
  <c r="W49" i="7"/>
  <c r="U48" i="7"/>
  <c r="C47" i="7"/>
  <c r="B47" i="7"/>
  <c r="G47" i="7"/>
  <c r="F47" i="7"/>
  <c r="E47" i="7"/>
  <c r="D47" i="7"/>
  <c r="U49" i="7"/>
  <c r="T49" i="7"/>
  <c r="Q49" i="7"/>
  <c r="V49" i="7"/>
  <c r="S49" i="7"/>
  <c r="R49" i="7"/>
  <c r="W50" i="7"/>
  <c r="F48" i="7"/>
  <c r="B48" i="7"/>
  <c r="D48" i="7"/>
  <c r="E48" i="7"/>
  <c r="C48" i="7"/>
  <c r="G48" i="7"/>
  <c r="S50" i="7"/>
  <c r="T50" i="7"/>
  <c r="Q50" i="7"/>
  <c r="U50" i="7"/>
  <c r="V50" i="7"/>
  <c r="R50" i="7"/>
  <c r="W51" i="7"/>
  <c r="E49" i="7"/>
  <c r="B49" i="7"/>
  <c r="C49" i="7"/>
  <c r="G49" i="7"/>
  <c r="D49" i="7"/>
  <c r="F49" i="7"/>
  <c r="S51" i="7"/>
  <c r="R51" i="7"/>
  <c r="U51" i="7"/>
  <c r="T51" i="7"/>
  <c r="Q51" i="7"/>
  <c r="V51" i="7"/>
  <c r="W52" i="7"/>
  <c r="F50" i="7"/>
  <c r="B50" i="7"/>
  <c r="C50" i="7"/>
  <c r="G50" i="7"/>
  <c r="D50" i="7"/>
  <c r="E50" i="7"/>
  <c r="U52" i="7"/>
  <c r="Q52" i="7"/>
  <c r="W53" i="7"/>
  <c r="R52" i="7"/>
  <c r="T52" i="7"/>
  <c r="S52" i="7"/>
  <c r="V52" i="7"/>
  <c r="G51" i="7"/>
  <c r="E51" i="7"/>
  <c r="D51" i="7"/>
  <c r="B51" i="7"/>
  <c r="C51" i="7"/>
  <c r="F51" i="7"/>
  <c r="U53" i="7"/>
  <c r="V53" i="7"/>
  <c r="S53" i="7"/>
  <c r="Q53" i="7"/>
  <c r="T53" i="7"/>
  <c r="R53" i="7"/>
  <c r="W54" i="7"/>
  <c r="F52" i="7"/>
  <c r="E52" i="7"/>
  <c r="G52" i="7"/>
  <c r="D52" i="7"/>
  <c r="B52" i="7"/>
  <c r="C52" i="7"/>
  <c r="U54" i="7"/>
  <c r="W55" i="7"/>
  <c r="R54" i="7"/>
  <c r="V54" i="7"/>
  <c r="Q54" i="7"/>
  <c r="T54" i="7"/>
  <c r="S54" i="7"/>
  <c r="F53" i="7"/>
  <c r="C53" i="7"/>
  <c r="B53" i="7"/>
  <c r="D53" i="7"/>
  <c r="G53" i="7"/>
  <c r="E53" i="7"/>
  <c r="G54" i="7"/>
  <c r="E54" i="7"/>
  <c r="D54" i="7"/>
  <c r="C54" i="7"/>
  <c r="B54" i="7"/>
  <c r="F54" i="7"/>
  <c r="Q55" i="7"/>
  <c r="S55" i="7"/>
  <c r="U55" i="7"/>
  <c r="T55" i="7"/>
  <c r="R55" i="7"/>
  <c r="W56" i="7"/>
  <c r="V55" i="7"/>
  <c r="W57" i="7"/>
  <c r="Q56" i="7"/>
  <c r="U56" i="7"/>
  <c r="T56" i="7"/>
  <c r="V56" i="7"/>
  <c r="S56" i="7"/>
  <c r="R56" i="7"/>
  <c r="B55" i="7"/>
  <c r="C55" i="7"/>
  <c r="D55" i="7"/>
  <c r="G55" i="7"/>
  <c r="E55" i="7"/>
  <c r="F55" i="7"/>
  <c r="G56" i="7"/>
  <c r="F56" i="7"/>
  <c r="C56" i="7"/>
  <c r="D56" i="7"/>
  <c r="E56" i="7"/>
  <c r="B56" i="7"/>
  <c r="S57" i="7"/>
  <c r="W58" i="7"/>
  <c r="Q57" i="7"/>
  <c r="T57" i="7"/>
  <c r="U57" i="7"/>
  <c r="R57" i="7"/>
  <c r="V57" i="7"/>
  <c r="S58" i="7"/>
  <c r="Q58" i="7"/>
  <c r="T58" i="7"/>
  <c r="U58" i="7"/>
  <c r="V58" i="7"/>
  <c r="R58" i="7"/>
  <c r="W59" i="7"/>
  <c r="E57" i="7"/>
  <c r="G57" i="7"/>
  <c r="D57" i="7"/>
  <c r="F57" i="7"/>
  <c r="B57" i="7"/>
  <c r="C57" i="7"/>
  <c r="G58" i="7"/>
  <c r="D58" i="7"/>
  <c r="C58" i="7"/>
  <c r="B58" i="7"/>
  <c r="F58" i="7"/>
  <c r="E58" i="7"/>
  <c r="S59" i="7"/>
  <c r="Q59" i="7"/>
  <c r="T59" i="7"/>
  <c r="V59" i="7"/>
  <c r="R59" i="7"/>
  <c r="U59" i="7"/>
  <c r="W60" i="7"/>
  <c r="B59" i="7"/>
  <c r="G59" i="7"/>
  <c r="D59" i="7"/>
  <c r="C59" i="7"/>
  <c r="F59" i="7"/>
  <c r="E59" i="7"/>
  <c r="V60" i="7"/>
  <c r="U60" i="7"/>
  <c r="S60" i="7"/>
  <c r="R60" i="7"/>
  <c r="T60" i="7"/>
  <c r="Q60" i="7"/>
  <c r="W61" i="7"/>
  <c r="G60" i="7"/>
  <c r="B60" i="7"/>
  <c r="E60" i="7"/>
  <c r="D60" i="7"/>
  <c r="F60" i="7"/>
  <c r="C60" i="7"/>
  <c r="Q61" i="7"/>
  <c r="S61" i="7"/>
  <c r="W62" i="7"/>
  <c r="T61" i="7"/>
  <c r="R61" i="7"/>
  <c r="V61" i="7"/>
  <c r="U61" i="7"/>
  <c r="B61" i="7"/>
  <c r="G61" i="7"/>
  <c r="D61" i="7"/>
  <c r="E61" i="7"/>
  <c r="F61" i="7"/>
  <c r="C61" i="7"/>
  <c r="U62" i="7"/>
  <c r="S62" i="7"/>
  <c r="R62" i="7"/>
  <c r="V62" i="7"/>
  <c r="T62" i="7"/>
  <c r="Q62" i="7"/>
  <c r="W63" i="7"/>
  <c r="C62" i="7"/>
  <c r="B62" i="7"/>
  <c r="E62" i="7"/>
  <c r="D62" i="7"/>
  <c r="F62" i="7"/>
  <c r="G62" i="7"/>
  <c r="V63" i="7"/>
  <c r="U63" i="7"/>
  <c r="Q63" i="7"/>
  <c r="R63" i="7"/>
  <c r="S63" i="7"/>
  <c r="T63" i="7"/>
  <c r="W64" i="7"/>
  <c r="W65" i="7"/>
  <c r="T64" i="7"/>
  <c r="V64" i="7"/>
  <c r="S64" i="7"/>
  <c r="Q64" i="7"/>
  <c r="U64" i="7"/>
  <c r="R64" i="7"/>
  <c r="F63" i="7"/>
  <c r="C63" i="7"/>
  <c r="G63" i="7"/>
  <c r="D63" i="7"/>
  <c r="B63" i="7"/>
  <c r="E63" i="7"/>
  <c r="F64" i="7"/>
  <c r="E64" i="7"/>
  <c r="G64" i="7"/>
  <c r="B64" i="7"/>
  <c r="D64" i="7"/>
  <c r="C64" i="7"/>
  <c r="W66" i="7"/>
  <c r="S65" i="7"/>
  <c r="Q65" i="7"/>
  <c r="U65" i="7"/>
  <c r="V65" i="7"/>
  <c r="T65" i="7"/>
  <c r="R65" i="7"/>
  <c r="Q66" i="7"/>
  <c r="T66" i="7"/>
  <c r="S66" i="7"/>
  <c r="R66" i="7"/>
  <c r="U66" i="7"/>
  <c r="V66" i="7"/>
  <c r="W67" i="7"/>
  <c r="C65" i="7"/>
  <c r="G65" i="7"/>
  <c r="D65" i="7"/>
  <c r="E65" i="7"/>
  <c r="B65" i="7"/>
  <c r="F65" i="7"/>
  <c r="R67" i="7"/>
  <c r="S67" i="7"/>
  <c r="T67" i="7"/>
  <c r="U67" i="7"/>
  <c r="V67" i="7"/>
  <c r="Q67" i="7"/>
  <c r="W68" i="7"/>
  <c r="G66" i="7"/>
  <c r="B66" i="7"/>
  <c r="D66" i="7"/>
  <c r="C66" i="7"/>
  <c r="F66" i="7"/>
  <c r="E66" i="7"/>
  <c r="U68" i="7"/>
  <c r="R68" i="7"/>
  <c r="V68" i="7"/>
  <c r="T68" i="7"/>
  <c r="Q68" i="7"/>
  <c r="S68" i="7"/>
  <c r="W69" i="7"/>
  <c r="B67" i="7"/>
  <c r="D67" i="7"/>
  <c r="E67" i="7"/>
  <c r="F67" i="7"/>
  <c r="G67" i="7"/>
  <c r="C67" i="7"/>
  <c r="R69" i="7"/>
  <c r="V69" i="7"/>
  <c r="U69" i="7"/>
  <c r="Q69" i="7"/>
  <c r="W70" i="7"/>
  <c r="T69" i="7"/>
  <c r="S69" i="7"/>
  <c r="C68" i="7"/>
  <c r="D68" i="7"/>
  <c r="E68" i="7"/>
  <c r="F68" i="7"/>
  <c r="G68" i="7"/>
  <c r="B68" i="7"/>
  <c r="S70" i="7"/>
  <c r="Q70" i="7"/>
  <c r="U70" i="7"/>
  <c r="T70" i="7"/>
  <c r="R70" i="7"/>
  <c r="V70" i="7"/>
  <c r="W71" i="7"/>
  <c r="E69" i="7"/>
  <c r="B69" i="7"/>
  <c r="C69" i="7"/>
  <c r="D69" i="7"/>
  <c r="F69" i="7"/>
  <c r="G69" i="7"/>
  <c r="R71" i="7"/>
  <c r="S71" i="7"/>
  <c r="T71" i="7"/>
  <c r="V71" i="7"/>
  <c r="U71" i="7"/>
  <c r="Q71" i="7"/>
  <c r="W72" i="7"/>
  <c r="F70" i="7"/>
  <c r="E70" i="7"/>
  <c r="B70" i="7"/>
  <c r="D70" i="7"/>
  <c r="C70" i="7"/>
  <c r="G70" i="7"/>
  <c r="V72" i="7"/>
  <c r="T72" i="7"/>
  <c r="R72" i="7"/>
  <c r="S72" i="7"/>
  <c r="Q72" i="7"/>
  <c r="U72" i="7"/>
  <c r="W73" i="7"/>
  <c r="E71" i="7"/>
  <c r="F71" i="7"/>
  <c r="C71" i="7"/>
  <c r="G71" i="7"/>
  <c r="D71" i="7"/>
  <c r="B71" i="7"/>
  <c r="R73" i="7"/>
  <c r="S73" i="7"/>
  <c r="Q73" i="7"/>
  <c r="U73" i="7"/>
  <c r="V73" i="7"/>
  <c r="T73" i="7"/>
  <c r="W74" i="7"/>
  <c r="G72" i="7"/>
  <c r="F72" i="7"/>
  <c r="B72" i="7"/>
  <c r="C72" i="7"/>
  <c r="E72" i="7"/>
  <c r="D72" i="7"/>
  <c r="T74" i="7"/>
  <c r="U74" i="7"/>
  <c r="V74" i="7"/>
  <c r="W75" i="7"/>
  <c r="Q74" i="7"/>
  <c r="R74" i="7"/>
  <c r="S74" i="7"/>
  <c r="E73" i="7"/>
  <c r="D73" i="7"/>
  <c r="C73" i="7"/>
  <c r="B73" i="7"/>
  <c r="F73" i="7"/>
  <c r="G73" i="7"/>
  <c r="C74" i="7"/>
  <c r="E74" i="7"/>
  <c r="F74" i="7"/>
  <c r="D74" i="7"/>
  <c r="G74" i="7"/>
  <c r="B74" i="7"/>
  <c r="S75" i="7"/>
  <c r="U75" i="7"/>
  <c r="V75" i="7"/>
  <c r="Q75" i="7"/>
  <c r="R75" i="7"/>
  <c r="T75" i="7"/>
  <c r="W76" i="7"/>
  <c r="V76" i="7"/>
  <c r="S76" i="7"/>
  <c r="W77" i="7"/>
  <c r="U76" i="7"/>
  <c r="Q76" i="7"/>
  <c r="T76" i="7"/>
  <c r="R76" i="7"/>
  <c r="B75" i="7"/>
  <c r="D75" i="7"/>
  <c r="G75" i="7"/>
  <c r="F75" i="7"/>
  <c r="C75" i="7"/>
  <c r="E75" i="7"/>
  <c r="D76" i="7"/>
  <c r="C76" i="7"/>
  <c r="B76" i="7"/>
  <c r="G76" i="7"/>
  <c r="E76" i="7"/>
  <c r="F76" i="7"/>
  <c r="R77" i="7"/>
  <c r="U77" i="7"/>
  <c r="T77" i="7"/>
  <c r="V77" i="7"/>
  <c r="S77" i="7"/>
  <c r="Q77" i="7"/>
  <c r="W78" i="7"/>
  <c r="U78" i="7"/>
  <c r="R78" i="7"/>
  <c r="Q78" i="7"/>
  <c r="T78" i="7"/>
  <c r="V78" i="7"/>
  <c r="S78" i="7"/>
  <c r="W79" i="7"/>
  <c r="B77" i="7"/>
  <c r="G77" i="7"/>
  <c r="F77" i="7"/>
  <c r="D77" i="7"/>
  <c r="C77" i="7"/>
  <c r="E77" i="7"/>
  <c r="S79" i="7"/>
  <c r="R79" i="7"/>
  <c r="V79" i="7"/>
  <c r="T79" i="7"/>
  <c r="U79" i="7"/>
  <c r="Q79" i="7"/>
  <c r="W80" i="7"/>
  <c r="B78" i="7"/>
  <c r="G78" i="7"/>
  <c r="C78" i="7"/>
  <c r="F78" i="7"/>
  <c r="D78" i="7"/>
  <c r="E78" i="7"/>
  <c r="R80" i="7"/>
  <c r="S80" i="7"/>
  <c r="T80" i="7"/>
  <c r="Q80" i="7"/>
  <c r="U80" i="7"/>
  <c r="V80" i="7"/>
  <c r="W81" i="7"/>
  <c r="D79" i="7"/>
  <c r="B79" i="7"/>
  <c r="E79" i="7"/>
  <c r="G79" i="7"/>
  <c r="C79" i="7"/>
  <c r="F79" i="7"/>
  <c r="R81" i="7"/>
  <c r="V81" i="7"/>
  <c r="S81" i="7"/>
  <c r="U81" i="7"/>
  <c r="Q81" i="7"/>
  <c r="T81" i="7"/>
  <c r="W82" i="7"/>
  <c r="B80" i="7"/>
  <c r="C80" i="7"/>
  <c r="F80" i="7"/>
  <c r="E80" i="7"/>
  <c r="G80" i="7"/>
  <c r="D80" i="7"/>
  <c r="S82" i="7"/>
  <c r="U82" i="7"/>
  <c r="Q82" i="7"/>
  <c r="R82" i="7"/>
  <c r="V82" i="7"/>
  <c r="T82" i="7"/>
  <c r="W83" i="7"/>
  <c r="C81" i="7"/>
  <c r="F81" i="7"/>
  <c r="G81" i="7"/>
  <c r="D81" i="7"/>
  <c r="B81" i="7"/>
  <c r="E81" i="7"/>
  <c r="R83" i="7"/>
  <c r="S83" i="7"/>
  <c r="T83" i="7"/>
  <c r="U83" i="7"/>
  <c r="V83" i="7"/>
  <c r="Q83" i="7"/>
  <c r="W84" i="7"/>
  <c r="F82" i="7"/>
  <c r="B82" i="7"/>
  <c r="D82" i="7"/>
  <c r="G82" i="7"/>
  <c r="E82" i="7"/>
  <c r="C82" i="7"/>
  <c r="Q84" i="7"/>
  <c r="R84" i="7"/>
  <c r="T84" i="7"/>
  <c r="S84" i="7"/>
  <c r="U84" i="7"/>
  <c r="V84" i="7"/>
  <c r="W85" i="7"/>
  <c r="G83" i="7"/>
  <c r="E83" i="7"/>
  <c r="B83" i="7"/>
  <c r="C83" i="7"/>
  <c r="F83" i="7"/>
  <c r="D83" i="7"/>
  <c r="T85" i="7"/>
  <c r="U85" i="7"/>
  <c r="V85" i="7"/>
  <c r="Q85" i="7"/>
  <c r="R85" i="7"/>
  <c r="S85" i="7"/>
  <c r="W86" i="7"/>
  <c r="B84" i="7"/>
  <c r="D84" i="7"/>
  <c r="F84" i="7"/>
  <c r="E84" i="7"/>
  <c r="C84" i="7"/>
  <c r="G84" i="7"/>
  <c r="T86" i="7"/>
  <c r="Q86" i="7"/>
  <c r="R86" i="7"/>
  <c r="V86" i="7"/>
  <c r="U86" i="7"/>
  <c r="S86" i="7"/>
  <c r="W87" i="7"/>
  <c r="B85" i="7"/>
  <c r="D85" i="7"/>
  <c r="E85" i="7"/>
  <c r="G85" i="7"/>
  <c r="F85" i="7"/>
  <c r="C85" i="7"/>
  <c r="V87" i="7"/>
  <c r="R87" i="7"/>
  <c r="S87" i="7"/>
  <c r="Q87" i="7"/>
  <c r="T87" i="7"/>
  <c r="U87" i="7"/>
  <c r="W88" i="7"/>
  <c r="B86" i="7"/>
  <c r="F86" i="7"/>
  <c r="E86" i="7"/>
  <c r="C86" i="7"/>
  <c r="D86" i="7"/>
  <c r="G86" i="7"/>
  <c r="U88" i="7"/>
  <c r="R88" i="7"/>
  <c r="T88" i="7"/>
  <c r="S88" i="7"/>
  <c r="Q88" i="7"/>
  <c r="V88" i="7"/>
  <c r="W89" i="7"/>
  <c r="F87" i="7"/>
  <c r="D87" i="7"/>
  <c r="B87" i="7"/>
  <c r="E87" i="7"/>
  <c r="C87" i="7"/>
  <c r="G87" i="7"/>
  <c r="V89" i="7"/>
  <c r="Q89" i="7"/>
  <c r="R89" i="7"/>
  <c r="S89" i="7"/>
  <c r="T89" i="7"/>
  <c r="U89" i="7"/>
  <c r="W90" i="7"/>
  <c r="E88" i="7"/>
  <c r="D88" i="7"/>
  <c r="F88" i="7"/>
  <c r="G88" i="7"/>
  <c r="B88" i="7"/>
  <c r="C88" i="7"/>
  <c r="S90" i="7"/>
  <c r="V90" i="7"/>
  <c r="Q90" i="7"/>
  <c r="U90" i="7"/>
  <c r="T90" i="7"/>
  <c r="R90" i="7"/>
  <c r="W91" i="7"/>
  <c r="F89" i="7"/>
  <c r="D89" i="7"/>
  <c r="E89" i="7"/>
  <c r="B89" i="7"/>
  <c r="C89" i="7"/>
  <c r="G89" i="7"/>
  <c r="Q91" i="7"/>
  <c r="R91" i="7"/>
  <c r="S91" i="7"/>
  <c r="U91" i="7"/>
  <c r="V91" i="7"/>
  <c r="T91" i="7"/>
  <c r="W92" i="7"/>
  <c r="G90" i="7"/>
  <c r="E90" i="7"/>
  <c r="F90" i="7"/>
  <c r="D90" i="7"/>
  <c r="C90" i="7"/>
  <c r="B90" i="7"/>
  <c r="V92" i="7"/>
  <c r="U92" i="7"/>
  <c r="T92" i="7"/>
  <c r="Q92" i="7"/>
  <c r="S92" i="7"/>
  <c r="R92" i="7"/>
  <c r="W93" i="7"/>
  <c r="F91" i="7"/>
  <c r="B91" i="7"/>
  <c r="G91" i="7"/>
  <c r="C91" i="7"/>
  <c r="E91" i="7"/>
  <c r="D91" i="7"/>
  <c r="S93" i="7"/>
  <c r="T93" i="7"/>
  <c r="R93" i="7"/>
  <c r="U93" i="7"/>
  <c r="Q93" i="7"/>
  <c r="V93" i="7"/>
  <c r="W94" i="7"/>
  <c r="D92" i="7"/>
  <c r="F92" i="7"/>
  <c r="G92" i="7"/>
  <c r="B92" i="7"/>
  <c r="C92" i="7"/>
  <c r="E92" i="7"/>
  <c r="T94" i="7"/>
  <c r="S94" i="7"/>
  <c r="V94" i="7"/>
  <c r="U94" i="7"/>
  <c r="R94" i="7"/>
  <c r="Q94" i="7"/>
  <c r="W95" i="7"/>
  <c r="D93" i="7"/>
  <c r="B93" i="7"/>
  <c r="G93" i="7"/>
  <c r="C93" i="7"/>
  <c r="F93" i="7"/>
  <c r="E93" i="7"/>
  <c r="T95" i="7"/>
  <c r="U95" i="7"/>
  <c r="S95" i="7"/>
  <c r="V95" i="7"/>
  <c r="Q95" i="7"/>
  <c r="R95" i="7"/>
  <c r="W96" i="7"/>
  <c r="G94" i="7"/>
  <c r="D94" i="7"/>
  <c r="F94" i="7"/>
  <c r="E94" i="7"/>
  <c r="C94" i="7"/>
  <c r="B94" i="7"/>
  <c r="S96" i="7"/>
  <c r="Q96" i="7"/>
  <c r="T96" i="7"/>
  <c r="U96" i="7"/>
  <c r="R96" i="7"/>
  <c r="V96" i="7"/>
  <c r="W97" i="7"/>
  <c r="E95" i="7"/>
  <c r="F95" i="7"/>
  <c r="B95" i="7"/>
  <c r="D95" i="7"/>
  <c r="C95" i="7"/>
  <c r="G95" i="7"/>
  <c r="T97" i="7"/>
  <c r="U97" i="7"/>
  <c r="V97" i="7"/>
  <c r="S97" i="7"/>
  <c r="R97" i="7"/>
  <c r="Q97" i="7"/>
  <c r="W98" i="7"/>
  <c r="F96" i="7"/>
  <c r="B96" i="7"/>
  <c r="G96" i="7"/>
  <c r="D96" i="7"/>
  <c r="E96" i="7"/>
  <c r="C96" i="7"/>
  <c r="Q98" i="7"/>
  <c r="U98" i="7"/>
  <c r="R98" i="7"/>
  <c r="W99" i="7"/>
  <c r="S98" i="7"/>
  <c r="V98" i="7"/>
  <c r="T98" i="7"/>
  <c r="C97" i="7"/>
  <c r="D97" i="7"/>
  <c r="G97" i="7"/>
  <c r="B97" i="7"/>
  <c r="F97" i="7"/>
  <c r="E97" i="7"/>
  <c r="W100" i="7"/>
  <c r="Q99" i="7"/>
  <c r="T99" i="7"/>
  <c r="S99" i="7"/>
  <c r="U99" i="7"/>
  <c r="V99" i="7"/>
  <c r="R99" i="7"/>
  <c r="D98" i="7"/>
  <c r="F98" i="7"/>
  <c r="G98" i="7"/>
  <c r="B98" i="7"/>
  <c r="E98" i="7"/>
  <c r="C98" i="7"/>
  <c r="D99" i="7"/>
  <c r="C99" i="7"/>
  <c r="G99" i="7"/>
  <c r="E99" i="7"/>
  <c r="B99" i="7"/>
  <c r="F99" i="7"/>
  <c r="W101" i="7"/>
  <c r="U100" i="7"/>
  <c r="Q100" i="7"/>
  <c r="R100" i="7"/>
  <c r="V100" i="7"/>
  <c r="T100" i="7"/>
  <c r="S100" i="7"/>
  <c r="S101" i="7"/>
  <c r="R101" i="7"/>
  <c r="U101" i="7"/>
  <c r="V101" i="7"/>
  <c r="W102" i="7"/>
  <c r="Q101" i="7"/>
  <c r="T101" i="7"/>
  <c r="B100" i="7"/>
  <c r="E100" i="7"/>
  <c r="F100" i="7"/>
  <c r="D100" i="7"/>
  <c r="G100" i="7"/>
  <c r="C100" i="7"/>
  <c r="B101" i="7"/>
  <c r="E101" i="7"/>
  <c r="G101" i="7"/>
  <c r="C101" i="7"/>
  <c r="D101" i="7"/>
  <c r="F101" i="7"/>
  <c r="Q102" i="7"/>
  <c r="V102" i="7"/>
  <c r="T102" i="7"/>
  <c r="S102" i="7"/>
  <c r="R102" i="7"/>
  <c r="U102" i="7"/>
  <c r="W103" i="7"/>
  <c r="B102" i="7"/>
  <c r="D102" i="7"/>
  <c r="G102" i="7"/>
  <c r="C102" i="7"/>
  <c r="E102" i="7"/>
  <c r="F102" i="7"/>
  <c r="S103" i="7"/>
  <c r="R103" i="7"/>
  <c r="T103" i="7"/>
  <c r="U103" i="7"/>
  <c r="Q103" i="7"/>
  <c r="V103" i="7"/>
  <c r="W104" i="7"/>
  <c r="B103" i="7"/>
  <c r="D103" i="7"/>
  <c r="E103" i="7"/>
  <c r="G103" i="7"/>
  <c r="F103" i="7"/>
  <c r="C103" i="7"/>
  <c r="R104" i="7"/>
  <c r="S104" i="7"/>
  <c r="V104" i="7"/>
  <c r="Q104" i="7"/>
  <c r="U104" i="7"/>
  <c r="T104" i="7"/>
  <c r="W105" i="7"/>
  <c r="B104" i="7"/>
  <c r="D104" i="7"/>
  <c r="F104" i="7"/>
  <c r="E104" i="7"/>
  <c r="G104" i="7"/>
  <c r="C104" i="7"/>
  <c r="T105" i="7"/>
  <c r="V105" i="7"/>
  <c r="S105" i="7"/>
  <c r="R105" i="7"/>
  <c r="U105" i="7"/>
  <c r="W106" i="7"/>
  <c r="Q105" i="7"/>
  <c r="F105" i="7"/>
  <c r="D105" i="7"/>
  <c r="E105" i="7"/>
  <c r="C105" i="7"/>
  <c r="B105" i="7"/>
  <c r="G105" i="7"/>
  <c r="R106" i="7"/>
  <c r="Q106" i="7"/>
  <c r="T106" i="7"/>
  <c r="W107" i="7"/>
  <c r="V106" i="7"/>
  <c r="U106" i="7"/>
  <c r="S106" i="7"/>
  <c r="G106" i="7"/>
  <c r="D106" i="7"/>
  <c r="F106" i="7"/>
  <c r="B106" i="7"/>
  <c r="C106" i="7"/>
  <c r="E106" i="7"/>
  <c r="T107" i="7"/>
  <c r="V107" i="7"/>
  <c r="R107" i="7"/>
  <c r="S107" i="7"/>
  <c r="Q107" i="7"/>
  <c r="U107" i="7"/>
  <c r="W108" i="7"/>
  <c r="U108" i="7"/>
  <c r="R108" i="7"/>
  <c r="T108" i="7"/>
  <c r="Q108" i="7"/>
  <c r="V108" i="7"/>
  <c r="S108" i="7"/>
  <c r="W109" i="7"/>
  <c r="C107" i="7"/>
  <c r="B107" i="7"/>
  <c r="E107" i="7"/>
  <c r="F107" i="7"/>
  <c r="D107" i="7"/>
  <c r="G107" i="7"/>
  <c r="S109" i="7"/>
  <c r="R109" i="7"/>
  <c r="V109" i="7"/>
  <c r="T109" i="7"/>
  <c r="U109" i="7"/>
  <c r="Q109" i="7"/>
  <c r="W110" i="7"/>
  <c r="D108" i="7"/>
  <c r="B108" i="7"/>
  <c r="G108" i="7"/>
  <c r="F108" i="7"/>
  <c r="C108" i="7"/>
  <c r="E108" i="7"/>
  <c r="V2" i="8"/>
  <c r="V3" i="8"/>
  <c r="V4" i="8"/>
  <c r="V5" i="8"/>
  <c r="V6" i="8"/>
  <c r="V7" i="8"/>
  <c r="V8" i="8"/>
  <c r="V9" i="8"/>
  <c r="V10" i="8"/>
  <c r="V11" i="8"/>
  <c r="P11" i="8"/>
  <c r="U3" i="8"/>
  <c r="P5" i="8"/>
  <c r="R8" i="8"/>
  <c r="V12" i="8"/>
  <c r="V13" i="8"/>
  <c r="V14" i="8"/>
  <c r="V15" i="8"/>
  <c r="R4" i="8"/>
  <c r="T7" i="8"/>
  <c r="P9" i="8"/>
  <c r="U6" i="8"/>
  <c r="U9" i="8"/>
  <c r="T9" i="8"/>
  <c r="T4" i="8"/>
  <c r="Q10" i="8"/>
  <c r="S8" i="8"/>
  <c r="Q8" i="8"/>
  <c r="Q3" i="8"/>
  <c r="D3" i="8"/>
  <c r="Q6" i="8"/>
  <c r="D6" i="8"/>
  <c r="P10" i="8"/>
  <c r="Q5" i="8"/>
  <c r="S3" i="8"/>
  <c r="T6" i="8"/>
  <c r="S6" i="8"/>
  <c r="P6" i="8"/>
  <c r="Q9" i="8"/>
  <c r="R7" i="8"/>
  <c r="S2" i="8"/>
  <c r="U5" i="8"/>
  <c r="Q7" i="8"/>
  <c r="U11" i="8"/>
  <c r="P4" i="8"/>
  <c r="R2" i="8"/>
  <c r="F2" i="8"/>
  <c r="T5" i="8"/>
  <c r="P7" i="8"/>
  <c r="B7" i="8"/>
  <c r="T11" i="8"/>
  <c r="T3" i="8"/>
  <c r="R3" i="8"/>
  <c r="P8" i="8"/>
  <c r="P3" i="8"/>
  <c r="U4" i="8"/>
  <c r="S9" i="8"/>
  <c r="U7" i="8"/>
  <c r="Q4" i="8"/>
  <c r="T2" i="8"/>
  <c r="Q2" i="8"/>
  <c r="S5" i="8"/>
  <c r="U8" i="8"/>
  <c r="S11" i="8"/>
  <c r="R6" i="8"/>
  <c r="R9" i="8"/>
  <c r="S4" i="8"/>
  <c r="U2" i="8"/>
  <c r="S7" i="8"/>
  <c r="P2" i="8"/>
  <c r="R5" i="8"/>
  <c r="T8" i="8"/>
  <c r="Q11" i="8"/>
  <c r="T13" i="8"/>
  <c r="Q15" i="8"/>
  <c r="S13" i="8"/>
  <c r="P15" i="8"/>
  <c r="R13" i="8"/>
  <c r="U13" i="8"/>
  <c r="Q13" i="8"/>
  <c r="C3" i="8"/>
  <c r="R11" i="8"/>
  <c r="P13" i="8"/>
  <c r="R15" i="8"/>
  <c r="U14" i="8"/>
  <c r="T14" i="8"/>
  <c r="U12" i="8"/>
  <c r="S14" i="8"/>
  <c r="T12" i="8"/>
  <c r="R14" i="8"/>
  <c r="U10" i="8"/>
  <c r="S12" i="8"/>
  <c r="Q14" i="8"/>
  <c r="T10" i="8"/>
  <c r="R12" i="8"/>
  <c r="P14" i="8"/>
  <c r="S10" i="8"/>
  <c r="Q12" i="8"/>
  <c r="U15" i="8"/>
  <c r="R10" i="8"/>
  <c r="P12" i="8"/>
  <c r="T15" i="8"/>
  <c r="R110" i="7"/>
  <c r="U110" i="7"/>
  <c r="T110" i="7"/>
  <c r="V110" i="7"/>
  <c r="W111" i="7"/>
  <c r="Q110" i="7"/>
  <c r="S110" i="7"/>
  <c r="E109" i="7"/>
  <c r="F109" i="7"/>
  <c r="C109" i="7"/>
  <c r="G109" i="7"/>
  <c r="D109" i="7"/>
  <c r="B109" i="7"/>
  <c r="E8" i="8"/>
  <c r="D5" i="8"/>
  <c r="E9" i="8"/>
  <c r="B14" i="8"/>
  <c r="B5" i="8"/>
  <c r="B3" i="8"/>
  <c r="E3" i="8"/>
  <c r="D14" i="8"/>
  <c r="F3" i="8"/>
  <c r="C6" i="8"/>
  <c r="F5" i="8"/>
  <c r="C4" i="8"/>
  <c r="B6" i="8"/>
  <c r="F14" i="8"/>
  <c r="F6" i="8"/>
  <c r="E6" i="8"/>
  <c r="F7" i="8"/>
  <c r="E7" i="8"/>
  <c r="B9" i="8"/>
  <c r="C9" i="8"/>
  <c r="B4" i="8"/>
  <c r="F11" i="8"/>
  <c r="C11" i="8"/>
  <c r="C5" i="8"/>
  <c r="E14" i="8"/>
  <c r="B8" i="8"/>
  <c r="E2" i="8"/>
  <c r="D7" i="8"/>
  <c r="D11" i="8"/>
  <c r="D4" i="8"/>
  <c r="E4" i="8"/>
  <c r="F4" i="8"/>
  <c r="D9" i="8"/>
  <c r="B2" i="8"/>
  <c r="C8" i="8"/>
  <c r="C7" i="8"/>
  <c r="C2" i="8"/>
  <c r="E11" i="8"/>
  <c r="D2" i="8"/>
  <c r="F9" i="8"/>
  <c r="F8" i="8"/>
  <c r="B12" i="8"/>
  <c r="D8" i="8"/>
  <c r="F10" i="8"/>
  <c r="B10" i="8"/>
  <c r="D13" i="8"/>
  <c r="V16" i="8"/>
  <c r="S15" i="8"/>
  <c r="B15" i="8"/>
  <c r="B11" i="8"/>
  <c r="E5" i="8"/>
  <c r="F13" i="8"/>
  <c r="E12" i="8"/>
  <c r="E13" i="8"/>
  <c r="D10" i="8"/>
  <c r="C12" i="8"/>
  <c r="E10" i="8"/>
  <c r="D12" i="8"/>
  <c r="C10" i="8"/>
  <c r="C14" i="8"/>
  <c r="B13" i="8"/>
  <c r="C13" i="8"/>
  <c r="F12" i="8"/>
  <c r="E110" i="7"/>
  <c r="D110" i="7"/>
  <c r="G110" i="7"/>
  <c r="C110" i="7"/>
  <c r="B110" i="7"/>
  <c r="F110" i="7"/>
  <c r="R111" i="7"/>
  <c r="S111" i="7"/>
  <c r="V111" i="7"/>
  <c r="U111" i="7"/>
  <c r="T111" i="7"/>
  <c r="Q111" i="7"/>
  <c r="W112" i="7"/>
  <c r="V17" i="8"/>
  <c r="S16" i="8"/>
  <c r="Q16" i="8"/>
  <c r="T16" i="8"/>
  <c r="U16" i="8"/>
  <c r="R16" i="8"/>
  <c r="P16" i="8"/>
  <c r="D15" i="8"/>
  <c r="F15" i="8"/>
  <c r="E15" i="8"/>
  <c r="C15" i="8"/>
  <c r="B111" i="7"/>
  <c r="E111" i="7"/>
  <c r="F111" i="7"/>
  <c r="D111" i="7"/>
  <c r="G111" i="7"/>
  <c r="C111" i="7"/>
  <c r="V112" i="7"/>
  <c r="R112" i="7"/>
  <c r="Q112" i="7"/>
  <c r="S112" i="7"/>
  <c r="U112" i="7"/>
  <c r="T112" i="7"/>
  <c r="W113" i="7"/>
  <c r="B16" i="8"/>
  <c r="E16" i="8"/>
  <c r="C16" i="8"/>
  <c r="F16" i="8"/>
  <c r="D16" i="8"/>
  <c r="V18" i="8"/>
  <c r="U17" i="8"/>
  <c r="S17" i="8"/>
  <c r="P17" i="8"/>
  <c r="Q17" i="8"/>
  <c r="T17" i="8"/>
  <c r="R17" i="8"/>
  <c r="G112" i="7"/>
  <c r="U113" i="7"/>
  <c r="S113" i="7"/>
  <c r="V113" i="7"/>
  <c r="W114" i="7"/>
  <c r="T113" i="7"/>
  <c r="R113" i="7"/>
  <c r="Q113" i="7"/>
  <c r="E112" i="7"/>
  <c r="B112" i="7"/>
  <c r="C112" i="7"/>
  <c r="F112" i="7"/>
  <c r="D112" i="7"/>
  <c r="C17" i="8"/>
  <c r="B17" i="8"/>
  <c r="D17" i="8"/>
  <c r="F17" i="8"/>
  <c r="E17" i="8"/>
  <c r="V19" i="8"/>
  <c r="U18" i="8"/>
  <c r="R18" i="8"/>
  <c r="P18" i="8"/>
  <c r="T18" i="8"/>
  <c r="S18" i="8"/>
  <c r="Q18" i="8"/>
  <c r="G113" i="7"/>
  <c r="B113" i="7"/>
  <c r="F113" i="7"/>
  <c r="C113" i="7"/>
  <c r="E113" i="7"/>
  <c r="D113" i="7"/>
  <c r="U114" i="7"/>
  <c r="V114" i="7"/>
  <c r="S114" i="7"/>
  <c r="R114" i="7"/>
  <c r="Q114" i="7"/>
  <c r="T114" i="7"/>
  <c r="W115" i="7"/>
  <c r="B18" i="8"/>
  <c r="D18" i="8"/>
  <c r="E18" i="8"/>
  <c r="F18" i="8"/>
  <c r="C18" i="8"/>
  <c r="V20" i="8"/>
  <c r="U19" i="8"/>
  <c r="S19" i="8"/>
  <c r="Q19" i="8"/>
  <c r="T19" i="8"/>
  <c r="R19" i="8"/>
  <c r="P19" i="8"/>
  <c r="S115" i="7"/>
  <c r="R115" i="7"/>
  <c r="U115" i="7"/>
  <c r="Q115" i="7"/>
  <c r="V115" i="7"/>
  <c r="T115" i="7"/>
  <c r="W116" i="7"/>
  <c r="E114" i="7"/>
  <c r="G114" i="7"/>
  <c r="F114" i="7"/>
  <c r="B114" i="7"/>
  <c r="C114" i="7"/>
  <c r="D114" i="7"/>
  <c r="D19" i="8"/>
  <c r="C19" i="8"/>
  <c r="F19" i="8"/>
  <c r="B19" i="8"/>
  <c r="E19" i="8"/>
  <c r="V21" i="8"/>
  <c r="U20" i="8"/>
  <c r="S20" i="8"/>
  <c r="P20" i="8"/>
  <c r="Q20" i="8"/>
  <c r="T20" i="8"/>
  <c r="R20" i="8"/>
  <c r="B115" i="7"/>
  <c r="D115" i="7"/>
  <c r="G115" i="7"/>
  <c r="E115" i="7"/>
  <c r="C115" i="7"/>
  <c r="F115" i="7"/>
  <c r="R116" i="7"/>
  <c r="T116" i="7"/>
  <c r="S116" i="7"/>
  <c r="V116" i="7"/>
  <c r="U116" i="7"/>
  <c r="Q116" i="7"/>
  <c r="W117" i="7"/>
  <c r="B20" i="8"/>
  <c r="D20" i="8"/>
  <c r="F20" i="8"/>
  <c r="C20" i="8"/>
  <c r="E20" i="8"/>
  <c r="V22" i="8"/>
  <c r="S21" i="8"/>
  <c r="Q21" i="8"/>
  <c r="T21" i="8"/>
  <c r="U21" i="8"/>
  <c r="R21" i="8"/>
  <c r="P21" i="8"/>
  <c r="T117" i="7"/>
  <c r="V117" i="7"/>
  <c r="Q117" i="7"/>
  <c r="R117" i="7"/>
  <c r="U117" i="7"/>
  <c r="S117" i="7"/>
  <c r="W118" i="7"/>
  <c r="C116" i="7"/>
  <c r="E116" i="7"/>
  <c r="G116" i="7"/>
  <c r="D116" i="7"/>
  <c r="F116" i="7"/>
  <c r="B116" i="7"/>
  <c r="E21" i="8"/>
  <c r="F21" i="8"/>
  <c r="D21" i="8"/>
  <c r="C21" i="8"/>
  <c r="B21" i="8"/>
  <c r="V23" i="8"/>
  <c r="P22" i="8"/>
  <c r="S22" i="8"/>
  <c r="R22" i="8"/>
  <c r="T22" i="8"/>
  <c r="Q22" i="8"/>
  <c r="U22" i="8"/>
  <c r="C117" i="7"/>
  <c r="G117" i="7"/>
  <c r="B117" i="7"/>
  <c r="E117" i="7"/>
  <c r="D117" i="7"/>
  <c r="F117" i="7"/>
  <c r="R118" i="7"/>
  <c r="S118" i="7"/>
  <c r="U118" i="7"/>
  <c r="Q118" i="7"/>
  <c r="T118" i="7"/>
  <c r="V118" i="7"/>
  <c r="W119" i="7"/>
  <c r="B22" i="8"/>
  <c r="E22" i="8"/>
  <c r="F22" i="8"/>
  <c r="D22" i="8"/>
  <c r="C22" i="8"/>
  <c r="V24" i="8"/>
  <c r="U23" i="8"/>
  <c r="R23" i="8"/>
  <c r="S23" i="8"/>
  <c r="P23" i="8"/>
  <c r="Q23" i="8"/>
  <c r="T23" i="8"/>
  <c r="S119" i="7"/>
  <c r="R119" i="7"/>
  <c r="T119" i="7"/>
  <c r="Q119" i="7"/>
  <c r="V119" i="7"/>
  <c r="U119" i="7"/>
  <c r="W120" i="7"/>
  <c r="F118" i="7"/>
  <c r="G118" i="7"/>
  <c r="B118" i="7"/>
  <c r="E118" i="7"/>
  <c r="C118" i="7"/>
  <c r="D118" i="7"/>
  <c r="B23" i="8"/>
  <c r="E23" i="8"/>
  <c r="D23" i="8"/>
  <c r="F23" i="8"/>
  <c r="C23" i="8"/>
  <c r="V25" i="8"/>
  <c r="P24" i="8"/>
  <c r="U24" i="8"/>
  <c r="T24" i="8"/>
  <c r="R24" i="8"/>
  <c r="S24" i="8"/>
  <c r="Q24" i="8"/>
  <c r="T120" i="7"/>
  <c r="Q120" i="7"/>
  <c r="V120" i="7"/>
  <c r="S120" i="7"/>
  <c r="U120" i="7"/>
  <c r="R120" i="7"/>
  <c r="W121" i="7"/>
  <c r="B119" i="7"/>
  <c r="C119" i="7"/>
  <c r="F119" i="7"/>
  <c r="E119" i="7"/>
  <c r="G119" i="7"/>
  <c r="D119" i="7"/>
  <c r="E24" i="8"/>
  <c r="B24" i="8"/>
  <c r="D24" i="8"/>
  <c r="F24" i="8"/>
  <c r="C24" i="8"/>
  <c r="V26" i="8"/>
  <c r="R25" i="8"/>
  <c r="P25" i="8"/>
  <c r="U25" i="8"/>
  <c r="T25" i="8"/>
  <c r="S25" i="8"/>
  <c r="Q25" i="8"/>
  <c r="Q121" i="7"/>
  <c r="U121" i="7"/>
  <c r="S121" i="7"/>
  <c r="R121" i="7"/>
  <c r="V121" i="7"/>
  <c r="T121" i="7"/>
  <c r="W122" i="7"/>
  <c r="G120" i="7"/>
  <c r="B120" i="7"/>
  <c r="D120" i="7"/>
  <c r="F120" i="7"/>
  <c r="E120" i="7"/>
  <c r="C120" i="7"/>
  <c r="B25" i="8"/>
  <c r="C25" i="8"/>
  <c r="F25" i="8"/>
  <c r="E25" i="8"/>
  <c r="D25" i="8"/>
  <c r="V27" i="8"/>
  <c r="P26" i="8"/>
  <c r="U26" i="8"/>
  <c r="Q26" i="8"/>
  <c r="S26" i="8"/>
  <c r="T26" i="8"/>
  <c r="R26" i="8"/>
  <c r="T122" i="7"/>
  <c r="U122" i="7"/>
  <c r="Q122" i="7"/>
  <c r="V122" i="7"/>
  <c r="S122" i="7"/>
  <c r="R122" i="7"/>
  <c r="W123" i="7"/>
  <c r="D121" i="7"/>
  <c r="C121" i="7"/>
  <c r="G121" i="7"/>
  <c r="E121" i="7"/>
  <c r="B121" i="7"/>
  <c r="F121" i="7"/>
  <c r="E26" i="8"/>
  <c r="C26" i="8"/>
  <c r="D26" i="8"/>
  <c r="F26" i="8"/>
  <c r="B26" i="8"/>
  <c r="V28" i="8"/>
  <c r="P27" i="8"/>
  <c r="R27" i="8"/>
  <c r="T27" i="8"/>
  <c r="S27" i="8"/>
  <c r="Q27" i="8"/>
  <c r="U27" i="8"/>
  <c r="S123" i="7"/>
  <c r="R123" i="7"/>
  <c r="T123" i="7"/>
  <c r="Q123" i="7"/>
  <c r="V123" i="7"/>
  <c r="U123" i="7"/>
  <c r="W124" i="7"/>
  <c r="F122" i="7"/>
  <c r="C122" i="7"/>
  <c r="B122" i="7"/>
  <c r="E122" i="7"/>
  <c r="G122" i="7"/>
  <c r="D122" i="7"/>
  <c r="C27" i="8"/>
  <c r="B27" i="8"/>
  <c r="F27" i="8"/>
  <c r="E27" i="8"/>
  <c r="D27" i="8"/>
  <c r="V29" i="8"/>
  <c r="T28" i="8"/>
  <c r="S28" i="8"/>
  <c r="Q28" i="8"/>
  <c r="R28" i="8"/>
  <c r="U28" i="8"/>
  <c r="P28" i="8"/>
  <c r="R124" i="7"/>
  <c r="T124" i="7"/>
  <c r="S124" i="7"/>
  <c r="Q124" i="7"/>
  <c r="U124" i="7"/>
  <c r="V124" i="7"/>
  <c r="W125" i="7"/>
  <c r="G123" i="7"/>
  <c r="F123" i="7"/>
  <c r="E123" i="7"/>
  <c r="B123" i="7"/>
  <c r="D123" i="7"/>
  <c r="C123" i="7"/>
  <c r="E28" i="8"/>
  <c r="D28" i="8"/>
  <c r="C28" i="8"/>
  <c r="B28" i="8"/>
  <c r="F28" i="8"/>
  <c r="V30" i="8"/>
  <c r="U29" i="8"/>
  <c r="T29" i="8"/>
  <c r="Q29" i="8"/>
  <c r="P29" i="8"/>
  <c r="R29" i="8"/>
  <c r="S29" i="8"/>
  <c r="W126" i="7"/>
  <c r="S125" i="7"/>
  <c r="V125" i="7"/>
  <c r="R125" i="7"/>
  <c r="T125" i="7"/>
  <c r="Q125" i="7"/>
  <c r="U125" i="7"/>
  <c r="E124" i="7"/>
  <c r="F124" i="7"/>
  <c r="B124" i="7"/>
  <c r="D124" i="7"/>
  <c r="G124" i="7"/>
  <c r="C124" i="7"/>
  <c r="D29" i="8"/>
  <c r="B29" i="8"/>
  <c r="F29" i="8"/>
  <c r="C29" i="8"/>
  <c r="E29" i="8"/>
  <c r="V31" i="8"/>
  <c r="S30" i="8"/>
  <c r="T30" i="8"/>
  <c r="Q30" i="8"/>
  <c r="R30" i="8"/>
  <c r="U30" i="8"/>
  <c r="P30" i="8"/>
  <c r="G125" i="7"/>
  <c r="D125" i="7"/>
  <c r="E125" i="7"/>
  <c r="C125" i="7"/>
  <c r="B125" i="7"/>
  <c r="F125" i="7"/>
  <c r="S126" i="7"/>
  <c r="R126" i="7"/>
  <c r="T126" i="7"/>
  <c r="V126" i="7"/>
  <c r="Q126" i="7"/>
  <c r="U126" i="7"/>
  <c r="W127" i="7"/>
  <c r="E30" i="8"/>
  <c r="B30" i="8"/>
  <c r="C30" i="8"/>
  <c r="D30" i="8"/>
  <c r="F30" i="8"/>
  <c r="V32" i="8"/>
  <c r="U31" i="8"/>
  <c r="P31" i="8"/>
  <c r="S31" i="8"/>
  <c r="R31" i="8"/>
  <c r="T31" i="8"/>
  <c r="Q31" i="8"/>
  <c r="V127" i="7"/>
  <c r="T127" i="7"/>
  <c r="R127" i="7"/>
  <c r="S127" i="7"/>
  <c r="U127" i="7"/>
  <c r="Q127" i="7"/>
  <c r="W128" i="7"/>
  <c r="D126" i="7"/>
  <c r="B126" i="7"/>
  <c r="F126" i="7"/>
  <c r="G126" i="7"/>
  <c r="C126" i="7"/>
  <c r="E126" i="7"/>
  <c r="D31" i="8"/>
  <c r="C31" i="8"/>
  <c r="B31" i="8"/>
  <c r="F31" i="8"/>
  <c r="E31" i="8"/>
  <c r="P32" i="8"/>
  <c r="Q32" i="8"/>
  <c r="R32" i="8"/>
  <c r="S32" i="8"/>
  <c r="T32" i="8"/>
  <c r="V33" i="8"/>
  <c r="U32" i="8"/>
  <c r="U128" i="7"/>
  <c r="Q128" i="7"/>
  <c r="S128" i="7"/>
  <c r="T128" i="7"/>
  <c r="R128" i="7"/>
  <c r="V128" i="7"/>
  <c r="W129" i="7"/>
  <c r="E127" i="7"/>
  <c r="B127" i="7"/>
  <c r="D127" i="7"/>
  <c r="G127" i="7"/>
  <c r="F127" i="7"/>
  <c r="C127" i="7"/>
  <c r="U33" i="8"/>
  <c r="Q33" i="8"/>
  <c r="V34" i="8"/>
  <c r="T33" i="8"/>
  <c r="S33" i="8"/>
  <c r="P33" i="8"/>
  <c r="R33" i="8"/>
  <c r="B32" i="8"/>
  <c r="D32" i="8"/>
  <c r="E32" i="8"/>
  <c r="F32" i="8"/>
  <c r="C32" i="8"/>
  <c r="U129" i="7"/>
  <c r="V129" i="7"/>
  <c r="Q129" i="7"/>
  <c r="S129" i="7"/>
  <c r="T129" i="7"/>
  <c r="R129" i="7"/>
  <c r="W130" i="7"/>
  <c r="B128" i="7"/>
  <c r="F128" i="7"/>
  <c r="G128" i="7"/>
  <c r="D128" i="7"/>
  <c r="C128" i="7"/>
  <c r="E128" i="7"/>
  <c r="B33" i="8"/>
  <c r="E33" i="8"/>
  <c r="C33" i="8"/>
  <c r="F33" i="8"/>
  <c r="D33" i="8"/>
  <c r="R34" i="8"/>
  <c r="S34" i="8"/>
  <c r="T34" i="8"/>
  <c r="U34" i="8"/>
  <c r="P34" i="8"/>
  <c r="Q34" i="8"/>
  <c r="V35" i="8"/>
  <c r="V130" i="7"/>
  <c r="Q130" i="7"/>
  <c r="R130" i="7"/>
  <c r="U130" i="7"/>
  <c r="S130" i="7"/>
  <c r="T130" i="7"/>
  <c r="W131" i="7"/>
  <c r="E129" i="7"/>
  <c r="G129" i="7"/>
  <c r="B129" i="7"/>
  <c r="C129" i="7"/>
  <c r="F129" i="7"/>
  <c r="D129" i="7"/>
  <c r="Q35" i="8"/>
  <c r="S35" i="8"/>
  <c r="V36" i="8"/>
  <c r="T35" i="8"/>
  <c r="U35" i="8"/>
  <c r="R35" i="8"/>
  <c r="P35" i="8"/>
  <c r="B34" i="8"/>
  <c r="E34" i="8"/>
  <c r="D34" i="8"/>
  <c r="F34" i="8"/>
  <c r="C34" i="8"/>
  <c r="U131" i="7"/>
  <c r="S131" i="7"/>
  <c r="R131" i="7"/>
  <c r="V131" i="7"/>
  <c r="T131" i="7"/>
  <c r="Q131" i="7"/>
  <c r="W132" i="7"/>
  <c r="C130" i="7"/>
  <c r="G130" i="7"/>
  <c r="D130" i="7"/>
  <c r="F130" i="7"/>
  <c r="E130" i="7"/>
  <c r="B130" i="7"/>
  <c r="B35" i="8"/>
  <c r="C35" i="8"/>
  <c r="E35" i="8"/>
  <c r="F35" i="8"/>
  <c r="D35" i="8"/>
  <c r="V37" i="8"/>
  <c r="S36" i="8"/>
  <c r="T36" i="8"/>
  <c r="Q36" i="8"/>
  <c r="U36" i="8"/>
  <c r="P36" i="8"/>
  <c r="R36" i="8"/>
  <c r="S132" i="7"/>
  <c r="V132" i="7"/>
  <c r="W133" i="7"/>
  <c r="T132" i="7"/>
  <c r="Q132" i="7"/>
  <c r="U132" i="7"/>
  <c r="R132" i="7"/>
  <c r="D131" i="7"/>
  <c r="F131" i="7"/>
  <c r="B131" i="7"/>
  <c r="C131" i="7"/>
  <c r="G131" i="7"/>
  <c r="E131" i="7"/>
  <c r="B36" i="8"/>
  <c r="E36" i="8"/>
  <c r="D36" i="8"/>
  <c r="C36" i="8"/>
  <c r="F36" i="8"/>
  <c r="T37" i="8"/>
  <c r="U37" i="8"/>
  <c r="P37" i="8"/>
  <c r="Q37" i="8"/>
  <c r="R37" i="8"/>
  <c r="V38" i="8"/>
  <c r="S37" i="8"/>
  <c r="D132" i="7"/>
  <c r="C132" i="7"/>
  <c r="E132" i="7"/>
  <c r="B132" i="7"/>
  <c r="F132" i="7"/>
  <c r="G132" i="7"/>
  <c r="V133" i="7"/>
  <c r="S133" i="7"/>
  <c r="R133" i="7"/>
  <c r="U133" i="7"/>
  <c r="T133" i="7"/>
  <c r="Q133" i="7"/>
  <c r="W134" i="7"/>
  <c r="V39" i="8"/>
  <c r="S38" i="8"/>
  <c r="U38" i="8"/>
  <c r="T38" i="8"/>
  <c r="R38" i="8"/>
  <c r="P38" i="8"/>
  <c r="Q38" i="8"/>
  <c r="C37" i="8"/>
  <c r="B37" i="8"/>
  <c r="E37" i="8"/>
  <c r="D37" i="8"/>
  <c r="F37" i="8"/>
  <c r="E133" i="7"/>
  <c r="B133" i="7"/>
  <c r="D133" i="7"/>
  <c r="F133" i="7"/>
  <c r="C133" i="7"/>
  <c r="G133" i="7"/>
  <c r="W135" i="7"/>
  <c r="T134" i="7"/>
  <c r="U134" i="7"/>
  <c r="Q134" i="7"/>
  <c r="R134" i="7"/>
  <c r="V134" i="7"/>
  <c r="S134" i="7"/>
  <c r="C38" i="8"/>
  <c r="B38" i="8"/>
  <c r="E38" i="8"/>
  <c r="F38" i="8"/>
  <c r="D38" i="8"/>
  <c r="S39" i="8"/>
  <c r="V40" i="8"/>
  <c r="R39" i="8"/>
  <c r="T39" i="8"/>
  <c r="U39" i="8"/>
  <c r="P39" i="8"/>
  <c r="Q39" i="8"/>
  <c r="R135" i="7"/>
  <c r="V135" i="7"/>
  <c r="T135" i="7"/>
  <c r="S135" i="7"/>
  <c r="U135" i="7"/>
  <c r="Q135" i="7"/>
  <c r="W136" i="7"/>
  <c r="D134" i="7"/>
  <c r="B134" i="7"/>
  <c r="E134" i="7"/>
  <c r="C134" i="7"/>
  <c r="F134" i="7"/>
  <c r="G134" i="7"/>
  <c r="F39" i="8"/>
  <c r="D39" i="8"/>
  <c r="C39" i="8"/>
  <c r="B39" i="8"/>
  <c r="E39" i="8"/>
  <c r="V41" i="8"/>
  <c r="U40" i="8"/>
  <c r="P40" i="8"/>
  <c r="S40" i="8"/>
  <c r="R40" i="8"/>
  <c r="Q40" i="8"/>
  <c r="T40" i="8"/>
  <c r="S136" i="7"/>
  <c r="U136" i="7"/>
  <c r="V136" i="7"/>
  <c r="Q136" i="7"/>
  <c r="T136" i="7"/>
  <c r="R136" i="7"/>
  <c r="W137" i="7"/>
  <c r="E135" i="7"/>
  <c r="G135" i="7"/>
  <c r="C135" i="7"/>
  <c r="D135" i="7"/>
  <c r="B135" i="7"/>
  <c r="F135" i="7"/>
  <c r="F40" i="8"/>
  <c r="C40" i="8"/>
  <c r="D40" i="8"/>
  <c r="B40" i="8"/>
  <c r="E40" i="8"/>
  <c r="V42" i="8"/>
  <c r="Q41" i="8"/>
  <c r="R41" i="8"/>
  <c r="T41" i="8"/>
  <c r="U41" i="8"/>
  <c r="S41" i="8"/>
  <c r="P41" i="8"/>
  <c r="V137" i="7"/>
  <c r="R137" i="7"/>
  <c r="S137" i="7"/>
  <c r="U137" i="7"/>
  <c r="T137" i="7"/>
  <c r="Q137" i="7"/>
  <c r="W138" i="7"/>
  <c r="B136" i="7"/>
  <c r="G136" i="7"/>
  <c r="C136" i="7"/>
  <c r="E136" i="7"/>
  <c r="D136" i="7"/>
  <c r="F136" i="7"/>
  <c r="B41" i="8"/>
  <c r="F41" i="8"/>
  <c r="E41" i="8"/>
  <c r="C41" i="8"/>
  <c r="D41" i="8"/>
  <c r="P42" i="8"/>
  <c r="Q42" i="8"/>
  <c r="S42" i="8"/>
  <c r="R42" i="8"/>
  <c r="U42" i="8"/>
  <c r="V43" i="8"/>
  <c r="T42" i="8"/>
  <c r="T138" i="7"/>
  <c r="Q138" i="7"/>
  <c r="S138" i="7"/>
  <c r="V138" i="7"/>
  <c r="U138" i="7"/>
  <c r="R138" i="7"/>
  <c r="W139" i="7"/>
  <c r="F137" i="7"/>
  <c r="D137" i="7"/>
  <c r="E137" i="7"/>
  <c r="C137" i="7"/>
  <c r="G137" i="7"/>
  <c r="B137" i="7"/>
  <c r="T43" i="8"/>
  <c r="V44" i="8"/>
  <c r="R43" i="8"/>
  <c r="S43" i="8"/>
  <c r="U43" i="8"/>
  <c r="Q43" i="8"/>
  <c r="P43" i="8"/>
  <c r="E42" i="8"/>
  <c r="B42" i="8"/>
  <c r="D42" i="8"/>
  <c r="F42" i="8"/>
  <c r="C42" i="8"/>
  <c r="R139" i="7"/>
  <c r="V139" i="7"/>
  <c r="T139" i="7"/>
  <c r="S139" i="7"/>
  <c r="Q139" i="7"/>
  <c r="U139" i="7"/>
  <c r="W140" i="7"/>
  <c r="G138" i="7"/>
  <c r="F138" i="7"/>
  <c r="B138" i="7"/>
  <c r="E138" i="7"/>
  <c r="C138" i="7"/>
  <c r="D138" i="7"/>
  <c r="F43" i="8"/>
  <c r="E43" i="8"/>
  <c r="D43" i="8"/>
  <c r="C43" i="8"/>
  <c r="B43" i="8"/>
  <c r="P44" i="8"/>
  <c r="T44" i="8"/>
  <c r="S44" i="8"/>
  <c r="R44" i="8"/>
  <c r="U44" i="8"/>
  <c r="Q44" i="8"/>
  <c r="V45" i="8"/>
  <c r="Q140" i="7"/>
  <c r="R140" i="7"/>
  <c r="S140" i="7"/>
  <c r="V140" i="7"/>
  <c r="U140" i="7"/>
  <c r="T140" i="7"/>
  <c r="W141" i="7"/>
  <c r="D139" i="7"/>
  <c r="B139" i="7"/>
  <c r="G139" i="7"/>
  <c r="F139" i="7"/>
  <c r="C139" i="7"/>
  <c r="E139" i="7"/>
  <c r="Q45" i="8"/>
  <c r="V46" i="8"/>
  <c r="P45" i="8"/>
  <c r="R45" i="8"/>
  <c r="S45" i="8"/>
  <c r="T45" i="8"/>
  <c r="U45" i="8"/>
  <c r="E44" i="8"/>
  <c r="F44" i="8"/>
  <c r="C44" i="8"/>
  <c r="D44" i="8"/>
  <c r="B44" i="8"/>
  <c r="T141" i="7"/>
  <c r="V141" i="7"/>
  <c r="Q141" i="7"/>
  <c r="W142" i="7"/>
  <c r="S141" i="7"/>
  <c r="U141" i="7"/>
  <c r="R141" i="7"/>
  <c r="F140" i="7"/>
  <c r="D140" i="7"/>
  <c r="C140" i="7"/>
  <c r="E140" i="7"/>
  <c r="G140" i="7"/>
  <c r="B140" i="7"/>
  <c r="C45" i="8"/>
  <c r="B45" i="8"/>
  <c r="E45" i="8"/>
  <c r="F45" i="8"/>
  <c r="D45" i="8"/>
  <c r="T46" i="8"/>
  <c r="Q46" i="8"/>
  <c r="R46" i="8"/>
  <c r="U46" i="8"/>
  <c r="P46" i="8"/>
  <c r="S46" i="8"/>
  <c r="V47" i="8"/>
  <c r="V142" i="7"/>
  <c r="Q142" i="7"/>
  <c r="S142" i="7"/>
  <c r="U142" i="7"/>
  <c r="R142" i="7"/>
  <c r="T142" i="7"/>
  <c r="W143" i="7"/>
  <c r="C141" i="7"/>
  <c r="F141" i="7"/>
  <c r="E141" i="7"/>
  <c r="B141" i="7"/>
  <c r="D141" i="7"/>
  <c r="G141" i="7"/>
  <c r="V48" i="8"/>
  <c r="S47" i="8"/>
  <c r="T47" i="8"/>
  <c r="P47" i="8"/>
  <c r="U47" i="8"/>
  <c r="R47" i="8"/>
  <c r="Q47" i="8"/>
  <c r="E46" i="8"/>
  <c r="B46" i="8"/>
  <c r="C46" i="8"/>
  <c r="F46" i="8"/>
  <c r="D46" i="8"/>
  <c r="V143" i="7"/>
  <c r="S143" i="7"/>
  <c r="T143" i="7"/>
  <c r="U143" i="7"/>
  <c r="W144" i="7"/>
  <c r="Q143" i="7"/>
  <c r="R143" i="7"/>
  <c r="C142" i="7"/>
  <c r="G142" i="7"/>
  <c r="B142" i="7"/>
  <c r="F142" i="7"/>
  <c r="E142" i="7"/>
  <c r="D142" i="7"/>
  <c r="E47" i="8"/>
  <c r="D47" i="8"/>
  <c r="F47" i="8"/>
  <c r="B47" i="8"/>
  <c r="C47" i="8"/>
  <c r="P48" i="8"/>
  <c r="S48" i="8"/>
  <c r="Q48" i="8"/>
  <c r="R48" i="8"/>
  <c r="T48" i="8"/>
  <c r="U48" i="8"/>
  <c r="V49" i="8"/>
  <c r="G143" i="7"/>
  <c r="E143" i="7"/>
  <c r="C143" i="7"/>
  <c r="F143" i="7"/>
  <c r="D143" i="7"/>
  <c r="B143" i="7"/>
  <c r="Q144" i="7"/>
  <c r="T144" i="7"/>
  <c r="S144" i="7"/>
  <c r="U144" i="7"/>
  <c r="V144" i="7"/>
  <c r="R144" i="7"/>
  <c r="W145" i="7"/>
  <c r="E48" i="8"/>
  <c r="F48" i="8"/>
  <c r="D48" i="8"/>
  <c r="B48" i="8"/>
  <c r="C48" i="8"/>
  <c r="V50" i="8"/>
  <c r="T49" i="8"/>
  <c r="P49" i="8"/>
  <c r="U49" i="8"/>
  <c r="S49" i="8"/>
  <c r="Q49" i="8"/>
  <c r="R49" i="8"/>
  <c r="B144" i="7"/>
  <c r="F144" i="7"/>
  <c r="G144" i="7"/>
  <c r="D144" i="7"/>
  <c r="E144" i="7"/>
  <c r="C144" i="7"/>
  <c r="S145" i="7"/>
  <c r="R145" i="7"/>
  <c r="U145" i="7"/>
  <c r="W146" i="7"/>
  <c r="Q145" i="7"/>
  <c r="T145" i="7"/>
  <c r="V145" i="7"/>
  <c r="E49" i="8"/>
  <c r="D49" i="8"/>
  <c r="B49" i="8"/>
  <c r="F49" i="8"/>
  <c r="C49" i="8"/>
  <c r="V51" i="8"/>
  <c r="S50" i="8"/>
  <c r="U50" i="8"/>
  <c r="Q50" i="8"/>
  <c r="T50" i="8"/>
  <c r="P50" i="8"/>
  <c r="R50" i="8"/>
  <c r="C145" i="7"/>
  <c r="F145" i="7"/>
  <c r="E145" i="7"/>
  <c r="B145" i="7"/>
  <c r="D145" i="7"/>
  <c r="G145" i="7"/>
  <c r="R146" i="7"/>
  <c r="Q146" i="7"/>
  <c r="S146" i="7"/>
  <c r="U146" i="7"/>
  <c r="W147" i="7"/>
  <c r="V146" i="7"/>
  <c r="T146" i="7"/>
  <c r="E50" i="8"/>
  <c r="D50" i="8"/>
  <c r="C50" i="8"/>
  <c r="F50" i="8"/>
  <c r="B50" i="8"/>
  <c r="Q51" i="8"/>
  <c r="S51" i="8"/>
  <c r="T51" i="8"/>
  <c r="V52" i="8"/>
  <c r="P51" i="8"/>
  <c r="U51" i="8"/>
  <c r="R51" i="8"/>
  <c r="F146" i="7"/>
  <c r="E146" i="7"/>
  <c r="G146" i="7"/>
  <c r="B146" i="7"/>
  <c r="D146" i="7"/>
  <c r="C146" i="7"/>
  <c r="V147" i="7"/>
  <c r="Q147" i="7"/>
  <c r="R147" i="7"/>
  <c r="U147" i="7"/>
  <c r="T147" i="7"/>
  <c r="S147" i="7"/>
  <c r="W148" i="7"/>
  <c r="F51" i="8"/>
  <c r="E51" i="8"/>
  <c r="D51" i="8"/>
  <c r="C51" i="8"/>
  <c r="B51" i="8"/>
  <c r="V53" i="8"/>
  <c r="U52" i="8"/>
  <c r="Q52" i="8"/>
  <c r="T52" i="8"/>
  <c r="P52" i="8"/>
  <c r="R52" i="8"/>
  <c r="S52" i="8"/>
  <c r="G147" i="7"/>
  <c r="E147" i="7"/>
  <c r="D147" i="7"/>
  <c r="B147" i="7"/>
  <c r="C147" i="7"/>
  <c r="F147" i="7"/>
  <c r="U148" i="7"/>
  <c r="Q148" i="7"/>
  <c r="R148" i="7"/>
  <c r="T148" i="7"/>
  <c r="V148" i="7"/>
  <c r="S148" i="7"/>
  <c r="W149" i="7"/>
  <c r="F52" i="8"/>
  <c r="E52" i="8"/>
  <c r="D52" i="8"/>
  <c r="C52" i="8"/>
  <c r="B52" i="8"/>
  <c r="R53" i="8"/>
  <c r="Q53" i="8"/>
  <c r="V54" i="8"/>
  <c r="U53" i="8"/>
  <c r="P53" i="8"/>
  <c r="T53" i="8"/>
  <c r="S53" i="8"/>
  <c r="S149" i="7"/>
  <c r="R149" i="7"/>
  <c r="Q149" i="7"/>
  <c r="T149" i="7"/>
  <c r="U149" i="7"/>
  <c r="V149" i="7"/>
  <c r="W150" i="7"/>
  <c r="C148" i="7"/>
  <c r="B148" i="7"/>
  <c r="F148" i="7"/>
  <c r="D148" i="7"/>
  <c r="G148" i="7"/>
  <c r="E148" i="7"/>
  <c r="C53" i="8"/>
  <c r="B53" i="8"/>
  <c r="E53" i="8"/>
  <c r="D53" i="8"/>
  <c r="F53" i="8"/>
  <c r="T54" i="8"/>
  <c r="V55" i="8"/>
  <c r="Q54" i="8"/>
  <c r="R54" i="8"/>
  <c r="U54" i="8"/>
  <c r="S54" i="8"/>
  <c r="P54" i="8"/>
  <c r="B149" i="7"/>
  <c r="G149" i="7"/>
  <c r="E149" i="7"/>
  <c r="C149" i="7"/>
  <c r="F149" i="7"/>
  <c r="D149" i="7"/>
  <c r="U150" i="7"/>
  <c r="R150" i="7"/>
  <c r="V150" i="7"/>
  <c r="Q150" i="7"/>
  <c r="T150" i="7"/>
  <c r="S150" i="7"/>
  <c r="W151" i="7"/>
  <c r="E54" i="8"/>
  <c r="C54" i="8"/>
  <c r="B54" i="8"/>
  <c r="D54" i="8"/>
  <c r="F54" i="8"/>
  <c r="P55" i="8"/>
  <c r="R55" i="8"/>
  <c r="Q55" i="8"/>
  <c r="T55" i="8"/>
  <c r="U55" i="8"/>
  <c r="V56" i="8"/>
  <c r="S55" i="8"/>
  <c r="S151" i="7"/>
  <c r="V151" i="7"/>
  <c r="Q151" i="7"/>
  <c r="R151" i="7"/>
  <c r="U151" i="7"/>
  <c r="T151" i="7"/>
  <c r="W152" i="7"/>
  <c r="B150" i="7"/>
  <c r="F150" i="7"/>
  <c r="C150" i="7"/>
  <c r="G150" i="7"/>
  <c r="D150" i="7"/>
  <c r="E150" i="7"/>
  <c r="V57" i="8"/>
  <c r="Q56" i="8"/>
  <c r="R56" i="8"/>
  <c r="S56" i="8"/>
  <c r="T56" i="8"/>
  <c r="P56" i="8"/>
  <c r="U56" i="8"/>
  <c r="D55" i="8"/>
  <c r="C55" i="8"/>
  <c r="B55" i="8"/>
  <c r="F55" i="8"/>
  <c r="E55" i="8"/>
  <c r="R152" i="7"/>
  <c r="V152" i="7"/>
  <c r="S152" i="7"/>
  <c r="T152" i="7"/>
  <c r="U152" i="7"/>
  <c r="W153" i="7"/>
  <c r="Q152" i="7"/>
  <c r="F151" i="7"/>
  <c r="E151" i="7"/>
  <c r="B151" i="7"/>
  <c r="D151" i="7"/>
  <c r="G151" i="7"/>
  <c r="C151" i="7"/>
  <c r="B56" i="8"/>
  <c r="C56" i="8"/>
  <c r="F56" i="8"/>
  <c r="D56" i="8"/>
  <c r="E56" i="8"/>
  <c r="R57" i="8"/>
  <c r="P57" i="8"/>
  <c r="S57" i="8"/>
  <c r="U57" i="8"/>
  <c r="Q57" i="8"/>
  <c r="T57" i="8"/>
  <c r="V58" i="8"/>
  <c r="D152" i="7"/>
  <c r="G152" i="7"/>
  <c r="B152" i="7"/>
  <c r="C152" i="7"/>
  <c r="F152" i="7"/>
  <c r="E152" i="7"/>
  <c r="R153" i="7"/>
  <c r="Q153" i="7"/>
  <c r="V153" i="7"/>
  <c r="S153" i="7"/>
  <c r="U153" i="7"/>
  <c r="W154" i="7"/>
  <c r="T153" i="7"/>
  <c r="V59" i="8"/>
  <c r="U58" i="8"/>
  <c r="P58" i="8"/>
  <c r="R58" i="8"/>
  <c r="S58" i="8"/>
  <c r="Q58" i="8"/>
  <c r="T58" i="8"/>
  <c r="E57" i="8"/>
  <c r="C57" i="8"/>
  <c r="F57" i="8"/>
  <c r="B57" i="8"/>
  <c r="D57" i="8"/>
  <c r="F153" i="7"/>
  <c r="B153" i="7"/>
  <c r="D153" i="7"/>
  <c r="C153" i="7"/>
  <c r="E153" i="7"/>
  <c r="G153" i="7"/>
  <c r="R154" i="7"/>
  <c r="U154" i="7"/>
  <c r="V154" i="7"/>
  <c r="Q154" i="7"/>
  <c r="T154" i="7"/>
  <c r="S154" i="7"/>
  <c r="W155" i="7"/>
  <c r="D58" i="8"/>
  <c r="B58" i="8"/>
  <c r="F58" i="8"/>
  <c r="C58" i="8"/>
  <c r="E58" i="8"/>
  <c r="V60" i="8"/>
  <c r="P59" i="8"/>
  <c r="Q59" i="8"/>
  <c r="S59" i="8"/>
  <c r="T59" i="8"/>
  <c r="U59" i="8"/>
  <c r="R59" i="8"/>
  <c r="S155" i="7"/>
  <c r="U155" i="7"/>
  <c r="T155" i="7"/>
  <c r="V155" i="7"/>
  <c r="R155" i="7"/>
  <c r="Q155" i="7"/>
  <c r="W156" i="7"/>
  <c r="B154" i="7"/>
  <c r="D154" i="7"/>
  <c r="G154" i="7"/>
  <c r="C154" i="7"/>
  <c r="F154" i="7"/>
  <c r="E154" i="7"/>
  <c r="F59" i="8"/>
  <c r="C59" i="8"/>
  <c r="D59" i="8"/>
  <c r="B59" i="8"/>
  <c r="E59" i="8"/>
  <c r="R60" i="8"/>
  <c r="P60" i="8"/>
  <c r="S60" i="8"/>
  <c r="Q60" i="8"/>
  <c r="T60" i="8"/>
  <c r="U60" i="8"/>
  <c r="V61" i="8"/>
  <c r="Q156" i="7"/>
  <c r="T156" i="7"/>
  <c r="R156" i="7"/>
  <c r="S156" i="7"/>
  <c r="V156" i="7"/>
  <c r="U156" i="7"/>
  <c r="W157" i="7"/>
  <c r="E155" i="7"/>
  <c r="D155" i="7"/>
  <c r="F155" i="7"/>
  <c r="G155" i="7"/>
  <c r="C155" i="7"/>
  <c r="B155" i="7"/>
  <c r="V62" i="8"/>
  <c r="U61" i="8"/>
  <c r="P61" i="8"/>
  <c r="R61" i="8"/>
  <c r="S61" i="8"/>
  <c r="Q61" i="8"/>
  <c r="T61" i="8"/>
  <c r="B60" i="8"/>
  <c r="F60" i="8"/>
  <c r="E60" i="8"/>
  <c r="D60" i="8"/>
  <c r="C60" i="8"/>
  <c r="G156" i="7"/>
  <c r="C156" i="7"/>
  <c r="F156" i="7"/>
  <c r="B156" i="7"/>
  <c r="D156" i="7"/>
  <c r="E156" i="7"/>
  <c r="T157" i="7"/>
  <c r="U157" i="7"/>
  <c r="V157" i="7"/>
  <c r="Q157" i="7"/>
  <c r="R157" i="7"/>
  <c r="S157" i="7"/>
  <c r="W158" i="7"/>
  <c r="D61" i="8"/>
  <c r="C61" i="8"/>
  <c r="E61" i="8"/>
  <c r="F61" i="8"/>
  <c r="B61" i="8"/>
  <c r="V63" i="8"/>
  <c r="P62" i="8"/>
  <c r="Q62" i="8"/>
  <c r="R62" i="8"/>
  <c r="S62" i="8"/>
  <c r="U62" i="8"/>
  <c r="T62" i="8"/>
  <c r="T158" i="7"/>
  <c r="W159" i="7"/>
  <c r="Q158" i="7"/>
  <c r="V158" i="7"/>
  <c r="U158" i="7"/>
  <c r="S158" i="7"/>
  <c r="R158" i="7"/>
  <c r="B157" i="7"/>
  <c r="G157" i="7"/>
  <c r="D157" i="7"/>
  <c r="E157" i="7"/>
  <c r="F157" i="7"/>
  <c r="C157" i="7"/>
  <c r="C62" i="8"/>
  <c r="F62" i="8"/>
  <c r="E62" i="8"/>
  <c r="B62" i="8"/>
  <c r="D62" i="8"/>
  <c r="V64" i="8"/>
  <c r="P63" i="8"/>
  <c r="Q63" i="8"/>
  <c r="S63" i="8"/>
  <c r="T63" i="8"/>
  <c r="R63" i="8"/>
  <c r="U63" i="8"/>
  <c r="B158" i="7"/>
  <c r="G158" i="7"/>
  <c r="C158" i="7"/>
  <c r="D158" i="7"/>
  <c r="E158" i="7"/>
  <c r="F158" i="7"/>
  <c r="U159" i="7"/>
  <c r="V159" i="7"/>
  <c r="R159" i="7"/>
  <c r="Q159" i="7"/>
  <c r="T159" i="7"/>
  <c r="S159" i="7"/>
  <c r="W160" i="7"/>
  <c r="D63" i="8"/>
  <c r="F63" i="8"/>
  <c r="C63" i="8"/>
  <c r="E63" i="8"/>
  <c r="B63" i="8"/>
  <c r="V65" i="8"/>
  <c r="P64" i="8"/>
  <c r="Q64" i="8"/>
  <c r="S64" i="8"/>
  <c r="T64" i="8"/>
  <c r="R64" i="8"/>
  <c r="U64" i="8"/>
  <c r="D159" i="7"/>
  <c r="B159" i="7"/>
  <c r="E159" i="7"/>
  <c r="G159" i="7"/>
  <c r="C159" i="7"/>
  <c r="F159" i="7"/>
  <c r="R160" i="7"/>
  <c r="S160" i="7"/>
  <c r="U160" i="7"/>
  <c r="V160" i="7"/>
  <c r="Q160" i="7"/>
  <c r="T160" i="7"/>
  <c r="W161" i="7"/>
  <c r="D64" i="8"/>
  <c r="E64" i="8"/>
  <c r="F64" i="8"/>
  <c r="C64" i="8"/>
  <c r="B64" i="8"/>
  <c r="V66" i="8"/>
  <c r="P65" i="8"/>
  <c r="R65" i="8"/>
  <c r="S65" i="8"/>
  <c r="T65" i="8"/>
  <c r="U65" i="8"/>
  <c r="Q65" i="8"/>
  <c r="U161" i="7"/>
  <c r="Q161" i="7"/>
  <c r="R161" i="7"/>
  <c r="T161" i="7"/>
  <c r="V161" i="7"/>
  <c r="S161" i="7"/>
  <c r="W162" i="7"/>
  <c r="B160" i="7"/>
  <c r="E160" i="7"/>
  <c r="F160" i="7"/>
  <c r="C160" i="7"/>
  <c r="G160" i="7"/>
  <c r="D160" i="7"/>
  <c r="C65" i="8"/>
  <c r="D65" i="8"/>
  <c r="F65" i="8"/>
  <c r="E65" i="8"/>
  <c r="B65" i="8"/>
  <c r="V67" i="8"/>
  <c r="T66" i="8"/>
  <c r="U66" i="8"/>
  <c r="P66" i="8"/>
  <c r="Q66" i="8"/>
  <c r="R66" i="8"/>
  <c r="S66" i="8"/>
  <c r="S162" i="7"/>
  <c r="U162" i="7"/>
  <c r="T162" i="7"/>
  <c r="V162" i="7"/>
  <c r="R162" i="7"/>
  <c r="Q162" i="7"/>
  <c r="W163" i="7"/>
  <c r="F161" i="7"/>
  <c r="G161" i="7"/>
  <c r="D161" i="7"/>
  <c r="B161" i="7"/>
  <c r="E161" i="7"/>
  <c r="C161" i="7"/>
  <c r="E66" i="8"/>
  <c r="C66" i="8"/>
  <c r="B66" i="8"/>
  <c r="F66" i="8"/>
  <c r="D66" i="8"/>
  <c r="S67" i="8"/>
  <c r="T67" i="8"/>
  <c r="U67" i="8"/>
  <c r="V68" i="8"/>
  <c r="R67" i="8"/>
  <c r="P67" i="8"/>
  <c r="Q67" i="8"/>
  <c r="R163" i="7"/>
  <c r="V163" i="7"/>
  <c r="T163" i="7"/>
  <c r="U163" i="7"/>
  <c r="Q163" i="7"/>
  <c r="S163" i="7"/>
  <c r="W164" i="7"/>
  <c r="B162" i="7"/>
  <c r="D162" i="7"/>
  <c r="E162" i="7"/>
  <c r="G162" i="7"/>
  <c r="F162" i="7"/>
  <c r="C162" i="7"/>
  <c r="B67" i="8"/>
  <c r="E67" i="8"/>
  <c r="D67" i="8"/>
  <c r="F67" i="8"/>
  <c r="C67" i="8"/>
  <c r="V69" i="8"/>
  <c r="R68" i="8"/>
  <c r="S68" i="8"/>
  <c r="T68" i="8"/>
  <c r="U68" i="8"/>
  <c r="P68" i="8"/>
  <c r="Q68" i="8"/>
  <c r="V164" i="7"/>
  <c r="R164" i="7"/>
  <c r="S164" i="7"/>
  <c r="U164" i="7"/>
  <c r="Q164" i="7"/>
  <c r="T164" i="7"/>
  <c r="W165" i="7"/>
  <c r="D163" i="7"/>
  <c r="C163" i="7"/>
  <c r="E163" i="7"/>
  <c r="B163" i="7"/>
  <c r="G163" i="7"/>
  <c r="F163" i="7"/>
  <c r="C68" i="8"/>
  <c r="F68" i="8"/>
  <c r="D68" i="8"/>
  <c r="B68" i="8"/>
  <c r="E68" i="8"/>
  <c r="S69" i="8"/>
  <c r="T69" i="8"/>
  <c r="U69" i="8"/>
  <c r="P69" i="8"/>
  <c r="Q69" i="8"/>
  <c r="R69" i="8"/>
  <c r="V70" i="8"/>
  <c r="F164" i="7"/>
  <c r="C164" i="7"/>
  <c r="E164" i="7"/>
  <c r="G164" i="7"/>
  <c r="B164" i="7"/>
  <c r="D164" i="7"/>
  <c r="V165" i="7"/>
  <c r="U165" i="7"/>
  <c r="T165" i="7"/>
  <c r="Q165" i="7"/>
  <c r="W166" i="7"/>
  <c r="R165" i="7"/>
  <c r="S165" i="7"/>
  <c r="F69" i="8"/>
  <c r="E69" i="8"/>
  <c r="B69" i="8"/>
  <c r="C69" i="8"/>
  <c r="D69" i="8"/>
  <c r="V71" i="8"/>
  <c r="P70" i="8"/>
  <c r="Q70" i="8"/>
  <c r="R70" i="8"/>
  <c r="U70" i="8"/>
  <c r="S70" i="8"/>
  <c r="T70" i="8"/>
  <c r="E165" i="7"/>
  <c r="D165" i="7"/>
  <c r="G165" i="7"/>
  <c r="F165" i="7"/>
  <c r="C165" i="7"/>
  <c r="B165" i="7"/>
  <c r="S166" i="7"/>
  <c r="T166" i="7"/>
  <c r="V166" i="7"/>
  <c r="W167" i="7"/>
  <c r="Q166" i="7"/>
  <c r="R166" i="7"/>
  <c r="U166" i="7"/>
  <c r="B70" i="8"/>
  <c r="F70" i="8"/>
  <c r="D70" i="8"/>
  <c r="E70" i="8"/>
  <c r="C70" i="8"/>
  <c r="V72" i="8"/>
  <c r="Q71" i="8"/>
  <c r="R71" i="8"/>
  <c r="S71" i="8"/>
  <c r="T71" i="8"/>
  <c r="U71" i="8"/>
  <c r="P71" i="8"/>
  <c r="F166" i="7"/>
  <c r="D166" i="7"/>
  <c r="E166" i="7"/>
  <c r="G166" i="7"/>
  <c r="B166" i="7"/>
  <c r="C166" i="7"/>
  <c r="Q167" i="7"/>
  <c r="U167" i="7"/>
  <c r="R167" i="7"/>
  <c r="S167" i="7"/>
  <c r="T167" i="7"/>
  <c r="V167" i="7"/>
  <c r="W168" i="7"/>
  <c r="E71" i="8"/>
  <c r="D71" i="8"/>
  <c r="F71" i="8"/>
  <c r="C71" i="8"/>
  <c r="B71" i="8"/>
  <c r="Q72" i="8"/>
  <c r="R72" i="8"/>
  <c r="S72" i="8"/>
  <c r="T72" i="8"/>
  <c r="V73" i="8"/>
  <c r="U72" i="8"/>
  <c r="P72" i="8"/>
  <c r="B167" i="7"/>
  <c r="F167" i="7"/>
  <c r="G167" i="7"/>
  <c r="D167" i="7"/>
  <c r="E167" i="7"/>
  <c r="C167" i="7"/>
  <c r="V168" i="7"/>
  <c r="T168" i="7"/>
  <c r="Q168" i="7"/>
  <c r="S168" i="7"/>
  <c r="R168" i="7"/>
  <c r="U168" i="7"/>
  <c r="W169" i="7"/>
  <c r="E72" i="8"/>
  <c r="B72" i="8"/>
  <c r="F72" i="8"/>
  <c r="C72" i="8"/>
  <c r="D72" i="8"/>
  <c r="Q73" i="8"/>
  <c r="V74" i="8"/>
  <c r="P73" i="8"/>
  <c r="R73" i="8"/>
  <c r="S73" i="8"/>
  <c r="T73" i="8"/>
  <c r="U73" i="8"/>
  <c r="Q169" i="7"/>
  <c r="T169" i="7"/>
  <c r="R169" i="7"/>
  <c r="V169" i="7"/>
  <c r="U169" i="7"/>
  <c r="S169" i="7"/>
  <c r="W170" i="7"/>
  <c r="G168" i="7"/>
  <c r="E168" i="7"/>
  <c r="D168" i="7"/>
  <c r="B168" i="7"/>
  <c r="C168" i="7"/>
  <c r="F168" i="7"/>
  <c r="V75" i="8"/>
  <c r="R74" i="8"/>
  <c r="S74" i="8"/>
  <c r="T74" i="8"/>
  <c r="U74" i="8"/>
  <c r="P74" i="8"/>
  <c r="Q74" i="8"/>
  <c r="C73" i="8"/>
  <c r="F73" i="8"/>
  <c r="E73" i="8"/>
  <c r="D73" i="8"/>
  <c r="B73" i="8"/>
  <c r="R170" i="7"/>
  <c r="S170" i="7"/>
  <c r="T170" i="7"/>
  <c r="V170" i="7"/>
  <c r="Q170" i="7"/>
  <c r="U170" i="7"/>
  <c r="W171" i="7"/>
  <c r="C169" i="7"/>
  <c r="E169" i="7"/>
  <c r="B169" i="7"/>
  <c r="F169" i="7"/>
  <c r="D169" i="7"/>
  <c r="G169" i="7"/>
  <c r="F74" i="8"/>
  <c r="C74" i="8"/>
  <c r="E74" i="8"/>
  <c r="D74" i="8"/>
  <c r="B74" i="8"/>
  <c r="T75" i="8"/>
  <c r="P75" i="8"/>
  <c r="U75" i="8"/>
  <c r="R75" i="8"/>
  <c r="Q75" i="8"/>
  <c r="V76" i="8"/>
  <c r="S75" i="8"/>
  <c r="U171" i="7"/>
  <c r="V171" i="7"/>
  <c r="R171" i="7"/>
  <c r="S171" i="7"/>
  <c r="T171" i="7"/>
  <c r="Q171" i="7"/>
  <c r="W172" i="7"/>
  <c r="B170" i="7"/>
  <c r="E170" i="7"/>
  <c r="D170" i="7"/>
  <c r="G170" i="7"/>
  <c r="F170" i="7"/>
  <c r="C170" i="7"/>
  <c r="U76" i="8"/>
  <c r="T76" i="8"/>
  <c r="V77" i="8"/>
  <c r="P76" i="8"/>
  <c r="R76" i="8"/>
  <c r="Q76" i="8"/>
  <c r="S76" i="8"/>
  <c r="D75" i="8"/>
  <c r="B75" i="8"/>
  <c r="F75" i="8"/>
  <c r="C75" i="8"/>
  <c r="E75" i="8"/>
  <c r="U172" i="7"/>
  <c r="V172" i="7"/>
  <c r="S172" i="7"/>
  <c r="R172" i="7"/>
  <c r="Q172" i="7"/>
  <c r="T172" i="7"/>
  <c r="W173" i="7"/>
  <c r="G171" i="7"/>
  <c r="C171" i="7"/>
  <c r="F171" i="7"/>
  <c r="E171" i="7"/>
  <c r="D171" i="7"/>
  <c r="B171" i="7"/>
  <c r="D76" i="8"/>
  <c r="E76" i="8"/>
  <c r="B76" i="8"/>
  <c r="C76" i="8"/>
  <c r="F76" i="8"/>
  <c r="T77" i="8"/>
  <c r="U77" i="8"/>
  <c r="R77" i="8"/>
  <c r="Q77" i="8"/>
  <c r="S77" i="8"/>
  <c r="P77" i="8"/>
  <c r="V78" i="8"/>
  <c r="S173" i="7"/>
  <c r="R173" i="7"/>
  <c r="Q173" i="7"/>
  <c r="U173" i="7"/>
  <c r="T173" i="7"/>
  <c r="V173" i="7"/>
  <c r="W174" i="7"/>
  <c r="C172" i="7"/>
  <c r="F172" i="7"/>
  <c r="D172" i="7"/>
  <c r="B172" i="7"/>
  <c r="E172" i="7"/>
  <c r="G172" i="7"/>
  <c r="V79" i="8"/>
  <c r="Q78" i="8"/>
  <c r="S78" i="8"/>
  <c r="T78" i="8"/>
  <c r="P78" i="8"/>
  <c r="R78" i="8"/>
  <c r="U78" i="8"/>
  <c r="F77" i="8"/>
  <c r="E77" i="8"/>
  <c r="B77" i="8"/>
  <c r="C77" i="8"/>
  <c r="D77" i="8"/>
  <c r="S174" i="7"/>
  <c r="T174" i="7"/>
  <c r="Q174" i="7"/>
  <c r="V174" i="7"/>
  <c r="R174" i="7"/>
  <c r="U174" i="7"/>
  <c r="W175" i="7"/>
  <c r="D173" i="7"/>
  <c r="G173" i="7"/>
  <c r="B173" i="7"/>
  <c r="C173" i="7"/>
  <c r="E173" i="7"/>
  <c r="F173" i="7"/>
  <c r="C78" i="8"/>
  <c r="D78" i="8"/>
  <c r="B78" i="8"/>
  <c r="E78" i="8"/>
  <c r="F78" i="8"/>
  <c r="Q79" i="8"/>
  <c r="V80" i="8"/>
  <c r="S79" i="8"/>
  <c r="R79" i="8"/>
  <c r="T79" i="8"/>
  <c r="U79" i="8"/>
  <c r="P79" i="8"/>
  <c r="U175" i="7"/>
  <c r="Q175" i="7"/>
  <c r="S175" i="7"/>
  <c r="V175" i="7"/>
  <c r="T175" i="7"/>
  <c r="R175" i="7"/>
  <c r="W176" i="7"/>
  <c r="D174" i="7"/>
  <c r="E174" i="7"/>
  <c r="F174" i="7"/>
  <c r="G174" i="7"/>
  <c r="B174" i="7"/>
  <c r="C174" i="7"/>
  <c r="U80" i="8"/>
  <c r="P80" i="8"/>
  <c r="Q80" i="8"/>
  <c r="S80" i="8"/>
  <c r="R80" i="8"/>
  <c r="T80" i="8"/>
  <c r="V81" i="8"/>
  <c r="F79" i="8"/>
  <c r="D79" i="8"/>
  <c r="E79" i="8"/>
  <c r="C79" i="8"/>
  <c r="B79" i="8"/>
  <c r="R176" i="7"/>
  <c r="S176" i="7"/>
  <c r="V176" i="7"/>
  <c r="Q176" i="7"/>
  <c r="U176" i="7"/>
  <c r="T176" i="7"/>
  <c r="W177" i="7"/>
  <c r="E175" i="7"/>
  <c r="D175" i="7"/>
  <c r="G175" i="7"/>
  <c r="C175" i="7"/>
  <c r="F175" i="7"/>
  <c r="B175" i="7"/>
  <c r="R81" i="8"/>
  <c r="V82" i="8"/>
  <c r="P81" i="8"/>
  <c r="Q81" i="8"/>
  <c r="T81" i="8"/>
  <c r="U81" i="8"/>
  <c r="S81" i="8"/>
  <c r="F80" i="8"/>
  <c r="E80" i="8"/>
  <c r="D80" i="8"/>
  <c r="C80" i="8"/>
  <c r="B80" i="8"/>
  <c r="U177" i="7"/>
  <c r="T177" i="7"/>
  <c r="Q177" i="7"/>
  <c r="S177" i="7"/>
  <c r="R177" i="7"/>
  <c r="V177" i="7"/>
  <c r="W178" i="7"/>
  <c r="C176" i="7"/>
  <c r="G176" i="7"/>
  <c r="E176" i="7"/>
  <c r="D176" i="7"/>
  <c r="B176" i="7"/>
  <c r="F176" i="7"/>
  <c r="D81" i="8"/>
  <c r="C81" i="8"/>
  <c r="E81" i="8"/>
  <c r="F81" i="8"/>
  <c r="B81" i="8"/>
  <c r="S82" i="8"/>
  <c r="V83" i="8"/>
  <c r="R82" i="8"/>
  <c r="T82" i="8"/>
  <c r="U82" i="8"/>
  <c r="P82" i="8"/>
  <c r="Q82" i="8"/>
  <c r="C177" i="7"/>
  <c r="E177" i="7"/>
  <c r="G177" i="7"/>
  <c r="D177" i="7"/>
  <c r="F177" i="7"/>
  <c r="B177" i="7"/>
  <c r="V178" i="7"/>
  <c r="T178" i="7"/>
  <c r="U178" i="7"/>
  <c r="S178" i="7"/>
  <c r="Q178" i="7"/>
  <c r="R178" i="7"/>
  <c r="W179" i="7"/>
  <c r="B82" i="8"/>
  <c r="F82" i="8"/>
  <c r="D82" i="8"/>
  <c r="C82" i="8"/>
  <c r="E82" i="8"/>
  <c r="S83" i="8"/>
  <c r="Q83" i="8"/>
  <c r="T83" i="8"/>
  <c r="R83" i="8"/>
  <c r="U83" i="8"/>
  <c r="V84" i="8"/>
  <c r="P83" i="8"/>
  <c r="B178" i="7"/>
  <c r="E178" i="7"/>
  <c r="C178" i="7"/>
  <c r="D178" i="7"/>
  <c r="G178" i="7"/>
  <c r="F178" i="7"/>
  <c r="Q179" i="7"/>
  <c r="S179" i="7"/>
  <c r="T179" i="7"/>
  <c r="V179" i="7"/>
  <c r="R179" i="7"/>
  <c r="U179" i="7"/>
  <c r="W180" i="7"/>
  <c r="V85" i="8"/>
  <c r="U84" i="8"/>
  <c r="S84" i="8"/>
  <c r="T84" i="8"/>
  <c r="P84" i="8"/>
  <c r="R84" i="8"/>
  <c r="Q84" i="8"/>
  <c r="E83" i="8"/>
  <c r="F83" i="8"/>
  <c r="D83" i="8"/>
  <c r="B83" i="8"/>
  <c r="C83" i="8"/>
  <c r="E179" i="7"/>
  <c r="B179" i="7"/>
  <c r="D179" i="7"/>
  <c r="G179" i="7"/>
  <c r="C179" i="7"/>
  <c r="F179" i="7"/>
  <c r="T180" i="7"/>
  <c r="V180" i="7"/>
  <c r="R180" i="7"/>
  <c r="S180" i="7"/>
  <c r="U180" i="7"/>
  <c r="Q180" i="7"/>
  <c r="W181" i="7"/>
  <c r="F84" i="8"/>
  <c r="B84" i="8"/>
  <c r="C84" i="8"/>
  <c r="E84" i="8"/>
  <c r="D84" i="8"/>
  <c r="P85" i="8"/>
  <c r="Q85" i="8"/>
  <c r="R85" i="8"/>
  <c r="U85" i="8"/>
  <c r="T85" i="8"/>
  <c r="V86" i="8"/>
  <c r="S85" i="8"/>
  <c r="T181" i="7"/>
  <c r="W182" i="7"/>
  <c r="Q181" i="7"/>
  <c r="R181" i="7"/>
  <c r="V181" i="7"/>
  <c r="U181" i="7"/>
  <c r="S181" i="7"/>
  <c r="E180" i="7"/>
  <c r="B180" i="7"/>
  <c r="G180" i="7"/>
  <c r="C180" i="7"/>
  <c r="F180" i="7"/>
  <c r="D180" i="7"/>
  <c r="V87" i="8"/>
  <c r="R86" i="8"/>
  <c r="P86" i="8"/>
  <c r="Q86" i="8"/>
  <c r="S86" i="8"/>
  <c r="U86" i="8"/>
  <c r="T86" i="8"/>
  <c r="B85" i="8"/>
  <c r="C85" i="8"/>
  <c r="E85" i="8"/>
  <c r="F85" i="8"/>
  <c r="D85" i="8"/>
  <c r="F181" i="7"/>
  <c r="G181" i="7"/>
  <c r="D181" i="7"/>
  <c r="B181" i="7"/>
  <c r="C181" i="7"/>
  <c r="E181" i="7"/>
  <c r="S182" i="7"/>
  <c r="R182" i="7"/>
  <c r="T182" i="7"/>
  <c r="U182" i="7"/>
  <c r="Q182" i="7"/>
  <c r="V182" i="7"/>
  <c r="W183" i="7"/>
  <c r="B86" i="8"/>
  <c r="D86" i="8"/>
  <c r="F86" i="8"/>
  <c r="E86" i="8"/>
  <c r="C86" i="8"/>
  <c r="P87" i="8"/>
  <c r="R87" i="8"/>
  <c r="Q87" i="8"/>
  <c r="V88" i="8"/>
  <c r="S87" i="8"/>
  <c r="T87" i="8"/>
  <c r="U87" i="8"/>
  <c r="R183" i="7"/>
  <c r="T183" i="7"/>
  <c r="V183" i="7"/>
  <c r="U183" i="7"/>
  <c r="S183" i="7"/>
  <c r="Q183" i="7"/>
  <c r="W184" i="7"/>
  <c r="F182" i="7"/>
  <c r="E182" i="7"/>
  <c r="D182" i="7"/>
  <c r="G182" i="7"/>
  <c r="B182" i="7"/>
  <c r="C182" i="7"/>
  <c r="V89" i="8"/>
  <c r="R88" i="8"/>
  <c r="P88" i="8"/>
  <c r="Q88" i="8"/>
  <c r="T88" i="8"/>
  <c r="U88" i="8"/>
  <c r="S88" i="8"/>
  <c r="D87" i="8"/>
  <c r="F87" i="8"/>
  <c r="C87" i="8"/>
  <c r="E87" i="8"/>
  <c r="B87" i="8"/>
  <c r="R184" i="7"/>
  <c r="V184" i="7"/>
  <c r="U184" i="7"/>
  <c r="T184" i="7"/>
  <c r="S184" i="7"/>
  <c r="Q184" i="7"/>
  <c r="W185" i="7"/>
  <c r="E183" i="7"/>
  <c r="D183" i="7"/>
  <c r="C183" i="7"/>
  <c r="F183" i="7"/>
  <c r="B183" i="7"/>
  <c r="G183" i="7"/>
  <c r="D88" i="8"/>
  <c r="E88" i="8"/>
  <c r="F88" i="8"/>
  <c r="C88" i="8"/>
  <c r="B88" i="8"/>
  <c r="V90" i="8"/>
  <c r="R89" i="8"/>
  <c r="S89" i="8"/>
  <c r="T89" i="8"/>
  <c r="U89" i="8"/>
  <c r="P89" i="8"/>
  <c r="Q89" i="8"/>
  <c r="R185" i="7"/>
  <c r="S185" i="7"/>
  <c r="Q185" i="7"/>
  <c r="T185" i="7"/>
  <c r="U185" i="7"/>
  <c r="V185" i="7"/>
  <c r="W186" i="7"/>
  <c r="F184" i="7"/>
  <c r="B184" i="7"/>
  <c r="D184" i="7"/>
  <c r="G184" i="7"/>
  <c r="E184" i="7"/>
  <c r="C184" i="7"/>
  <c r="D89" i="8"/>
  <c r="C89" i="8"/>
  <c r="F89" i="8"/>
  <c r="E89" i="8"/>
  <c r="B89" i="8"/>
  <c r="S90" i="8"/>
  <c r="Q90" i="8"/>
  <c r="T90" i="8"/>
  <c r="R90" i="8"/>
  <c r="U90" i="8"/>
  <c r="V91" i="8"/>
  <c r="P90" i="8"/>
  <c r="E185" i="7"/>
  <c r="F185" i="7"/>
  <c r="C185" i="7"/>
  <c r="D185" i="7"/>
  <c r="G185" i="7"/>
  <c r="B185" i="7"/>
  <c r="T186" i="7"/>
  <c r="U186" i="7"/>
  <c r="R186" i="7"/>
  <c r="S186" i="7"/>
  <c r="V186" i="7"/>
  <c r="Q186" i="7"/>
  <c r="W187" i="7"/>
  <c r="F90" i="8"/>
  <c r="B90" i="8"/>
  <c r="D90" i="8"/>
  <c r="E90" i="8"/>
  <c r="C90" i="8"/>
  <c r="V92" i="8"/>
  <c r="S91" i="8"/>
  <c r="T91" i="8"/>
  <c r="U91" i="8"/>
  <c r="P91" i="8"/>
  <c r="Q91" i="8"/>
  <c r="R91" i="8"/>
  <c r="S187" i="7"/>
  <c r="V187" i="7"/>
  <c r="T187" i="7"/>
  <c r="U187" i="7"/>
  <c r="R187" i="7"/>
  <c r="Q187" i="7"/>
  <c r="W188" i="7"/>
  <c r="E186" i="7"/>
  <c r="B186" i="7"/>
  <c r="D186" i="7"/>
  <c r="G186" i="7"/>
  <c r="C186" i="7"/>
  <c r="F186" i="7"/>
  <c r="F91" i="8"/>
  <c r="B91" i="8"/>
  <c r="D91" i="8"/>
  <c r="E91" i="8"/>
  <c r="C91" i="8"/>
  <c r="T92" i="8"/>
  <c r="S92" i="8"/>
  <c r="R92" i="8"/>
  <c r="U92" i="8"/>
  <c r="P92" i="8"/>
  <c r="V93" i="8"/>
  <c r="Q92" i="8"/>
  <c r="T188" i="7"/>
  <c r="Q188" i="7"/>
  <c r="R188" i="7"/>
  <c r="V188" i="7"/>
  <c r="U188" i="7"/>
  <c r="S188" i="7"/>
  <c r="W189" i="7"/>
  <c r="G187" i="7"/>
  <c r="E187" i="7"/>
  <c r="B187" i="7"/>
  <c r="C187" i="7"/>
  <c r="D187" i="7"/>
  <c r="F187" i="7"/>
  <c r="V94" i="8"/>
  <c r="U93" i="8"/>
  <c r="R93" i="8"/>
  <c r="P93" i="8"/>
  <c r="S93" i="8"/>
  <c r="Q93" i="8"/>
  <c r="T93" i="8"/>
  <c r="C92" i="8"/>
  <c r="E92" i="8"/>
  <c r="B92" i="8"/>
  <c r="F92" i="8"/>
  <c r="D92" i="8"/>
  <c r="U189" i="7"/>
  <c r="V189" i="7"/>
  <c r="Q189" i="7"/>
  <c r="R189" i="7"/>
  <c r="S189" i="7"/>
  <c r="T189" i="7"/>
  <c r="W190" i="7"/>
  <c r="G188" i="7"/>
  <c r="D188" i="7"/>
  <c r="F188" i="7"/>
  <c r="E188" i="7"/>
  <c r="B188" i="7"/>
  <c r="C188" i="7"/>
  <c r="C93" i="8"/>
  <c r="F93" i="8"/>
  <c r="B93" i="8"/>
  <c r="E93" i="8"/>
  <c r="D93" i="8"/>
  <c r="V95" i="8"/>
  <c r="P94" i="8"/>
  <c r="Q94" i="8"/>
  <c r="R94" i="8"/>
  <c r="S94" i="8"/>
  <c r="U94" i="8"/>
  <c r="T94" i="8"/>
  <c r="V190" i="7"/>
  <c r="Q190" i="7"/>
  <c r="S190" i="7"/>
  <c r="T190" i="7"/>
  <c r="W191" i="7"/>
  <c r="R190" i="7"/>
  <c r="U190" i="7"/>
  <c r="E189" i="7"/>
  <c r="C189" i="7"/>
  <c r="F189" i="7"/>
  <c r="G189" i="7"/>
  <c r="B189" i="7"/>
  <c r="D189" i="7"/>
  <c r="D94" i="8"/>
  <c r="F94" i="8"/>
  <c r="E94" i="8"/>
  <c r="B94" i="8"/>
  <c r="C94" i="8"/>
  <c r="P95" i="8"/>
  <c r="V96" i="8"/>
  <c r="Q95" i="8"/>
  <c r="U95" i="8"/>
  <c r="S95" i="8"/>
  <c r="R95" i="8"/>
  <c r="T95" i="8"/>
  <c r="T191" i="7"/>
  <c r="U191" i="7"/>
  <c r="Q191" i="7"/>
  <c r="V191" i="7"/>
  <c r="S191" i="7"/>
  <c r="R191" i="7"/>
  <c r="W192" i="7"/>
  <c r="E190" i="7"/>
  <c r="G190" i="7"/>
  <c r="C190" i="7"/>
  <c r="F190" i="7"/>
  <c r="D190" i="7"/>
  <c r="B190" i="7"/>
  <c r="P96" i="8"/>
  <c r="R96" i="8"/>
  <c r="S96" i="8"/>
  <c r="T96" i="8"/>
  <c r="Q96" i="8"/>
  <c r="V97" i="8"/>
  <c r="U96" i="8"/>
  <c r="B95" i="8"/>
  <c r="D95" i="8"/>
  <c r="F95" i="8"/>
  <c r="E95" i="8"/>
  <c r="C95" i="8"/>
  <c r="Q192" i="7"/>
  <c r="S192" i="7"/>
  <c r="U192" i="7"/>
  <c r="T192" i="7"/>
  <c r="R192" i="7"/>
  <c r="V192" i="7"/>
  <c r="W193" i="7"/>
  <c r="B191" i="7"/>
  <c r="F191" i="7"/>
  <c r="G191" i="7"/>
  <c r="D191" i="7"/>
  <c r="C191" i="7"/>
  <c r="E191" i="7"/>
  <c r="V98" i="8"/>
  <c r="S97" i="8"/>
  <c r="T97" i="8"/>
  <c r="U97" i="8"/>
  <c r="P97" i="8"/>
  <c r="R97" i="8"/>
  <c r="Q97" i="8"/>
  <c r="F96" i="8"/>
  <c r="B96" i="8"/>
  <c r="C96" i="8"/>
  <c r="D96" i="8"/>
  <c r="E96" i="8"/>
  <c r="V193" i="7"/>
  <c r="U193" i="7"/>
  <c r="S193" i="7"/>
  <c r="Q193" i="7"/>
  <c r="T193" i="7"/>
  <c r="R193" i="7"/>
  <c r="W194" i="7"/>
  <c r="F192" i="7"/>
  <c r="G192" i="7"/>
  <c r="B192" i="7"/>
  <c r="C192" i="7"/>
  <c r="E192" i="7"/>
  <c r="D192" i="7"/>
  <c r="E97" i="8"/>
  <c r="B97" i="8"/>
  <c r="D97" i="8"/>
  <c r="C97" i="8"/>
  <c r="F97" i="8"/>
  <c r="S98" i="8"/>
  <c r="T98" i="8"/>
  <c r="R98" i="8"/>
  <c r="U98" i="8"/>
  <c r="V99" i="8"/>
  <c r="P98" i="8"/>
  <c r="Q98" i="8"/>
  <c r="U194" i="7"/>
  <c r="T194" i="7"/>
  <c r="V194" i="7"/>
  <c r="R194" i="7"/>
  <c r="S194" i="7"/>
  <c r="Q194" i="7"/>
  <c r="W195" i="7"/>
  <c r="F193" i="7"/>
  <c r="E193" i="7"/>
  <c r="G193" i="7"/>
  <c r="C193" i="7"/>
  <c r="B193" i="7"/>
  <c r="D193" i="7"/>
  <c r="F98" i="8"/>
  <c r="B98" i="8"/>
  <c r="C98" i="8"/>
  <c r="D98" i="8"/>
  <c r="E98" i="8"/>
  <c r="V100" i="8"/>
  <c r="U99" i="8"/>
  <c r="P99" i="8"/>
  <c r="Q99" i="8"/>
  <c r="R99" i="8"/>
  <c r="S99" i="8"/>
  <c r="T99" i="8"/>
  <c r="R195" i="7"/>
  <c r="T195" i="7"/>
  <c r="V195" i="7"/>
  <c r="U195" i="7"/>
  <c r="S195" i="7"/>
  <c r="Q195" i="7"/>
  <c r="W196" i="7"/>
  <c r="E194" i="7"/>
  <c r="C194" i="7"/>
  <c r="F194" i="7"/>
  <c r="B194" i="7"/>
  <c r="G194" i="7"/>
  <c r="D194" i="7"/>
  <c r="F99" i="8"/>
  <c r="E99" i="8"/>
  <c r="C99" i="8"/>
  <c r="B99" i="8"/>
  <c r="D99" i="8"/>
  <c r="V101" i="8"/>
  <c r="R100" i="8"/>
  <c r="S100" i="8"/>
  <c r="T100" i="8"/>
  <c r="U100" i="8"/>
  <c r="P100" i="8"/>
  <c r="Q100" i="8"/>
  <c r="V196" i="7"/>
  <c r="T196" i="7"/>
  <c r="R196" i="7"/>
  <c r="U196" i="7"/>
  <c r="S196" i="7"/>
  <c r="Q196" i="7"/>
  <c r="W197" i="7"/>
  <c r="B195" i="7"/>
  <c r="G195" i="7"/>
  <c r="D195" i="7"/>
  <c r="C195" i="7"/>
  <c r="F195" i="7"/>
  <c r="E195" i="7"/>
  <c r="D100" i="8"/>
  <c r="C100" i="8"/>
  <c r="F100" i="8"/>
  <c r="E100" i="8"/>
  <c r="B100" i="8"/>
  <c r="R101" i="8"/>
  <c r="S101" i="8"/>
  <c r="U101" i="8"/>
  <c r="T101" i="8"/>
  <c r="Q101" i="8"/>
  <c r="V102" i="8"/>
  <c r="P101" i="8"/>
  <c r="F196" i="7"/>
  <c r="B196" i="7"/>
  <c r="C196" i="7"/>
  <c r="G196" i="7"/>
  <c r="E196" i="7"/>
  <c r="D196" i="7"/>
  <c r="R197" i="7"/>
  <c r="U197" i="7"/>
  <c r="S197" i="7"/>
  <c r="T197" i="7"/>
  <c r="Q197" i="7"/>
  <c r="V197" i="7"/>
  <c r="W198" i="7"/>
  <c r="F101" i="8"/>
  <c r="E101" i="8"/>
  <c r="D101" i="8"/>
  <c r="B101" i="8"/>
  <c r="C101" i="8"/>
  <c r="R102" i="8"/>
  <c r="S102" i="8"/>
  <c r="P102" i="8"/>
  <c r="Q102" i="8"/>
  <c r="U102" i="8"/>
  <c r="V103" i="8"/>
  <c r="T102" i="8"/>
  <c r="R198" i="7"/>
  <c r="S198" i="7"/>
  <c r="U198" i="7"/>
  <c r="Q198" i="7"/>
  <c r="T198" i="7"/>
  <c r="V198" i="7"/>
  <c r="W199" i="7"/>
  <c r="D197" i="7"/>
  <c r="F197" i="7"/>
  <c r="B197" i="7"/>
  <c r="E197" i="7"/>
  <c r="C197" i="7"/>
  <c r="G197" i="7"/>
  <c r="P103" i="8"/>
  <c r="Q103" i="8"/>
  <c r="R103" i="8"/>
  <c r="V104" i="8"/>
  <c r="U103" i="8"/>
  <c r="S103" i="8"/>
  <c r="T103" i="8"/>
  <c r="C102" i="8"/>
  <c r="F102" i="8"/>
  <c r="B102" i="8"/>
  <c r="D102" i="8"/>
  <c r="E102" i="8"/>
  <c r="G198" i="7"/>
  <c r="B198" i="7"/>
  <c r="E198" i="7"/>
  <c r="C198" i="7"/>
  <c r="F198" i="7"/>
  <c r="D198" i="7"/>
  <c r="U199" i="7"/>
  <c r="V199" i="7"/>
  <c r="R199" i="7"/>
  <c r="S199" i="7"/>
  <c r="Q199" i="7"/>
  <c r="T199" i="7"/>
  <c r="W200" i="7"/>
  <c r="P104" i="8"/>
  <c r="V105" i="8"/>
  <c r="Q104" i="8"/>
  <c r="R104" i="8"/>
  <c r="U104" i="8"/>
  <c r="S104" i="8"/>
  <c r="T104" i="8"/>
  <c r="C103" i="8"/>
  <c r="B103" i="8"/>
  <c r="D103" i="8"/>
  <c r="E103" i="8"/>
  <c r="F103" i="8"/>
  <c r="G199" i="7"/>
  <c r="C199" i="7"/>
  <c r="F199" i="7"/>
  <c r="D199" i="7"/>
  <c r="B199" i="7"/>
  <c r="E199" i="7"/>
  <c r="V200" i="7"/>
  <c r="Q200" i="7"/>
  <c r="R200" i="7"/>
  <c r="S200" i="7"/>
  <c r="U200" i="7"/>
  <c r="T200" i="7"/>
  <c r="W201" i="7"/>
  <c r="V106" i="8"/>
  <c r="T105" i="8"/>
  <c r="U105" i="8"/>
  <c r="P105" i="8"/>
  <c r="Q105" i="8"/>
  <c r="R105" i="8"/>
  <c r="S105" i="8"/>
  <c r="D104" i="8"/>
  <c r="B104" i="8"/>
  <c r="C104" i="8"/>
  <c r="F104" i="8"/>
  <c r="E104" i="8"/>
  <c r="B200" i="7"/>
  <c r="G200" i="7"/>
  <c r="C200" i="7"/>
  <c r="E200" i="7"/>
  <c r="F200" i="7"/>
  <c r="D200" i="7"/>
  <c r="S201" i="7"/>
  <c r="V201" i="7"/>
  <c r="T201" i="7"/>
  <c r="R201" i="7"/>
  <c r="Q201" i="7"/>
  <c r="U201" i="7"/>
  <c r="W202" i="7"/>
  <c r="C105" i="8"/>
  <c r="D105" i="8"/>
  <c r="F105" i="8"/>
  <c r="B105" i="8"/>
  <c r="E105" i="8"/>
  <c r="R106" i="8"/>
  <c r="P106" i="8"/>
  <c r="S106" i="8"/>
  <c r="T106" i="8"/>
  <c r="V107" i="8"/>
  <c r="U106" i="8"/>
  <c r="Q106" i="8"/>
  <c r="Q202" i="7"/>
  <c r="V202" i="7"/>
  <c r="S202" i="7"/>
  <c r="U202" i="7"/>
  <c r="R202" i="7"/>
  <c r="T202" i="7"/>
  <c r="W203" i="7"/>
  <c r="D201" i="7"/>
  <c r="C201" i="7"/>
  <c r="G201" i="7"/>
  <c r="F201" i="7"/>
  <c r="E201" i="7"/>
  <c r="B201" i="7"/>
  <c r="S107" i="8"/>
  <c r="V108" i="8"/>
  <c r="P107" i="8"/>
  <c r="Q107" i="8"/>
  <c r="R107" i="8"/>
  <c r="T107" i="8"/>
  <c r="U107" i="8"/>
  <c r="E106" i="8"/>
  <c r="B106" i="8"/>
  <c r="C106" i="8"/>
  <c r="F106" i="8"/>
  <c r="D106" i="8"/>
  <c r="V203" i="7"/>
  <c r="S203" i="7"/>
  <c r="U203" i="7"/>
  <c r="T203" i="7"/>
  <c r="R203" i="7"/>
  <c r="Q203" i="7"/>
  <c r="W204" i="7"/>
  <c r="D202" i="7"/>
  <c r="E202" i="7"/>
  <c r="C202" i="7"/>
  <c r="B202" i="7"/>
  <c r="G202" i="7"/>
  <c r="F202" i="7"/>
  <c r="B107" i="8"/>
  <c r="E107" i="8"/>
  <c r="C107" i="8"/>
  <c r="F107" i="8"/>
  <c r="D107" i="8"/>
  <c r="Q108" i="8"/>
  <c r="S108" i="8"/>
  <c r="U108" i="8"/>
  <c r="T108" i="8"/>
  <c r="P108" i="8"/>
  <c r="R108" i="8"/>
  <c r="V109" i="8"/>
  <c r="E203" i="7"/>
  <c r="C203" i="7"/>
  <c r="G203" i="7"/>
  <c r="B203" i="7"/>
  <c r="F203" i="7"/>
  <c r="D203" i="7"/>
  <c r="R204" i="7"/>
  <c r="Q204" i="7"/>
  <c r="V204" i="7"/>
  <c r="S204" i="7"/>
  <c r="T204" i="7"/>
  <c r="U204" i="7"/>
  <c r="W205" i="7"/>
  <c r="S109" i="8"/>
  <c r="T109" i="8"/>
  <c r="Q109" i="8"/>
  <c r="V110" i="8"/>
  <c r="P109" i="8"/>
  <c r="R109" i="8"/>
  <c r="U109" i="8"/>
  <c r="E108" i="8"/>
  <c r="F108" i="8"/>
  <c r="B108" i="8"/>
  <c r="D108" i="8"/>
  <c r="C108" i="8"/>
  <c r="F204" i="7"/>
  <c r="G204" i="7"/>
  <c r="D204" i="7"/>
  <c r="C204" i="7"/>
  <c r="E204" i="7"/>
  <c r="B204" i="7"/>
  <c r="V205" i="7"/>
  <c r="S205" i="7"/>
  <c r="Q205" i="7"/>
  <c r="R205" i="7"/>
  <c r="U205" i="7"/>
  <c r="T205" i="7"/>
  <c r="W206" i="7"/>
  <c r="B109" i="8"/>
  <c r="D109" i="8"/>
  <c r="C109" i="8"/>
  <c r="F109" i="8"/>
  <c r="E109" i="8"/>
  <c r="S110" i="8"/>
  <c r="U110" i="8"/>
  <c r="T110" i="8"/>
  <c r="Q110" i="8"/>
  <c r="P110" i="8"/>
  <c r="R110" i="8"/>
  <c r="V111" i="8"/>
  <c r="U206" i="7"/>
  <c r="W207" i="7"/>
  <c r="S206" i="7"/>
  <c r="Q206" i="7"/>
  <c r="V206" i="7"/>
  <c r="R206" i="7"/>
  <c r="T206" i="7"/>
  <c r="F205" i="7"/>
  <c r="G205" i="7"/>
  <c r="B205" i="7"/>
  <c r="C205" i="7"/>
  <c r="E205" i="7"/>
  <c r="D205" i="7"/>
  <c r="D110" i="8"/>
  <c r="E110" i="8"/>
  <c r="F110" i="8"/>
  <c r="B110" i="8"/>
  <c r="C110" i="8"/>
  <c r="V112" i="8"/>
  <c r="Q111" i="8"/>
  <c r="R111" i="8"/>
  <c r="S111" i="8"/>
  <c r="T111" i="8"/>
  <c r="P111" i="8"/>
  <c r="U111" i="8"/>
  <c r="B206" i="7"/>
  <c r="D206" i="7"/>
  <c r="F206" i="7"/>
  <c r="C206" i="7"/>
  <c r="E206" i="7"/>
  <c r="G206" i="7"/>
  <c r="V207" i="7"/>
  <c r="R207" i="7"/>
  <c r="U207" i="7"/>
  <c r="T207" i="7"/>
  <c r="Q207" i="7"/>
  <c r="S207" i="7"/>
  <c r="W208" i="7"/>
  <c r="E111" i="8"/>
  <c r="B111" i="8"/>
  <c r="D111" i="8"/>
  <c r="F111" i="8"/>
  <c r="C111" i="8"/>
  <c r="S112" i="8"/>
  <c r="Q112" i="8"/>
  <c r="U112" i="8"/>
  <c r="T112" i="8"/>
  <c r="V113" i="8"/>
  <c r="R112" i="8"/>
  <c r="P112" i="8"/>
  <c r="V208" i="7"/>
  <c r="Q208" i="7"/>
  <c r="S208" i="7"/>
  <c r="U208" i="7"/>
  <c r="R208" i="7"/>
  <c r="T208" i="7"/>
  <c r="W209" i="7"/>
  <c r="F207" i="7"/>
  <c r="G207" i="7"/>
  <c r="D207" i="7"/>
  <c r="C207" i="7"/>
  <c r="B207" i="7"/>
  <c r="E207" i="7"/>
  <c r="V114" i="8"/>
  <c r="T113" i="8"/>
  <c r="U113" i="8"/>
  <c r="Q113" i="8"/>
  <c r="R113" i="8"/>
  <c r="P113" i="8"/>
  <c r="S113" i="8"/>
  <c r="C112" i="8"/>
  <c r="D112" i="8"/>
  <c r="B112" i="8"/>
  <c r="F112" i="8"/>
  <c r="E112" i="8"/>
  <c r="Q209" i="7"/>
  <c r="U209" i="7"/>
  <c r="R209" i="7"/>
  <c r="W210" i="7"/>
  <c r="T209" i="7"/>
  <c r="S209" i="7"/>
  <c r="V209" i="7"/>
  <c r="G208" i="7"/>
  <c r="D208" i="7"/>
  <c r="C208" i="7"/>
  <c r="E208" i="7"/>
  <c r="F208" i="7"/>
  <c r="B208" i="7"/>
  <c r="C113" i="8"/>
  <c r="B113" i="8"/>
  <c r="F113" i="8"/>
  <c r="E113" i="8"/>
  <c r="D113" i="8"/>
  <c r="S114" i="8"/>
  <c r="T114" i="8"/>
  <c r="Q114" i="8"/>
  <c r="U114" i="8"/>
  <c r="R114" i="8"/>
  <c r="V115" i="8"/>
  <c r="P114" i="8"/>
  <c r="T210" i="7"/>
  <c r="S210" i="7"/>
  <c r="U210" i="7"/>
  <c r="Q210" i="7"/>
  <c r="R210" i="7"/>
  <c r="V210" i="7"/>
  <c r="W211" i="7"/>
  <c r="F209" i="7"/>
  <c r="E209" i="7"/>
  <c r="B209" i="7"/>
  <c r="D209" i="7"/>
  <c r="C209" i="7"/>
  <c r="G209" i="7"/>
  <c r="V116" i="8"/>
  <c r="U115" i="8"/>
  <c r="P115" i="8"/>
  <c r="Q115" i="8"/>
  <c r="R115" i="8"/>
  <c r="S115" i="8"/>
  <c r="T115" i="8"/>
  <c r="B114" i="8"/>
  <c r="F114" i="8"/>
  <c r="C114" i="8"/>
  <c r="E114" i="8"/>
  <c r="D114" i="8"/>
  <c r="R211" i="7"/>
  <c r="U211" i="7"/>
  <c r="V211" i="7"/>
  <c r="Q211" i="7"/>
  <c r="T211" i="7"/>
  <c r="S211" i="7"/>
  <c r="W212" i="7"/>
  <c r="D210" i="7"/>
  <c r="C210" i="7"/>
  <c r="G210" i="7"/>
  <c r="E210" i="7"/>
  <c r="F210" i="7"/>
  <c r="B210" i="7"/>
  <c r="D115" i="8"/>
  <c r="E115" i="8"/>
  <c r="F115" i="8"/>
  <c r="B115" i="8"/>
  <c r="C115" i="8"/>
  <c r="S116" i="8"/>
  <c r="P116" i="8"/>
  <c r="T116" i="8"/>
  <c r="U116" i="8"/>
  <c r="R116" i="8"/>
  <c r="Q116" i="8"/>
  <c r="V117" i="8"/>
  <c r="S212" i="7"/>
  <c r="Q212" i="7"/>
  <c r="V212" i="7"/>
  <c r="U212" i="7"/>
  <c r="T212" i="7"/>
  <c r="R212" i="7"/>
  <c r="W213" i="7"/>
  <c r="F211" i="7"/>
  <c r="G211" i="7"/>
  <c r="E211" i="7"/>
  <c r="D211" i="7"/>
  <c r="B211" i="7"/>
  <c r="C211" i="7"/>
  <c r="V118" i="8"/>
  <c r="P117" i="8"/>
  <c r="Q117" i="8"/>
  <c r="R117" i="8"/>
  <c r="S117" i="8"/>
  <c r="T117" i="8"/>
  <c r="U117" i="8"/>
  <c r="E116" i="8"/>
  <c r="C116" i="8"/>
  <c r="F116" i="8"/>
  <c r="B116" i="8"/>
  <c r="D116" i="8"/>
  <c r="R213" i="7"/>
  <c r="T213" i="7"/>
  <c r="U213" i="7"/>
  <c r="Q213" i="7"/>
  <c r="S213" i="7"/>
  <c r="V213" i="7"/>
  <c r="W214" i="7"/>
  <c r="D212" i="7"/>
  <c r="B212" i="7"/>
  <c r="E212" i="7"/>
  <c r="G212" i="7"/>
  <c r="F212" i="7"/>
  <c r="C212" i="7"/>
  <c r="B117" i="8"/>
  <c r="D117" i="8"/>
  <c r="E117" i="8"/>
  <c r="C117" i="8"/>
  <c r="F117" i="8"/>
  <c r="V119" i="8"/>
  <c r="S118" i="8"/>
  <c r="T118" i="8"/>
  <c r="U118" i="8"/>
  <c r="P118" i="8"/>
  <c r="Q118" i="8"/>
  <c r="R118" i="8"/>
  <c r="R214" i="7"/>
  <c r="W215" i="7"/>
  <c r="U214" i="7"/>
  <c r="Q214" i="7"/>
  <c r="S214" i="7"/>
  <c r="V214" i="7"/>
  <c r="T214" i="7"/>
  <c r="E213" i="7"/>
  <c r="C213" i="7"/>
  <c r="G213" i="7"/>
  <c r="F213" i="7"/>
  <c r="D213" i="7"/>
  <c r="B213" i="7"/>
  <c r="B118" i="8"/>
  <c r="C118" i="8"/>
  <c r="F118" i="8"/>
  <c r="E118" i="8"/>
  <c r="D118" i="8"/>
  <c r="S119" i="8"/>
  <c r="T119" i="8"/>
  <c r="Q119" i="8"/>
  <c r="U119" i="8"/>
  <c r="P119" i="8"/>
  <c r="R119" i="8"/>
  <c r="V120" i="8"/>
  <c r="G214" i="7"/>
  <c r="E214" i="7"/>
  <c r="F214" i="7"/>
  <c r="D214" i="7"/>
  <c r="C214" i="7"/>
  <c r="B214" i="7"/>
  <c r="R215" i="7"/>
  <c r="S215" i="7"/>
  <c r="Q215" i="7"/>
  <c r="T215" i="7"/>
  <c r="U215" i="7"/>
  <c r="V215" i="7"/>
  <c r="W216" i="7"/>
  <c r="D119" i="8"/>
  <c r="E119" i="8"/>
  <c r="F119" i="8"/>
  <c r="B119" i="8"/>
  <c r="C119" i="8"/>
  <c r="V121" i="8"/>
  <c r="Q120" i="8"/>
  <c r="R120" i="8"/>
  <c r="S120" i="8"/>
  <c r="T120" i="8"/>
  <c r="U120" i="8"/>
  <c r="P120" i="8"/>
  <c r="T216" i="7"/>
  <c r="Q216" i="7"/>
  <c r="S216" i="7"/>
  <c r="V216" i="7"/>
  <c r="U216" i="7"/>
  <c r="R216" i="7"/>
  <c r="W217" i="7"/>
  <c r="F215" i="7"/>
  <c r="D215" i="7"/>
  <c r="E215" i="7"/>
  <c r="C215" i="7"/>
  <c r="B215" i="7"/>
  <c r="G215" i="7"/>
  <c r="E120" i="8"/>
  <c r="C120" i="8"/>
  <c r="B120" i="8"/>
  <c r="D120" i="8"/>
  <c r="F120" i="8"/>
  <c r="R121" i="8"/>
  <c r="S121" i="8"/>
  <c r="T121" i="8"/>
  <c r="V122" i="8"/>
  <c r="U121" i="8"/>
  <c r="Q121" i="8"/>
  <c r="P121" i="8"/>
  <c r="W218" i="7"/>
  <c r="S217" i="7"/>
  <c r="T217" i="7"/>
  <c r="Q217" i="7"/>
  <c r="U217" i="7"/>
  <c r="R217" i="7"/>
  <c r="V217" i="7"/>
  <c r="D216" i="7"/>
  <c r="G216" i="7"/>
  <c r="F216" i="7"/>
  <c r="C216" i="7"/>
  <c r="E216" i="7"/>
  <c r="B216" i="7"/>
  <c r="Q122" i="8"/>
  <c r="V123" i="8"/>
  <c r="R122" i="8"/>
  <c r="S122" i="8"/>
  <c r="T122" i="8"/>
  <c r="U122" i="8"/>
  <c r="P122" i="8"/>
  <c r="B121" i="8"/>
  <c r="D121" i="8"/>
  <c r="F121" i="8"/>
  <c r="E121" i="8"/>
  <c r="C121" i="8"/>
  <c r="B217" i="7"/>
  <c r="F217" i="7"/>
  <c r="E217" i="7"/>
  <c r="G217" i="7"/>
  <c r="C217" i="7"/>
  <c r="D217" i="7"/>
  <c r="S218" i="7"/>
  <c r="U218" i="7"/>
  <c r="V218" i="7"/>
  <c r="Q218" i="7"/>
  <c r="R218" i="7"/>
  <c r="T218" i="7"/>
  <c r="W219" i="7"/>
  <c r="C122" i="8"/>
  <c r="D122" i="8"/>
  <c r="B122" i="8"/>
  <c r="F122" i="8"/>
  <c r="E122" i="8"/>
  <c r="Q123" i="8"/>
  <c r="S123" i="8"/>
  <c r="R123" i="8"/>
  <c r="V124" i="8"/>
  <c r="T123" i="8"/>
  <c r="U123" i="8"/>
  <c r="P123" i="8"/>
  <c r="V219" i="7"/>
  <c r="Q219" i="7"/>
  <c r="R219" i="7"/>
  <c r="T219" i="7"/>
  <c r="U219" i="7"/>
  <c r="S219" i="7"/>
  <c r="W220" i="7"/>
  <c r="G218" i="7"/>
  <c r="D218" i="7"/>
  <c r="F218" i="7"/>
  <c r="B218" i="7"/>
  <c r="C218" i="7"/>
  <c r="E218" i="7"/>
  <c r="V125" i="8"/>
  <c r="P124" i="8"/>
  <c r="R124" i="8"/>
  <c r="S124" i="8"/>
  <c r="U124" i="8"/>
  <c r="T124" i="8"/>
  <c r="Q124" i="8"/>
  <c r="D123" i="8"/>
  <c r="F123" i="8"/>
  <c r="B123" i="8"/>
  <c r="C123" i="8"/>
  <c r="E123" i="8"/>
  <c r="U220" i="7"/>
  <c r="W221" i="7"/>
  <c r="Q220" i="7"/>
  <c r="R220" i="7"/>
  <c r="S220" i="7"/>
  <c r="V220" i="7"/>
  <c r="T220" i="7"/>
  <c r="C219" i="7"/>
  <c r="F219" i="7"/>
  <c r="B219" i="7"/>
  <c r="G219" i="7"/>
  <c r="E219" i="7"/>
  <c r="D219" i="7"/>
  <c r="E124" i="8"/>
  <c r="B124" i="8"/>
  <c r="D124" i="8"/>
  <c r="F124" i="8"/>
  <c r="C124" i="8"/>
  <c r="V126" i="8"/>
  <c r="U125" i="8"/>
  <c r="P125" i="8"/>
  <c r="R125" i="8"/>
  <c r="S125" i="8"/>
  <c r="Q125" i="8"/>
  <c r="T125" i="8"/>
  <c r="F220" i="7"/>
  <c r="G220" i="7"/>
  <c r="D220" i="7"/>
  <c r="B220" i="7"/>
  <c r="E220" i="7"/>
  <c r="C220" i="7"/>
  <c r="U221" i="7"/>
  <c r="V221" i="7"/>
  <c r="R221" i="7"/>
  <c r="T221" i="7"/>
  <c r="S221" i="7"/>
  <c r="Q221" i="7"/>
  <c r="W222" i="7"/>
  <c r="F125" i="8"/>
  <c r="B125" i="8"/>
  <c r="C125" i="8"/>
  <c r="D125" i="8"/>
  <c r="E125" i="8"/>
  <c r="Q126" i="8"/>
  <c r="R126" i="8"/>
  <c r="V127" i="8"/>
  <c r="S126" i="8"/>
  <c r="T126" i="8"/>
  <c r="P126" i="8"/>
  <c r="U126" i="8"/>
  <c r="D221" i="7"/>
  <c r="C221" i="7"/>
  <c r="F221" i="7"/>
  <c r="G221" i="7"/>
  <c r="B221" i="7"/>
  <c r="E221" i="7"/>
  <c r="T222" i="7"/>
  <c r="S222" i="7"/>
  <c r="U222" i="7"/>
  <c r="Q222" i="7"/>
  <c r="R222" i="7"/>
  <c r="V222" i="7"/>
  <c r="W223" i="7"/>
  <c r="C126" i="8"/>
  <c r="D126" i="8"/>
  <c r="E126" i="8"/>
  <c r="B126" i="8"/>
  <c r="F126" i="8"/>
  <c r="R127" i="8"/>
  <c r="P127" i="8"/>
  <c r="S127" i="8"/>
  <c r="V128" i="8"/>
  <c r="T127" i="8"/>
  <c r="Q127" i="8"/>
  <c r="U127" i="8"/>
  <c r="V223" i="7"/>
  <c r="T223" i="7"/>
  <c r="R223" i="7"/>
  <c r="Q223" i="7"/>
  <c r="S223" i="7"/>
  <c r="U223" i="7"/>
  <c r="W224" i="7"/>
  <c r="B222" i="7"/>
  <c r="E222" i="7"/>
  <c r="F222" i="7"/>
  <c r="D222" i="7"/>
  <c r="G222" i="7"/>
  <c r="C222" i="7"/>
  <c r="V129" i="8"/>
  <c r="P128" i="8"/>
  <c r="Q128" i="8"/>
  <c r="S128" i="8"/>
  <c r="T128" i="8"/>
  <c r="U128" i="8"/>
  <c r="R128" i="8"/>
  <c r="B127" i="8"/>
  <c r="F127" i="8"/>
  <c r="E127" i="8"/>
  <c r="C127" i="8"/>
  <c r="D127" i="8"/>
  <c r="V224" i="7"/>
  <c r="T224" i="7"/>
  <c r="S224" i="7"/>
  <c r="R224" i="7"/>
  <c r="Q224" i="7"/>
  <c r="U224" i="7"/>
  <c r="W225" i="7"/>
  <c r="B223" i="7"/>
  <c r="F223" i="7"/>
  <c r="C223" i="7"/>
  <c r="G223" i="7"/>
  <c r="D223" i="7"/>
  <c r="E223" i="7"/>
  <c r="E128" i="8"/>
  <c r="F128" i="8"/>
  <c r="B128" i="8"/>
  <c r="D128" i="8"/>
  <c r="C128" i="8"/>
  <c r="V130" i="8"/>
  <c r="Q129" i="8"/>
  <c r="R129" i="8"/>
  <c r="S129" i="8"/>
  <c r="T129" i="8"/>
  <c r="U129" i="8"/>
  <c r="P129" i="8"/>
  <c r="Q225" i="7"/>
  <c r="T225" i="7"/>
  <c r="U225" i="7"/>
  <c r="R225" i="7"/>
  <c r="V225" i="7"/>
  <c r="S225" i="7"/>
  <c r="W226" i="7"/>
  <c r="B224" i="7"/>
  <c r="D224" i="7"/>
  <c r="E224" i="7"/>
  <c r="G224" i="7"/>
  <c r="F224" i="7"/>
  <c r="C224" i="7"/>
  <c r="C129" i="8"/>
  <c r="E129" i="8"/>
  <c r="B129" i="8"/>
  <c r="F129" i="8"/>
  <c r="D129" i="8"/>
  <c r="T130" i="8"/>
  <c r="R130" i="8"/>
  <c r="U130" i="8"/>
  <c r="Q130" i="8"/>
  <c r="V131" i="8"/>
  <c r="S130" i="8"/>
  <c r="P130" i="8"/>
  <c r="Q226" i="7"/>
  <c r="S226" i="7"/>
  <c r="T226" i="7"/>
  <c r="U226" i="7"/>
  <c r="V226" i="7"/>
  <c r="R226" i="7"/>
  <c r="W227" i="7"/>
  <c r="B225" i="7"/>
  <c r="G225" i="7"/>
  <c r="D225" i="7"/>
  <c r="C225" i="7"/>
  <c r="F225" i="7"/>
  <c r="E225" i="7"/>
  <c r="F130" i="8"/>
  <c r="E130" i="8"/>
  <c r="B130" i="8"/>
  <c r="D130" i="8"/>
  <c r="C130" i="8"/>
  <c r="V132" i="8"/>
  <c r="Q131" i="8"/>
  <c r="R131" i="8"/>
  <c r="S131" i="8"/>
  <c r="T131" i="8"/>
  <c r="U131" i="8"/>
  <c r="P131" i="8"/>
  <c r="B226" i="7"/>
  <c r="R227" i="7"/>
  <c r="S227" i="7"/>
  <c r="Q227" i="7"/>
  <c r="V227" i="7"/>
  <c r="U227" i="7"/>
  <c r="T227" i="7"/>
  <c r="W228" i="7"/>
  <c r="F226" i="7"/>
  <c r="C226" i="7"/>
  <c r="D226" i="7"/>
  <c r="G226" i="7"/>
  <c r="E226" i="7"/>
  <c r="E131" i="8"/>
  <c r="B131" i="8"/>
  <c r="C131" i="8"/>
  <c r="F131" i="8"/>
  <c r="D131" i="8"/>
  <c r="R132" i="8"/>
  <c r="T132" i="8"/>
  <c r="P132" i="8"/>
  <c r="S132" i="8"/>
  <c r="V133" i="8"/>
  <c r="U132" i="8"/>
  <c r="Q132" i="8"/>
  <c r="Q228" i="7"/>
  <c r="S228" i="7"/>
  <c r="R228" i="7"/>
  <c r="V228" i="7"/>
  <c r="T228" i="7"/>
  <c r="U228" i="7"/>
  <c r="W229" i="7"/>
  <c r="C227" i="7"/>
  <c r="F227" i="7"/>
  <c r="D227" i="7"/>
  <c r="E227" i="7"/>
  <c r="G227" i="7"/>
  <c r="B227" i="7"/>
  <c r="T133" i="8"/>
  <c r="U133" i="8"/>
  <c r="P133" i="8"/>
  <c r="V134" i="8"/>
  <c r="R133" i="8"/>
  <c r="S133" i="8"/>
  <c r="Q133" i="8"/>
  <c r="E132" i="8"/>
  <c r="B132" i="8"/>
  <c r="D132" i="8"/>
  <c r="F132" i="8"/>
  <c r="C132" i="8"/>
  <c r="U229" i="7"/>
  <c r="S229" i="7"/>
  <c r="R229" i="7"/>
  <c r="T229" i="7"/>
  <c r="V229" i="7"/>
  <c r="Q229" i="7"/>
  <c r="W230" i="7"/>
  <c r="E228" i="7"/>
  <c r="B228" i="7"/>
  <c r="G228" i="7"/>
  <c r="D228" i="7"/>
  <c r="F228" i="7"/>
  <c r="C228" i="7"/>
  <c r="T134" i="8"/>
  <c r="U134" i="8"/>
  <c r="V135" i="8"/>
  <c r="Q134" i="8"/>
  <c r="R134" i="8"/>
  <c r="S134" i="8"/>
  <c r="P134" i="8"/>
  <c r="C133" i="8"/>
  <c r="F133" i="8"/>
  <c r="D133" i="8"/>
  <c r="E133" i="8"/>
  <c r="B133" i="8"/>
  <c r="S230" i="7"/>
  <c r="V230" i="7"/>
  <c r="Q230" i="7"/>
  <c r="R230" i="7"/>
  <c r="T230" i="7"/>
  <c r="U230" i="7"/>
  <c r="W231" i="7"/>
  <c r="F229" i="7"/>
  <c r="B229" i="7"/>
  <c r="G229" i="7"/>
  <c r="E229" i="7"/>
  <c r="D229" i="7"/>
  <c r="C229" i="7"/>
  <c r="F134" i="8"/>
  <c r="B134" i="8"/>
  <c r="D134" i="8"/>
  <c r="E134" i="8"/>
  <c r="C134" i="8"/>
  <c r="V136" i="8"/>
  <c r="S135" i="8"/>
  <c r="R135" i="8"/>
  <c r="T135" i="8"/>
  <c r="U135" i="8"/>
  <c r="P135" i="8"/>
  <c r="Q135" i="8"/>
  <c r="U231" i="7"/>
  <c r="R231" i="7"/>
  <c r="S231" i="7"/>
  <c r="Q231" i="7"/>
  <c r="T231" i="7"/>
  <c r="V231" i="7"/>
  <c r="W232" i="7"/>
  <c r="E230" i="7"/>
  <c r="D230" i="7"/>
  <c r="B230" i="7"/>
  <c r="G230" i="7"/>
  <c r="F230" i="7"/>
  <c r="C230" i="7"/>
  <c r="F135" i="8"/>
  <c r="B135" i="8"/>
  <c r="D135" i="8"/>
  <c r="C135" i="8"/>
  <c r="E135" i="8"/>
  <c r="S136" i="8"/>
  <c r="T136" i="8"/>
  <c r="U136" i="8"/>
  <c r="P136" i="8"/>
  <c r="Q136" i="8"/>
  <c r="V137" i="8"/>
  <c r="R136" i="8"/>
  <c r="T232" i="7"/>
  <c r="S232" i="7"/>
  <c r="U232" i="7"/>
  <c r="V232" i="7"/>
  <c r="Q232" i="7"/>
  <c r="R232" i="7"/>
  <c r="W233" i="7"/>
  <c r="B231" i="7"/>
  <c r="D231" i="7"/>
  <c r="E231" i="7"/>
  <c r="F231" i="7"/>
  <c r="C231" i="7"/>
  <c r="G231" i="7"/>
  <c r="T137" i="8"/>
  <c r="U137" i="8"/>
  <c r="P137" i="8"/>
  <c r="R137" i="8"/>
  <c r="Q137" i="8"/>
  <c r="S137" i="8"/>
  <c r="V138" i="8"/>
  <c r="E136" i="8"/>
  <c r="B136" i="8"/>
  <c r="C136" i="8"/>
  <c r="D136" i="8"/>
  <c r="F136" i="8"/>
  <c r="R233" i="7"/>
  <c r="W234" i="7"/>
  <c r="Q233" i="7"/>
  <c r="T233" i="7"/>
  <c r="U233" i="7"/>
  <c r="V233" i="7"/>
  <c r="S233" i="7"/>
  <c r="B232" i="7"/>
  <c r="E232" i="7"/>
  <c r="C232" i="7"/>
  <c r="F232" i="7"/>
  <c r="G232" i="7"/>
  <c r="D232" i="7"/>
  <c r="V139" i="8"/>
  <c r="Q138" i="8"/>
  <c r="R138" i="8"/>
  <c r="S138" i="8"/>
  <c r="T138" i="8"/>
  <c r="U138" i="8"/>
  <c r="P138" i="8"/>
  <c r="C137" i="8"/>
  <c r="F137" i="8"/>
  <c r="D137" i="8"/>
  <c r="E137" i="8"/>
  <c r="B137" i="8"/>
  <c r="B233" i="7"/>
  <c r="E233" i="7"/>
  <c r="F233" i="7"/>
  <c r="D233" i="7"/>
  <c r="C233" i="7"/>
  <c r="G233" i="7"/>
  <c r="R234" i="7"/>
  <c r="V234" i="7"/>
  <c r="U234" i="7"/>
  <c r="Q234" i="7"/>
  <c r="S234" i="7"/>
  <c r="T234" i="7"/>
  <c r="W235" i="7"/>
  <c r="E138" i="8"/>
  <c r="B138" i="8"/>
  <c r="D138" i="8"/>
  <c r="F138" i="8"/>
  <c r="C138" i="8"/>
  <c r="Q139" i="8"/>
  <c r="U139" i="8"/>
  <c r="R139" i="8"/>
  <c r="S139" i="8"/>
  <c r="P139" i="8"/>
  <c r="V140" i="8"/>
  <c r="T139" i="8"/>
  <c r="S235" i="7"/>
  <c r="T235" i="7"/>
  <c r="U235" i="7"/>
  <c r="R235" i="7"/>
  <c r="W236" i="7"/>
  <c r="V235" i="7"/>
  <c r="Q235" i="7"/>
  <c r="D234" i="7"/>
  <c r="C234" i="7"/>
  <c r="G234" i="7"/>
  <c r="B234" i="7"/>
  <c r="F234" i="7"/>
  <c r="E234" i="7"/>
  <c r="S140" i="8"/>
  <c r="Q140" i="8"/>
  <c r="R140" i="8"/>
  <c r="T140" i="8"/>
  <c r="V141" i="8"/>
  <c r="U140" i="8"/>
  <c r="P140" i="8"/>
  <c r="F139" i="8"/>
  <c r="C139" i="8"/>
  <c r="B139" i="8"/>
  <c r="D139" i="8"/>
  <c r="E139" i="8"/>
  <c r="W237" i="7"/>
  <c r="V236" i="7"/>
  <c r="R236" i="7"/>
  <c r="U236" i="7"/>
  <c r="S236" i="7"/>
  <c r="T236" i="7"/>
  <c r="Q236" i="7"/>
  <c r="G235" i="7"/>
  <c r="E235" i="7"/>
  <c r="B235" i="7"/>
  <c r="D235" i="7"/>
  <c r="F235" i="7"/>
  <c r="C235" i="7"/>
  <c r="F140" i="8"/>
  <c r="C140" i="8"/>
  <c r="D140" i="8"/>
  <c r="E140" i="8"/>
  <c r="B140" i="8"/>
  <c r="V142" i="8"/>
  <c r="P141" i="8"/>
  <c r="Q141" i="8"/>
  <c r="R141" i="8"/>
  <c r="S141" i="8"/>
  <c r="T141" i="8"/>
  <c r="U141" i="8"/>
  <c r="D236" i="7"/>
  <c r="F236" i="7"/>
  <c r="E236" i="7"/>
  <c r="B236" i="7"/>
  <c r="G236" i="7"/>
  <c r="C236" i="7"/>
  <c r="Q237" i="7"/>
  <c r="V237" i="7"/>
  <c r="T237" i="7"/>
  <c r="R237" i="7"/>
  <c r="S237" i="7"/>
  <c r="U237" i="7"/>
  <c r="W238" i="7"/>
  <c r="C141" i="8"/>
  <c r="D141" i="8"/>
  <c r="E141" i="8"/>
  <c r="B141" i="8"/>
  <c r="F141" i="8"/>
  <c r="P142" i="8"/>
  <c r="R142" i="8"/>
  <c r="V143" i="8"/>
  <c r="Q142" i="8"/>
  <c r="S142" i="8"/>
  <c r="T142" i="8"/>
  <c r="U142" i="8"/>
  <c r="T238" i="7"/>
  <c r="Q238" i="7"/>
  <c r="U238" i="7"/>
  <c r="S238" i="7"/>
  <c r="W239" i="7"/>
  <c r="V238" i="7"/>
  <c r="R238" i="7"/>
  <c r="E237" i="7"/>
  <c r="G237" i="7"/>
  <c r="B237" i="7"/>
  <c r="D237" i="7"/>
  <c r="C237" i="7"/>
  <c r="F237" i="7"/>
  <c r="S143" i="8"/>
  <c r="U143" i="8"/>
  <c r="V144" i="8"/>
  <c r="P143" i="8"/>
  <c r="Q143" i="8"/>
  <c r="R143" i="8"/>
  <c r="T143" i="8"/>
  <c r="D142" i="8"/>
  <c r="B142" i="8"/>
  <c r="F142" i="8"/>
  <c r="E142" i="8"/>
  <c r="C142" i="8"/>
  <c r="R239" i="7"/>
  <c r="W240" i="7"/>
  <c r="S239" i="7"/>
  <c r="T239" i="7"/>
  <c r="Q239" i="7"/>
  <c r="U239" i="7"/>
  <c r="V239" i="7"/>
  <c r="C238" i="7"/>
  <c r="D238" i="7"/>
  <c r="F238" i="7"/>
  <c r="G238" i="7"/>
  <c r="E238" i="7"/>
  <c r="B238" i="7"/>
  <c r="B143" i="8"/>
  <c r="E143" i="8"/>
  <c r="C143" i="8"/>
  <c r="F143" i="8"/>
  <c r="D143" i="8"/>
  <c r="R144" i="8"/>
  <c r="S144" i="8"/>
  <c r="U144" i="8"/>
  <c r="P144" i="8"/>
  <c r="T144" i="8"/>
  <c r="V145" i="8"/>
  <c r="Q144" i="8"/>
  <c r="R240" i="7"/>
  <c r="T240" i="7"/>
  <c r="V240" i="7"/>
  <c r="U240" i="7"/>
  <c r="Q240" i="7"/>
  <c r="S240" i="7"/>
  <c r="W241" i="7"/>
  <c r="C239" i="7"/>
  <c r="E239" i="7"/>
  <c r="F239" i="7"/>
  <c r="B239" i="7"/>
  <c r="D239" i="7"/>
  <c r="G239" i="7"/>
  <c r="E144" i="8"/>
  <c r="B144" i="8"/>
  <c r="D144" i="8"/>
  <c r="F144" i="8"/>
  <c r="C144" i="8"/>
  <c r="R145" i="8"/>
  <c r="V146" i="8"/>
  <c r="U145" i="8"/>
  <c r="Q145" i="8"/>
  <c r="S145" i="8"/>
  <c r="T145" i="8"/>
  <c r="P145" i="8"/>
  <c r="R241" i="7"/>
  <c r="V241" i="7"/>
  <c r="T241" i="7"/>
  <c r="U241" i="7"/>
  <c r="Q241" i="7"/>
  <c r="S241" i="7"/>
  <c r="W242" i="7"/>
  <c r="B240" i="7"/>
  <c r="F240" i="7"/>
  <c r="D240" i="7"/>
  <c r="G240" i="7"/>
  <c r="C240" i="7"/>
  <c r="E240" i="7"/>
  <c r="D145" i="8"/>
  <c r="E145" i="8"/>
  <c r="B145" i="8"/>
  <c r="C145" i="8"/>
  <c r="F145" i="8"/>
  <c r="Q146" i="8"/>
  <c r="S146" i="8"/>
  <c r="U146" i="8"/>
  <c r="V147" i="8"/>
  <c r="P146" i="8"/>
  <c r="R146" i="8"/>
  <c r="T146" i="8"/>
  <c r="B241" i="7"/>
  <c r="G241" i="7"/>
  <c r="C241" i="7"/>
  <c r="D241" i="7"/>
  <c r="E241" i="7"/>
  <c r="F241" i="7"/>
  <c r="T242" i="7"/>
  <c r="S242" i="7"/>
  <c r="V242" i="7"/>
  <c r="U242" i="7"/>
  <c r="R242" i="7"/>
  <c r="Q242" i="7"/>
  <c r="W243" i="7"/>
  <c r="B146" i="8"/>
  <c r="F146" i="8"/>
  <c r="C146" i="8"/>
  <c r="E146" i="8"/>
  <c r="D146" i="8"/>
  <c r="V148" i="8"/>
  <c r="Q147" i="8"/>
  <c r="S147" i="8"/>
  <c r="P147" i="8"/>
  <c r="R147" i="8"/>
  <c r="T147" i="8"/>
  <c r="U147" i="8"/>
  <c r="U243" i="7"/>
  <c r="R243" i="7"/>
  <c r="S243" i="7"/>
  <c r="T243" i="7"/>
  <c r="V243" i="7"/>
  <c r="Q243" i="7"/>
  <c r="W244" i="7"/>
  <c r="E242" i="7"/>
  <c r="G242" i="7"/>
  <c r="F242" i="7"/>
  <c r="D242" i="7"/>
  <c r="B242" i="7"/>
  <c r="C242" i="7"/>
  <c r="F147" i="8"/>
  <c r="D147" i="8"/>
  <c r="C147" i="8"/>
  <c r="E147" i="8"/>
  <c r="B147" i="8"/>
  <c r="V149" i="8"/>
  <c r="S148" i="8"/>
  <c r="P148" i="8"/>
  <c r="R148" i="8"/>
  <c r="T148" i="8"/>
  <c r="Q148" i="8"/>
  <c r="U148" i="8"/>
  <c r="E243" i="7"/>
  <c r="B243" i="7"/>
  <c r="D243" i="7"/>
  <c r="C243" i="7"/>
  <c r="F243" i="7"/>
  <c r="G243" i="7"/>
  <c r="U244" i="7"/>
  <c r="V244" i="7"/>
  <c r="W245" i="7"/>
  <c r="Q244" i="7"/>
  <c r="R244" i="7"/>
  <c r="S244" i="7"/>
  <c r="T244" i="7"/>
  <c r="F148" i="8"/>
  <c r="B148" i="8"/>
  <c r="C148" i="8"/>
  <c r="E148" i="8"/>
  <c r="D148" i="8"/>
  <c r="S149" i="8"/>
  <c r="U149" i="8"/>
  <c r="V150" i="8"/>
  <c r="P149" i="8"/>
  <c r="Q149" i="8"/>
  <c r="R149" i="8"/>
  <c r="T149" i="8"/>
  <c r="G244" i="7"/>
  <c r="C244" i="7"/>
  <c r="D244" i="7"/>
  <c r="B244" i="7"/>
  <c r="E244" i="7"/>
  <c r="F244" i="7"/>
  <c r="V245" i="7"/>
  <c r="R245" i="7"/>
  <c r="S245" i="7"/>
  <c r="U245" i="7"/>
  <c r="Q245" i="7"/>
  <c r="T245" i="7"/>
  <c r="W246" i="7"/>
  <c r="B149" i="8"/>
  <c r="C149" i="8"/>
  <c r="F149" i="8"/>
  <c r="E149" i="8"/>
  <c r="D149" i="8"/>
  <c r="R150" i="8"/>
  <c r="T150" i="8"/>
  <c r="U150" i="8"/>
  <c r="V151" i="8"/>
  <c r="P150" i="8"/>
  <c r="S150" i="8"/>
  <c r="Q150" i="8"/>
  <c r="S246" i="7"/>
  <c r="Q246" i="7"/>
  <c r="U246" i="7"/>
  <c r="V246" i="7"/>
  <c r="W247" i="7"/>
  <c r="R246" i="7"/>
  <c r="T246" i="7"/>
  <c r="F245" i="7"/>
  <c r="G245" i="7"/>
  <c r="D245" i="7"/>
  <c r="B245" i="7"/>
  <c r="C245" i="7"/>
  <c r="E245" i="7"/>
  <c r="D150" i="8"/>
  <c r="B150" i="8"/>
  <c r="F150" i="8"/>
  <c r="C150" i="8"/>
  <c r="E150" i="8"/>
  <c r="Q151" i="8"/>
  <c r="S151" i="8"/>
  <c r="T151" i="8"/>
  <c r="V152" i="8"/>
  <c r="P151" i="8"/>
  <c r="R151" i="8"/>
  <c r="U151" i="8"/>
  <c r="T247" i="7"/>
  <c r="Q247" i="7"/>
  <c r="U247" i="7"/>
  <c r="V247" i="7"/>
  <c r="S247" i="7"/>
  <c r="R247" i="7"/>
  <c r="W248" i="7"/>
  <c r="C246" i="7"/>
  <c r="E246" i="7"/>
  <c r="F246" i="7"/>
  <c r="B246" i="7"/>
  <c r="G246" i="7"/>
  <c r="D246" i="7"/>
  <c r="B151" i="8"/>
  <c r="D151" i="8"/>
  <c r="F151" i="8"/>
  <c r="C151" i="8"/>
  <c r="E151" i="8"/>
  <c r="V153" i="8"/>
  <c r="T152" i="8"/>
  <c r="S152" i="8"/>
  <c r="U152" i="8"/>
  <c r="P152" i="8"/>
  <c r="Q152" i="8"/>
  <c r="R152" i="8"/>
  <c r="U248" i="7"/>
  <c r="S248" i="7"/>
  <c r="R248" i="7"/>
  <c r="T248" i="7"/>
  <c r="W249" i="7"/>
  <c r="V248" i="7"/>
  <c r="Q248" i="7"/>
  <c r="D247" i="7"/>
  <c r="C247" i="7"/>
  <c r="E247" i="7"/>
  <c r="B247" i="7"/>
  <c r="F247" i="7"/>
  <c r="G247" i="7"/>
  <c r="B152" i="8"/>
  <c r="E152" i="8"/>
  <c r="F152" i="8"/>
  <c r="D152" i="8"/>
  <c r="C152" i="8"/>
  <c r="U153" i="8"/>
  <c r="P153" i="8"/>
  <c r="Q153" i="8"/>
  <c r="T153" i="8"/>
  <c r="S153" i="8"/>
  <c r="R153" i="8"/>
  <c r="V154" i="8"/>
  <c r="U249" i="7"/>
  <c r="R249" i="7"/>
  <c r="S249" i="7"/>
  <c r="T249" i="7"/>
  <c r="Q249" i="7"/>
  <c r="V249" i="7"/>
  <c r="W250" i="7"/>
  <c r="B248" i="7"/>
  <c r="E248" i="7"/>
  <c r="G248" i="7"/>
  <c r="F248" i="7"/>
  <c r="C248" i="7"/>
  <c r="D248" i="7"/>
  <c r="V155" i="8"/>
  <c r="Q154" i="8"/>
  <c r="U154" i="8"/>
  <c r="T154" i="8"/>
  <c r="P154" i="8"/>
  <c r="S154" i="8"/>
  <c r="R154" i="8"/>
  <c r="E153" i="8"/>
  <c r="C153" i="8"/>
  <c r="D153" i="8"/>
  <c r="F153" i="8"/>
  <c r="B153" i="8"/>
  <c r="B249" i="7"/>
  <c r="G249" i="7"/>
  <c r="E249" i="7"/>
  <c r="F249" i="7"/>
  <c r="C249" i="7"/>
  <c r="D249" i="7"/>
  <c r="T250" i="7"/>
  <c r="R250" i="7"/>
  <c r="S250" i="7"/>
  <c r="U250" i="7"/>
  <c r="V250" i="7"/>
  <c r="Q250" i="7"/>
  <c r="W251" i="7"/>
  <c r="F154" i="8"/>
  <c r="E154" i="8"/>
  <c r="D154" i="8"/>
  <c r="B154" i="8"/>
  <c r="C154" i="8"/>
  <c r="V156" i="8"/>
  <c r="P155" i="8"/>
  <c r="T155" i="8"/>
  <c r="Q155" i="8"/>
  <c r="R155" i="8"/>
  <c r="S155" i="8"/>
  <c r="U155" i="8"/>
  <c r="B250" i="7"/>
  <c r="D250" i="7"/>
  <c r="C250" i="7"/>
  <c r="F250" i="7"/>
  <c r="G250" i="7"/>
  <c r="E250" i="7"/>
  <c r="U251" i="7"/>
  <c r="Q251" i="7"/>
  <c r="V251" i="7"/>
  <c r="S251" i="7"/>
  <c r="T251" i="7"/>
  <c r="W252" i="7"/>
  <c r="R251" i="7"/>
  <c r="B155" i="8"/>
  <c r="F155" i="8"/>
  <c r="D155" i="8"/>
  <c r="C155" i="8"/>
  <c r="E155" i="8"/>
  <c r="R156" i="8"/>
  <c r="V157" i="8"/>
  <c r="T156" i="8"/>
  <c r="S156" i="8"/>
  <c r="U156" i="8"/>
  <c r="P156" i="8"/>
  <c r="Q156" i="8"/>
  <c r="C251" i="7"/>
  <c r="E251" i="7"/>
  <c r="G251" i="7"/>
  <c r="B251" i="7"/>
  <c r="F251" i="7"/>
  <c r="D251" i="7"/>
  <c r="S252" i="7"/>
  <c r="V252" i="7"/>
  <c r="R252" i="7"/>
  <c r="T252" i="7"/>
  <c r="Q252" i="7"/>
  <c r="U252" i="7"/>
  <c r="W253" i="7"/>
  <c r="E156" i="8"/>
  <c r="C156" i="8"/>
  <c r="B156" i="8"/>
  <c r="F156" i="8"/>
  <c r="D156" i="8"/>
  <c r="T157" i="8"/>
  <c r="Q157" i="8"/>
  <c r="U157" i="8"/>
  <c r="S157" i="8"/>
  <c r="V158" i="8"/>
  <c r="P157" i="8"/>
  <c r="R157" i="8"/>
  <c r="V253" i="7"/>
  <c r="Q253" i="7"/>
  <c r="S253" i="7"/>
  <c r="R253" i="7"/>
  <c r="T253" i="7"/>
  <c r="U253" i="7"/>
  <c r="W254" i="7"/>
  <c r="C252" i="7"/>
  <c r="F252" i="7"/>
  <c r="E252" i="7"/>
  <c r="D252" i="7"/>
  <c r="G252" i="7"/>
  <c r="B252" i="7"/>
  <c r="E157" i="8"/>
  <c r="D157" i="8"/>
  <c r="C157" i="8"/>
  <c r="F157" i="8"/>
  <c r="B157" i="8"/>
  <c r="V159" i="8"/>
  <c r="U158" i="8"/>
  <c r="P158" i="8"/>
  <c r="R158" i="8"/>
  <c r="S158" i="8"/>
  <c r="Q158" i="8"/>
  <c r="T158" i="8"/>
  <c r="T254" i="7"/>
  <c r="U254" i="7"/>
  <c r="V254" i="7"/>
  <c r="S254" i="7"/>
  <c r="R254" i="7"/>
  <c r="Q254" i="7"/>
  <c r="W255" i="7"/>
  <c r="B253" i="7"/>
  <c r="F253" i="7"/>
  <c r="G253" i="7"/>
  <c r="C253" i="7"/>
  <c r="E253" i="7"/>
  <c r="D253" i="7"/>
  <c r="D158" i="8"/>
  <c r="F158" i="8"/>
  <c r="C158" i="8"/>
  <c r="E158" i="8"/>
  <c r="B158" i="8"/>
  <c r="V160" i="8"/>
  <c r="P159" i="8"/>
  <c r="Q159" i="8"/>
  <c r="R159" i="8"/>
  <c r="S159" i="8"/>
  <c r="U159" i="8"/>
  <c r="T159" i="8"/>
  <c r="S255" i="7"/>
  <c r="W256" i="7"/>
  <c r="U255" i="7"/>
  <c r="Q255" i="7"/>
  <c r="R255" i="7"/>
  <c r="V255" i="7"/>
  <c r="T255" i="7"/>
  <c r="C254" i="7"/>
  <c r="D254" i="7"/>
  <c r="B254" i="7"/>
  <c r="G254" i="7"/>
  <c r="E254" i="7"/>
  <c r="F254" i="7"/>
  <c r="D159" i="8"/>
  <c r="C159" i="8"/>
  <c r="E159" i="8"/>
  <c r="B159" i="8"/>
  <c r="F159" i="8"/>
  <c r="U160" i="8"/>
  <c r="V161" i="8"/>
  <c r="S160" i="8"/>
  <c r="T160" i="8"/>
  <c r="R160" i="8"/>
  <c r="P160" i="8"/>
  <c r="Q160" i="8"/>
  <c r="C255" i="7"/>
  <c r="D255" i="7"/>
  <c r="G255" i="7"/>
  <c r="F255" i="7"/>
  <c r="B255" i="7"/>
  <c r="E255" i="7"/>
  <c r="V256" i="7"/>
  <c r="Q256" i="7"/>
  <c r="S256" i="7"/>
  <c r="T256" i="7"/>
  <c r="U256" i="7"/>
  <c r="R256" i="7"/>
  <c r="W257" i="7"/>
  <c r="C160" i="8"/>
  <c r="F160" i="8"/>
  <c r="D160" i="8"/>
  <c r="E160" i="8"/>
  <c r="B160" i="8"/>
  <c r="T161" i="8"/>
  <c r="P161" i="8"/>
  <c r="U161" i="8"/>
  <c r="V162" i="8"/>
  <c r="Q161" i="8"/>
  <c r="R161" i="8"/>
  <c r="S161" i="8"/>
  <c r="F256" i="7"/>
  <c r="D256" i="7"/>
  <c r="C256" i="7"/>
  <c r="E256" i="7"/>
  <c r="B256" i="7"/>
  <c r="G256" i="7"/>
  <c r="Q257" i="7"/>
  <c r="T257" i="7"/>
  <c r="R257" i="7"/>
  <c r="W258" i="7"/>
  <c r="V257" i="7"/>
  <c r="S257" i="7"/>
  <c r="U257" i="7"/>
  <c r="V163" i="8"/>
  <c r="T162" i="8"/>
  <c r="R162" i="8"/>
  <c r="S162" i="8"/>
  <c r="U162" i="8"/>
  <c r="P162" i="8"/>
  <c r="Q162" i="8"/>
  <c r="B161" i="8"/>
  <c r="C161" i="8"/>
  <c r="E161" i="8"/>
  <c r="F161" i="8"/>
  <c r="D161" i="8"/>
  <c r="C257" i="7"/>
  <c r="D257" i="7"/>
  <c r="G257" i="7"/>
  <c r="B257" i="7"/>
  <c r="F257" i="7"/>
  <c r="E257" i="7"/>
  <c r="S258" i="7"/>
  <c r="Q258" i="7"/>
  <c r="R258" i="7"/>
  <c r="T258" i="7"/>
  <c r="U258" i="7"/>
  <c r="V258" i="7"/>
  <c r="W259" i="7"/>
  <c r="D162" i="8"/>
  <c r="B162" i="8"/>
  <c r="F162" i="8"/>
  <c r="E162" i="8"/>
  <c r="C162" i="8"/>
  <c r="S163" i="8"/>
  <c r="T163" i="8"/>
  <c r="U163" i="8"/>
  <c r="Q163" i="8"/>
  <c r="V164" i="8"/>
  <c r="R163" i="8"/>
  <c r="P163" i="8"/>
  <c r="U259" i="7"/>
  <c r="Q259" i="7"/>
  <c r="T259" i="7"/>
  <c r="V259" i="7"/>
  <c r="S259" i="7"/>
  <c r="R259" i="7"/>
  <c r="W260" i="7"/>
  <c r="E258" i="7"/>
  <c r="C258" i="7"/>
  <c r="F258" i="7"/>
  <c r="G258" i="7"/>
  <c r="D258" i="7"/>
  <c r="B258" i="7"/>
  <c r="C163" i="8"/>
  <c r="E163" i="8"/>
  <c r="D163" i="8"/>
  <c r="B163" i="8"/>
  <c r="F163" i="8"/>
  <c r="V165" i="8"/>
  <c r="Q164" i="8"/>
  <c r="R164" i="8"/>
  <c r="P164" i="8"/>
  <c r="T164" i="8"/>
  <c r="U164" i="8"/>
  <c r="S164" i="8"/>
  <c r="Q260" i="7"/>
  <c r="T260" i="7"/>
  <c r="R260" i="7"/>
  <c r="U260" i="7"/>
  <c r="V260" i="7"/>
  <c r="S260" i="7"/>
  <c r="W261" i="7"/>
  <c r="C259" i="7"/>
  <c r="F259" i="7"/>
  <c r="G259" i="7"/>
  <c r="D259" i="7"/>
  <c r="E259" i="7"/>
  <c r="B259" i="7"/>
  <c r="D164" i="8"/>
  <c r="F164" i="8"/>
  <c r="E164" i="8"/>
  <c r="C164" i="8"/>
  <c r="B164" i="8"/>
  <c r="T165" i="8"/>
  <c r="P165" i="8"/>
  <c r="U165" i="8"/>
  <c r="R165" i="8"/>
  <c r="S165" i="8"/>
  <c r="Q165" i="8"/>
  <c r="V166" i="8"/>
  <c r="W262" i="7"/>
  <c r="T261" i="7"/>
  <c r="Q261" i="7"/>
  <c r="R261" i="7"/>
  <c r="U261" i="7"/>
  <c r="S261" i="7"/>
  <c r="V261" i="7"/>
  <c r="G260" i="7"/>
  <c r="B260" i="7"/>
  <c r="C260" i="7"/>
  <c r="F260" i="7"/>
  <c r="D260" i="7"/>
  <c r="E260" i="7"/>
  <c r="R166" i="8"/>
  <c r="V167" i="8"/>
  <c r="P166" i="8"/>
  <c r="Q166" i="8"/>
  <c r="T166" i="8"/>
  <c r="U166" i="8"/>
  <c r="S166" i="8"/>
  <c r="B165" i="8"/>
  <c r="F165" i="8"/>
  <c r="E165" i="8"/>
  <c r="C165" i="8"/>
  <c r="D165" i="8"/>
  <c r="F261" i="7"/>
  <c r="G261" i="7"/>
  <c r="B261" i="7"/>
  <c r="E261" i="7"/>
  <c r="C261" i="7"/>
  <c r="D261" i="7"/>
  <c r="S262" i="7"/>
  <c r="R262" i="7"/>
  <c r="T262" i="7"/>
  <c r="U262" i="7"/>
  <c r="Q262" i="7"/>
  <c r="V262" i="7"/>
  <c r="W263" i="7"/>
  <c r="F166" i="8"/>
  <c r="E166" i="8"/>
  <c r="C166" i="8"/>
  <c r="D166" i="8"/>
  <c r="B166" i="8"/>
  <c r="U167" i="8"/>
  <c r="V168" i="8"/>
  <c r="T167" i="8"/>
  <c r="P167" i="8"/>
  <c r="Q167" i="8"/>
  <c r="R167" i="8"/>
  <c r="S167" i="8"/>
  <c r="Q263" i="7"/>
  <c r="T263" i="7"/>
  <c r="U263" i="7"/>
  <c r="V263" i="7"/>
  <c r="S263" i="7"/>
  <c r="R263" i="7"/>
  <c r="W264" i="7"/>
  <c r="B262" i="7"/>
  <c r="D262" i="7"/>
  <c r="F262" i="7"/>
  <c r="C262" i="7"/>
  <c r="E262" i="7"/>
  <c r="G262" i="7"/>
  <c r="E167" i="8"/>
  <c r="F167" i="8"/>
  <c r="D167" i="8"/>
  <c r="B167" i="8"/>
  <c r="C167" i="8"/>
  <c r="V169" i="8"/>
  <c r="U168" i="8"/>
  <c r="P168" i="8"/>
  <c r="R168" i="8"/>
  <c r="S168" i="8"/>
  <c r="T168" i="8"/>
  <c r="Q168" i="8"/>
  <c r="V264" i="7"/>
  <c r="S264" i="7"/>
  <c r="R264" i="7"/>
  <c r="U264" i="7"/>
  <c r="Q264" i="7"/>
  <c r="T264" i="7"/>
  <c r="W265" i="7"/>
  <c r="B263" i="7"/>
  <c r="E263" i="7"/>
  <c r="C263" i="7"/>
  <c r="D263" i="7"/>
  <c r="F263" i="7"/>
  <c r="G263" i="7"/>
  <c r="F168" i="8"/>
  <c r="B168" i="8"/>
  <c r="C168" i="8"/>
  <c r="D168" i="8"/>
  <c r="E168" i="8"/>
  <c r="V170" i="8"/>
  <c r="S169" i="8"/>
  <c r="T169" i="8"/>
  <c r="U169" i="8"/>
  <c r="P169" i="8"/>
  <c r="R169" i="8"/>
  <c r="Q169" i="8"/>
  <c r="T265" i="7"/>
  <c r="S265" i="7"/>
  <c r="R265" i="7"/>
  <c r="U265" i="7"/>
  <c r="Q265" i="7"/>
  <c r="V265" i="7"/>
  <c r="W266" i="7"/>
  <c r="E264" i="7"/>
  <c r="G264" i="7"/>
  <c r="F264" i="7"/>
  <c r="C264" i="7"/>
  <c r="B264" i="7"/>
  <c r="D264" i="7"/>
  <c r="E169" i="8"/>
  <c r="F169" i="8"/>
  <c r="B169" i="8"/>
  <c r="C169" i="8"/>
  <c r="D169" i="8"/>
  <c r="T170" i="8"/>
  <c r="Q170" i="8"/>
  <c r="P170" i="8"/>
  <c r="U170" i="8"/>
  <c r="S170" i="8"/>
  <c r="R170" i="8"/>
  <c r="V171" i="8"/>
  <c r="S266" i="7"/>
  <c r="Q266" i="7"/>
  <c r="V266" i="7"/>
  <c r="U266" i="7"/>
  <c r="W267" i="7"/>
  <c r="T266" i="7"/>
  <c r="R266" i="7"/>
  <c r="C265" i="7"/>
  <c r="F265" i="7"/>
  <c r="D265" i="7"/>
  <c r="G265" i="7"/>
  <c r="B265" i="7"/>
  <c r="E265" i="7"/>
  <c r="V172" i="8"/>
  <c r="U171" i="8"/>
  <c r="P171" i="8"/>
  <c r="R171" i="8"/>
  <c r="S171" i="8"/>
  <c r="Q171" i="8"/>
  <c r="T171" i="8"/>
  <c r="F170" i="8"/>
  <c r="D170" i="8"/>
  <c r="E170" i="8"/>
  <c r="B170" i="8"/>
  <c r="C170" i="8"/>
  <c r="V267" i="7"/>
  <c r="U267" i="7"/>
  <c r="R267" i="7"/>
  <c r="T267" i="7"/>
  <c r="S267" i="7"/>
  <c r="Q267" i="7"/>
  <c r="W268" i="7"/>
  <c r="C266" i="7"/>
  <c r="B266" i="7"/>
  <c r="E266" i="7"/>
  <c r="F266" i="7"/>
  <c r="D266" i="7"/>
  <c r="G266" i="7"/>
  <c r="C171" i="8"/>
  <c r="E171" i="8"/>
  <c r="F171" i="8"/>
  <c r="D171" i="8"/>
  <c r="B171" i="8"/>
  <c r="U172" i="8"/>
  <c r="Q172" i="8"/>
  <c r="T172" i="8"/>
  <c r="V173" i="8"/>
  <c r="R172" i="8"/>
  <c r="S172" i="8"/>
  <c r="P172" i="8"/>
  <c r="U268" i="7"/>
  <c r="Q268" i="7"/>
  <c r="V268" i="7"/>
  <c r="S268" i="7"/>
  <c r="T268" i="7"/>
  <c r="R268" i="7"/>
  <c r="W269" i="7"/>
  <c r="C267" i="7"/>
  <c r="E267" i="7"/>
  <c r="F267" i="7"/>
  <c r="D267" i="7"/>
  <c r="G267" i="7"/>
  <c r="B267" i="7"/>
  <c r="C172" i="8"/>
  <c r="F172" i="8"/>
  <c r="D172" i="8"/>
  <c r="E172" i="8"/>
  <c r="B172" i="8"/>
  <c r="T173" i="8"/>
  <c r="Q173" i="8"/>
  <c r="R173" i="8"/>
  <c r="U173" i="8"/>
  <c r="V174" i="8"/>
  <c r="S173" i="8"/>
  <c r="P173" i="8"/>
  <c r="T269" i="7"/>
  <c r="Q269" i="7"/>
  <c r="R269" i="7"/>
  <c r="U269" i="7"/>
  <c r="V269" i="7"/>
  <c r="S269" i="7"/>
  <c r="W270" i="7"/>
  <c r="F268" i="7"/>
  <c r="B268" i="7"/>
  <c r="G268" i="7"/>
  <c r="E268" i="7"/>
  <c r="D268" i="7"/>
  <c r="C268" i="7"/>
  <c r="B173" i="8"/>
  <c r="E173" i="8"/>
  <c r="F173" i="8"/>
  <c r="D173" i="8"/>
  <c r="C173" i="8"/>
  <c r="V175" i="8"/>
  <c r="P174" i="8"/>
  <c r="Q174" i="8"/>
  <c r="R174" i="8"/>
  <c r="S174" i="8"/>
  <c r="U174" i="8"/>
  <c r="T174" i="8"/>
  <c r="S270" i="7"/>
  <c r="Q270" i="7"/>
  <c r="U270" i="7"/>
  <c r="V270" i="7"/>
  <c r="R270" i="7"/>
  <c r="T270" i="7"/>
  <c r="W271" i="7"/>
  <c r="F269" i="7"/>
  <c r="D269" i="7"/>
  <c r="B269" i="7"/>
  <c r="C269" i="7"/>
  <c r="G269" i="7"/>
  <c r="E269" i="7"/>
  <c r="E174" i="8"/>
  <c r="C174" i="8"/>
  <c r="B174" i="8"/>
  <c r="D174" i="8"/>
  <c r="F174" i="8"/>
  <c r="V176" i="8"/>
  <c r="S175" i="8"/>
  <c r="T175" i="8"/>
  <c r="U175" i="8"/>
  <c r="Q175" i="8"/>
  <c r="R175" i="8"/>
  <c r="P175" i="8"/>
  <c r="V271" i="7"/>
  <c r="Q271" i="7"/>
  <c r="R271" i="7"/>
  <c r="T271" i="7"/>
  <c r="U271" i="7"/>
  <c r="W272" i="7"/>
  <c r="S271" i="7"/>
  <c r="F270" i="7"/>
  <c r="C270" i="7"/>
  <c r="D270" i="7"/>
  <c r="E270" i="7"/>
  <c r="G270" i="7"/>
  <c r="B270" i="7"/>
  <c r="D175" i="8"/>
  <c r="E175" i="8"/>
  <c r="C175" i="8"/>
  <c r="B175" i="8"/>
  <c r="F175" i="8"/>
  <c r="R176" i="8"/>
  <c r="V177" i="8"/>
  <c r="S176" i="8"/>
  <c r="T176" i="8"/>
  <c r="P176" i="8"/>
  <c r="U176" i="8"/>
  <c r="Q176" i="8"/>
  <c r="R272" i="7"/>
  <c r="Q272" i="7"/>
  <c r="U272" i="7"/>
  <c r="V272" i="7"/>
  <c r="T272" i="7"/>
  <c r="S272" i="7"/>
  <c r="W273" i="7"/>
  <c r="D271" i="7"/>
  <c r="C271" i="7"/>
  <c r="E271" i="7"/>
  <c r="B271" i="7"/>
  <c r="F271" i="7"/>
  <c r="G271" i="7"/>
  <c r="D176" i="8"/>
  <c r="E176" i="8"/>
  <c r="B176" i="8"/>
  <c r="F176" i="8"/>
  <c r="C176" i="8"/>
  <c r="V178" i="8"/>
  <c r="Q177" i="8"/>
  <c r="P177" i="8"/>
  <c r="R177" i="8"/>
  <c r="S177" i="8"/>
  <c r="T177" i="8"/>
  <c r="U177" i="8"/>
  <c r="R273" i="7"/>
  <c r="T273" i="7"/>
  <c r="V273" i="7"/>
  <c r="U273" i="7"/>
  <c r="S273" i="7"/>
  <c r="W274" i="7"/>
  <c r="Q273" i="7"/>
  <c r="E272" i="7"/>
  <c r="C272" i="7"/>
  <c r="G272" i="7"/>
  <c r="B272" i="7"/>
  <c r="F272" i="7"/>
  <c r="D272" i="7"/>
  <c r="C177" i="8"/>
  <c r="E177" i="8"/>
  <c r="F177" i="8"/>
  <c r="D177" i="8"/>
  <c r="B177" i="8"/>
  <c r="V179" i="8"/>
  <c r="Q178" i="8"/>
  <c r="S178" i="8"/>
  <c r="R178" i="8"/>
  <c r="T178" i="8"/>
  <c r="U178" i="8"/>
  <c r="P178" i="8"/>
  <c r="C273" i="7"/>
  <c r="E273" i="7"/>
  <c r="F273" i="7"/>
  <c r="B273" i="7"/>
  <c r="D273" i="7"/>
  <c r="G273" i="7"/>
  <c r="V274" i="7"/>
  <c r="U274" i="7"/>
  <c r="Q274" i="7"/>
  <c r="R274" i="7"/>
  <c r="S274" i="7"/>
  <c r="T274" i="7"/>
  <c r="W275" i="7"/>
  <c r="F178" i="8"/>
  <c r="B178" i="8"/>
  <c r="E178" i="8"/>
  <c r="D178" i="8"/>
  <c r="C178" i="8"/>
  <c r="U179" i="8"/>
  <c r="T179" i="8"/>
  <c r="P179" i="8"/>
  <c r="Q179" i="8"/>
  <c r="V180" i="8"/>
  <c r="R179" i="8"/>
  <c r="S179" i="8"/>
  <c r="V275" i="7"/>
  <c r="Q275" i="7"/>
  <c r="R275" i="7"/>
  <c r="S275" i="7"/>
  <c r="U275" i="7"/>
  <c r="T275" i="7"/>
  <c r="W276" i="7"/>
  <c r="B274" i="7"/>
  <c r="C274" i="7"/>
  <c r="D274" i="7"/>
  <c r="E274" i="7"/>
  <c r="G274" i="7"/>
  <c r="F274" i="7"/>
  <c r="D179" i="8"/>
  <c r="F179" i="8"/>
  <c r="B179" i="8"/>
  <c r="C179" i="8"/>
  <c r="E179" i="8"/>
  <c r="V181" i="8"/>
  <c r="P180" i="8"/>
  <c r="Q180" i="8"/>
  <c r="R180" i="8"/>
  <c r="S180" i="8"/>
  <c r="U180" i="8"/>
  <c r="T180" i="8"/>
  <c r="S276" i="7"/>
  <c r="T276" i="7"/>
  <c r="V276" i="7"/>
  <c r="R276" i="7"/>
  <c r="U276" i="7"/>
  <c r="Q276" i="7"/>
  <c r="W277" i="7"/>
  <c r="C275" i="7"/>
  <c r="B275" i="7"/>
  <c r="F275" i="7"/>
  <c r="E275" i="7"/>
  <c r="G275" i="7"/>
  <c r="D275" i="7"/>
  <c r="B180" i="8"/>
  <c r="F180" i="8"/>
  <c r="D180" i="8"/>
  <c r="E180" i="8"/>
  <c r="C180" i="8"/>
  <c r="V182" i="8"/>
  <c r="S181" i="8"/>
  <c r="T181" i="8"/>
  <c r="U181" i="8"/>
  <c r="P181" i="8"/>
  <c r="R181" i="8"/>
  <c r="Q181" i="8"/>
  <c r="V277" i="7"/>
  <c r="Q277" i="7"/>
  <c r="U277" i="7"/>
  <c r="R277" i="7"/>
  <c r="S277" i="7"/>
  <c r="T277" i="7"/>
  <c r="W278" i="7"/>
  <c r="E276" i="7"/>
  <c r="D276" i="7"/>
  <c r="C276" i="7"/>
  <c r="G276" i="7"/>
  <c r="F276" i="7"/>
  <c r="B276" i="7"/>
  <c r="B181" i="8"/>
  <c r="F181" i="8"/>
  <c r="D181" i="8"/>
  <c r="E181" i="8"/>
  <c r="C181" i="8"/>
  <c r="S182" i="8"/>
  <c r="T182" i="8"/>
  <c r="R182" i="8"/>
  <c r="U182" i="8"/>
  <c r="V183" i="8"/>
  <c r="Q182" i="8"/>
  <c r="P182" i="8"/>
  <c r="Q278" i="7"/>
  <c r="S278" i="7"/>
  <c r="V278" i="7"/>
  <c r="R278" i="7"/>
  <c r="T278" i="7"/>
  <c r="U278" i="7"/>
  <c r="W279" i="7"/>
  <c r="E277" i="7"/>
  <c r="G277" i="7"/>
  <c r="C277" i="7"/>
  <c r="B277" i="7"/>
  <c r="F277" i="7"/>
  <c r="D277" i="7"/>
  <c r="B182" i="8"/>
  <c r="F182" i="8"/>
  <c r="C182" i="8"/>
  <c r="E182" i="8"/>
  <c r="D182" i="8"/>
  <c r="V184" i="8"/>
  <c r="Q183" i="8"/>
  <c r="R183" i="8"/>
  <c r="S183" i="8"/>
  <c r="T183" i="8"/>
  <c r="U183" i="8"/>
  <c r="P183" i="8"/>
  <c r="T279" i="7"/>
  <c r="U279" i="7"/>
  <c r="W280" i="7"/>
  <c r="S279" i="7"/>
  <c r="R279" i="7"/>
  <c r="Q279" i="7"/>
  <c r="V279" i="7"/>
  <c r="B278" i="7"/>
  <c r="D278" i="7"/>
  <c r="C278" i="7"/>
  <c r="G278" i="7"/>
  <c r="E278" i="7"/>
  <c r="F278" i="7"/>
  <c r="D183" i="8"/>
  <c r="E183" i="8"/>
  <c r="B183" i="8"/>
  <c r="C183" i="8"/>
  <c r="F183" i="8"/>
  <c r="Q184" i="8"/>
  <c r="S184" i="8"/>
  <c r="R184" i="8"/>
  <c r="T184" i="8"/>
  <c r="P184" i="8"/>
  <c r="V185" i="8"/>
  <c r="U184" i="8"/>
  <c r="D279" i="7"/>
  <c r="B279" i="7"/>
  <c r="C279" i="7"/>
  <c r="F279" i="7"/>
  <c r="G279" i="7"/>
  <c r="E279" i="7"/>
  <c r="U280" i="7"/>
  <c r="Q280" i="7"/>
  <c r="R280" i="7"/>
  <c r="T280" i="7"/>
  <c r="S280" i="7"/>
  <c r="V280" i="7"/>
  <c r="W281" i="7"/>
  <c r="V186" i="8"/>
  <c r="P185" i="8"/>
  <c r="Q185" i="8"/>
  <c r="R185" i="8"/>
  <c r="S185" i="8"/>
  <c r="T185" i="8"/>
  <c r="U185" i="8"/>
  <c r="F184" i="8"/>
  <c r="B184" i="8"/>
  <c r="C184" i="8"/>
  <c r="E184" i="8"/>
  <c r="D184" i="8"/>
  <c r="F280" i="7"/>
  <c r="G280" i="7"/>
  <c r="B280" i="7"/>
  <c r="E280" i="7"/>
  <c r="C280" i="7"/>
  <c r="D280" i="7"/>
  <c r="Q281" i="7"/>
  <c r="V281" i="7"/>
  <c r="S281" i="7"/>
  <c r="U281" i="7"/>
  <c r="R281" i="7"/>
  <c r="T281" i="7"/>
  <c r="W282" i="7"/>
  <c r="F185" i="8"/>
  <c r="E185" i="8"/>
  <c r="D185" i="8"/>
  <c r="C185" i="8"/>
  <c r="B185" i="8"/>
  <c r="V187" i="8"/>
  <c r="S186" i="8"/>
  <c r="T186" i="8"/>
  <c r="U186" i="8"/>
  <c r="P186" i="8"/>
  <c r="Q186" i="8"/>
  <c r="R186" i="8"/>
  <c r="B281" i="7"/>
  <c r="E281" i="7"/>
  <c r="F281" i="7"/>
  <c r="C281" i="7"/>
  <c r="D281" i="7"/>
  <c r="G281" i="7"/>
  <c r="R282" i="7"/>
  <c r="Q282" i="7"/>
  <c r="V282" i="7"/>
  <c r="T282" i="7"/>
  <c r="S282" i="7"/>
  <c r="U282" i="7"/>
  <c r="W283" i="7"/>
  <c r="F186" i="8"/>
  <c r="E186" i="8"/>
  <c r="B186" i="8"/>
  <c r="D186" i="8"/>
  <c r="C186" i="8"/>
  <c r="U187" i="8"/>
  <c r="P187" i="8"/>
  <c r="Q187" i="8"/>
  <c r="T187" i="8"/>
  <c r="S187" i="8"/>
  <c r="R187" i="8"/>
  <c r="V188" i="8"/>
  <c r="C282" i="7"/>
  <c r="D282" i="7"/>
  <c r="E282" i="7"/>
  <c r="G282" i="7"/>
  <c r="F282" i="7"/>
  <c r="B282" i="7"/>
  <c r="R283" i="7"/>
  <c r="U283" i="7"/>
  <c r="V283" i="7"/>
  <c r="T283" i="7"/>
  <c r="Q283" i="7"/>
  <c r="S283" i="7"/>
  <c r="W284" i="7"/>
  <c r="V189" i="8"/>
  <c r="U188" i="8"/>
  <c r="P188" i="8"/>
  <c r="Q188" i="8"/>
  <c r="R188" i="8"/>
  <c r="T188" i="8"/>
  <c r="S188" i="8"/>
  <c r="B187" i="8"/>
  <c r="C187" i="8"/>
  <c r="D187" i="8"/>
  <c r="E187" i="8"/>
  <c r="F187" i="8"/>
  <c r="B283" i="7"/>
  <c r="G283" i="7"/>
  <c r="F283" i="7"/>
  <c r="E283" i="7"/>
  <c r="C283" i="7"/>
  <c r="D283" i="7"/>
  <c r="W285" i="7"/>
  <c r="T284" i="7"/>
  <c r="U284" i="7"/>
  <c r="R284" i="7"/>
  <c r="Q284" i="7"/>
  <c r="S284" i="7"/>
  <c r="V284" i="7"/>
  <c r="C188" i="8"/>
  <c r="D188" i="8"/>
  <c r="F188" i="8"/>
  <c r="B188" i="8"/>
  <c r="E188" i="8"/>
  <c r="V190" i="8"/>
  <c r="T189" i="8"/>
  <c r="U189" i="8"/>
  <c r="P189" i="8"/>
  <c r="Q189" i="8"/>
  <c r="R189" i="8"/>
  <c r="S189" i="8"/>
  <c r="Q285" i="7"/>
  <c r="V285" i="7"/>
  <c r="R285" i="7"/>
  <c r="S285" i="7"/>
  <c r="T285" i="7"/>
  <c r="W286" i="7"/>
  <c r="U285" i="7"/>
  <c r="E284" i="7"/>
  <c r="C284" i="7"/>
  <c r="G284" i="7"/>
  <c r="D284" i="7"/>
  <c r="B284" i="7"/>
  <c r="F284" i="7"/>
  <c r="E189" i="8"/>
  <c r="C189" i="8"/>
  <c r="B189" i="8"/>
  <c r="F189" i="8"/>
  <c r="D189" i="8"/>
  <c r="S190" i="8"/>
  <c r="T190" i="8"/>
  <c r="U190" i="8"/>
  <c r="Q190" i="8"/>
  <c r="P190" i="8"/>
  <c r="V191" i="8"/>
  <c r="R190" i="8"/>
  <c r="U286" i="7"/>
  <c r="Q286" i="7"/>
  <c r="V286" i="7"/>
  <c r="S286" i="7"/>
  <c r="T286" i="7"/>
  <c r="R286" i="7"/>
  <c r="W287" i="7"/>
  <c r="C285" i="7"/>
  <c r="E285" i="7"/>
  <c r="B285" i="7"/>
  <c r="D285" i="7"/>
  <c r="G285" i="7"/>
  <c r="F285" i="7"/>
  <c r="V192" i="8"/>
  <c r="P191" i="8"/>
  <c r="Q191" i="8"/>
  <c r="R191" i="8"/>
  <c r="S191" i="8"/>
  <c r="U191" i="8"/>
  <c r="T191" i="8"/>
  <c r="B190" i="8"/>
  <c r="E190" i="8"/>
  <c r="D190" i="8"/>
  <c r="F190" i="8"/>
  <c r="C190" i="8"/>
  <c r="U287" i="7"/>
  <c r="S287" i="7"/>
  <c r="W288" i="7"/>
  <c r="R287" i="7"/>
  <c r="Q287" i="7"/>
  <c r="T287" i="7"/>
  <c r="V287" i="7"/>
  <c r="G286" i="7"/>
  <c r="B286" i="7"/>
  <c r="C286" i="7"/>
  <c r="F286" i="7"/>
  <c r="D286" i="7"/>
  <c r="E286" i="7"/>
  <c r="F191" i="8"/>
  <c r="C191" i="8"/>
  <c r="D191" i="8"/>
  <c r="B191" i="8"/>
  <c r="E191" i="8"/>
  <c r="V193" i="8"/>
  <c r="R192" i="8"/>
  <c r="S192" i="8"/>
  <c r="T192" i="8"/>
  <c r="U192" i="8"/>
  <c r="P192" i="8"/>
  <c r="Q192" i="8"/>
  <c r="F287" i="7"/>
  <c r="B287" i="7"/>
  <c r="E287" i="7"/>
  <c r="C287" i="7"/>
  <c r="D287" i="7"/>
  <c r="G287" i="7"/>
  <c r="R288" i="7"/>
  <c r="U288" i="7"/>
  <c r="T288" i="7"/>
  <c r="V288" i="7"/>
  <c r="Q288" i="7"/>
  <c r="S288" i="7"/>
  <c r="W289" i="7"/>
  <c r="C192" i="8"/>
  <c r="E192" i="8"/>
  <c r="D192" i="8"/>
  <c r="B192" i="8"/>
  <c r="F192" i="8"/>
  <c r="R193" i="8"/>
  <c r="V194" i="8"/>
  <c r="U193" i="8"/>
  <c r="S193" i="8"/>
  <c r="T193" i="8"/>
  <c r="P193" i="8"/>
  <c r="Q193" i="8"/>
  <c r="D288" i="7"/>
  <c r="E288" i="7"/>
  <c r="B288" i="7"/>
  <c r="F288" i="7"/>
  <c r="C288" i="7"/>
  <c r="G288" i="7"/>
  <c r="Q289" i="7"/>
  <c r="S289" i="7"/>
  <c r="U289" i="7"/>
  <c r="V289" i="7"/>
  <c r="W290" i="7"/>
  <c r="R289" i="7"/>
  <c r="T289" i="7"/>
  <c r="B193" i="8"/>
  <c r="D193" i="8"/>
  <c r="E193" i="8"/>
  <c r="C193" i="8"/>
  <c r="F193" i="8"/>
  <c r="V195" i="8"/>
  <c r="R194" i="8"/>
  <c r="T194" i="8"/>
  <c r="P194" i="8"/>
  <c r="S194" i="8"/>
  <c r="Q194" i="8"/>
  <c r="U194" i="8"/>
  <c r="G289" i="7"/>
  <c r="F289" i="7"/>
  <c r="D289" i="7"/>
  <c r="E289" i="7"/>
  <c r="B289" i="7"/>
  <c r="C289" i="7"/>
  <c r="V290" i="7"/>
  <c r="U290" i="7"/>
  <c r="S290" i="7"/>
  <c r="T290" i="7"/>
  <c r="Q290" i="7"/>
  <c r="R290" i="7"/>
  <c r="W291" i="7"/>
  <c r="C194" i="8"/>
  <c r="B194" i="8"/>
  <c r="F194" i="8"/>
  <c r="D194" i="8"/>
  <c r="E194" i="8"/>
  <c r="Q195" i="8"/>
  <c r="R195" i="8"/>
  <c r="T195" i="8"/>
  <c r="V196" i="8"/>
  <c r="U195" i="8"/>
  <c r="S195" i="8"/>
  <c r="P195" i="8"/>
  <c r="T291" i="7"/>
  <c r="Q291" i="7"/>
  <c r="S291" i="7"/>
  <c r="U291" i="7"/>
  <c r="R291" i="7"/>
  <c r="V291" i="7"/>
  <c r="W292" i="7"/>
  <c r="E290" i="7"/>
  <c r="G290" i="7"/>
  <c r="C290" i="7"/>
  <c r="B290" i="7"/>
  <c r="F290" i="7"/>
  <c r="D290" i="7"/>
  <c r="D195" i="8"/>
  <c r="C195" i="8"/>
  <c r="B195" i="8"/>
  <c r="F195" i="8"/>
  <c r="E195" i="8"/>
  <c r="V197" i="8"/>
  <c r="T196" i="8"/>
  <c r="Q196" i="8"/>
  <c r="R196" i="8"/>
  <c r="U196" i="8"/>
  <c r="P196" i="8"/>
  <c r="S196" i="8"/>
  <c r="W293" i="7"/>
  <c r="U292" i="7"/>
  <c r="V292" i="7"/>
  <c r="Q292" i="7"/>
  <c r="T292" i="7"/>
  <c r="S292" i="7"/>
  <c r="R292" i="7"/>
  <c r="D291" i="7"/>
  <c r="E291" i="7"/>
  <c r="B291" i="7"/>
  <c r="F291" i="7"/>
  <c r="C291" i="7"/>
  <c r="G291" i="7"/>
  <c r="D196" i="8"/>
  <c r="E196" i="8"/>
  <c r="C196" i="8"/>
  <c r="F196" i="8"/>
  <c r="B196" i="8"/>
  <c r="S197" i="8"/>
  <c r="U197" i="8"/>
  <c r="T197" i="8"/>
  <c r="P197" i="8"/>
  <c r="R197" i="8"/>
  <c r="V198" i="8"/>
  <c r="Q197" i="8"/>
  <c r="D292" i="7"/>
  <c r="B292" i="7"/>
  <c r="F292" i="7"/>
  <c r="G292" i="7"/>
  <c r="E292" i="7"/>
  <c r="C292" i="7"/>
  <c r="V293" i="7"/>
  <c r="R293" i="7"/>
  <c r="S293" i="7"/>
  <c r="T293" i="7"/>
  <c r="U293" i="7"/>
  <c r="Q293" i="7"/>
  <c r="W294" i="7"/>
  <c r="V199" i="8"/>
  <c r="S198" i="8"/>
  <c r="T198" i="8"/>
  <c r="U198" i="8"/>
  <c r="P198" i="8"/>
  <c r="Q198" i="8"/>
  <c r="R198" i="8"/>
  <c r="F197" i="8"/>
  <c r="C197" i="8"/>
  <c r="E197" i="8"/>
  <c r="B197" i="8"/>
  <c r="D197" i="8"/>
  <c r="F293" i="7"/>
  <c r="B293" i="7"/>
  <c r="G293" i="7"/>
  <c r="E293" i="7"/>
  <c r="D293" i="7"/>
  <c r="C293" i="7"/>
  <c r="T294" i="7"/>
  <c r="Q294" i="7"/>
  <c r="W295" i="7"/>
  <c r="S294" i="7"/>
  <c r="V294" i="7"/>
  <c r="R294" i="7"/>
  <c r="U294" i="7"/>
  <c r="C198" i="8"/>
  <c r="E198" i="8"/>
  <c r="D198" i="8"/>
  <c r="F198" i="8"/>
  <c r="B198" i="8"/>
  <c r="T199" i="8"/>
  <c r="R199" i="8"/>
  <c r="P199" i="8"/>
  <c r="Q199" i="8"/>
  <c r="U199" i="8"/>
  <c r="S199" i="8"/>
  <c r="V200" i="8"/>
  <c r="F294" i="7"/>
  <c r="E294" i="7"/>
  <c r="B294" i="7"/>
  <c r="C294" i="7"/>
  <c r="D294" i="7"/>
  <c r="G294" i="7"/>
  <c r="R295" i="7"/>
  <c r="S295" i="7"/>
  <c r="T295" i="7"/>
  <c r="V295" i="7"/>
  <c r="Q295" i="7"/>
  <c r="U295" i="7"/>
  <c r="W296" i="7"/>
  <c r="V201" i="8"/>
  <c r="P200" i="8"/>
  <c r="Q200" i="8"/>
  <c r="R200" i="8"/>
  <c r="S200" i="8"/>
  <c r="U200" i="8"/>
  <c r="T200" i="8"/>
  <c r="B199" i="8"/>
  <c r="C199" i="8"/>
  <c r="F199" i="8"/>
  <c r="D199" i="8"/>
  <c r="E199" i="8"/>
  <c r="S296" i="7"/>
  <c r="U296" i="7"/>
  <c r="W297" i="7"/>
  <c r="T296" i="7"/>
  <c r="V296" i="7"/>
  <c r="Q296" i="7"/>
  <c r="R296" i="7"/>
  <c r="B295" i="7"/>
  <c r="C295" i="7"/>
  <c r="E295" i="7"/>
  <c r="F295" i="7"/>
  <c r="G295" i="7"/>
  <c r="D295" i="7"/>
  <c r="D200" i="8"/>
  <c r="B200" i="8"/>
  <c r="C200" i="8"/>
  <c r="F200" i="8"/>
  <c r="E200" i="8"/>
  <c r="V202" i="8"/>
  <c r="T201" i="8"/>
  <c r="U201" i="8"/>
  <c r="Q201" i="8"/>
  <c r="R201" i="8"/>
  <c r="S201" i="8"/>
  <c r="P201" i="8"/>
  <c r="C296" i="7"/>
  <c r="F296" i="7"/>
  <c r="E296" i="7"/>
  <c r="D296" i="7"/>
  <c r="G296" i="7"/>
  <c r="B296" i="7"/>
  <c r="U297" i="7"/>
  <c r="R297" i="7"/>
  <c r="T297" i="7"/>
  <c r="V297" i="7"/>
  <c r="S297" i="7"/>
  <c r="Q297" i="7"/>
  <c r="W298" i="7"/>
  <c r="C201" i="8"/>
  <c r="D201" i="8"/>
  <c r="E201" i="8"/>
  <c r="B201" i="8"/>
  <c r="F201" i="8"/>
  <c r="T202" i="8"/>
  <c r="U202" i="8"/>
  <c r="S202" i="8"/>
  <c r="V203" i="8"/>
  <c r="P202" i="8"/>
  <c r="R202" i="8"/>
  <c r="Q202" i="8"/>
  <c r="G297" i="7"/>
  <c r="C297" i="7"/>
  <c r="D297" i="7"/>
  <c r="B297" i="7"/>
  <c r="E297" i="7"/>
  <c r="F297" i="7"/>
  <c r="V298" i="7"/>
  <c r="S298" i="7"/>
  <c r="U298" i="7"/>
  <c r="Q298" i="7"/>
  <c r="R298" i="7"/>
  <c r="T298" i="7"/>
  <c r="W299" i="7"/>
  <c r="C202" i="8"/>
  <c r="E202" i="8"/>
  <c r="B202" i="8"/>
  <c r="F202" i="8"/>
  <c r="D202" i="8"/>
  <c r="S203" i="8"/>
  <c r="V204" i="8"/>
  <c r="U203" i="8"/>
  <c r="R203" i="8"/>
  <c r="P203" i="8"/>
  <c r="Q203" i="8"/>
  <c r="T203" i="8"/>
  <c r="E298" i="7"/>
  <c r="D298" i="7"/>
  <c r="G298" i="7"/>
  <c r="C298" i="7"/>
  <c r="B298" i="7"/>
  <c r="F298" i="7"/>
  <c r="T299" i="7"/>
  <c r="U299" i="7"/>
  <c r="V299" i="7"/>
  <c r="Q299" i="7"/>
  <c r="R299" i="7"/>
  <c r="S299" i="7"/>
  <c r="W300" i="7"/>
  <c r="S204" i="8"/>
  <c r="U204" i="8"/>
  <c r="Q204" i="8"/>
  <c r="V205" i="8"/>
  <c r="R204" i="8"/>
  <c r="T204" i="8"/>
  <c r="P204" i="8"/>
  <c r="B203" i="8"/>
  <c r="D203" i="8"/>
  <c r="E203" i="8"/>
  <c r="F203" i="8"/>
  <c r="C203" i="8"/>
  <c r="R300" i="7"/>
  <c r="S300" i="7"/>
  <c r="T300" i="7"/>
  <c r="U300" i="7"/>
  <c r="V300" i="7"/>
  <c r="Q300" i="7"/>
  <c r="W301" i="7"/>
  <c r="F299" i="7"/>
  <c r="C299" i="7"/>
  <c r="D299" i="7"/>
  <c r="B299" i="7"/>
  <c r="E299" i="7"/>
  <c r="G299" i="7"/>
  <c r="E204" i="8"/>
  <c r="F204" i="8"/>
  <c r="D204" i="8"/>
  <c r="B204" i="8"/>
  <c r="C204" i="8"/>
  <c r="V206" i="8"/>
  <c r="P205" i="8"/>
  <c r="Q205" i="8"/>
  <c r="R205" i="8"/>
  <c r="S205" i="8"/>
  <c r="T205" i="8"/>
  <c r="U205" i="8"/>
  <c r="V301" i="7"/>
  <c r="T301" i="7"/>
  <c r="R301" i="7"/>
  <c r="S301" i="7"/>
  <c r="Q301" i="7"/>
  <c r="U301" i="7"/>
  <c r="W302" i="7"/>
  <c r="F300" i="7"/>
  <c r="G300" i="7"/>
  <c r="C300" i="7"/>
  <c r="D300" i="7"/>
  <c r="E300" i="7"/>
  <c r="B300" i="7"/>
  <c r="D205" i="8"/>
  <c r="E205" i="8"/>
  <c r="C205" i="8"/>
  <c r="B205" i="8"/>
  <c r="F205" i="8"/>
  <c r="T206" i="8"/>
  <c r="V207" i="8"/>
  <c r="Q206" i="8"/>
  <c r="P206" i="8"/>
  <c r="R206" i="8"/>
  <c r="S206" i="8"/>
  <c r="U206" i="8"/>
  <c r="V302" i="7"/>
  <c r="T302" i="7"/>
  <c r="U302" i="7"/>
  <c r="S302" i="7"/>
  <c r="Q302" i="7"/>
  <c r="R302" i="7"/>
  <c r="W303" i="7"/>
  <c r="D301" i="7"/>
  <c r="G301" i="7"/>
  <c r="B301" i="7"/>
  <c r="C301" i="7"/>
  <c r="F301" i="7"/>
  <c r="E301" i="7"/>
  <c r="E206" i="8"/>
  <c r="C206" i="8"/>
  <c r="F206" i="8"/>
  <c r="D206" i="8"/>
  <c r="B206" i="8"/>
  <c r="R207" i="8"/>
  <c r="T207" i="8"/>
  <c r="P207" i="8"/>
  <c r="V208" i="8"/>
  <c r="S207" i="8"/>
  <c r="U207" i="8"/>
  <c r="Q207" i="8"/>
  <c r="Q303" i="7"/>
  <c r="R303" i="7"/>
  <c r="U303" i="7"/>
  <c r="V303" i="7"/>
  <c r="T303" i="7"/>
  <c r="S303" i="7"/>
  <c r="W304" i="7"/>
  <c r="G302" i="7"/>
  <c r="B302" i="7"/>
  <c r="C302" i="7"/>
  <c r="F302" i="7"/>
  <c r="E302" i="7"/>
  <c r="D302" i="7"/>
  <c r="V209" i="8"/>
  <c r="P208" i="8"/>
  <c r="Q208" i="8"/>
  <c r="R208" i="8"/>
  <c r="T208" i="8"/>
  <c r="S208" i="8"/>
  <c r="U208" i="8"/>
  <c r="C207" i="8"/>
  <c r="F207" i="8"/>
  <c r="D207" i="8"/>
  <c r="E207" i="8"/>
  <c r="B207" i="8"/>
  <c r="V304" i="7"/>
  <c r="W305" i="7"/>
  <c r="Q304" i="7"/>
  <c r="U304" i="7"/>
  <c r="S304" i="7"/>
  <c r="T304" i="7"/>
  <c r="R304" i="7"/>
  <c r="B303" i="7"/>
  <c r="D303" i="7"/>
  <c r="F303" i="7"/>
  <c r="C303" i="7"/>
  <c r="E303" i="7"/>
  <c r="G303" i="7"/>
  <c r="C208" i="8"/>
  <c r="B208" i="8"/>
  <c r="F208" i="8"/>
  <c r="D208" i="8"/>
  <c r="E208" i="8"/>
  <c r="V210" i="8"/>
  <c r="R209" i="8"/>
  <c r="S209" i="8"/>
  <c r="T209" i="8"/>
  <c r="U209" i="8"/>
  <c r="P209" i="8"/>
  <c r="Q209" i="8"/>
  <c r="B304" i="7"/>
  <c r="G304" i="7"/>
  <c r="E304" i="7"/>
  <c r="C304" i="7"/>
  <c r="F304" i="7"/>
  <c r="D304" i="7"/>
  <c r="S305" i="7"/>
  <c r="Q305" i="7"/>
  <c r="U305" i="7"/>
  <c r="T305" i="7"/>
  <c r="R305" i="7"/>
  <c r="V305" i="7"/>
  <c r="W306" i="7"/>
  <c r="B209" i="8"/>
  <c r="E209" i="8"/>
  <c r="D209" i="8"/>
  <c r="C209" i="8"/>
  <c r="F209" i="8"/>
  <c r="S210" i="8"/>
  <c r="Q210" i="8"/>
  <c r="T210" i="8"/>
  <c r="V211" i="8"/>
  <c r="U210" i="8"/>
  <c r="P210" i="8"/>
  <c r="R210" i="8"/>
  <c r="E305" i="7"/>
  <c r="B305" i="7"/>
  <c r="D305" i="7"/>
  <c r="G305" i="7"/>
  <c r="C305" i="7"/>
  <c r="F305" i="7"/>
  <c r="R306" i="7"/>
  <c r="S306" i="7"/>
  <c r="V306" i="7"/>
  <c r="Q306" i="7"/>
  <c r="U306" i="7"/>
  <c r="T306" i="7"/>
  <c r="W307" i="7"/>
  <c r="P211" i="8"/>
  <c r="V212" i="8"/>
  <c r="Q211" i="8"/>
  <c r="S211" i="8"/>
  <c r="T211" i="8"/>
  <c r="R211" i="8"/>
  <c r="U211" i="8"/>
  <c r="E210" i="8"/>
  <c r="F210" i="8"/>
  <c r="D210" i="8"/>
  <c r="B210" i="8"/>
  <c r="C210" i="8"/>
  <c r="U307" i="7"/>
  <c r="R307" i="7"/>
  <c r="S307" i="7"/>
  <c r="V307" i="7"/>
  <c r="T307" i="7"/>
  <c r="Q307" i="7"/>
  <c r="W308" i="7"/>
  <c r="C306" i="7"/>
  <c r="G306" i="7"/>
  <c r="B306" i="7"/>
  <c r="F306" i="7"/>
  <c r="D306" i="7"/>
  <c r="E306" i="7"/>
  <c r="V213" i="8"/>
  <c r="T212" i="8"/>
  <c r="U212" i="8"/>
  <c r="Q212" i="8"/>
  <c r="R212" i="8"/>
  <c r="P212" i="8"/>
  <c r="S212" i="8"/>
  <c r="B211" i="8"/>
  <c r="C211" i="8"/>
  <c r="E211" i="8"/>
  <c r="F211" i="8"/>
  <c r="D211" i="8"/>
  <c r="R308" i="7"/>
  <c r="U308" i="7"/>
  <c r="Q308" i="7"/>
  <c r="W309" i="7"/>
  <c r="S308" i="7"/>
  <c r="V308" i="7"/>
  <c r="T308" i="7"/>
  <c r="F307" i="7"/>
  <c r="B307" i="7"/>
  <c r="D307" i="7"/>
  <c r="E307" i="7"/>
  <c r="G307" i="7"/>
  <c r="C307" i="7"/>
  <c r="C212" i="8"/>
  <c r="B212" i="8"/>
  <c r="E212" i="8"/>
  <c r="F212" i="8"/>
  <c r="D212" i="8"/>
  <c r="S213" i="8"/>
  <c r="U213" i="8"/>
  <c r="T213" i="8"/>
  <c r="V214" i="8"/>
  <c r="P213" i="8"/>
  <c r="R213" i="8"/>
  <c r="Q213" i="8"/>
  <c r="V309" i="7"/>
  <c r="U309" i="7"/>
  <c r="S309" i="7"/>
  <c r="Q309" i="7"/>
  <c r="R309" i="7"/>
  <c r="T309" i="7"/>
  <c r="W310" i="7"/>
  <c r="D308" i="7"/>
  <c r="E308" i="7"/>
  <c r="B308" i="7"/>
  <c r="F308" i="7"/>
  <c r="C308" i="7"/>
  <c r="G308" i="7"/>
  <c r="F213" i="8"/>
  <c r="E213" i="8"/>
  <c r="C213" i="8"/>
  <c r="B213" i="8"/>
  <c r="D213" i="8"/>
  <c r="V215" i="8"/>
  <c r="Q214" i="8"/>
  <c r="R214" i="8"/>
  <c r="S214" i="8"/>
  <c r="T214" i="8"/>
  <c r="P214" i="8"/>
  <c r="U214" i="8"/>
  <c r="V310" i="7"/>
  <c r="U310" i="7"/>
  <c r="S310" i="7"/>
  <c r="T310" i="7"/>
  <c r="R310" i="7"/>
  <c r="Q310" i="7"/>
  <c r="W311" i="7"/>
  <c r="G309" i="7"/>
  <c r="F309" i="7"/>
  <c r="E309" i="7"/>
  <c r="D309" i="7"/>
  <c r="B309" i="7"/>
  <c r="C309" i="7"/>
  <c r="D214" i="8"/>
  <c r="B214" i="8"/>
  <c r="C214" i="8"/>
  <c r="F214" i="8"/>
  <c r="E214" i="8"/>
  <c r="T215" i="8"/>
  <c r="V216" i="8"/>
  <c r="U215" i="8"/>
  <c r="S215" i="8"/>
  <c r="Q215" i="8"/>
  <c r="R215" i="8"/>
  <c r="P215" i="8"/>
  <c r="T311" i="7"/>
  <c r="W312" i="7"/>
  <c r="U311" i="7"/>
  <c r="R311" i="7"/>
  <c r="S311" i="7"/>
  <c r="V311" i="7"/>
  <c r="Q311" i="7"/>
  <c r="F310" i="7"/>
  <c r="C310" i="7"/>
  <c r="B310" i="7"/>
  <c r="E310" i="7"/>
  <c r="D310" i="7"/>
  <c r="G310" i="7"/>
  <c r="C215" i="8"/>
  <c r="F215" i="8"/>
  <c r="B215" i="8"/>
  <c r="D215" i="8"/>
  <c r="E215" i="8"/>
  <c r="R216" i="8"/>
  <c r="Q216" i="8"/>
  <c r="V217" i="8"/>
  <c r="T216" i="8"/>
  <c r="S216" i="8"/>
  <c r="P216" i="8"/>
  <c r="U216" i="8"/>
  <c r="E311" i="7"/>
  <c r="F311" i="7"/>
  <c r="C311" i="7"/>
  <c r="G311" i="7"/>
  <c r="B311" i="7"/>
  <c r="D311" i="7"/>
  <c r="R312" i="7"/>
  <c r="S312" i="7"/>
  <c r="U312" i="7"/>
  <c r="Q312" i="7"/>
  <c r="T312" i="7"/>
  <c r="V312" i="7"/>
  <c r="D216" i="8"/>
  <c r="E216" i="8"/>
  <c r="C216" i="8"/>
  <c r="B216" i="8"/>
  <c r="F216" i="8"/>
  <c r="S217" i="8"/>
  <c r="U217" i="8"/>
  <c r="T217" i="8"/>
  <c r="V218" i="8"/>
  <c r="Q217" i="8"/>
  <c r="R217" i="8"/>
  <c r="P217" i="8"/>
  <c r="D312" i="7"/>
  <c r="B312" i="7"/>
  <c r="F312" i="7"/>
  <c r="E312" i="7"/>
  <c r="G312" i="7"/>
  <c r="C312" i="7"/>
  <c r="C217" i="8"/>
  <c r="D217" i="8"/>
  <c r="B217" i="8"/>
  <c r="F217" i="8"/>
  <c r="E217" i="8"/>
  <c r="V219" i="8"/>
  <c r="Q218" i="8"/>
  <c r="R218" i="8"/>
  <c r="S218" i="8"/>
  <c r="T218" i="8"/>
  <c r="P218" i="8"/>
  <c r="U218" i="8"/>
  <c r="F218" i="8"/>
  <c r="C218" i="8"/>
  <c r="D218" i="8"/>
  <c r="E218" i="8"/>
  <c r="B218" i="8"/>
  <c r="Q219" i="8"/>
  <c r="R219" i="8"/>
  <c r="S219" i="8"/>
  <c r="T219" i="8"/>
  <c r="P219" i="8"/>
  <c r="U219" i="8"/>
  <c r="V220" i="8"/>
  <c r="C219" i="8"/>
  <c r="E219" i="8"/>
  <c r="D219" i="8"/>
  <c r="F219" i="8"/>
  <c r="B219" i="8"/>
  <c r="P220" i="8"/>
  <c r="Q220" i="8"/>
  <c r="R220" i="8"/>
  <c r="S220" i="8"/>
  <c r="V221" i="8"/>
  <c r="T220" i="8"/>
  <c r="U220" i="8"/>
  <c r="V222" i="8"/>
  <c r="R221" i="8"/>
  <c r="S221" i="8"/>
  <c r="T221" i="8"/>
  <c r="U221" i="8"/>
  <c r="Q221" i="8"/>
  <c r="P221" i="8"/>
  <c r="B220" i="8"/>
  <c r="D220" i="8"/>
  <c r="C220" i="8"/>
  <c r="E220" i="8"/>
  <c r="F220" i="8"/>
  <c r="B221" i="8"/>
  <c r="E221" i="8"/>
  <c r="C221" i="8"/>
  <c r="F221" i="8"/>
  <c r="D221" i="8"/>
  <c r="V223" i="8"/>
  <c r="S222" i="8"/>
  <c r="T222" i="8"/>
  <c r="Q222" i="8"/>
  <c r="U222" i="8"/>
  <c r="R222" i="8"/>
  <c r="P222" i="8"/>
  <c r="T223" i="8"/>
  <c r="V224" i="8"/>
  <c r="U223" i="8"/>
  <c r="Q223" i="8"/>
  <c r="P223" i="8"/>
  <c r="R223" i="8"/>
  <c r="S223" i="8"/>
  <c r="F222" i="8"/>
  <c r="E222" i="8"/>
  <c r="D222" i="8"/>
  <c r="B222" i="8"/>
  <c r="C222" i="8"/>
  <c r="E223" i="8"/>
  <c r="D223" i="8"/>
  <c r="B223" i="8"/>
  <c r="C223" i="8"/>
  <c r="F223" i="8"/>
  <c r="P224" i="8"/>
  <c r="V225" i="8"/>
  <c r="Q224" i="8"/>
  <c r="U224" i="8"/>
  <c r="R224" i="8"/>
  <c r="T224" i="8"/>
  <c r="S224" i="8"/>
  <c r="V226" i="8"/>
  <c r="S225" i="8"/>
  <c r="R225" i="8"/>
  <c r="T225" i="8"/>
  <c r="U225" i="8"/>
  <c r="Q225" i="8"/>
  <c r="P225" i="8"/>
  <c r="C224" i="8"/>
  <c r="E224" i="8"/>
  <c r="D224" i="8"/>
  <c r="F224" i="8"/>
  <c r="B224" i="8"/>
  <c r="C225" i="8"/>
  <c r="E225" i="8"/>
  <c r="F225" i="8"/>
  <c r="B225" i="8"/>
  <c r="D225" i="8"/>
  <c r="S226" i="8"/>
  <c r="V227" i="8"/>
  <c r="Q226" i="8"/>
  <c r="T226" i="8"/>
  <c r="R226" i="8"/>
  <c r="U226" i="8"/>
  <c r="P226" i="8"/>
  <c r="C226" i="8"/>
  <c r="F226" i="8"/>
  <c r="B226" i="8"/>
  <c r="E226" i="8"/>
  <c r="D226" i="8"/>
  <c r="V228" i="8"/>
  <c r="S227" i="8"/>
  <c r="T227" i="8"/>
  <c r="U227" i="8"/>
  <c r="P227" i="8"/>
  <c r="R227" i="8"/>
  <c r="Q227" i="8"/>
  <c r="S228" i="8"/>
  <c r="T228" i="8"/>
  <c r="U228" i="8"/>
  <c r="V229" i="8"/>
  <c r="Q228" i="8"/>
  <c r="R228" i="8"/>
  <c r="P228" i="8"/>
  <c r="E227" i="8"/>
  <c r="F227" i="8"/>
  <c r="C227" i="8"/>
  <c r="D227" i="8"/>
  <c r="B227" i="8"/>
  <c r="U229" i="8"/>
  <c r="V230" i="8"/>
  <c r="P229" i="8"/>
  <c r="Q229" i="8"/>
  <c r="R229" i="8"/>
  <c r="S229" i="8"/>
  <c r="T229" i="8"/>
  <c r="E228" i="8"/>
  <c r="C228" i="8"/>
  <c r="D228" i="8"/>
  <c r="F228" i="8"/>
  <c r="B228" i="8"/>
  <c r="C229" i="8"/>
  <c r="D229" i="8"/>
  <c r="B229" i="8"/>
  <c r="F229" i="8"/>
  <c r="E229" i="8"/>
  <c r="U230" i="8"/>
  <c r="P230" i="8"/>
  <c r="V231" i="8"/>
  <c r="Q230" i="8"/>
  <c r="R230" i="8"/>
  <c r="S230" i="8"/>
  <c r="T230" i="8"/>
  <c r="R231" i="8"/>
  <c r="T231" i="8"/>
  <c r="U231" i="8"/>
  <c r="Q231" i="8"/>
  <c r="P231" i="8"/>
  <c r="S231" i="8"/>
  <c r="V232" i="8"/>
  <c r="B230" i="8"/>
  <c r="C230" i="8"/>
  <c r="E230" i="8"/>
  <c r="D230" i="8"/>
  <c r="F230" i="8"/>
  <c r="V233" i="8"/>
  <c r="T232" i="8"/>
  <c r="Q232" i="8"/>
  <c r="U232" i="8"/>
  <c r="P232" i="8"/>
  <c r="R232" i="8"/>
  <c r="S232" i="8"/>
  <c r="C231" i="8"/>
  <c r="B231" i="8"/>
  <c r="F231" i="8"/>
  <c r="E231" i="8"/>
  <c r="D231" i="8"/>
  <c r="D232" i="8"/>
  <c r="B232" i="8"/>
  <c r="F232" i="8"/>
  <c r="C232" i="8"/>
  <c r="E232" i="8"/>
  <c r="U233" i="8"/>
  <c r="Q233" i="8"/>
  <c r="P233" i="8"/>
  <c r="S233" i="8"/>
  <c r="R233" i="8"/>
  <c r="T233" i="8"/>
  <c r="V234" i="8"/>
  <c r="F233" i="8"/>
  <c r="D233" i="8"/>
  <c r="B233" i="8"/>
  <c r="E233" i="8"/>
  <c r="C233" i="8"/>
  <c r="V235" i="8"/>
  <c r="U234" i="8"/>
  <c r="P234" i="8"/>
  <c r="S234" i="8"/>
  <c r="Q234" i="8"/>
  <c r="T234" i="8"/>
  <c r="R234" i="8"/>
  <c r="B234" i="8"/>
  <c r="D234" i="8"/>
  <c r="E234" i="8"/>
  <c r="F234" i="8"/>
  <c r="C234" i="8"/>
  <c r="V236" i="8"/>
  <c r="T235" i="8"/>
  <c r="U235" i="8"/>
  <c r="R235" i="8"/>
  <c r="Q235" i="8"/>
  <c r="P235" i="8"/>
  <c r="S235" i="8"/>
  <c r="U236" i="8"/>
  <c r="V237" i="8"/>
  <c r="R236" i="8"/>
  <c r="Q236" i="8"/>
  <c r="P236" i="8"/>
  <c r="T236" i="8"/>
  <c r="S236" i="8"/>
  <c r="C235" i="8"/>
  <c r="D235" i="8"/>
  <c r="B235" i="8"/>
  <c r="F235" i="8"/>
  <c r="E235" i="8"/>
  <c r="B236" i="8"/>
  <c r="F236" i="8"/>
  <c r="E236" i="8"/>
  <c r="C236" i="8"/>
  <c r="D236" i="8"/>
  <c r="V238" i="8"/>
  <c r="P237" i="8"/>
  <c r="T237" i="8"/>
  <c r="R237" i="8"/>
  <c r="U237" i="8"/>
  <c r="Q237" i="8"/>
  <c r="S237" i="8"/>
  <c r="B237" i="8"/>
  <c r="C237" i="8"/>
  <c r="D237" i="8"/>
  <c r="F237" i="8"/>
  <c r="E237" i="8"/>
  <c r="V239" i="8"/>
  <c r="Q238" i="8"/>
  <c r="R238" i="8"/>
  <c r="U238" i="8"/>
  <c r="T238" i="8"/>
  <c r="P238" i="8"/>
  <c r="S238" i="8"/>
  <c r="U239" i="8"/>
  <c r="V240" i="8"/>
  <c r="P239" i="8"/>
  <c r="T239" i="8"/>
  <c r="S239" i="8"/>
  <c r="R239" i="8"/>
  <c r="Q239" i="8"/>
  <c r="E238" i="8"/>
  <c r="C238" i="8"/>
  <c r="F238" i="8"/>
  <c r="D238" i="8"/>
  <c r="B238" i="8"/>
  <c r="C239" i="8"/>
  <c r="D239" i="8"/>
  <c r="F239" i="8"/>
  <c r="B239" i="8"/>
  <c r="E239" i="8"/>
  <c r="V241" i="8"/>
  <c r="T240" i="8"/>
  <c r="Q240" i="8"/>
  <c r="R240" i="8"/>
  <c r="P240" i="8"/>
  <c r="S240" i="8"/>
  <c r="U240" i="8"/>
  <c r="P241" i="8"/>
  <c r="Q241" i="8"/>
  <c r="S241" i="8"/>
  <c r="R241" i="8"/>
  <c r="V242" i="8"/>
  <c r="U241" i="8"/>
  <c r="T241" i="8"/>
  <c r="C240" i="8"/>
  <c r="D240" i="8"/>
  <c r="E240" i="8"/>
  <c r="B240" i="8"/>
  <c r="F240" i="8"/>
  <c r="P242" i="8"/>
  <c r="R242" i="8"/>
  <c r="T242" i="8"/>
  <c r="V243" i="8"/>
  <c r="S242" i="8"/>
  <c r="U242" i="8"/>
  <c r="Q242" i="8"/>
  <c r="F241" i="8"/>
  <c r="E241" i="8"/>
  <c r="B241" i="8"/>
  <c r="C241" i="8"/>
  <c r="D241" i="8"/>
  <c r="R243" i="8"/>
  <c r="T243" i="8"/>
  <c r="U243" i="8"/>
  <c r="P243" i="8"/>
  <c r="V244" i="8"/>
  <c r="Q243" i="8"/>
  <c r="S243" i="8"/>
  <c r="C242" i="8"/>
  <c r="B242" i="8"/>
  <c r="E242" i="8"/>
  <c r="F242" i="8"/>
  <c r="D242" i="8"/>
  <c r="C243" i="8"/>
  <c r="D243" i="8"/>
  <c r="F243" i="8"/>
  <c r="B243" i="8"/>
  <c r="E243" i="8"/>
  <c r="P244" i="8"/>
  <c r="U244" i="8"/>
  <c r="Q244" i="8"/>
  <c r="T244" i="8"/>
  <c r="V245" i="8"/>
  <c r="R244" i="8"/>
  <c r="S244" i="8"/>
  <c r="C244" i="8"/>
  <c r="E244" i="8"/>
  <c r="F244" i="8"/>
  <c r="D244" i="8"/>
  <c r="B244" i="8"/>
  <c r="P245" i="8"/>
  <c r="R245" i="8"/>
  <c r="S245" i="8"/>
  <c r="T245" i="8"/>
  <c r="U245" i="8"/>
  <c r="Q245" i="8"/>
  <c r="V246" i="8"/>
  <c r="U246" i="8"/>
  <c r="V247" i="8"/>
  <c r="P246" i="8"/>
  <c r="Q246" i="8"/>
  <c r="R246" i="8"/>
  <c r="T246" i="8"/>
  <c r="S246" i="8"/>
  <c r="B245" i="8"/>
  <c r="E245" i="8"/>
  <c r="F245" i="8"/>
  <c r="D245" i="8"/>
  <c r="C245" i="8"/>
  <c r="S247" i="8"/>
  <c r="U247" i="8"/>
  <c r="P247" i="8"/>
  <c r="R247" i="8"/>
  <c r="V248" i="8"/>
  <c r="Q247" i="8"/>
  <c r="T247" i="8"/>
  <c r="E246" i="8"/>
  <c r="B246" i="8"/>
  <c r="C246" i="8"/>
  <c r="F246" i="8"/>
  <c r="D246" i="8"/>
  <c r="T248" i="8"/>
  <c r="P248" i="8"/>
  <c r="R248" i="8"/>
  <c r="Q248" i="8"/>
  <c r="S248" i="8"/>
  <c r="U248" i="8"/>
  <c r="B247" i="8"/>
  <c r="C247" i="8"/>
  <c r="E247" i="8"/>
  <c r="F247" i="8"/>
  <c r="D247" i="8"/>
  <c r="F248" i="8"/>
  <c r="C248" i="8"/>
  <c r="E248" i="8"/>
  <c r="D248" i="8"/>
  <c r="B248" i="8"/>
  <c r="AV66" i="16" l="1"/>
  <c r="AU66" i="16"/>
  <c r="AS66" i="16"/>
  <c r="AR91" i="16"/>
  <c r="AU91" i="16"/>
  <c r="AV91" i="16"/>
  <c r="AT91" i="16"/>
  <c r="AS116" i="16"/>
  <c r="AR216" i="16"/>
  <c r="AT305" i="16"/>
  <c r="AV84" i="16"/>
  <c r="AV41" i="16"/>
  <c r="AU256" i="16"/>
  <c r="AV132" i="16"/>
  <c r="AS299" i="16"/>
  <c r="AR81" i="16"/>
  <c r="AR260" i="16"/>
  <c r="AS278" i="16"/>
  <c r="AV61" i="16"/>
  <c r="AU279" i="16"/>
  <c r="AV8" i="16"/>
  <c r="AS45" i="16"/>
  <c r="AU272" i="16"/>
  <c r="AT184" i="16"/>
  <c r="AV129" i="16"/>
  <c r="AV216" i="16"/>
  <c r="AS113" i="16"/>
  <c r="AT285" i="16"/>
  <c r="AV280" i="16"/>
  <c r="AV114" i="16"/>
  <c r="AV209" i="16"/>
  <c r="AS257" i="16"/>
  <c r="AS216" i="16"/>
  <c r="AR202" i="16"/>
  <c r="AR251" i="16"/>
  <c r="AV262" i="16"/>
  <c r="AU206" i="16"/>
  <c r="AT8" i="16"/>
  <c r="AS8" i="16"/>
  <c r="AV24" i="16"/>
  <c r="AU105" i="16"/>
  <c r="AS48" i="16"/>
  <c r="AS4" i="16"/>
  <c r="AV78" i="16"/>
  <c r="AV120" i="16"/>
  <c r="AT90" i="16"/>
  <c r="AS150" i="16"/>
  <c r="AT81" i="16"/>
  <c r="AR109" i="16"/>
  <c r="AT114" i="16"/>
  <c r="AV281" i="16"/>
  <c r="AR46" i="16"/>
  <c r="AS211" i="16"/>
  <c r="AU64" i="16"/>
  <c r="AU280" i="16"/>
  <c r="AR134" i="16"/>
  <c r="AU289" i="16"/>
  <c r="AU85" i="16"/>
  <c r="AT266" i="16"/>
  <c r="AR80" i="16"/>
  <c r="AT280" i="16"/>
  <c r="AS41" i="16"/>
  <c r="AR245" i="16"/>
  <c r="AR8" i="16"/>
  <c r="AR24" i="16"/>
  <c r="AS9" i="16"/>
  <c r="AT267" i="16"/>
  <c r="AR213" i="16"/>
  <c r="AV142" i="16"/>
  <c r="AU129" i="16"/>
  <c r="AU237" i="16"/>
  <c r="AR262" i="16"/>
  <c r="AS237" i="16"/>
  <c r="AS114" i="16"/>
  <c r="AU265" i="16"/>
  <c r="AR280" i="16"/>
  <c r="AU24" i="16"/>
  <c r="AV200" i="16"/>
  <c r="AT276" i="16"/>
  <c r="AR226" i="16"/>
  <c r="AV226" i="16"/>
  <c r="AT116" i="16"/>
  <c r="AS240" i="16"/>
  <c r="AT192" i="16"/>
  <c r="AS49" i="16"/>
  <c r="AU41" i="16"/>
  <c r="AR263" i="16"/>
  <c r="AR276" i="16"/>
  <c r="AT226" i="16"/>
  <c r="AV49" i="16"/>
  <c r="AR210" i="16"/>
  <c r="AV184" i="16"/>
  <c r="AR90" i="16"/>
  <c r="AU114" i="16"/>
  <c r="AS105" i="16"/>
  <c r="AR232" i="16"/>
  <c r="AT243" i="16"/>
  <c r="AR298" i="16"/>
  <c r="AV247" i="16"/>
  <c r="AV146" i="16"/>
  <c r="AS21" i="16"/>
  <c r="AT21" i="16"/>
  <c r="AR21" i="16"/>
  <c r="AV115" i="16"/>
  <c r="AR64" i="16"/>
  <c r="AS115" i="16"/>
  <c r="AT111" i="16"/>
  <c r="AU248" i="16"/>
  <c r="AT70" i="16"/>
  <c r="AV127" i="16"/>
  <c r="AU249" i="16"/>
  <c r="AU230" i="16"/>
  <c r="AU90" i="16"/>
  <c r="AR230" i="16"/>
  <c r="AT230" i="16"/>
  <c r="AS90" i="16"/>
  <c r="AR115" i="16"/>
  <c r="AU147" i="16"/>
  <c r="AT221" i="16"/>
  <c r="AU268" i="16"/>
  <c r="AV182" i="16"/>
  <c r="AS126" i="16"/>
  <c r="AV277" i="16"/>
  <c r="AR144" i="16"/>
  <c r="AR171" i="16"/>
  <c r="AT213" i="16"/>
  <c r="AS28" i="16"/>
  <c r="AS213" i="16"/>
  <c r="AV194" i="16"/>
  <c r="AU258" i="16"/>
  <c r="AV258" i="16"/>
  <c r="AS91" i="16"/>
  <c r="AR129" i="16"/>
  <c r="AV35" i="16"/>
  <c r="AR28" i="16"/>
  <c r="AR73" i="16"/>
  <c r="AU247" i="16"/>
  <c r="AU141" i="16"/>
  <c r="AV85" i="16"/>
  <c r="AR143" i="16"/>
  <c r="AR294" i="16"/>
  <c r="AS198" i="16"/>
  <c r="AV211" i="16"/>
  <c r="AV126" i="16"/>
  <c r="AV92" i="16"/>
  <c r="AU136" i="16"/>
  <c r="AT294" i="16"/>
  <c r="AT105" i="16"/>
  <c r="AS64" i="16"/>
  <c r="AS190" i="16"/>
  <c r="AR149" i="16"/>
  <c r="AR188" i="16"/>
  <c r="AR51" i="16"/>
  <c r="AR141" i="16"/>
  <c r="AT45" i="16"/>
  <c r="AU45" i="16"/>
  <c r="AV44" i="16"/>
  <c r="AT219" i="16"/>
  <c r="AV191" i="16"/>
  <c r="AU306" i="16"/>
  <c r="AR45" i="16"/>
  <c r="AU216" i="16"/>
  <c r="AU235" i="16"/>
  <c r="AS305" i="16"/>
  <c r="AS208" i="16"/>
  <c r="AT258" i="16"/>
  <c r="AT262" i="16"/>
  <c r="AR66" i="16"/>
  <c r="AV150" i="16"/>
  <c r="AT10" i="16"/>
  <c r="AU161" i="16"/>
  <c r="AS112" i="16"/>
  <c r="AS132" i="16"/>
  <c r="AR112" i="16"/>
  <c r="AV12" i="16"/>
  <c r="AS290" i="16"/>
  <c r="AU276" i="16"/>
  <c r="AV272" i="16"/>
  <c r="AT14" i="16"/>
  <c r="AU73" i="16"/>
  <c r="AS143" i="16"/>
  <c r="AS202" i="16"/>
  <c r="AV147" i="16"/>
  <c r="AV213" i="16"/>
  <c r="AR20" i="16"/>
  <c r="AS53" i="16"/>
  <c r="AV53" i="16"/>
  <c r="AT53" i="16"/>
  <c r="AR53" i="16"/>
  <c r="AR130" i="16"/>
  <c r="AU130" i="16"/>
  <c r="AV255" i="16"/>
  <c r="AU255" i="16"/>
  <c r="AT56" i="16"/>
  <c r="AU261" i="16"/>
  <c r="AT263" i="16"/>
  <c r="AU243" i="16"/>
  <c r="AR86" i="16"/>
  <c r="AV243" i="16"/>
  <c r="AV32" i="16"/>
  <c r="AT269" i="16"/>
  <c r="AU23" i="16"/>
  <c r="AR212" i="16"/>
  <c r="AV109" i="16"/>
  <c r="AU150" i="16"/>
  <c r="AS110" i="16"/>
  <c r="AS166" i="16"/>
  <c r="AR136" i="16"/>
  <c r="AT292" i="16"/>
  <c r="AU152" i="16"/>
  <c r="AT9" i="16"/>
  <c r="AS86" i="16"/>
  <c r="AS51" i="16"/>
  <c r="AT175" i="16"/>
  <c r="AV62" i="16"/>
  <c r="AS225" i="16"/>
  <c r="AU115" i="16"/>
  <c r="AU51" i="16"/>
  <c r="AT150" i="16"/>
  <c r="AT57" i="16"/>
  <c r="AR165" i="16"/>
  <c r="AS18" i="16"/>
  <c r="AR305" i="16"/>
  <c r="AV306" i="16"/>
  <c r="AU181" i="16"/>
  <c r="AU71" i="16"/>
  <c r="AV269" i="16"/>
  <c r="AV9" i="16"/>
  <c r="AT77" i="16"/>
  <c r="AU34" i="16"/>
  <c r="AU240" i="16"/>
  <c r="AR269" i="16"/>
  <c r="AV162" i="16"/>
  <c r="AR34" i="16"/>
  <c r="AV48" i="16"/>
  <c r="AU260" i="16"/>
  <c r="AU9" i="16"/>
  <c r="AS67" i="16"/>
  <c r="AR240" i="16"/>
  <c r="AU269" i="16"/>
  <c r="AS162" i="16"/>
  <c r="AV224" i="16"/>
  <c r="AU155" i="16"/>
  <c r="AV67" i="16"/>
  <c r="AV113" i="16"/>
  <c r="AT40" i="16"/>
  <c r="AT187" i="16"/>
  <c r="AS109" i="16"/>
  <c r="AS155" i="16"/>
  <c r="AT120" i="16"/>
  <c r="AU112" i="16"/>
  <c r="AS23" i="16"/>
  <c r="AT129" i="16"/>
  <c r="AT261" i="16"/>
  <c r="AR257" i="16"/>
  <c r="AR183" i="16"/>
  <c r="AV290" i="16"/>
  <c r="AV166" i="16"/>
  <c r="AT251" i="16"/>
  <c r="AS22" i="16"/>
  <c r="AR48" i="16"/>
  <c r="AT166" i="16"/>
  <c r="AU63" i="16"/>
  <c r="AS261" i="16"/>
  <c r="AT155" i="16"/>
  <c r="AV116" i="16"/>
  <c r="AS252" i="16"/>
  <c r="AT48" i="16"/>
  <c r="AU166" i="16"/>
  <c r="AS77" i="16"/>
  <c r="AV268" i="16"/>
  <c r="AV149" i="16"/>
  <c r="AR107" i="16"/>
  <c r="AS63" i="16"/>
  <c r="AT147" i="16"/>
  <c r="AV261" i="16"/>
  <c r="AU182" i="16"/>
  <c r="AS108" i="16"/>
  <c r="AT108" i="16"/>
  <c r="AR76" i="16"/>
  <c r="AU76" i="16"/>
  <c r="AU228" i="16"/>
  <c r="AT228" i="16"/>
  <c r="AU295" i="16"/>
  <c r="AS295" i="16"/>
  <c r="AT215" i="16"/>
  <c r="AS215" i="16"/>
  <c r="AU215" i="16"/>
  <c r="AT220" i="16"/>
  <c r="AS268" i="16"/>
  <c r="AR120" i="16"/>
  <c r="AV256" i="16"/>
  <c r="AR193" i="16"/>
  <c r="AT253" i="16"/>
  <c r="AU283" i="16"/>
  <c r="AU184" i="16"/>
  <c r="AR184" i="16"/>
  <c r="AV123" i="16"/>
  <c r="AT224" i="16"/>
  <c r="AR123" i="16"/>
  <c r="AT272" i="16"/>
  <c r="AS141" i="16"/>
  <c r="AU263" i="16"/>
  <c r="AR268" i="16"/>
  <c r="AS87" i="16"/>
  <c r="AU173" i="16"/>
  <c r="AR253" i="16"/>
  <c r="AV283" i="16"/>
  <c r="AU123" i="16"/>
  <c r="AV73" i="16"/>
  <c r="AT43" i="16"/>
  <c r="AR77" i="16"/>
  <c r="AU204" i="16"/>
  <c r="AR238" i="16"/>
  <c r="AU48" i="16"/>
  <c r="AT66" i="16"/>
  <c r="AU253" i="16"/>
  <c r="AT283" i="16"/>
  <c r="AV88" i="16"/>
  <c r="AU212" i="16"/>
  <c r="AS272" i="16"/>
  <c r="AT206" i="16"/>
  <c r="AT204" i="16"/>
  <c r="AS27" i="16"/>
  <c r="AU81" i="16"/>
  <c r="AS247" i="16"/>
  <c r="AS255" i="16"/>
  <c r="AV260" i="16"/>
  <c r="AT73" i="16"/>
  <c r="AV220" i="16"/>
  <c r="AT255" i="16"/>
  <c r="AT107" i="16"/>
  <c r="AU292" i="16"/>
  <c r="AV240" i="16"/>
  <c r="AS178" i="16"/>
  <c r="AT162" i="16"/>
  <c r="AU82" i="16"/>
  <c r="AR182" i="16"/>
  <c r="AT84" i="16"/>
  <c r="AS120" i="16"/>
  <c r="AV141" i="16"/>
  <c r="AR278" i="16"/>
  <c r="AS220" i="16"/>
  <c r="AR198" i="16"/>
  <c r="AV112" i="16"/>
  <c r="AR125" i="16"/>
  <c r="AU65" i="16"/>
  <c r="AU128" i="16"/>
  <c r="AT128" i="16"/>
  <c r="AT186" i="16"/>
  <c r="AV42" i="16"/>
  <c r="AR256" i="16"/>
  <c r="AT278" i="16"/>
  <c r="AU198" i="16"/>
  <c r="AT248" i="16"/>
  <c r="AV204" i="16"/>
  <c r="AS65" i="16"/>
  <c r="AS128" i="16"/>
  <c r="AR68" i="16"/>
  <c r="AS248" i="16"/>
  <c r="AS243" i="16"/>
  <c r="AT256" i="16"/>
  <c r="AR3" i="16"/>
  <c r="AU97" i="16"/>
  <c r="AR204" i="16"/>
  <c r="AU87" i="16"/>
  <c r="AT142" i="16"/>
  <c r="AR180" i="16"/>
  <c r="AV278" i="16"/>
  <c r="AT29" i="16"/>
  <c r="AT182" i="16"/>
  <c r="AS37" i="16"/>
  <c r="AT4" i="16"/>
  <c r="AT197" i="16"/>
  <c r="AR197" i="16"/>
  <c r="AV185" i="16"/>
  <c r="AT185" i="16"/>
  <c r="AS185" i="16"/>
  <c r="AR185" i="16"/>
  <c r="AU98" i="16"/>
  <c r="AT98" i="16"/>
  <c r="AR98" i="16"/>
  <c r="AV98" i="16"/>
  <c r="AV176" i="16"/>
  <c r="AR176" i="16"/>
  <c r="AT176" i="16"/>
  <c r="AU176" i="16"/>
  <c r="AV97" i="16"/>
  <c r="AU78" i="16"/>
  <c r="AS39" i="16"/>
  <c r="AS156" i="16"/>
  <c r="AV181" i="16"/>
  <c r="AV111" i="16"/>
  <c r="AU171" i="16"/>
  <c r="AV309" i="16"/>
  <c r="AU296" i="16"/>
  <c r="AR121" i="16"/>
  <c r="AR215" i="16"/>
  <c r="AR152" i="16"/>
  <c r="AU84" i="16"/>
  <c r="AV29" i="16"/>
  <c r="AS42" i="16"/>
  <c r="AS152" i="16"/>
  <c r="AR151" i="16"/>
  <c r="AR265" i="16"/>
  <c r="AT62" i="16"/>
  <c r="AT200" i="16"/>
  <c r="AS19" i="16"/>
  <c r="AR84" i="16"/>
  <c r="AT227" i="16"/>
  <c r="AR42" i="16"/>
  <c r="AV77" i="16"/>
  <c r="AT309" i="16"/>
  <c r="AV156" i="16"/>
  <c r="AT249" i="16"/>
  <c r="AU68" i="16"/>
  <c r="AT67" i="16"/>
  <c r="AV138" i="16"/>
  <c r="AU178" i="16"/>
  <c r="AT260" i="16"/>
  <c r="AR147" i="16"/>
  <c r="AT156" i="16"/>
  <c r="AR243" i="16"/>
  <c r="AR249" i="16"/>
  <c r="AV143" i="16"/>
  <c r="AT198" i="16"/>
  <c r="AR166" i="16"/>
  <c r="AV51" i="16"/>
  <c r="AU42" i="16"/>
  <c r="AS245" i="16"/>
  <c r="AR157" i="16"/>
  <c r="AT17" i="16"/>
  <c r="AR23" i="16"/>
  <c r="AT135" i="16"/>
  <c r="AV294" i="16"/>
  <c r="AS167" i="16"/>
  <c r="AS253" i="16"/>
  <c r="AR311" i="16"/>
  <c r="AV237" i="16"/>
  <c r="AV87" i="16"/>
  <c r="AT146" i="16"/>
  <c r="AU6" i="16"/>
  <c r="AV68" i="16"/>
  <c r="AU225" i="16"/>
  <c r="AS57" i="16"/>
  <c r="AS81" i="16"/>
  <c r="AV245" i="16"/>
  <c r="AR225" i="16"/>
  <c r="AS280" i="16"/>
  <c r="AR105" i="16"/>
  <c r="AR158" i="16"/>
  <c r="AT119" i="16"/>
  <c r="AR309" i="16"/>
  <c r="AS140" i="16"/>
  <c r="AT203" i="16"/>
  <c r="AV135" i="16"/>
  <c r="AS158" i="16"/>
  <c r="AU192" i="16"/>
  <c r="AR127" i="16"/>
  <c r="AT138" i="16"/>
  <c r="AS176" i="16"/>
  <c r="AT127" i="16"/>
  <c r="AV30" i="16"/>
  <c r="AU188" i="16"/>
  <c r="AT68" i="16"/>
  <c r="AS181" i="16"/>
  <c r="AU111" i="16"/>
  <c r="AV249" i="16"/>
  <c r="AR138" i="16"/>
  <c r="AV3" i="16"/>
  <c r="AV171" i="16"/>
  <c r="AR246" i="16"/>
  <c r="AT154" i="16"/>
  <c r="AV248" i="16"/>
  <c r="AR88" i="16"/>
  <c r="AR111" i="16"/>
  <c r="AT143" i="16"/>
  <c r="AR267" i="16"/>
  <c r="AU121" i="16"/>
  <c r="AR186" i="16"/>
  <c r="AT125" i="16"/>
  <c r="AV259" i="16"/>
  <c r="AS88" i="16"/>
  <c r="AU62" i="16"/>
  <c r="AS161" i="16"/>
  <c r="AU149" i="16"/>
  <c r="AT158" i="16"/>
  <c r="AU158" i="16"/>
  <c r="AR203" i="16"/>
  <c r="AU135" i="16"/>
  <c r="AU246" i="16"/>
  <c r="AR154" i="16"/>
  <c r="AR248" i="16"/>
  <c r="AR227" i="16"/>
  <c r="AU88" i="16"/>
  <c r="AR135" i="16"/>
  <c r="AR69" i="16"/>
  <c r="AS121" i="16"/>
  <c r="AS226" i="16"/>
  <c r="AS3" i="16"/>
  <c r="AR140" i="16"/>
  <c r="AU89" i="16"/>
  <c r="AS30" i="16"/>
  <c r="AR181" i="16"/>
  <c r="AV203" i="16"/>
  <c r="AV229" i="16"/>
  <c r="AT88" i="16"/>
  <c r="AS227" i="16"/>
  <c r="AT121" i="16"/>
  <c r="AT151" i="16"/>
  <c r="AU183" i="16"/>
  <c r="AR106" i="16"/>
  <c r="AT152" i="16"/>
  <c r="AT171" i="16"/>
  <c r="AV154" i="16"/>
  <c r="AV26" i="16"/>
  <c r="AT140" i="16"/>
  <c r="AV140" i="16"/>
  <c r="AR30" i="16"/>
  <c r="AS296" i="16"/>
  <c r="AU229" i="16"/>
  <c r="AV215" i="16"/>
  <c r="AS154" i="16"/>
  <c r="AS200" i="16"/>
  <c r="AR122" i="16"/>
  <c r="AT245" i="16"/>
  <c r="AU3" i="16"/>
  <c r="AR283" i="16"/>
  <c r="AR156" i="16"/>
  <c r="AR4" i="16"/>
  <c r="AU30" i="16"/>
  <c r="AS309" i="16"/>
  <c r="AT109" i="16"/>
  <c r="AU203" i="16"/>
  <c r="AR229" i="16"/>
  <c r="AS236" i="16"/>
  <c r="AU74" i="16"/>
  <c r="AU213" i="16"/>
  <c r="AR87" i="16"/>
  <c r="AS149" i="16"/>
  <c r="AT144" i="16"/>
  <c r="AT33" i="16"/>
  <c r="AU33" i="16"/>
  <c r="AR33" i="16"/>
  <c r="AV33" i="16"/>
  <c r="AS33" i="16"/>
  <c r="AR307" i="16"/>
  <c r="AU307" i="16"/>
  <c r="AV307" i="16"/>
  <c r="AU13" i="16"/>
  <c r="AS13" i="16"/>
  <c r="AR13" i="16"/>
  <c r="AT13" i="16"/>
  <c r="AV13" i="16"/>
  <c r="AT159" i="16"/>
  <c r="AS159" i="16"/>
  <c r="AV159" i="16"/>
  <c r="AR159" i="16"/>
  <c r="AU159" i="16"/>
  <c r="AT303" i="16"/>
  <c r="AV303" i="16"/>
  <c r="AU303" i="16"/>
  <c r="AS303" i="16"/>
  <c r="AR303" i="16"/>
  <c r="AR172" i="16"/>
  <c r="AS172" i="16"/>
  <c r="AT172" i="16"/>
  <c r="AU172" i="16"/>
  <c r="AV172" i="16"/>
  <c r="AT131" i="16"/>
  <c r="AR131" i="16"/>
  <c r="AV131" i="16"/>
  <c r="AS131" i="16"/>
  <c r="AU131" i="16"/>
  <c r="AS139" i="16"/>
  <c r="AV139" i="16"/>
  <c r="AR139" i="16"/>
  <c r="AT139" i="16"/>
  <c r="AU139" i="16"/>
  <c r="AR79" i="16"/>
  <c r="AU79" i="16"/>
  <c r="AS79" i="16"/>
  <c r="AT79" i="16"/>
  <c r="AV79" i="16"/>
  <c r="AT93" i="16"/>
  <c r="AR93" i="16"/>
  <c r="AV93" i="16"/>
  <c r="AS93" i="16"/>
  <c r="AU93" i="16"/>
  <c r="AU293" i="16"/>
  <c r="AV293" i="16"/>
  <c r="AS293" i="16"/>
  <c r="AR293" i="16"/>
  <c r="AT293" i="16"/>
  <c r="AR207" i="16"/>
  <c r="AU207" i="16"/>
  <c r="AT207" i="16"/>
  <c r="AV207" i="16"/>
  <c r="AS207" i="16"/>
  <c r="AU273" i="16"/>
  <c r="AS273" i="16"/>
  <c r="AT273" i="16"/>
  <c r="AR273" i="16"/>
  <c r="AV273" i="16"/>
  <c r="AV95" i="16"/>
  <c r="AT95" i="16"/>
  <c r="AR95" i="16"/>
  <c r="AU95" i="16"/>
  <c r="AV233" i="16"/>
  <c r="AR233" i="16"/>
  <c r="AS233" i="16"/>
  <c r="AU233" i="16"/>
  <c r="AT117" i="16"/>
  <c r="AV117" i="16"/>
  <c r="AU117" i="16"/>
  <c r="AR117" i="16"/>
  <c r="AS26" i="16"/>
  <c r="AV289" i="16"/>
  <c r="AR266" i="16"/>
  <c r="AU144" i="16"/>
  <c r="AT74" i="16"/>
  <c r="AR74" i="16"/>
  <c r="AT183" i="16"/>
  <c r="AT103" i="16"/>
  <c r="AU277" i="16"/>
  <c r="AR277" i="16"/>
  <c r="AV312" i="16"/>
  <c r="AT312" i="16"/>
  <c r="AV254" i="16"/>
  <c r="AT254" i="16"/>
  <c r="AS254" i="16"/>
  <c r="AR254" i="16"/>
  <c r="AV5" i="16"/>
  <c r="AU5" i="16"/>
  <c r="AU299" i="16"/>
  <c r="AT299" i="16"/>
  <c r="AV242" i="16"/>
  <c r="AS242" i="16"/>
  <c r="AU242" i="16"/>
  <c r="AU217" i="16"/>
  <c r="AT217" i="16"/>
  <c r="AS217" i="16"/>
  <c r="AU187" i="16"/>
  <c r="AS187" i="16"/>
  <c r="AS61" i="16"/>
  <c r="AT61" i="16"/>
  <c r="AS205" i="16"/>
  <c r="AT205" i="16"/>
  <c r="AR205" i="16"/>
  <c r="AV279" i="16"/>
  <c r="AR279" i="16"/>
  <c r="AR31" i="16"/>
  <c r="AU31" i="16"/>
  <c r="AT31" i="16"/>
  <c r="AT104" i="16"/>
  <c r="AS104" i="16"/>
  <c r="AU104" i="16"/>
  <c r="AV104" i="16"/>
  <c r="AV231" i="16"/>
  <c r="AR231" i="16"/>
  <c r="AU7" i="16"/>
  <c r="AV7" i="16"/>
  <c r="AS7" i="16"/>
  <c r="AR7" i="16"/>
  <c r="AV25" i="16"/>
  <c r="AU25" i="16"/>
  <c r="AU284" i="16"/>
  <c r="AR284" i="16"/>
  <c r="AV284" i="16"/>
  <c r="AT113" i="16"/>
  <c r="AU113" i="16"/>
  <c r="AT27" i="16"/>
  <c r="AR27" i="16"/>
  <c r="AU27" i="16"/>
  <c r="AR209" i="16"/>
  <c r="AT209" i="16"/>
  <c r="AR40" i="16"/>
  <c r="AV40" i="16"/>
  <c r="AS40" i="16"/>
  <c r="AV86" i="16"/>
  <c r="AU86" i="16"/>
  <c r="AV257" i="16"/>
  <c r="AT257" i="16"/>
  <c r="AU257" i="16"/>
  <c r="AV52" i="16"/>
  <c r="AU202" i="16"/>
  <c r="AT202" i="16"/>
  <c r="AV202" i="16"/>
  <c r="AR174" i="16"/>
  <c r="AU174" i="16"/>
  <c r="AS174" i="16"/>
  <c r="AV174" i="16"/>
  <c r="AT174" i="16"/>
  <c r="AS80" i="16"/>
  <c r="AV80" i="16"/>
  <c r="AR199" i="16"/>
  <c r="AS199" i="16"/>
  <c r="AT199" i="16"/>
  <c r="AV199" i="16"/>
  <c r="AU80" i="16"/>
  <c r="AT35" i="16"/>
  <c r="AT89" i="16"/>
  <c r="AU19" i="16"/>
  <c r="AT80" i="16"/>
  <c r="AR244" i="16"/>
  <c r="AV244" i="16"/>
  <c r="AU244" i="16"/>
  <c r="AR83" i="16"/>
  <c r="AT160" i="16"/>
  <c r="AS160" i="16"/>
  <c r="AS76" i="16"/>
  <c r="AV76" i="16"/>
  <c r="AT76" i="16"/>
  <c r="AV201" i="16"/>
  <c r="AR201" i="16"/>
  <c r="AT232" i="16"/>
  <c r="AU232" i="16"/>
  <c r="AU75" i="16"/>
  <c r="AR75" i="16"/>
  <c r="AS134" i="16"/>
  <c r="AV134" i="16"/>
  <c r="AU282" i="16"/>
  <c r="AS282" i="16"/>
  <c r="AU118" i="16"/>
  <c r="AU300" i="16"/>
  <c r="AT300" i="16"/>
  <c r="AS300" i="16"/>
  <c r="AV300" i="16"/>
  <c r="AR161" i="16"/>
  <c r="AU35" i="16"/>
  <c r="AR290" i="16"/>
  <c r="AT22" i="16"/>
  <c r="AV108" i="16"/>
  <c r="AU278" i="16"/>
  <c r="AR89" i="16"/>
  <c r="AR228" i="16"/>
  <c r="AR19" i="16"/>
  <c r="AV46" i="16"/>
  <c r="AS35" i="16"/>
  <c r="AU107" i="16"/>
  <c r="AV31" i="16"/>
  <c r="AV19" i="16"/>
  <c r="AR118" i="16"/>
  <c r="AV187" i="16"/>
  <c r="AS95" i="16"/>
  <c r="AV251" i="16"/>
  <c r="AS251" i="16"/>
  <c r="AU251" i="16"/>
  <c r="AV271" i="16"/>
  <c r="AR271" i="16"/>
  <c r="AT271" i="16"/>
  <c r="AU271" i="16"/>
  <c r="AT229" i="16"/>
  <c r="AU157" i="16"/>
  <c r="AS157" i="16"/>
  <c r="AT157" i="16"/>
  <c r="AR57" i="16"/>
  <c r="AV57" i="16"/>
  <c r="AV222" i="16"/>
  <c r="AR222" i="16"/>
  <c r="AV169" i="16"/>
  <c r="AR169" i="16"/>
  <c r="AS47" i="16"/>
  <c r="AV47" i="16"/>
  <c r="AU47" i="16"/>
  <c r="AT148" i="16"/>
  <c r="AS148" i="16"/>
  <c r="AU148" i="16"/>
  <c r="AR148" i="16"/>
  <c r="AS94" i="16"/>
  <c r="AV94" i="16"/>
  <c r="AR218" i="16"/>
  <c r="AU218" i="16"/>
  <c r="AS218" i="16"/>
  <c r="AT218" i="16"/>
  <c r="AT238" i="16"/>
  <c r="AR35" i="16"/>
  <c r="AU290" i="16"/>
  <c r="AS34" i="16"/>
  <c r="AS228" i="16"/>
  <c r="AU132" i="16"/>
  <c r="AV232" i="16"/>
  <c r="AS46" i="16"/>
  <c r="AR299" i="16"/>
  <c r="AV107" i="16"/>
  <c r="AS32" i="16"/>
  <c r="AR300" i="16"/>
  <c r="AV218" i="16"/>
  <c r="AS31" i="16"/>
  <c r="AU254" i="16"/>
  <c r="AU94" i="16"/>
  <c r="AS125" i="16"/>
  <c r="AR255" i="16"/>
  <c r="AU138" i="16"/>
  <c r="AR252" i="16"/>
  <c r="AT252" i="16"/>
  <c r="AU252" i="16"/>
  <c r="AU38" i="16"/>
  <c r="AS38" i="16"/>
  <c r="AV38" i="16"/>
  <c r="AR38" i="16"/>
  <c r="AS123" i="16"/>
  <c r="AU101" i="16"/>
  <c r="AT101" i="16"/>
  <c r="AS101" i="16"/>
  <c r="AS263" i="16"/>
  <c r="AV263" i="16"/>
  <c r="AU266" i="16"/>
  <c r="AS89" i="16"/>
  <c r="AU238" i="16"/>
  <c r="AS289" i="16"/>
  <c r="AV266" i="16"/>
  <c r="AT34" i="16"/>
  <c r="AV228" i="16"/>
  <c r="AU163" i="16"/>
  <c r="AT132" i="16"/>
  <c r="AS144" i="16"/>
  <c r="AV299" i="16"/>
  <c r="AR242" i="16"/>
  <c r="AU32" i="16"/>
  <c r="AT231" i="16"/>
  <c r="AU275" i="16"/>
  <c r="AS275" i="16"/>
  <c r="AU46" i="16"/>
  <c r="AT275" i="16"/>
  <c r="AU205" i="16"/>
  <c r="AT7" i="16"/>
  <c r="AT94" i="16"/>
  <c r="AV195" i="16"/>
  <c r="AT25" i="16"/>
  <c r="AV75" i="16"/>
  <c r="AV217" i="16"/>
  <c r="AR103" i="16"/>
  <c r="AR78" i="16"/>
  <c r="AS78" i="16"/>
  <c r="AT78" i="16"/>
  <c r="AT153" i="16"/>
  <c r="AS214" i="16"/>
  <c r="AV214" i="16"/>
  <c r="AT214" i="16"/>
  <c r="AR214" i="16"/>
  <c r="AU214" i="16"/>
  <c r="AR258" i="16"/>
  <c r="AS258" i="16"/>
  <c r="AS196" i="16"/>
  <c r="AV163" i="16"/>
  <c r="AS238" i="16"/>
  <c r="AS260" i="16"/>
  <c r="AU26" i="16"/>
  <c r="AT289" i="16"/>
  <c r="AS266" i="16"/>
  <c r="AT161" i="16"/>
  <c r="AT46" i="16"/>
  <c r="AR163" i="16"/>
  <c r="AR132" i="16"/>
  <c r="AV144" i="16"/>
  <c r="AR312" i="16"/>
  <c r="AU61" i="16"/>
  <c r="AV275" i="16"/>
  <c r="AT244" i="16"/>
  <c r="AV205" i="16"/>
  <c r="AR32" i="16"/>
  <c r="AS312" i="16"/>
  <c r="AS117" i="16"/>
  <c r="AV183" i="16"/>
  <c r="AT195" i="16"/>
  <c r="AS25" i="16"/>
  <c r="AS169" i="16"/>
  <c r="AU124" i="16"/>
  <c r="AU133" i="16"/>
  <c r="AS133" i="16"/>
  <c r="AS56" i="16"/>
  <c r="AV56" i="16"/>
  <c r="AU56" i="16"/>
  <c r="AT26" i="16"/>
  <c r="AR289" i="16"/>
  <c r="AV161" i="16"/>
  <c r="AT47" i="16"/>
  <c r="AU312" i="16"/>
  <c r="AR61" i="16"/>
  <c r="AT284" i="16"/>
  <c r="AS74" i="16"/>
  <c r="AV148" i="16"/>
  <c r="AS183" i="16"/>
  <c r="AS195" i="16"/>
  <c r="AS222" i="16"/>
  <c r="AT169" i="16"/>
  <c r="AU169" i="16"/>
  <c r="AU53" i="16"/>
  <c r="AR211" i="16"/>
  <c r="AT193" i="16"/>
  <c r="AV193" i="16"/>
  <c r="AS193" i="16"/>
  <c r="AV267" i="16"/>
  <c r="AT97" i="16"/>
  <c r="AR97" i="16"/>
  <c r="AT268" i="16"/>
  <c r="AS209" i="16"/>
  <c r="AS284" i="16"/>
  <c r="AS294" i="16"/>
  <c r="AS244" i="16"/>
  <c r="AS111" i="16"/>
  <c r="AS271" i="16"/>
  <c r="AV125" i="16"/>
  <c r="AR62" i="16"/>
  <c r="AR195" i="16"/>
  <c r="AT310" i="16"/>
  <c r="AS71" i="16"/>
  <c r="AR286" i="16"/>
  <c r="AV196" i="16"/>
  <c r="AV23" i="16"/>
  <c r="AV17" i="16"/>
  <c r="AV64" i="16"/>
  <c r="AR67" i="16"/>
  <c r="AU209" i="16"/>
  <c r="AS306" i="16"/>
  <c r="AR274" i="16"/>
  <c r="AV83" i="16"/>
  <c r="AU259" i="16"/>
  <c r="AR259" i="16"/>
  <c r="AU286" i="16"/>
  <c r="AT240" i="16"/>
  <c r="AV288" i="16"/>
  <c r="AV212" i="16"/>
  <c r="AV27" i="16"/>
  <c r="AV276" i="16"/>
  <c r="AU267" i="16"/>
  <c r="AT83" i="16"/>
  <c r="AS259" i="16"/>
  <c r="AS83" i="16"/>
  <c r="AS184" i="16"/>
  <c r="AS267" i="16"/>
  <c r="AV219" i="16"/>
  <c r="AR126" i="16"/>
  <c r="AV186" i="16"/>
  <c r="AU185" i="16"/>
  <c r="AR50" i="16"/>
  <c r="AU211" i="16"/>
  <c r="AR25" i="16"/>
  <c r="AR101" i="16"/>
  <c r="AS12" i="16"/>
  <c r="AR237" i="16"/>
  <c r="AS286" i="16"/>
  <c r="AS256" i="16"/>
  <c r="AU262" i="16"/>
  <c r="AT38" i="16"/>
  <c r="AS231" i="16"/>
  <c r="AS186" i="16"/>
  <c r="AV168" i="16"/>
  <c r="AT168" i="16"/>
  <c r="AS50" i="16"/>
  <c r="AR128" i="16"/>
  <c r="AU120" i="16"/>
  <c r="AS11" i="16"/>
  <c r="AU294" i="16"/>
  <c r="AV155" i="16"/>
  <c r="AS55" i="16"/>
  <c r="AT55" i="16"/>
  <c r="AU55" i="16"/>
  <c r="AR55" i="16"/>
  <c r="AV55" i="16"/>
  <c r="AT301" i="16"/>
  <c r="AR301" i="16"/>
  <c r="AS301" i="16"/>
  <c r="AU301" i="16"/>
  <c r="AV301" i="16"/>
  <c r="AR179" i="16"/>
  <c r="AS179" i="16"/>
  <c r="AU179" i="16"/>
  <c r="AV179" i="16"/>
  <c r="AT179" i="16"/>
  <c r="AS234" i="16"/>
  <c r="AT234" i="16"/>
  <c r="AU234" i="16"/>
  <c r="AV234" i="16"/>
  <c r="AR234" i="16"/>
  <c r="AR137" i="16"/>
  <c r="AT137" i="16"/>
  <c r="AS137" i="16"/>
  <c r="AU137" i="16"/>
  <c r="AV137" i="16"/>
  <c r="AU250" i="16"/>
  <c r="AV250" i="16"/>
  <c r="AR250" i="16"/>
  <c r="AS250" i="16"/>
  <c r="AT250" i="16"/>
  <c r="AV16" i="16"/>
  <c r="AS16" i="16"/>
  <c r="AU16" i="16"/>
  <c r="AT16" i="16"/>
  <c r="AR16" i="16"/>
  <c r="AR223" i="16"/>
  <c r="AT223" i="16"/>
  <c r="AU223" i="16"/>
  <c r="AV223" i="16"/>
  <c r="AS223" i="16"/>
  <c r="AS297" i="16"/>
  <c r="AT297" i="16"/>
  <c r="AU297" i="16"/>
  <c r="AV297" i="16"/>
  <c r="AR297" i="16"/>
  <c r="AU189" i="16"/>
  <c r="AT189" i="16"/>
  <c r="AR189" i="16"/>
  <c r="AS189" i="16"/>
  <c r="AV189" i="16"/>
  <c r="AT287" i="16"/>
  <c r="AR287" i="16"/>
  <c r="AV287" i="16"/>
  <c r="AS287" i="16"/>
  <c r="AU287" i="16"/>
  <c r="AU100" i="16"/>
  <c r="AS100" i="16"/>
  <c r="AR100" i="16"/>
  <c r="AT100" i="16"/>
  <c r="AV100" i="16"/>
  <c r="AV102" i="16"/>
  <c r="AS102" i="16"/>
  <c r="AR102" i="16"/>
  <c r="AT102" i="16"/>
  <c r="AU102" i="16"/>
  <c r="AT304" i="16"/>
  <c r="AS304" i="16"/>
  <c r="AU304" i="16"/>
  <c r="AR304" i="16"/>
  <c r="AV304" i="16"/>
  <c r="AU190" i="16"/>
  <c r="AT164" i="16"/>
  <c r="AT58" i="16"/>
  <c r="AS298" i="16"/>
  <c r="AR58" i="16"/>
  <c r="AV180" i="16"/>
  <c r="AT246" i="16"/>
  <c r="AT5" i="16"/>
  <c r="AT277" i="16"/>
  <c r="AT282" i="16"/>
  <c r="AR17" i="16"/>
  <c r="AR160" i="16"/>
  <c r="AU153" i="16"/>
  <c r="AV192" i="16"/>
  <c r="AT106" i="16"/>
  <c r="AT52" i="16"/>
  <c r="AT69" i="16"/>
  <c r="AS36" i="16"/>
  <c r="AU52" i="16"/>
  <c r="AR82" i="16"/>
  <c r="AS82" i="16"/>
  <c r="AV4" i="16"/>
  <c r="AV153" i="16"/>
  <c r="AU199" i="16"/>
  <c r="AS98" i="16"/>
  <c r="AR295" i="16"/>
  <c r="AT295" i="16"/>
  <c r="AV295" i="16"/>
  <c r="AV69" i="16"/>
  <c r="AS307" i="16"/>
  <c r="AT307" i="16"/>
  <c r="AS277" i="16"/>
  <c r="AU108" i="16"/>
  <c r="AV21" i="16"/>
  <c r="AS54" i="16"/>
  <c r="AR54" i="16"/>
  <c r="AU291" i="16"/>
  <c r="AV291" i="16"/>
  <c r="AT291" i="16"/>
  <c r="AS291" i="16"/>
  <c r="AT96" i="16"/>
  <c r="AS2" i="16"/>
  <c r="AT190" i="16"/>
  <c r="AR96" i="16"/>
  <c r="AU197" i="16"/>
  <c r="AS164" i="16"/>
  <c r="AU298" i="16"/>
  <c r="AT311" i="16"/>
  <c r="AV264" i="16"/>
  <c r="AS96" i="16"/>
  <c r="AU311" i="16"/>
  <c r="AU106" i="16"/>
  <c r="AT36" i="16"/>
  <c r="AV235" i="16"/>
  <c r="AS235" i="16"/>
  <c r="AR281" i="16"/>
  <c r="AU281" i="16"/>
  <c r="AR99" i="16"/>
  <c r="AV99" i="16"/>
  <c r="AT99" i="16"/>
  <c r="AS99" i="16"/>
  <c r="AV136" i="16"/>
  <c r="AS136" i="16"/>
  <c r="AR142" i="16"/>
  <c r="AS142" i="16"/>
  <c r="AS177" i="16"/>
  <c r="AR177" i="16"/>
  <c r="AU177" i="16"/>
  <c r="AS308" i="16"/>
  <c r="AU308" i="16"/>
  <c r="AV110" i="16"/>
  <c r="AT110" i="16"/>
  <c r="AR110" i="16"/>
  <c r="AU110" i="16"/>
  <c r="AS43" i="16"/>
  <c r="AR43" i="16"/>
  <c r="AR92" i="16"/>
  <c r="AU92" i="16"/>
  <c r="AS92" i="16"/>
  <c r="AU29" i="16"/>
  <c r="AR200" i="16"/>
  <c r="AU200" i="16"/>
  <c r="AR2" i="16"/>
  <c r="AU21" i="16"/>
  <c r="AT288" i="16"/>
  <c r="AV96" i="16"/>
  <c r="AT163" i="16"/>
  <c r="AR220" i="16"/>
  <c r="AT2" i="16"/>
  <c r="AR190" i="16"/>
  <c r="AU22" i="16"/>
  <c r="AU4" i="16"/>
  <c r="AS246" i="16"/>
  <c r="AV298" i="16"/>
  <c r="AU11" i="16"/>
  <c r="AS311" i="16"/>
  <c r="AU264" i="16"/>
  <c r="AS197" i="16"/>
  <c r="AR108" i="16"/>
  <c r="AR11" i="16"/>
  <c r="AU180" i="16"/>
  <c r="AT180" i="16"/>
  <c r="AV11" i="16"/>
  <c r="AV82" i="16"/>
  <c r="AR37" i="16"/>
  <c r="AT265" i="16"/>
  <c r="AS219" i="16"/>
  <c r="AS153" i="16"/>
  <c r="AR235" i="16"/>
  <c r="AU210" i="16"/>
  <c r="AT75" i="16"/>
  <c r="AS192" i="16"/>
  <c r="AR168" i="16"/>
  <c r="AU165" i="16"/>
  <c r="AU119" i="16"/>
  <c r="AS52" i="16"/>
  <c r="AV36" i="16"/>
  <c r="AU142" i="16"/>
  <c r="AT136" i="16"/>
  <c r="AR217" i="16"/>
  <c r="AS75" i="16"/>
  <c r="AV65" i="16"/>
  <c r="AT65" i="16"/>
  <c r="AU28" i="16"/>
  <c r="AV28" i="16"/>
  <c r="AT222" i="16"/>
  <c r="AS103" i="16"/>
  <c r="AV103" i="16"/>
  <c r="AT308" i="16"/>
  <c r="AT212" i="16"/>
  <c r="AV130" i="16"/>
  <c r="AT130" i="16"/>
  <c r="AS130" i="16"/>
  <c r="AT39" i="16"/>
  <c r="AR39" i="16"/>
  <c r="AU39" i="16"/>
  <c r="AR60" i="16"/>
  <c r="AU288" i="16"/>
  <c r="AU2" i="16"/>
  <c r="AV190" i="16"/>
  <c r="AV22" i="16"/>
  <c r="AT298" i="16"/>
  <c r="AT11" i="16"/>
  <c r="AV311" i="16"/>
  <c r="AR133" i="16"/>
  <c r="AS58" i="16"/>
  <c r="AT37" i="16"/>
  <c r="AR219" i="16"/>
  <c r="AT235" i="16"/>
  <c r="AS210" i="16"/>
  <c r="AR192" i="16"/>
  <c r="AV54" i="16"/>
  <c r="AT281" i="16"/>
  <c r="AU50" i="16"/>
  <c r="AS206" i="16"/>
  <c r="AR206" i="16"/>
  <c r="AV206" i="16"/>
  <c r="AU221" i="16"/>
  <c r="AR221" i="16"/>
  <c r="AS221" i="16"/>
  <c r="AU12" i="16"/>
  <c r="AR12" i="16"/>
  <c r="AS119" i="16"/>
  <c r="AR119" i="16"/>
  <c r="AS292" i="16"/>
  <c r="AV43" i="16"/>
  <c r="AR241" i="16"/>
  <c r="AV241" i="16"/>
  <c r="AV20" i="16"/>
  <c r="AS20" i="16"/>
  <c r="AU20" i="16"/>
  <c r="AS288" i="16"/>
  <c r="AT60" i="16"/>
  <c r="AV197" i="16"/>
  <c r="AR22" i="16"/>
  <c r="AV14" i="16"/>
  <c r="AT279" i="16"/>
  <c r="AR113" i="16"/>
  <c r="AT133" i="16"/>
  <c r="AR164" i="16"/>
  <c r="AS264" i="16"/>
  <c r="AU14" i="16"/>
  <c r="AV164" i="16"/>
  <c r="AV58" i="16"/>
  <c r="AS5" i="16"/>
  <c r="AS201" i="16"/>
  <c r="AV265" i="16"/>
  <c r="AU69" i="16"/>
  <c r="AU37" i="16"/>
  <c r="AV210" i="16"/>
  <c r="AT165" i="16"/>
  <c r="AR52" i="16"/>
  <c r="AS165" i="16"/>
  <c r="AU99" i="16"/>
  <c r="AT92" i="16"/>
  <c r="AR36" i="16"/>
  <c r="AV308" i="16"/>
  <c r="AS168" i="16"/>
  <c r="AS194" i="16"/>
  <c r="AT194" i="16"/>
  <c r="AU194" i="16"/>
  <c r="AU219" i="16"/>
  <c r="AU17" i="16"/>
  <c r="AV173" i="16"/>
  <c r="AT173" i="16"/>
  <c r="AR173" i="16"/>
  <c r="AT118" i="16"/>
  <c r="AU196" i="16"/>
  <c r="AR196" i="16"/>
  <c r="AT196" i="16"/>
  <c r="AS265" i="16"/>
  <c r="AV90" i="16"/>
  <c r="AS241" i="16"/>
  <c r="AU44" i="16"/>
  <c r="AS70" i="16"/>
  <c r="AR288" i="16"/>
  <c r="AV60" i="16"/>
  <c r="AS180" i="16"/>
  <c r="AT201" i="16"/>
  <c r="AV282" i="16"/>
  <c r="AU54" i="16"/>
  <c r="AR236" i="16"/>
  <c r="AU236" i="16"/>
  <c r="AU134" i="16"/>
  <c r="AT134" i="16"/>
  <c r="AS124" i="16"/>
  <c r="AR124" i="16"/>
  <c r="AV124" i="16"/>
  <c r="AT50" i="16"/>
  <c r="AV50" i="16"/>
  <c r="AS122" i="16"/>
  <c r="AT122" i="16"/>
  <c r="AS60" i="16"/>
  <c r="AS14" i="16"/>
  <c r="AT264" i="16"/>
  <c r="AS279" i="16"/>
  <c r="AR5" i="16"/>
  <c r="AU160" i="16"/>
  <c r="AU201" i="16"/>
  <c r="AR282" i="16"/>
  <c r="AV118" i="16"/>
  <c r="AS17" i="16"/>
  <c r="AV160" i="16"/>
  <c r="AV106" i="16"/>
  <c r="AT236" i="16"/>
  <c r="AV165" i="16"/>
  <c r="AU43" i="16"/>
  <c r="AV122" i="16"/>
  <c r="AV177" i="16"/>
  <c r="AR116" i="16"/>
  <c r="AR9" i="16"/>
  <c r="AS106" i="16"/>
  <c r="AS127" i="16"/>
  <c r="AU127" i="16"/>
  <c r="AR178" i="16"/>
  <c r="AV178" i="16"/>
  <c r="AR291" i="16"/>
  <c r="AS224" i="16"/>
  <c r="AU224" i="16"/>
  <c r="AR224" i="16"/>
  <c r="AT19" i="16"/>
  <c r="AV63" i="16"/>
  <c r="AT63" i="16"/>
  <c r="AV39" i="16"/>
  <c r="AV252" i="16"/>
  <c r="AS270" i="16"/>
  <c r="AU15" i="16"/>
  <c r="AS10" i="16"/>
  <c r="AU302" i="16"/>
  <c r="AR208" i="16"/>
  <c r="AS24" i="16"/>
  <c r="AU162" i="16"/>
  <c r="AV286" i="16"/>
</calcChain>
</file>

<file path=xl/sharedStrings.xml><?xml version="1.0" encoding="utf-8"?>
<sst xmlns="http://schemas.openxmlformats.org/spreadsheetml/2006/main" count="10166" uniqueCount="1197">
  <si>
    <t>Last Name</t>
  </si>
  <si>
    <t>First Name</t>
  </si>
  <si>
    <t>Team</t>
  </si>
  <si>
    <t>Pos</t>
  </si>
  <si>
    <t>Bye</t>
  </si>
  <si>
    <t>PASS YDS</t>
  </si>
  <si>
    <t>PASS TD</t>
  </si>
  <si>
    <t>INT</t>
  </si>
  <si>
    <t>RUSH YDS</t>
  </si>
  <si>
    <t>Bonus</t>
  </si>
  <si>
    <t>Points (ESPN Scoring)</t>
  </si>
  <si>
    <t>VBD Reg</t>
  </si>
  <si>
    <t>VBD 2QB</t>
  </si>
  <si>
    <t>TD Points</t>
  </si>
  <si>
    <t>VBD TD</t>
  </si>
  <si>
    <t>Rodgers</t>
  </si>
  <si>
    <t>Aaron</t>
  </si>
  <si>
    <t>Packers</t>
  </si>
  <si>
    <t>QB</t>
  </si>
  <si>
    <t>Brady</t>
  </si>
  <si>
    <t>Tom</t>
  </si>
  <si>
    <t>Patriots</t>
  </si>
  <si>
    <t>Saints</t>
  </si>
  <si>
    <t>Stafford</t>
  </si>
  <si>
    <t>Matthew</t>
  </si>
  <si>
    <t>Lions</t>
  </si>
  <si>
    <t>Panthers</t>
  </si>
  <si>
    <t>Matt</t>
  </si>
  <si>
    <t>Falcons</t>
  </si>
  <si>
    <t>Cowboys</t>
  </si>
  <si>
    <t>Giants</t>
  </si>
  <si>
    <t>Chargers</t>
  </si>
  <si>
    <t>Broncos</t>
  </si>
  <si>
    <t>Redskins</t>
  </si>
  <si>
    <t>Bears</t>
  </si>
  <si>
    <t>Colts</t>
  </si>
  <si>
    <t>Texans</t>
  </si>
  <si>
    <t>Eagles</t>
  </si>
  <si>
    <t>Wilson</t>
  </si>
  <si>
    <t>Russell</t>
  </si>
  <si>
    <t>Seahawks</t>
  </si>
  <si>
    <t>Josh</t>
  </si>
  <si>
    <t>Buccaneers</t>
  </si>
  <si>
    <t>Steelers</t>
  </si>
  <si>
    <t>Jets</t>
  </si>
  <si>
    <t>Joe</t>
  </si>
  <si>
    <t>Ravens</t>
  </si>
  <si>
    <t>Bills</t>
  </si>
  <si>
    <t>Vikings</t>
  </si>
  <si>
    <t>Raiders</t>
  </si>
  <si>
    <t>Titans</t>
  </si>
  <si>
    <t>Rams</t>
  </si>
  <si>
    <t>Chiefs</t>
  </si>
  <si>
    <t>Bengals</t>
  </si>
  <si>
    <t>Smith</t>
  </si>
  <si>
    <t>49ers</t>
  </si>
  <si>
    <t>Brandon</t>
  </si>
  <si>
    <t>Browns</t>
  </si>
  <si>
    <t>Dolphins</t>
  </si>
  <si>
    <t>Cardinals</t>
  </si>
  <si>
    <t>Mark</t>
  </si>
  <si>
    <t>Jaguars</t>
  </si>
  <si>
    <t>Nick</t>
  </si>
  <si>
    <t>BYE</t>
  </si>
  <si>
    <t>REC YDS</t>
  </si>
  <si>
    <t>POINTS</t>
  </si>
  <si>
    <t>Reg VBD</t>
  </si>
  <si>
    <t>PPR POINTS</t>
  </si>
  <si>
    <t>PPR VBD</t>
  </si>
  <si>
    <t>TD POINTS</t>
  </si>
  <si>
    <t>TD VBD</t>
  </si>
  <si>
    <t>RB</t>
  </si>
  <si>
    <t>Darren</t>
  </si>
  <si>
    <t>Johnson</t>
  </si>
  <si>
    <t>Chris</t>
  </si>
  <si>
    <t>Jackson</t>
  </si>
  <si>
    <t>Murray</t>
  </si>
  <si>
    <t>Michael</t>
  </si>
  <si>
    <t>Williams</t>
  </si>
  <si>
    <t>Brown</t>
  </si>
  <si>
    <t>Jones</t>
  </si>
  <si>
    <t>Thomas</t>
  </si>
  <si>
    <t>James</t>
  </si>
  <si>
    <t>Mike</t>
  </si>
  <si>
    <t>Lamar</t>
  </si>
  <si>
    <t>Points</t>
  </si>
  <si>
    <t>PPR Points</t>
  </si>
  <si>
    <t>WR</t>
  </si>
  <si>
    <t>Greg</t>
  </si>
  <si>
    <t xml:space="preserve">A.J. </t>
  </si>
  <si>
    <t>White</t>
  </si>
  <si>
    <t>Austin</t>
  </si>
  <si>
    <t>Justin</t>
  </si>
  <si>
    <t>Sanders</t>
  </si>
  <si>
    <t>Jason</t>
  </si>
  <si>
    <t>VBD PPR</t>
  </si>
  <si>
    <t>TE</t>
  </si>
  <si>
    <t>Graham</t>
  </si>
  <si>
    <t>Davis</t>
  </si>
  <si>
    <t>Cook</t>
  </si>
  <si>
    <t>Jared</t>
  </si>
  <si>
    <t>Kyle</t>
  </si>
  <si>
    <t>Allen</t>
  </si>
  <si>
    <t>Zach</t>
  </si>
  <si>
    <t>Instructions</t>
  </si>
  <si>
    <t>Entry</t>
  </si>
  <si>
    <t>Reg_Auction</t>
  </si>
  <si>
    <t>TD_Auction</t>
  </si>
  <si>
    <t>PPR_Auction</t>
  </si>
  <si>
    <t>2QB_Auction</t>
  </si>
  <si>
    <t>Start OL</t>
  </si>
  <si>
    <t>End OL</t>
  </si>
  <si>
    <t>Start Item</t>
  </si>
  <si>
    <t>End Item</t>
  </si>
  <si>
    <t>Breaks</t>
  </si>
  <si>
    <t>Comma</t>
  </si>
  <si>
    <t>Period</t>
  </si>
  <si>
    <t>"Bye"</t>
  </si>
  <si>
    <t>New Line</t>
  </si>
  <si>
    <t>Double Break</t>
  </si>
  <si>
    <t>include("adsdaq23.php");</t>
  </si>
  <si>
    <t>include("yard300.php");</t>
  </si>
  <si>
    <t>include("thirdbox.php");</t>
  </si>
  <si>
    <t>include("spormeon300.php");</t>
  </si>
  <si>
    <t>--</t>
  </si>
  <si>
    <t>Bold</t>
  </si>
  <si>
    <t>Unbold</t>
  </si>
  <si>
    <t>Symbol $</t>
  </si>
  <si>
    <t>Name/Team</t>
  </si>
  <si>
    <t>Position</t>
  </si>
  <si>
    <t>Ref Name/Team</t>
  </si>
  <si>
    <t>50% VBD REG</t>
  </si>
  <si>
    <t>37% VBD REG</t>
  </si>
  <si>
    <t>40% VBD REG</t>
  </si>
  <si>
    <t>43% VBD REG</t>
  </si>
  <si>
    <t>59% VBD TD</t>
  </si>
  <si>
    <t>34% VBD PPR</t>
  </si>
  <si>
    <t>36% VBD 2QB</t>
  </si>
  <si>
    <t>Please create four files: one per system</t>
  </si>
  <si>
    <t>&lt;ol&gt;</t>
  </si>
  <si>
    <t>&lt;/ol&gt;</t>
  </si>
  <si>
    <t xml:space="preserve">&lt;li&gt; </t>
  </si>
  <si>
    <t xml:space="preserve"> &lt;/li&gt; </t>
  </si>
  <si>
    <t>&lt;br&gt;</t>
  </si>
  <si>
    <t xml:space="preserve">, </t>
  </si>
  <si>
    <t xml:space="preserve">. </t>
  </si>
  <si>
    <t xml:space="preserve">Bye: </t>
  </si>
  <si>
    <t xml:space="preserve"> --</t>
  </si>
  <si>
    <t xml:space="preserve"> &lt;b&gt;</t>
  </si>
  <si>
    <t>&lt;/b&gt;</t>
  </si>
  <si>
    <t>$</t>
  </si>
  <si>
    <t>Double break by every ten</t>
  </si>
  <si>
    <t>Down pic is down2</t>
  </si>
  <si>
    <t>Up pic is up2</t>
  </si>
  <si>
    <t>&lt;br&gt; &lt;br&gt;</t>
  </si>
  <si>
    <t>Points (2QB)</t>
  </si>
  <si>
    <t>include("vfn.php");</t>
  </si>
  <si>
    <t>Hopkins</t>
  </si>
  <si>
    <t>DeAndre</t>
  </si>
  <si>
    <t>Keenan</t>
  </si>
  <si>
    <t>Tyler</t>
  </si>
  <si>
    <t>Ertz</t>
  </si>
  <si>
    <t>FG 1-39</t>
  </si>
  <si>
    <t>FG 40-49</t>
  </si>
  <si>
    <t>FG 50+</t>
  </si>
  <si>
    <t>XP</t>
  </si>
  <si>
    <t>K</t>
  </si>
  <si>
    <t>Prater</t>
  </si>
  <si>
    <t>Adam</t>
  </si>
  <si>
    <t>Dawson</t>
  </si>
  <si>
    <t>Zuerlein</t>
  </si>
  <si>
    <t>DEF</t>
  </si>
  <si>
    <t>Tucker</t>
  </si>
  <si>
    <t>Reg</t>
  </si>
  <si>
    <t>PPR</t>
  </si>
  <si>
    <t>TD</t>
  </si>
  <si>
    <t>2QB</t>
  </si>
  <si>
    <t>Yards per Pt Passing</t>
  </si>
  <si>
    <t>Pass TD Pts</t>
  </si>
  <si>
    <t>Yards per Pt Rushing</t>
  </si>
  <si>
    <t>Catches</t>
  </si>
  <si>
    <t>Yards per Pt Catching</t>
  </si>
  <si>
    <t>Normal TD Pts</t>
  </si>
  <si>
    <t>QBs</t>
  </si>
  <si>
    <t>RBs</t>
  </si>
  <si>
    <t>WRs</t>
  </si>
  <si>
    <t>Tes</t>
  </si>
  <si>
    <t>Ks</t>
  </si>
  <si>
    <t>Defs</t>
  </si>
  <si>
    <t>Total</t>
  </si>
  <si>
    <t>Avg. Budget</t>
  </si>
  <si>
    <t>Owners</t>
  </si>
  <si>
    <t>Drafteds</t>
  </si>
  <si>
    <t>Starter Mod</t>
  </si>
  <si>
    <t>Number of Rounds</t>
  </si>
  <si>
    <t>Starters</t>
  </si>
  <si>
    <t>Draft Selections</t>
  </si>
  <si>
    <t>Active Starter Rate</t>
  </si>
  <si>
    <t>Owner Budget</t>
  </si>
  <si>
    <t>League Budget</t>
  </si>
  <si>
    <t>Vmodes</t>
  </si>
  <si>
    <t>V_Reg</t>
  </si>
  <si>
    <t>V-PPR</t>
  </si>
  <si>
    <t>V-TD</t>
  </si>
  <si>
    <t>V-2QB</t>
  </si>
  <si>
    <t>Auction Info</t>
  </si>
  <si>
    <t>Value</t>
  </si>
  <si>
    <t>Distribution</t>
  </si>
  <si>
    <t>&lt;39-yd FG</t>
  </si>
  <si>
    <t>40-49-yd FG</t>
  </si>
  <si>
    <t>50&gt;-yd FG</t>
  </si>
  <si>
    <t>VBD Mods</t>
  </si>
  <si>
    <t>Active Starters</t>
  </si>
  <si>
    <t>REG TD</t>
  </si>
  <si>
    <t>CATCH</t>
  </si>
  <si>
    <t>2QB POINTS</t>
  </si>
  <si>
    <t>INT Penalty (enter positive)</t>
  </si>
  <si>
    <t>DEFs</t>
  </si>
  <si>
    <t>Reg Score</t>
  </si>
  <si>
    <t>PPR Score</t>
  </si>
  <si>
    <t>TD Score</t>
  </si>
  <si>
    <t>2QB Score</t>
  </si>
  <si>
    <t>Points/System</t>
  </si>
  <si>
    <t>Custom</t>
  </si>
  <si>
    <t>VBD Custom</t>
  </si>
  <si>
    <t>Points (Custom)</t>
  </si>
  <si>
    <t>CUSTOM LEAGUE</t>
  </si>
  <si>
    <t>V-Custom</t>
  </si>
  <si>
    <t>POINTS (Custom)</t>
  </si>
  <si>
    <t>Custom Score</t>
  </si>
  <si>
    <t>Reg POINTS</t>
  </si>
  <si>
    <t>Variables</t>
  </si>
  <si>
    <t>Scoring</t>
  </si>
  <si>
    <t>Yds.Pass.Pt</t>
  </si>
  <si>
    <t>Yards Passing per Point</t>
  </si>
  <si>
    <t>Yards Rushing per Point</t>
  </si>
  <si>
    <t>Yds.Rush.Pt</t>
  </si>
  <si>
    <t>Yds.Catch.Pt</t>
  </si>
  <si>
    <t>Yards Receiving per Point</t>
  </si>
  <si>
    <t>TD.Pass.Pts</t>
  </si>
  <si>
    <t>Td.RunCatch.Pts</t>
  </si>
  <si>
    <t>Points per Passing Touchdown</t>
  </si>
  <si>
    <t>Catch.Pts</t>
  </si>
  <si>
    <t>Points per Reception</t>
  </si>
  <si>
    <t>Intercept.Pts</t>
  </si>
  <si>
    <t>Points per Interception (neg.)</t>
  </si>
  <si>
    <t>Points per Field Goal &lt;39 Yards</t>
  </si>
  <si>
    <t>Points per Field Goal 40&lt;x&lt;49 Yards</t>
  </si>
  <si>
    <t>Points per Field Goal 50+ Yards</t>
  </si>
  <si>
    <t>XP.Pts</t>
  </si>
  <si>
    <t>Points per Extra Point</t>
  </si>
  <si>
    <t>Forecast Player</t>
  </si>
  <si>
    <t>Last.Name</t>
  </si>
  <si>
    <t>First.Name</t>
  </si>
  <si>
    <t>Bye.Week</t>
  </si>
  <si>
    <t>Yds.Passing</t>
  </si>
  <si>
    <t>TDs.Passing</t>
  </si>
  <si>
    <t>INTs.Passing</t>
  </si>
  <si>
    <t>Yds.Rushing</t>
  </si>
  <si>
    <t>Catches.Receiving</t>
  </si>
  <si>
    <t>Yds.Receving</t>
  </si>
  <si>
    <t>TDs.RunCatch</t>
  </si>
  <si>
    <t>Player Last Name</t>
  </si>
  <si>
    <t>Player First Name</t>
  </si>
  <si>
    <t>Player Team</t>
  </si>
  <si>
    <t>Player Position</t>
  </si>
  <si>
    <t>Player Bye Week</t>
  </si>
  <si>
    <t>Player Total Passing Yards</t>
  </si>
  <si>
    <t>Player Total Passing Touchdowns</t>
  </si>
  <si>
    <t>Player Total Passing Interceptions</t>
  </si>
  <si>
    <t>Player Total Rushing Yards</t>
  </si>
  <si>
    <t>Player Total Catches</t>
  </si>
  <si>
    <t>Player Total Receiving Yards</t>
  </si>
  <si>
    <t>Player Total Non-Passing Touchdowns</t>
  </si>
  <si>
    <t>Bonus value for player upside potential</t>
  </si>
  <si>
    <t>Last.Name.QB</t>
  </si>
  <si>
    <t>First.Name.QB</t>
  </si>
  <si>
    <t>Team.QB</t>
  </si>
  <si>
    <t>Position.QB</t>
  </si>
  <si>
    <t>Bye.Week.QB</t>
  </si>
  <si>
    <t>Yds.Passing.QB</t>
  </si>
  <si>
    <t>TDs.Passing.QB</t>
  </si>
  <si>
    <t>INTs.Passing.QB</t>
  </si>
  <si>
    <t>Yds.Rushing.QB</t>
  </si>
  <si>
    <t>Catches.Receiving.QB</t>
  </si>
  <si>
    <t>Yds.Receving.QB</t>
  </si>
  <si>
    <t>TDs.RunCatch.QB</t>
  </si>
  <si>
    <t>Bonus.QB</t>
  </si>
  <si>
    <t>Forecast Quarterback</t>
  </si>
  <si>
    <t>Quarterback Last Name</t>
  </si>
  <si>
    <t>Quarterback First Name</t>
  </si>
  <si>
    <t>Quarterback Team</t>
  </si>
  <si>
    <t>Quarterback Position</t>
  </si>
  <si>
    <t>Quarterback Bye Week</t>
  </si>
  <si>
    <t>Quarterback Total Passing Yards</t>
  </si>
  <si>
    <t>Quarterback Total Passing Touchdowns</t>
  </si>
  <si>
    <t>Quarterback Total Passing Interceptions</t>
  </si>
  <si>
    <t>Quarterback Total Rushing Yards</t>
  </si>
  <si>
    <t>Quarterback Total Catches</t>
  </si>
  <si>
    <t>Quarterback Total Receiving Yards</t>
  </si>
  <si>
    <t>Quarterback Total Non-Passing Touchdowns</t>
  </si>
  <si>
    <t>Bonus value for Quarterback upside potential</t>
  </si>
  <si>
    <t>Forecast Running Back</t>
  </si>
  <si>
    <t>Running Back Last Name</t>
  </si>
  <si>
    <t>Running Back First Name</t>
  </si>
  <si>
    <t>Running Back Team</t>
  </si>
  <si>
    <t>Running Back Position</t>
  </si>
  <si>
    <t>Running Back Bye Week</t>
  </si>
  <si>
    <t>Running Back Total Passing Yards</t>
  </si>
  <si>
    <t>Running Back Total Passing Touchdowns</t>
  </si>
  <si>
    <t>Running Back Total Passing Interceptions</t>
  </si>
  <si>
    <t>Running Back Total Rushing Yards</t>
  </si>
  <si>
    <t>Running Back Total Catches</t>
  </si>
  <si>
    <t>Running Back Total Receiving Yards</t>
  </si>
  <si>
    <t>Running Back Total Non-Passing Touchdowns</t>
  </si>
  <si>
    <t>Bonus value for Running Back upside potential</t>
  </si>
  <si>
    <t>Last.Name.RB</t>
  </si>
  <si>
    <t>First.Name.RB</t>
  </si>
  <si>
    <t>Team.RB</t>
  </si>
  <si>
    <t>Position.RB</t>
  </si>
  <si>
    <t>Bye.Week.RB</t>
  </si>
  <si>
    <t>Yds.Passing.RB</t>
  </si>
  <si>
    <t>TDs.Passing.RB</t>
  </si>
  <si>
    <t>INTs.Passing.RB</t>
  </si>
  <si>
    <t>Yds.Rushing.RB</t>
  </si>
  <si>
    <t>Catches.Receiving.RB</t>
  </si>
  <si>
    <t>Yds.Receving.RB</t>
  </si>
  <si>
    <t>TDs.RunCatch.RB</t>
  </si>
  <si>
    <t>Bonus.RB</t>
  </si>
  <si>
    <t>Last.Name.WR</t>
  </si>
  <si>
    <t>First.Name.WR</t>
  </si>
  <si>
    <t>Team.WR</t>
  </si>
  <si>
    <t>Position.WR</t>
  </si>
  <si>
    <t>Bye.Week.WR</t>
  </si>
  <si>
    <t>Yds.Passing.WR</t>
  </si>
  <si>
    <t>TDs.Passing.WR</t>
  </si>
  <si>
    <t>INTs.Passing.WR</t>
  </si>
  <si>
    <t>Yds.Rushing.WR</t>
  </si>
  <si>
    <t>Catches.Receiving.WR</t>
  </si>
  <si>
    <t>Yds.Receving.WR</t>
  </si>
  <si>
    <t>TDs.RunCatch.WR</t>
  </si>
  <si>
    <t>Bonus.WR</t>
  </si>
  <si>
    <t>Forecast Wide Receiver</t>
  </si>
  <si>
    <t>Wide Receiver Last Name</t>
  </si>
  <si>
    <t>Wide Receiver First Name</t>
  </si>
  <si>
    <t>Wide Receiver Team</t>
  </si>
  <si>
    <t>Wide Receiver Position</t>
  </si>
  <si>
    <t>Wide Receiver Bye Week</t>
  </si>
  <si>
    <t>Wide Receiver Total Passing Yards</t>
  </si>
  <si>
    <t>Wide Receiver Total Passing Touchdowns</t>
  </si>
  <si>
    <t>Wide Receiver Total Passing Interceptions</t>
  </si>
  <si>
    <t>Wide Receiver Total Rushing Yards</t>
  </si>
  <si>
    <t>Wide Receiver Total Catches</t>
  </si>
  <si>
    <t>Wide Receiver Total Receiving Yards</t>
  </si>
  <si>
    <t>Wide Receiver Total Non-Passing Touchdowns</t>
  </si>
  <si>
    <t>Bonus value for Wide Receiver upside potential</t>
  </si>
  <si>
    <t>Forecast Tight End</t>
  </si>
  <si>
    <t>Tight End Last Name</t>
  </si>
  <si>
    <t>Tight End First Name</t>
  </si>
  <si>
    <t>Tight End Team</t>
  </si>
  <si>
    <t>Tight End Position</t>
  </si>
  <si>
    <t>Tight End Bye Week</t>
  </si>
  <si>
    <t>Tight End Total Passing Yards</t>
  </si>
  <si>
    <t>Tight End Total Passing Touchdowns</t>
  </si>
  <si>
    <t>Tight End Total Passing Interceptions</t>
  </si>
  <si>
    <t>Tight End Total Rushing Yards</t>
  </si>
  <si>
    <t>Tight End Total Catches</t>
  </si>
  <si>
    <t>Tight End Total Receiving Yards</t>
  </si>
  <si>
    <t>Tight End Total Non-Passing Touchdowns</t>
  </si>
  <si>
    <t>Bonus value for Tight End upside potential</t>
  </si>
  <si>
    <t>Last.Name.TE</t>
  </si>
  <si>
    <t>First.Name.TE</t>
  </si>
  <si>
    <t>Team.TE</t>
  </si>
  <si>
    <t>Position.TE</t>
  </si>
  <si>
    <t>Bye.Week.TE</t>
  </si>
  <si>
    <t>Yds.Passing.TE</t>
  </si>
  <si>
    <t>TDs.Passing.TE</t>
  </si>
  <si>
    <t>INTs.Passing.TE</t>
  </si>
  <si>
    <t>Yds.Rushing.TE</t>
  </si>
  <si>
    <t>Catches.Receiving.TE</t>
  </si>
  <si>
    <t>Yds.Receving.TE</t>
  </si>
  <si>
    <t>TDs.RunCatch.TE</t>
  </si>
  <si>
    <t>Bonus.TE</t>
  </si>
  <si>
    <t>Starters/Drafteds</t>
  </si>
  <si>
    <t>Active.Starters</t>
  </si>
  <si>
    <t>Total.Starters</t>
  </si>
  <si>
    <t>Title</t>
  </si>
  <si>
    <t>Full Name</t>
  </si>
  <si>
    <t>No. each team starts</t>
  </si>
  <si>
    <t>No. of starters at position in entire league</t>
  </si>
  <si>
    <t>No. of players drafted by entire league</t>
  </si>
  <si>
    <t>No. of owners in league (Walt thinks this does not need to be changeable or used)</t>
  </si>
  <si>
    <t>Active.Starters.QB</t>
  </si>
  <si>
    <t>Total.Starters.QB</t>
  </si>
  <si>
    <t>Drafteds.QB</t>
  </si>
  <si>
    <t>No. of starters at QB in entire league</t>
  </si>
  <si>
    <t>No. of QB drafted by entire league</t>
  </si>
  <si>
    <t>QB Starters/Drafteds</t>
  </si>
  <si>
    <t>RB Starters/Drafteds</t>
  </si>
  <si>
    <t>Active.Starters.RB</t>
  </si>
  <si>
    <t>Total.Starters.RB</t>
  </si>
  <si>
    <t>No. of starters at RB in entire league</t>
  </si>
  <si>
    <t>Drafteds.RB</t>
  </si>
  <si>
    <t>No. of RB drafted by entire league</t>
  </si>
  <si>
    <t>WR Starters/Drafteds</t>
  </si>
  <si>
    <t>Active.Starters.WR</t>
  </si>
  <si>
    <t>Total.Starters.WR</t>
  </si>
  <si>
    <t>No. of starters at WR in entire league</t>
  </si>
  <si>
    <t>Drafteds.WR</t>
  </si>
  <si>
    <t>No. of WR drafted by entire league</t>
  </si>
  <si>
    <t>TE Starters/Drafteds</t>
  </si>
  <si>
    <t>Active.Starters.TE</t>
  </si>
  <si>
    <t>Total.Starters.TE</t>
  </si>
  <si>
    <t>No. of starters at TE in entire league</t>
  </si>
  <si>
    <t>Drafteds.TE</t>
  </si>
  <si>
    <t>No. of TE drafted by entire league</t>
  </si>
  <si>
    <t>Note</t>
  </si>
  <si>
    <t>=12*ActiveStarters.QB</t>
  </si>
  <si>
    <t>=Roundup((1.25*12)*(1+((Active.Starters.QB -1)/2),0)</t>
  </si>
  <si>
    <t>Excel Formulae</t>
  </si>
  <si>
    <t>Usage</t>
  </si>
  <si>
    <t>Roundup(x,y)</t>
  </si>
  <si>
    <t>No. after comma defines the number of places. Zero =  Whole Number</t>
  </si>
  <si>
    <t>=12*ActiveStarters.RB</t>
  </si>
  <si>
    <t>=Roundup((2.5833333333*12)*(1+((Active.Starters.RB -1)/2),0)</t>
  </si>
  <si>
    <t>=12*ActiveStarters.WR</t>
  </si>
  <si>
    <t>=IF(Active.Starters.WR&gt;2,Roundup((2*12)*(1+((Active.Starters.WR -1)/2),0),Roundup((2.25*12)*(1+((Active.Starters.WR -1)/2),0)</t>
  </si>
  <si>
    <t>If(Condition,True,False)</t>
  </si>
  <si>
    <t>If-then-else</t>
  </si>
  <si>
    <t>=12*ActiveStarters.TE</t>
  </si>
  <si>
    <t>=Roundup((1.25*12)*(1+((Active.Starters.TE -1)/2),0)</t>
  </si>
  <si>
    <t>K Starters/Drafteds</t>
  </si>
  <si>
    <t>Active.Starters.K</t>
  </si>
  <si>
    <t>Total.Starters.K</t>
  </si>
  <si>
    <t>Drafteds.K</t>
  </si>
  <si>
    <t>No. of starters at K in entire league</t>
  </si>
  <si>
    <t>No. of K drafted by entire league</t>
  </si>
  <si>
    <t>=12*ActiveStarters.K</t>
  </si>
  <si>
    <t>Def. Starters/Drafteds</t>
  </si>
  <si>
    <t>Total.Starters.Def</t>
  </si>
  <si>
    <t>Drafteds.Def</t>
  </si>
  <si>
    <t>Active.Starters.Def</t>
  </si>
  <si>
    <t>No. of starters at Def. in entire league</t>
  </si>
  <si>
    <t>No. of Def. drafted by entire league</t>
  </si>
  <si>
    <t>=12*ActiveStarters.Def</t>
  </si>
  <si>
    <t>Last.Name.K</t>
  </si>
  <si>
    <t>First.Name.K</t>
  </si>
  <si>
    <t>Team.K</t>
  </si>
  <si>
    <t>Position.K</t>
  </si>
  <si>
    <t>Bye.Week.K</t>
  </si>
  <si>
    <t>Forecast Kicker</t>
  </si>
  <si>
    <t>Kicker Last Name</t>
  </si>
  <si>
    <t>Kicker First Name</t>
  </si>
  <si>
    <t>Kicker Team</t>
  </si>
  <si>
    <t>Kicker Position</t>
  </si>
  <si>
    <t>Kicker Bye Week</t>
  </si>
  <si>
    <t>Forecast Defense</t>
  </si>
  <si>
    <t>Defense Team</t>
  </si>
  <si>
    <t>Defense Bye Week</t>
  </si>
  <si>
    <t>Team.Def</t>
  </si>
  <si>
    <t>Bye.Week.Def</t>
  </si>
  <si>
    <t>Point Totals</t>
  </si>
  <si>
    <t>Notes</t>
  </si>
  <si>
    <t>=Rounddown( (Yds.Pass.Pt*Yds.Passing) + (Yds.Rush.Pt*Yds.Rushing) + (Yds.Catch.Pt*Yds.Receiving) + (TD.Pass.Pts*TDs.Passing) +  (TD.RunCatch.Pts*TDs.RunCatch) + (Catch.Pts*Catches.Receiving) + (Intercept.Pts*INTs.Passing) + Bonus</t>
  </si>
  <si>
    <t>Points.K</t>
  </si>
  <si>
    <t>Custom Points for K</t>
  </si>
  <si>
    <t>FG.1-39</t>
  </si>
  <si>
    <t>FG.40&lt;x&lt;50</t>
  </si>
  <si>
    <t>FG.50+</t>
  </si>
  <si>
    <t>Field Goals under 40 yards</t>
  </si>
  <si>
    <t>Field Goals over 49</t>
  </si>
  <si>
    <t>Field Goals b/w 40 and 49 yards</t>
  </si>
  <si>
    <t>=(FG.&lt;39.Pts*FG.1-39) + (FG.40-49.Pts*FG.40&lt;x&lt;50) + (FG.&gt;50.Pts*FG.50+)</t>
  </si>
  <si>
    <t>VBD</t>
  </si>
  <si>
    <t>Large(Range,x)</t>
  </si>
  <si>
    <t>Finds the Xth largest value in a value range</t>
  </si>
  <si>
    <t>Points.Def</t>
  </si>
  <si>
    <t>Custom Points for Def.</t>
  </si>
  <si>
    <t>There is no math to determine these</t>
  </si>
  <si>
    <t>Points Custom.QB</t>
  </si>
  <si>
    <t>Points Custom.RB</t>
  </si>
  <si>
    <t>Points Custom.WR</t>
  </si>
  <si>
    <t>Points Custom.TE</t>
  </si>
  <si>
    <t>Custom Points for QB</t>
  </si>
  <si>
    <t>Custom Points for RB</t>
  </si>
  <si>
    <t>Custom Points for WR</t>
  </si>
  <si>
    <t>Custom Points for TE</t>
  </si>
  <si>
    <t>V-Custom.QB</t>
  </si>
  <si>
    <t>VBD.Custom.QB</t>
  </si>
  <si>
    <t>QB VBD-adjusted score</t>
  </si>
  <si>
    <t>Custom  QB VBD Zero point</t>
  </si>
  <si>
    <t>=Large(Points.Custom.QB ,Drafteds.QB)</t>
  </si>
  <si>
    <t>=Points.Custom.QB - V-Custom.QB</t>
  </si>
  <si>
    <t>V-Custom.RB</t>
  </si>
  <si>
    <t>Custom  RB VBD Zero point</t>
  </si>
  <si>
    <t>=Large(Points.Custom.RB ,Drafteds.RB)</t>
  </si>
  <si>
    <t>VBD.Custom.RB</t>
  </si>
  <si>
    <t>RB VBD-adjusted score</t>
  </si>
  <si>
    <t>=Points.Custom.RB - V-Custom.RB</t>
  </si>
  <si>
    <t>V-Custom.WR</t>
  </si>
  <si>
    <t>Custom  WR VBD Zero point</t>
  </si>
  <si>
    <t>=Large(Points.Custom.WR ,Drafteds.WR)</t>
  </si>
  <si>
    <t>VBD.Custom.WR</t>
  </si>
  <si>
    <t>WR VBD-adjusted score</t>
  </si>
  <si>
    <t>=Points.Custom.WR - V-Custom.WR</t>
  </si>
  <si>
    <t>V-Custom.TE</t>
  </si>
  <si>
    <t>Custom  TE VBD Zero point</t>
  </si>
  <si>
    <t>=Large(Points.Custom.TE ,Drafteds.TE)</t>
  </si>
  <si>
    <t>VBD.Custom.TE</t>
  </si>
  <si>
    <t>TE VBD-adjusted score</t>
  </si>
  <si>
    <t>=Points.Custom.TE - V-Custom.TE</t>
  </si>
  <si>
    <t>V-Custom.K</t>
  </si>
  <si>
    <t>Custom  K VBD Zero point</t>
  </si>
  <si>
    <t>=Large(Points.Custom.K ,Drafteds.K)</t>
  </si>
  <si>
    <t>VBD.Custom.K</t>
  </si>
  <si>
    <t>K VBD-adjusted score</t>
  </si>
  <si>
    <t>=Points.Custom.K - V-Custom.K</t>
  </si>
  <si>
    <t>V-Custom.Def</t>
  </si>
  <si>
    <t>Custom  Def VBD Zero point</t>
  </si>
  <si>
    <t>=Large(Points.Custom.Def ,Drafteds.Def)</t>
  </si>
  <si>
    <t>VBD.Custom.Def</t>
  </si>
  <si>
    <t>Def VBD-adjusted score</t>
  </si>
  <si>
    <t>=Points.Custom.Def - V-Custom.Def</t>
  </si>
  <si>
    <t>FG.Under40.Pts</t>
  </si>
  <si>
    <t>FG.Over49.Pts</t>
  </si>
  <si>
    <t>FG.40to49.Pts</t>
  </si>
  <si>
    <t>Weighted Reg</t>
  </si>
  <si>
    <t>Weighted PPR</t>
  </si>
  <si>
    <t>Weighted TD</t>
  </si>
  <si>
    <t>Weighted 2QB</t>
  </si>
  <si>
    <t>Weighted Custom</t>
  </si>
  <si>
    <t>All Positive Reg</t>
  </si>
  <si>
    <t>All Positive PPR</t>
  </si>
  <si>
    <t>All Positive TD</t>
  </si>
  <si>
    <t>All Positive 2QB</t>
  </si>
  <si>
    <t>All Positive Custom</t>
  </si>
  <si>
    <t>Dennis - 
I moved the Weighted columns into the corresponding columns from previous, so I guess your stuff just needs to be retitled. Also, I forgot to note that I earlier flipped the order of the PPR and TD system columns both in the position pages and on the All tab.  Also, the By Post tab is a old relic, but rather self contained. I just didn't get rid of it since it is a reminder of some old formulae. 
The stuff in Blue is what needs to end up being in your results. The stuff to the right of the blue is the stuff that is minimum 1 and what my standard deviation is based on.
Anything in the mauve areas in this spreadsheet relate to the Custom scoring logic rather than operating the four specific systems.</t>
  </si>
  <si>
    <t>Walt - 
Just update your stats as usual. Feel free to sort by regular on the position tabs. As always, overwrite players, don't delete the row or whatever. Don't bother with the League Boundaries tab or anything, that basically drives the points for the system. I mean, I guess you could redefine one of your systems. Any stuff in that mauve you can ignore, that is just the proof of concept lines for the design of the Custom scoring logic.
Sorry about adding all these columns to your player positions. It allowed for the standardization of the formula for the four offensive positions.</t>
  </si>
  <si>
    <t>Custom Auction</t>
  </si>
  <si>
    <t>Ref Post</t>
  </si>
  <si>
    <t>RowOnes</t>
  </si>
  <si>
    <t>RefReg</t>
  </si>
  <si>
    <t>RefPPR</t>
  </si>
  <si>
    <t>RefTD</t>
  </si>
  <si>
    <t>Ref2QB</t>
  </si>
  <si>
    <t>RefCust</t>
  </si>
  <si>
    <t>CreepReg</t>
  </si>
  <si>
    <t>CreepPPR</t>
  </si>
  <si>
    <t>CreepTD</t>
  </si>
  <si>
    <t>Creep2QB</t>
  </si>
  <si>
    <t>CreepCust</t>
  </si>
  <si>
    <t>Carr</t>
  </si>
  <si>
    <t>Derek</t>
  </si>
  <si>
    <t>Robinson</t>
  </si>
  <si>
    <t>Evans</t>
  </si>
  <si>
    <t>Cooper</t>
  </si>
  <si>
    <t>Cooks</t>
  </si>
  <si>
    <t>Brandin</t>
  </si>
  <si>
    <t>Kelce</t>
  </si>
  <si>
    <t>Travis</t>
  </si>
  <si>
    <t>Hill</t>
  </si>
  <si>
    <t>Adams</t>
  </si>
  <si>
    <t>Davante</t>
  </si>
  <si>
    <t>Amari</t>
  </si>
  <si>
    <t>Cole</t>
  </si>
  <si>
    <t>Dynst</t>
  </si>
  <si>
    <t>David</t>
  </si>
  <si>
    <t>Cousins</t>
  </si>
  <si>
    <t>Kirk</t>
  </si>
  <si>
    <t>Lockett</t>
  </si>
  <si>
    <t>Goff</t>
  </si>
  <si>
    <t>Elliott</t>
  </si>
  <si>
    <t>Ezekiel</t>
  </si>
  <si>
    <t>Diggs</t>
  </si>
  <si>
    <t>Stefon</t>
  </si>
  <si>
    <t>Henry</t>
  </si>
  <si>
    <t>Hunter</t>
  </si>
  <si>
    <t>Boswell</t>
  </si>
  <si>
    <t>Derrick</t>
  </si>
  <si>
    <t>Prescott</t>
  </si>
  <si>
    <t>Dak</t>
  </si>
  <si>
    <t>Tyreek</t>
  </si>
  <si>
    <t>Trey</t>
  </si>
  <si>
    <t>Lutz</t>
  </si>
  <si>
    <t>Christian</t>
  </si>
  <si>
    <t>McCaffrey</t>
  </si>
  <si>
    <t>Mixon</t>
  </si>
  <si>
    <t>Kamara</t>
  </si>
  <si>
    <t>Alvin</t>
  </si>
  <si>
    <t>Samuel</t>
  </si>
  <si>
    <t>Curtis</t>
  </si>
  <si>
    <t>Thielen</t>
  </si>
  <si>
    <t>Engram</t>
  </si>
  <si>
    <t>Evan</t>
  </si>
  <si>
    <t>Everett</t>
  </si>
  <si>
    <t>Gerald</t>
  </si>
  <si>
    <t>Jake</t>
  </si>
  <si>
    <t>Godwin</t>
  </si>
  <si>
    <t>Kittle</t>
  </si>
  <si>
    <t>George</t>
  </si>
  <si>
    <t>Kupp</t>
  </si>
  <si>
    <t>Ka'imi</t>
  </si>
  <si>
    <t>Fairbairn</t>
  </si>
  <si>
    <t>Mahomes</t>
  </si>
  <si>
    <t>Patrick</t>
  </si>
  <si>
    <t>Barkley</t>
  </si>
  <si>
    <t>Saquon</t>
  </si>
  <si>
    <t>Chubb</t>
  </si>
  <si>
    <t>Drake</t>
  </si>
  <si>
    <t>Ekeler</t>
  </si>
  <si>
    <t>Ridley</t>
  </si>
  <si>
    <t>Calvin</t>
  </si>
  <si>
    <t>Sutton</t>
  </si>
  <si>
    <t>Courtland</t>
  </si>
  <si>
    <t>Marquise</t>
  </si>
  <si>
    <t>Hurst</t>
  </si>
  <si>
    <t>Hayden</t>
  </si>
  <si>
    <t>Jonnu</t>
  </si>
  <si>
    <t>Wil</t>
  </si>
  <si>
    <t>Butker</t>
  </si>
  <si>
    <t>Harrison</t>
  </si>
  <si>
    <t>Chase</t>
  </si>
  <si>
    <t>Moore</t>
  </si>
  <si>
    <t>D.J.</t>
  </si>
  <si>
    <t>Chark</t>
  </si>
  <si>
    <t>Anthony</t>
  </si>
  <si>
    <t>Gesicki</t>
  </si>
  <si>
    <t>Goedert</t>
  </si>
  <si>
    <t>Dallas</t>
  </si>
  <si>
    <t>Carlson</t>
  </si>
  <si>
    <t>Daniel</t>
  </si>
  <si>
    <t>Conner</t>
  </si>
  <si>
    <t>Kyler</t>
  </si>
  <si>
    <t>Jacobs</t>
  </si>
  <si>
    <t>Jalen</t>
  </si>
  <si>
    <t>Metcalf</t>
  </si>
  <si>
    <t>D.K.</t>
  </si>
  <si>
    <t>Boyd</t>
  </si>
  <si>
    <t>Hockenson</t>
  </si>
  <si>
    <t>T.J.</t>
  </si>
  <si>
    <t>Andrews</t>
  </si>
  <si>
    <t>Myers</t>
  </si>
  <si>
    <t>Montgomery</t>
  </si>
  <si>
    <t>Singletary</t>
  </si>
  <si>
    <t>Devin</t>
  </si>
  <si>
    <t>Deebo</t>
  </si>
  <si>
    <t>McLaurin</t>
  </si>
  <si>
    <t>Terry</t>
  </si>
  <si>
    <t>Diontae</t>
  </si>
  <si>
    <t>Fant</t>
  </si>
  <si>
    <t>Noah</t>
  </si>
  <si>
    <t>Knox</t>
  </si>
  <si>
    <t>Taylor</t>
  </si>
  <si>
    <t>Meyers</t>
  </si>
  <si>
    <t>Jakobi</t>
  </si>
  <si>
    <t>Pollard</t>
  </si>
  <si>
    <t>Tony</t>
  </si>
  <si>
    <t>Waller</t>
  </si>
  <si>
    <t>Burrow</t>
  </si>
  <si>
    <t>Tagovailoa</t>
  </si>
  <si>
    <t>Tua</t>
  </si>
  <si>
    <t>Herbert</t>
  </si>
  <si>
    <t>Swift</t>
  </si>
  <si>
    <t>D'Andre</t>
  </si>
  <si>
    <t>Jonathan</t>
  </si>
  <si>
    <t>Dobbins</t>
  </si>
  <si>
    <t>JK</t>
  </si>
  <si>
    <t>Mostert</t>
  </si>
  <si>
    <t>Raheem</t>
  </si>
  <si>
    <t>Jeudy</t>
  </si>
  <si>
    <t>Jerry</t>
  </si>
  <si>
    <t>Lamb</t>
  </si>
  <si>
    <t>CeeDee</t>
  </si>
  <si>
    <t>Jefferson</t>
  </si>
  <si>
    <t>Higgins</t>
  </si>
  <si>
    <t>Tee</t>
  </si>
  <si>
    <t>Lazard</t>
  </si>
  <si>
    <t>Kmet</t>
  </si>
  <si>
    <t>Higbee</t>
  </si>
  <si>
    <t>Koo</t>
  </si>
  <si>
    <t>Younghoe</t>
  </si>
  <si>
    <t>Edwards-Helaire</t>
  </si>
  <si>
    <t>Clyde</t>
  </si>
  <si>
    <t>Pittman</t>
  </si>
  <si>
    <t>Aiyuk</t>
  </si>
  <si>
    <t>K.J.</t>
  </si>
  <si>
    <t>Harris</t>
  </si>
  <si>
    <t>Gibson</t>
  </si>
  <si>
    <t>Antonio</t>
  </si>
  <si>
    <t>Logan</t>
  </si>
  <si>
    <t>Bass</t>
  </si>
  <si>
    <t>Edwards</t>
  </si>
  <si>
    <t>Fields</t>
  </si>
  <si>
    <t>Lawrence</t>
  </si>
  <si>
    <t>Trevor</t>
  </si>
  <si>
    <t>Hurts</t>
  </si>
  <si>
    <t>Etienne</t>
  </si>
  <si>
    <t>Najee</t>
  </si>
  <si>
    <t>Hubbard</t>
  </si>
  <si>
    <t>Chuba</t>
  </si>
  <si>
    <t>Gus</t>
  </si>
  <si>
    <t>Dillon</t>
  </si>
  <si>
    <t>A.J.</t>
  </si>
  <si>
    <t>Ja'Marr</t>
  </si>
  <si>
    <t>Devonta</t>
  </si>
  <si>
    <t>Waddle</t>
  </si>
  <si>
    <t>Jaylen</t>
  </si>
  <si>
    <t>Mooney</t>
  </si>
  <si>
    <t>Darnell</t>
  </si>
  <si>
    <t>Pitts</t>
  </si>
  <si>
    <t>Jordan</t>
  </si>
  <si>
    <t>Pat</t>
  </si>
  <si>
    <t>Bryant</t>
  </si>
  <si>
    <t>Schultz</t>
  </si>
  <si>
    <t>Dalton</t>
  </si>
  <si>
    <t>Gay</t>
  </si>
  <si>
    <t>Gano</t>
  </si>
  <si>
    <t>Santos</t>
  </si>
  <si>
    <t>Cairo</t>
  </si>
  <si>
    <t>Javonte</t>
  </si>
  <si>
    <t>Stevenson</t>
  </si>
  <si>
    <t>Rhamondre</t>
  </si>
  <si>
    <t>St. Brown</t>
  </si>
  <si>
    <t>Amon-Ra</t>
  </si>
  <si>
    <t>Elijah</t>
  </si>
  <si>
    <t>Bateman</t>
  </si>
  <si>
    <t>Rashod</t>
  </si>
  <si>
    <t>Gabriel</t>
  </si>
  <si>
    <t>Gainwell</t>
  </si>
  <si>
    <t>Kenneth</t>
  </si>
  <si>
    <t>TBA</t>
  </si>
  <si>
    <t>Watson</t>
  </si>
  <si>
    <t>Deshaun</t>
  </si>
  <si>
    <t>Mitchell</t>
  </si>
  <si>
    <t>Khalil</t>
  </si>
  <si>
    <t>Brian</t>
  </si>
  <si>
    <t>Isaiah</t>
  </si>
  <si>
    <t>Zamir</t>
  </si>
  <si>
    <t>Walker</t>
  </si>
  <si>
    <t>Jameson</t>
  </si>
  <si>
    <t>Burks</t>
  </si>
  <si>
    <t>Treylon</t>
  </si>
  <si>
    <t>Garrett</t>
  </si>
  <si>
    <t>Tim</t>
  </si>
  <si>
    <t>Dotson</t>
  </si>
  <si>
    <t>Jahan</t>
  </si>
  <si>
    <t>Wan'Dale</t>
  </si>
  <si>
    <t>Osborn</t>
  </si>
  <si>
    <t>Parham</t>
  </si>
  <si>
    <t>Donald</t>
  </si>
  <si>
    <t>C.J.</t>
  </si>
  <si>
    <t>Cameron</t>
  </si>
  <si>
    <t>McPherson</t>
  </si>
  <si>
    <t>Hall</t>
  </si>
  <si>
    <t>Breece</t>
  </si>
  <si>
    <t>Pierce</t>
  </si>
  <si>
    <t>Dameon</t>
  </si>
  <si>
    <t>Rachaad</t>
  </si>
  <si>
    <t>Allgeier</t>
  </si>
  <si>
    <t>London</t>
  </si>
  <si>
    <t>Olave</t>
  </si>
  <si>
    <t>Doubs</t>
  </si>
  <si>
    <t>Romeo</t>
  </si>
  <si>
    <t>Pickens</t>
  </si>
  <si>
    <t>Dulcich</t>
  </si>
  <si>
    <t>McBride</t>
  </si>
  <si>
    <t>Ferguson</t>
  </si>
  <si>
    <t>Cade</t>
  </si>
  <si>
    <t>McKinnon</t>
  </si>
  <si>
    <t>Jerick</t>
  </si>
  <si>
    <t>Write-up</t>
  </si>
  <si>
    <t>Otton</t>
  </si>
  <si>
    <t>Njoku</t>
  </si>
  <si>
    <t>Pacheco</t>
  </si>
  <si>
    <t>Isiah</t>
  </si>
  <si>
    <t>Warren</t>
  </si>
  <si>
    <t>Collins</t>
  </si>
  <si>
    <t>Nico</t>
  </si>
  <si>
    <t>Geno</t>
  </si>
  <si>
    <t>Likely</t>
  </si>
  <si>
    <t>Freiermuth</t>
  </si>
  <si>
    <t>Purdy</t>
  </si>
  <si>
    <t>Brock</t>
  </si>
  <si>
    <t>Young</t>
  </si>
  <si>
    <t>Bryce</t>
  </si>
  <si>
    <t>Sam</t>
  </si>
  <si>
    <t>Richardson</t>
  </si>
  <si>
    <t>Stroud</t>
  </si>
  <si>
    <t>Love</t>
  </si>
  <si>
    <t>Bijan</t>
  </si>
  <si>
    <t>Gibbs</t>
  </si>
  <si>
    <t>Jahmyr</t>
  </si>
  <si>
    <t>Charbonnet</t>
  </si>
  <si>
    <t>Joshua</t>
  </si>
  <si>
    <t>Perine</t>
  </si>
  <si>
    <t>Samaje</t>
  </si>
  <si>
    <t>Smith-Njigba</t>
  </si>
  <si>
    <t>Jaxon</t>
  </si>
  <si>
    <t>Johnston</t>
  </si>
  <si>
    <t>Quentin</t>
  </si>
  <si>
    <t>Addison</t>
  </si>
  <si>
    <t>Zay</t>
  </si>
  <si>
    <t>Hyatt</t>
  </si>
  <si>
    <t>Jalin</t>
  </si>
  <si>
    <t>Flowers</t>
  </si>
  <si>
    <t>Slayton</t>
  </si>
  <si>
    <t>Darius</t>
  </si>
  <si>
    <t>Shaheed</t>
  </si>
  <si>
    <t>Rashid</t>
  </si>
  <si>
    <t>Dortch</t>
  </si>
  <si>
    <t>Conklin</t>
  </si>
  <si>
    <t>Mayer</t>
  </si>
  <si>
    <t>Okonkwo</t>
  </si>
  <si>
    <t>Chig</t>
  </si>
  <si>
    <t>Taysom</t>
  </si>
  <si>
    <t>Juwan</t>
  </si>
  <si>
    <t>Dicker</t>
  </si>
  <si>
    <t>McLaughlin</t>
  </si>
  <si>
    <t>Pineiro</t>
  </si>
  <si>
    <t>Eddy</t>
  </si>
  <si>
    <t xml:space="preserve">Elijah Mitchell should be owned in all formats because he would immediately become a high-end RB2 in the event of a Christian McCaffrey injury. </t>
  </si>
  <si>
    <t>Mayfield</t>
  </si>
  <si>
    <t>Baker</t>
  </si>
  <si>
    <t>Levis</t>
  </si>
  <si>
    <t>Will</t>
  </si>
  <si>
    <t>Miller</t>
  </si>
  <si>
    <t>Kendre</t>
  </si>
  <si>
    <t>Washington</t>
  </si>
  <si>
    <t>Kincaid</t>
  </si>
  <si>
    <t>Caleb</t>
  </si>
  <si>
    <t>LaPorta</t>
  </si>
  <si>
    <t>Mingo</t>
  </si>
  <si>
    <t>Musgrave</t>
  </si>
  <si>
    <t>Luke</t>
  </si>
  <si>
    <t>Reed</t>
  </si>
  <si>
    <t>Jayden</t>
  </si>
  <si>
    <t>Rice</t>
  </si>
  <si>
    <t>Rashee</t>
  </si>
  <si>
    <t>Dell</t>
  </si>
  <si>
    <t>Tank</t>
  </si>
  <si>
    <t>Downs</t>
  </si>
  <si>
    <t>Spears</t>
  </si>
  <si>
    <t>Tyjae</t>
  </si>
  <si>
    <t>Achane</t>
  </si>
  <si>
    <t>Darnell Washington is an extremely gifted tight end, but several teams flunked him medically, so he could have lots of trouble staying healthy.</t>
  </si>
  <si>
    <t>Moody</t>
  </si>
  <si>
    <t>Ryland</t>
  </si>
  <si>
    <t>Chad</t>
  </si>
  <si>
    <t>Anders</t>
  </si>
  <si>
    <t>Marvin</t>
  </si>
  <si>
    <t>Bourne</t>
  </si>
  <si>
    <t>Kendrick</t>
  </si>
  <si>
    <t>De'Von</t>
  </si>
  <si>
    <t>Roschon</t>
  </si>
  <si>
    <t>Nacua</t>
  </si>
  <si>
    <t>Puka</t>
  </si>
  <si>
    <t>Bigsby</t>
  </si>
  <si>
    <t>Gray</t>
  </si>
  <si>
    <t>Granson</t>
  </si>
  <si>
    <t>Kylen</t>
  </si>
  <si>
    <t>Jalen Hurts had MVP-caliber seasons in each of the past two years. He'll continue to be a top fantasy option as long as the Brotherly Shove isn't outlawed, as Hurts will continue to rack up the rushing touchdowns if the play is legal.</t>
  </si>
  <si>
    <t>Joe Burrow had a slow start to his 2023 season because of his calf injury, and just as he was getting into the flow of things, he suffered an injury that knocked him out for the rest of the year. Burrow should rebound with a strong 2024.</t>
  </si>
  <si>
    <t>Trevor Lawrence's stats didn't take the expected leap in his third year, but he dealt with a myriad of injuries down the stretch that impacted his numbers.</t>
  </si>
  <si>
    <t>Geno Smith took a step backward in production last year despite Jaxon Smith-Njigba joining the team. With a new coaching staff in place, it's fair to expect further regression.</t>
  </si>
  <si>
    <t xml:space="preserve">Tua Tagovailoa was discussed as an MVP candidate for most of 2023. As long as Tyreek Hill and Jaylen Waddle are healthy, he'll continue to perform on a high level. </t>
  </si>
  <si>
    <t xml:space="preserve">Jared Goff had his second consecutive monster year, and there's no reason to think he'll slow down at all. </t>
  </si>
  <si>
    <t>Aaron Rodgers played just four snaps in 2023. He'll turn 41 during this upcoming season, so it's hard to feel optimistic, especially when considering the state of his offensive line.</t>
  </si>
  <si>
    <t>Brock Purdy took a big step in his development in his second season. He should continue to improve, given his great supporting cast and coaching staff.</t>
  </si>
  <si>
    <t>Deshaun Watson was a big disappointment last year in the six games he played before getting hurt. There's no reason to think we'll see the Watson of old again.</t>
  </si>
  <si>
    <t>Maye</t>
  </si>
  <si>
    <t>Anthony Richardson looked like the early favorite for Offensive Rookie of the Year because of his great rushing stats to begin the season, but he lasted four games. He remains an injury risk because he takes so many hits, but his upside is ridiculous.</t>
  </si>
  <si>
    <t>Bryce Young was utterly atrocious as a rookie. The Panthers hired Dave Canales to be their new head coach to help Young. Canales has worked his magic with Geno Smith and Baker Mayfield, but he has his work cut out for him with Young.</t>
  </si>
  <si>
    <t>Derek Carr had a decent season in 2023 despite dealing with numerous injuries. Carr didn't miss a game, but didn't play at 100 percent during several games.</t>
  </si>
  <si>
    <t>No Cookie Jordan Love had a roller coaster of a season. He looked terrible at times, but was also brilliant in some games. Love and his receivers will have more experience this upcoming season, so perhaps he'll become more consistent.</t>
  </si>
  <si>
    <t>Matthew Stafford had a woeful 2022 season, but rebounded nicely last year with an improved offensive line and an emerging Puka Nacua.</t>
  </si>
  <si>
    <t>Daniels</t>
  </si>
  <si>
    <t>Flacco</t>
  </si>
  <si>
    <t>Baker Mayfield had a great season under Dave Canales. Unfortunately for Mayfield, Canales is gone, so some regression is likely.</t>
  </si>
  <si>
    <t>Will Levis will have an entire offseason to develop. He showed some flashes last year, but also had some dud performances.</t>
  </si>
  <si>
    <t>Tom Brady continues to be retired. Perhaps he'll change his mind again.</t>
  </si>
  <si>
    <t>Nick Chubb tore his ACL and MCL last year, so I'll have no interest in him in 2024. We'll re-visit this situation in 2025.</t>
  </si>
  <si>
    <t>Bijan Robinson owners will no longer have to worry about Arthur Smith's incompetence, as Smith was fired by the Falcons. Robinson should see a huge uptick in his workload.</t>
  </si>
  <si>
    <t>Jahmyr Gibbs took a back seat to David Montgomery to start the year, but his role increased as the season progressed. He should be in for a huge 2024 campaign.</t>
  </si>
  <si>
    <t>Travis Etienne was inconsistent last year, but was able to score 12 total touchdowns in an improved offense. The blocking could stand to improve, and if it does, Etienne will project much better.</t>
  </si>
  <si>
    <t>Chandler</t>
  </si>
  <si>
    <t>Ty</t>
  </si>
  <si>
    <t>Rhamondre Stevenson saw his yards-per-carry average plummet last year, and he also missed the final five games with an ankle injury. With Bill Belichick gone, there's no telling what will happen to Stevenson.</t>
  </si>
  <si>
    <t>Kyren</t>
  </si>
  <si>
    <t>Dameon Pierce lost his job to Devin Singletary, who was a better fit in Houston's offense.</t>
  </si>
  <si>
    <t>Isiah Pacheco is a tough runner who has developed into a much better receiver.</t>
  </si>
  <si>
    <t>Alvin Kamara turns 29 this summer, so he's getting up there in age. It's fair to worry about his durability and overall effectiveness, especially in non-PPR leagues.</t>
  </si>
  <si>
    <t>Raheem Mostert is coming off his first 1,000-yard season and will continue to have many opportunities. However, he's now 32, so there could be some regression, especially in the touchdown department.</t>
  </si>
  <si>
    <t>A.J. Dillon had a golden opportunity to make himself lots of money this past season when filling in for the oft-injured Aaron Jones. He struggled instead.</t>
  </si>
  <si>
    <t>Samaje Perine is Denver's pass-catching back. He needs lots of players ahead of him to get injured in order to be relevant.</t>
  </si>
  <si>
    <t>Jonathan Taylor missed time with a holdout and injuries last year. He should be back to his former self next season.</t>
  </si>
  <si>
    <t>Breece Hall was able to post Marshall Faulk-type numbers late last season. Now another year removed from his torn ACL, Hall should have a huge 2024.</t>
  </si>
  <si>
    <t>Corum</t>
  </si>
  <si>
    <t>Blake</t>
  </si>
  <si>
    <t>JK Dobbins is coming off a torn Achilles. He should be 100 percent to start 2024, but his injury history is a huge concern.</t>
  </si>
  <si>
    <t>Rachaad White isn't the best runner, but he's an excellent receiver out of the backfield.</t>
  </si>
  <si>
    <t>James Conner had a strong finish to his 2023 season. He should have a great 2024 with Kyler Murray healthy - for now.</t>
  </si>
  <si>
    <t>Kenneth Gainwell may not be part of the offense's plans this year.</t>
  </si>
  <si>
    <t>Zach Charbonnet needs Kenneth Walker to suffer an injury to be relevant.</t>
  </si>
  <si>
    <t>David Montgomery was Detroit's lead back last year, but that's bound to change soon with Jahmyr Gbbs having more experience.</t>
  </si>
  <si>
    <t>Tank Bigsby will be productive in Jacksonville's offense if Travis Etienne were to suffer an injury.</t>
  </si>
  <si>
    <t>Moss</t>
  </si>
  <si>
    <t>Zack</t>
  </si>
  <si>
    <t>Ford</t>
  </si>
  <si>
    <t>Jerome</t>
  </si>
  <si>
    <t>Jerome Ford did a solid job replacing Nick Chubb last year, but with Chubb due back, there's no reason to consider Ford.</t>
  </si>
  <si>
    <t>Devon Achane was one of the most electric running backs in the NFL last year, but he spent lots of time being injured.</t>
  </si>
  <si>
    <t>Jerick McKinnon is just a receiving back at this stage of his career.</t>
  </si>
  <si>
    <t>D'Andre Swift somehow didn't miss any time last year with injuries. He was able to rush for more than 1,000 yards as a result. He probably won't be so lucky in 2024.</t>
  </si>
  <si>
    <t>Zamir White looked good down the stretch when Josh Jacobs was injured. He might be the Raiders' starting running back in 2024.</t>
  </si>
  <si>
    <t>Clyde Edwards-Helaire lost his job to Isiah Pacheco and isn't very relevant anymore.</t>
  </si>
  <si>
    <t>Brooks</t>
  </si>
  <si>
    <t>Jonathon</t>
  </si>
  <si>
    <t>Keaton</t>
  </si>
  <si>
    <t>Keaton Mitchell would be an intriguing fantasy player this year if he weren't coming off a torn ACL.</t>
  </si>
  <si>
    <t>Tyler Allgeier's biggest ally, Arthur Smith, is gone. His production will take a hit.</t>
  </si>
  <si>
    <t>Dowdle</t>
  </si>
  <si>
    <t>Rico</t>
  </si>
  <si>
    <t>Justice</t>
  </si>
  <si>
    <t>Jaleel</t>
  </si>
  <si>
    <t>Jaleel McLaughlin flashed last year, but he'll need Javonte Williams to get injured in order to be relevant.</t>
  </si>
  <si>
    <t>Ja'Marr Chase was playing with an injured or absent Joe Burrow for most of 2023, yet he still was able to log 1,216 receiving yards and seven touchdowns. He'll be great with Burrow once again.</t>
  </si>
  <si>
    <t>Those who expected huge numbers from Garrett Wilson last year were disappointed when Aaron Rodgers was knocked out for the season on the fourth play from scrimmage. Wilson once again looks promising, but Rodgers has to remain on the field.</t>
  </si>
  <si>
    <t>Tyreek Hill nearly had a record-breaking season, but dealt with an injury late in the year. He or CeeDee Lamb should be the first receiver off the board this year.</t>
  </si>
  <si>
    <t>Amon-Ra St. Brown is coming off his best season in which he continued to be a PPR machine. He should continue to improve.</t>
  </si>
  <si>
    <t>Cooper Kupp was banged up for most of 2023, yet he still had a solid season despite taking a bit of a back seat to Puka Nacua.</t>
  </si>
  <si>
    <t>Jaylen Waddle had another 1,000-yard season despite missing three games. His production goes through the roof if Tyreek Hill gets injured.</t>
  </si>
  <si>
    <t>Chris Olave was able to gel with Derek Carr rather quickly. Olave should continue to improve his game as he enters his third season.</t>
  </si>
  <si>
    <t>DK Metcalf saw a dip in his reception totals, but his yardage increased last year with lots of big plays. Metcalf should continue to thrive with the new coaching staff.</t>
  </si>
  <si>
    <t>Amari Cooper posted a career-high receiving yards figure despite missing two games and playing mostly with backup quarterbacks. His touchdown total should rise next year with better quarterback injury luck.</t>
  </si>
  <si>
    <t>Brandon Aiyuk's days in Kyle Shanahan's dog house are long gone. He posted a career-high 1,342 receiving yards last year despite missing a game.</t>
  </si>
  <si>
    <t>Christian Watson has superb athleticism and high upside. He was injured for most of 2023 but had some big games.</t>
  </si>
  <si>
    <t>Tyler Lockett failed to reach 1,000 yards for the first time since 2018. With Jaxon Smith-Njigba's role bound to grow, Lockett will continue to regress.</t>
  </si>
  <si>
    <t>Gabe Davis continued to be an inconsistent deep threat. He's much better in best-ball formats.</t>
  </si>
  <si>
    <t>Brandin Cooks turns 31 in September, so regression is coming. He's difficult to trust at this stage of his career.</t>
  </si>
  <si>
    <t>Elijah Moore had lots of preseason hype last summer, but failed to live up to it.</t>
  </si>
  <si>
    <t>Harrison Jr.</t>
  </si>
  <si>
    <t>Jaxon Smith-Njigba had some nice moments as a rookie. He'll supplant Tyler Lockett as the No. 2 receiver this year.</t>
  </si>
  <si>
    <t>Kendrick Bourne was a favorite sleeper of mine last year. He was thriving before tearing his ACL. It's hard to like him this year because of that injury.</t>
  </si>
  <si>
    <t>Zay Flowers had some big performances down the stretch. That should carry over in 2024.</t>
  </si>
  <si>
    <t>Allen Lazard was a predictable disappointment last year, but perhaps he'll rebound with Aaron Rodgers.</t>
  </si>
  <si>
    <t>Treylon Burks caught just 16 passes last year, as he dealt with multiple injuries. Perhaps he'll take the next step in his third season.</t>
  </si>
  <si>
    <t>Nabers</t>
  </si>
  <si>
    <t>Malik</t>
  </si>
  <si>
    <t>Rashod Bateman was hyped up by some publications last year, but all he did in 2023 was catch 32 passes and one touchdown.</t>
  </si>
  <si>
    <t>Jalin Hyatt has some great speed and upside, but he looked like a very raw product last year.</t>
  </si>
  <si>
    <t>Rashid Shaheed became a consistent presence for Derek Carr after being just a deep threat as a rookie. He should continue to develop well.</t>
  </si>
  <si>
    <t>Michael Wilson showed some potential as a rookie. He was inconsistent, but he should improve in that regard with Kyler Murray being healthy.</t>
  </si>
  <si>
    <t>Jayden Reed had a stellar rookie year, catching 64 passes for 793 yards and eight touchdowns. His numbers should continue to improve as he and Jordan Love gain more experience.</t>
  </si>
  <si>
    <t>Odunze</t>
  </si>
  <si>
    <t>Rome</t>
  </si>
  <si>
    <t>Worthy</t>
  </si>
  <si>
    <t>Xavier</t>
  </si>
  <si>
    <t>Coleman</t>
  </si>
  <si>
    <t>Keon</t>
  </si>
  <si>
    <t>Legette</t>
  </si>
  <si>
    <t>Puka Nacua set rookie records for catches and receiving yards last year, quickly developing into Matthew Stafford's favorite weapon.</t>
  </si>
  <si>
    <t>Adonai</t>
  </si>
  <si>
    <t>Polk</t>
  </si>
  <si>
    <t>Ja'Lynn</t>
  </si>
  <si>
    <t>Franklin</t>
  </si>
  <si>
    <t>Troy</t>
  </si>
  <si>
    <t>Pearsall</t>
  </si>
  <si>
    <t>Ricky</t>
  </si>
  <si>
    <t>Josh Downs was able to rack up plenty of receptions in his rookie season.</t>
  </si>
  <si>
    <t>Romeo Doubs didn't do much in the regular season, but exploded with two great performances in the playoffs.</t>
  </si>
  <si>
    <t>Wan'Dale Robinson was mostly healthy last year, playing in 15 games after missing 11 contests his rookie year. He's in consideration for PPR leagues only.</t>
  </si>
  <si>
    <t>Wicks</t>
  </si>
  <si>
    <t>Dontayvion</t>
  </si>
  <si>
    <t>Dontayvion Wicks had some big games as a rookie, particularly when Christian Watson was sidelined. He has some serious upside.</t>
  </si>
  <si>
    <t>Demarcus</t>
  </si>
  <si>
    <t>Douglas</t>
  </si>
  <si>
    <t>Demario</t>
  </si>
  <si>
    <t>Demario Douglas became New England's No. 1 receiver when Kendrick Bourne got hurt. He's a slot receiver who racks up catches.</t>
  </si>
  <si>
    <t>Palmer</t>
  </si>
  <si>
    <t xml:space="preserve">Travis Kelce looked decrepit for most of 2023, but he caught fire in the playoffs. It's fair to wonder about his 2024 outlook, given his age (35 in October). </t>
  </si>
  <si>
    <t>Mark Andrews missed the final seven games last year before returning in the AFC Championship. He should be 100 percent to begin the 2024 season.</t>
  </si>
  <si>
    <t>Kyle Pitts continues to be a big disappointment, but perhaps the new coaching staff will allow him to reach his potential.</t>
  </si>
  <si>
    <t>Juwan Johnson saw his stats dip last year as a result of missing four games. He remains a quality TE2.</t>
  </si>
  <si>
    <t>Luke Musgrave was the Packers' primary tight end until he got injured and Tucker Kraft played very well in his place.</t>
  </si>
  <si>
    <t>The Cowboys didn't miss Dalton Schultz at all because Jake Ferguson had a breakout year. Ferguson should continue to thrive in 2024.</t>
  </si>
  <si>
    <t>Dalton Schultz proved that he wasn't just a product of Dallas' system, as he had a solid year with Houston. His touchdowns should rise with C.J. Stroud improving with experience.</t>
  </si>
  <si>
    <t>Greg Dulcich barely played last year due to injury, but didn't seem to be in favor with Sean Payton.</t>
  </si>
  <si>
    <t>Taysom Hill continued to see lots of red-zone work despite the upgrade at quarterback last season.</t>
  </si>
  <si>
    <t>Chig Okonkwo had a slow start to his second year, but picked up the pace at the end of the season. That bodes well heading into 2024.</t>
  </si>
  <si>
    <t>Sam LaPorta quickly established himself as one of the top tight ends in the NFL last year, catching 86 passes as a rookie.</t>
  </si>
  <si>
    <t>Dawson Knox is just an afterthought in Buffalo's offense with Dalton Kincaid there.</t>
  </si>
  <si>
    <t>Zach Ertz will turn 34 during the 2024 season, so there's not much left in the tank.</t>
  </si>
  <si>
    <t>Isaiah Likely must be owned if Mark Andrews gets hurt. He's not rosterable otherwise.</t>
  </si>
  <si>
    <t>Hudson</t>
  </si>
  <si>
    <t>Tanner</t>
  </si>
  <si>
    <t>Tyler Conklin had a solid season despite the Jets' quarterbacking woes. He has the potential to be a low-end TE1 with Aaron Rodgers.</t>
  </si>
  <si>
    <t>Hayden Hurst was a huge bust signing.</t>
  </si>
  <si>
    <t>David Njoku had a monster year, especially when playing with Joe Flacco. Unfortunately for Njoku, Deshaun Watson will be his quarterback again next year.</t>
  </si>
  <si>
    <t>The Colts deploy a million tight ends, so it's impossible to guess which one will be the best.</t>
  </si>
  <si>
    <t>Mike Gesicki was barely a factor the past two years, even when Hunter Henry missed time.</t>
  </si>
  <si>
    <t>Harrison Bryant once had plenty of potential, but hasn't done anything with his career. He's worth adding if David Njoku gets hurt.</t>
  </si>
  <si>
    <t>Bowers</t>
  </si>
  <si>
    <t>Trey McBride had a breakout year, catching 81 balls for 825 yards last year despite being a part-time player for the first half of the season.</t>
  </si>
  <si>
    <t>Noah Gray is worth adding in the event of a Travis Kelce injury.</t>
  </si>
  <si>
    <t>Kraft</t>
  </si>
  <si>
    <t xml:space="preserve">Tucker Kraft took over for an injured Luke Musgrave last season and was arguably better than him. </t>
  </si>
  <si>
    <t>Smythe</t>
  </si>
  <si>
    <t>Durham</t>
  </si>
  <si>
    <t>Durham Smythe should only be owned if one of Tyreek Hill or Jaylen Waddle gets injured.</t>
  </si>
  <si>
    <t>Grupe</t>
  </si>
  <si>
    <t>Dustin</t>
  </si>
  <si>
    <t>Aubrey</t>
  </si>
  <si>
    <t>Folk</t>
  </si>
  <si>
    <t xml:space="preserve">Jayden Daniels doesn't have the same sort of supporting cast Caleb Williams possesses in Chicago, but his rushing ability makes him an excellent fantasy option as a rookie. </t>
  </si>
  <si>
    <t>Marvin Harrison Jr. compares to CeeDee Lamb. He'll be a great fantasy receiver for years to come, especially in the future when he's paired with a quarterback who doesn't run as much.</t>
  </si>
  <si>
    <t>Daniel Jones has never had a No. 1 receiver, so Malik Nabers will greatly out-produce every receiver Jones has ever had at his disposal. Nabers figures to post big numbers, even as a rookie.</t>
  </si>
  <si>
    <t xml:space="preserve">Rome Odunze is a talented receiver, but landed in a bad short-term situation because he'll be in a very crowded Bears receiving room. </t>
  </si>
  <si>
    <t xml:space="preserve">J.J. McCarthy has two great receivers at his disposal, but has low upside, much like Mac Jones. </t>
  </si>
  <si>
    <t>Nix</t>
  </si>
  <si>
    <t>Bo</t>
  </si>
  <si>
    <t>Bo Nix looks to be the next Christian Ponder or Blaine Gabbert, i.e., a second-round quarterback prospect pushed to the first round because of a team being desperate for a quarterback.</t>
  </si>
  <si>
    <t>Brock Bowers has a special skill set for a tight end. Gardner Minshew, with his limited arm strength, will make great use of the rookie tight end.</t>
  </si>
  <si>
    <t xml:space="preserve">Brian Thomas is a raw receiver, but has high upside. He'll have to battle lots of players for targets and snaps right away. </t>
  </si>
  <si>
    <t xml:space="preserve">Ricky Pearsall will need one of Deebo Samuel or Brandon Aiyuk to be traded in order to be relevant this year. There's major long-term potential here, obviously. </t>
  </si>
  <si>
    <t>Xavier Legette is a talented receiver, but he's in a bad quarterbacking situation in Carolina.</t>
  </si>
  <si>
    <t>Keon Coleman will have a chance to be a big producer right away in Buffalo's offense. Despite being a second-round pick, he should be ranked highly.</t>
  </si>
  <si>
    <t>McConkey</t>
  </si>
  <si>
    <t>Ladd</t>
  </si>
  <si>
    <t>Ja'Lynn Polk won't be playing in an exciting offense, but he'll see tons of usage as one of the few talented threats on the team.</t>
  </si>
  <si>
    <t>Jonathon Brooks is a talented running back, but he's coming off a torn ACL, so he's not a recommended option in 2024. He has great long-term upside, however.</t>
  </si>
  <si>
    <t xml:space="preserve">Malachi Corley compares favorably to Deebo Samuel. His upside is high with Aaron Rodgers being his quarterback. </t>
  </si>
  <si>
    <t>Corley</t>
  </si>
  <si>
    <t>Malachi</t>
  </si>
  <si>
    <t>Benson</t>
  </si>
  <si>
    <t xml:space="preserve">Trey Benson is a talented back who could have a chance to have a big workload in 2024 if James Conner gets hurt. </t>
  </si>
  <si>
    <t>It's a shame that Blake Corum will be irrelevant unless Kyren Williams gets injured. If last year was any indication, however, Corum will have some opportunities when Williams is hurt.</t>
  </si>
  <si>
    <t>Roman</t>
  </si>
  <si>
    <t>There's some chatter about Courtland Sutton being traded. Jerry Jeudy is gone, so if Sutton leaves, Troy Franklin will have a great chance to contribute early in his career.</t>
  </si>
  <si>
    <t>Devontez</t>
  </si>
  <si>
    <t>Devontez Walker will be replacing Odell Beckham Jr. He's just a fourth-round rookie, but given the lack of receiving depth on the roster, Walker could see playing time immediately.</t>
  </si>
  <si>
    <t>Wright</t>
  </si>
  <si>
    <t>Miami traded next year's third-round pick for Jaylen Wright. The explosive back will be stuck in a crowded depth chart to start his career, but given what Miami traded, the coaching staff figures to have big plans for him.</t>
  </si>
  <si>
    <t>Ray</t>
  </si>
  <si>
    <t xml:space="preserve">There isn't much behind James Cook on Buffalo's roster, so he'll have opportunities as a rookie to complement Cook. </t>
  </si>
  <si>
    <t>Tracy</t>
  </si>
  <si>
    <t>Tyrone</t>
  </si>
  <si>
    <t xml:space="preserve">Tyrone Tracy may become the starting running back for the Giants this season, given the lack of talent at the position. </t>
  </si>
  <si>
    <t>Josh Allen continued to be one of the premier fantasy quarterbacks. He scored a ridiculous 15 rushing touchdowns. While that number is bound to regress to the mean, Allen remains one of the top options at his position, although the Stefon Diggs loss will hurt.</t>
  </si>
  <si>
    <t>Patrick Mahomes is coming off a down year because of his horrible supporting cast. He's due for some positive regression in 2024, especially with Marquise Brown and Xavier Worthy joining the team.</t>
  </si>
  <si>
    <t>C.J. Stroud won Offensive Rookie of the Year, and no one was even close. He had a great season and should continue to improve with experience. Stefon Diggs' presence will help him as well.</t>
  </si>
  <si>
    <t>Dak Prescott was considered the MVP frontrunner until a couple of losses late in the year. Still, he had a terrific fantasy season. His 2024 campaign likely won't be as good with two offensive linemen gone.</t>
  </si>
  <si>
    <t>Lamar Jackson finally completed a season and was able to win MVP. However, Baltimore lost three offensive linemen this offseason, so Jackson could regress.</t>
  </si>
  <si>
    <t>Kirk Cousins was having the best season of his career before tearing his Achilles in the middle of the year. He is reportedly ahead of schedule in his recovery, though his receiving corps won't be as good in Atlanta.</t>
  </si>
  <si>
    <t>It was unclear if Kyler Murray was going to play last year. He returned earlier than expected and performed well. His arrow is pointing up with Marvin Harrison Jr. joining the team.</t>
  </si>
  <si>
    <t xml:space="preserve">Drake Maye has high long-term upside as both a passer and a runner, but he's a bit raw at the moment and doesn't have a very good supporting cast. </t>
  </si>
  <si>
    <t>Daniel Jones made a big leap in 2022, but regressed this past season because of his horrible offensive line. Jones' blocking has improved a bit, and he'll have Malik Nabers at his disposal, so things are looking up.</t>
  </si>
  <si>
    <t>Russell Wilson posted decent stats last year, but most of his numbers came in garbage time. It's difficult to feel bullish about him, especially on a run-first team like Pittsburgh with Justin Fields there to challenge him.</t>
  </si>
  <si>
    <t>Joe Flacco might get a chance to start in Indianapolis because Anthony Richardson is so injury-prone.</t>
  </si>
  <si>
    <t>Saquon Barkley had a down year playing behind a miserable offensive line. He'll have the best blocking unit of his career in Philadelphia.</t>
  </si>
  <si>
    <t>Aaron Jones was spectacular when he was healthy last year, but that was a rarity. He'll now be playing in Minnesota, where he'll have a solid offensive line in front of him.</t>
  </si>
  <si>
    <t>Joe Mixon is coming off a mediocre season by his standards, but he lost a bit of work to Chase Brown toward the end of the year. He'll have the workload to himself in Houston.</t>
  </si>
  <si>
    <t>The Raiders did not block very well for Josh Jacobs last year. He'll be in a much better offense with the Packers in 2024 and beyond.</t>
  </si>
  <si>
    <t>Tyjae Spears was impressive as a rookie while sharing the workload with Derrick Henry. His stock was pointing way up before the Titans signed Tony Pollard.</t>
  </si>
  <si>
    <t>Austin Ekeler looked cooked last year, but there's evidence he was playing hurt. Ekeler was electric in Week 1, but was never the same upon returning from his injury. Ekeler could rebound in 2024, but he's not guaranteed a full-time role in Washington.</t>
  </si>
  <si>
    <t>James Cook became a greater part of the offense when Ken Dorsey was fired. The Bills only added a mid-round pick to their running back stable, so Cook's outlook seems great.</t>
  </si>
  <si>
    <t>Tony Pollard was a big disappointment last year, as huge numbers were expected in the wake of Ezekiel Elliott's departure. Pollard wasn't 100 percent coming off a broken leg, so it's reasonable to expect improvement in 2024. Then again, playing in Tennessee is not ideal for his outlook.</t>
  </si>
  <si>
    <t>Brian Robinson saw his receptions total rise last year, but that will be a thing of the past with Austin Ekeler on the roster.</t>
  </si>
  <si>
    <t>Derrick Henry is now on the Ravens. This would have been better last year, but Baltimore lost three offensive linemen this offseason.</t>
  </si>
  <si>
    <t>Ty Chandler replaced the pedestrian Alexander Mattison and was much better, but he'll be playing behind Aaron Jones now. On the bright side, Jones tends to get hurt often.</t>
  </si>
  <si>
    <t>Ezekiel Elliott had some nice performances for the Patriots down the stretch, but he'll be a backup once again next year, but this time in Dallas, where he'll have more opportunities.</t>
  </si>
  <si>
    <t>Devin Singletary shockingly took over for Dameon Pierce last season. Singletary was impressive, but we'll see how he does with worse blocking on the Giants.</t>
  </si>
  <si>
    <t>Khalil Herbert had some nice performances late in the year, but the front office didn't seem to care because it signed D'Andre Swift.</t>
  </si>
  <si>
    <t>Chuba Hubbard stole the starting running back job from Miles Sanders last year. Unfortunately for Hubbard, the Panthers used a second-round pick on Jonathon Brooks.</t>
  </si>
  <si>
    <t>It was shocking to see Zack Moss perform so well last year in relief of Jonathan Taylor. Moss will have a chance to have the job all to himself in Cincinnati.</t>
  </si>
  <si>
    <t>Roschon Johnson was impressive at times as a rookie, especially as a receiver. However, he lost any potential in the wake of the D'Andre Swift signing.</t>
  </si>
  <si>
    <t>Gus Edwards will share the workload with JK Dobbins on the Chargers. It's not a great situation.</t>
  </si>
  <si>
    <t>Miles Sanders lost his job last year. With Jonathon Brooks added, Sanders' situation isn't looking very bright.</t>
  </si>
  <si>
    <t>Antonio Gibson will be used as a receiving back, but he's unlikely to see many carries in his new home.</t>
  </si>
  <si>
    <t>With Derrick Henry joining the team, Justice Hill won't do as much next year.</t>
  </si>
  <si>
    <t>Eric</t>
  </si>
  <si>
    <t>Eric Gray may win the No. 2 job behind Devin Singletary.</t>
  </si>
  <si>
    <t>Mattison</t>
  </si>
  <si>
    <t>Alexander</t>
  </si>
  <si>
    <t>Alexander Mattison was a huge bust last year. He's currently the Raiders' No. 2 running back.</t>
  </si>
  <si>
    <t>CeeDee Lamb just had his career year. He's still young enough to keep improving. There's an argument for him to be the No. 2 player chosen in fantasy, though Dallas' offense could be worse this year because the team lost two talented blockers.</t>
  </si>
  <si>
    <t>Justin Jefferson missed seven games last year, yet he still cracked 1,000 receiving yards. He's proven that he can produce with any quarterback, though it's disappointing that Kirk Cousins wasn't retained.</t>
  </si>
  <si>
    <t>A.J. Brown was incredible in the first half of the season. He slowed down a bit toward the end, but should still be a great option in 2024.</t>
  </si>
  <si>
    <t>Mike Evans is coming off a big year, but he turns 31 in August. He said he wanted to play with a great quarterback for the rest of his career, so it's puzzling as to why he re-signed with Tampa Bay.</t>
  </si>
  <si>
    <t>Stefon Diggs had a miserable second half of the season. It's possible that he was dealing with an undisclosed injury. He should be able to bounce back, though it's possible that he's in decline.</t>
  </si>
  <si>
    <t>D.J. Moore had some massive games when Justin Fields was healthy. His numbers figure to take a hit with Keenan Allen and Rome Odunze joining him in the receiving corps.</t>
  </si>
  <si>
    <t>Davante Adams is 31 now, so he's due for some regression soon. His quarterback play should be more consistent with Gardner Minshew on the roster.</t>
  </si>
  <si>
    <t>Nico Collins came out of nowhere to post a monstrous 2023 campaign. C.J. Stroud is bound to improve, which can only help Collins. However, Stefon Diggs' presence will cap Collins' upside.</t>
  </si>
  <si>
    <t>Keenan Allen turns 32 this offseason. He should continue to play well, but his upside is worse because he's on a team with a rookie quarterback and a crowded receiving corps.</t>
  </si>
  <si>
    <t>Tank Dell was a top sleeper on this site, and he exceeded expectations. Unfortunately, he missed the final six games of the season with an injury, and he's now in a loaded receiving corps with Stefon Diggs.</t>
  </si>
  <si>
    <t>DeVonta Smith is an inconsistent fantasy option with huge upside, especially if A.J. Brown gets hurt.</t>
  </si>
  <si>
    <t>Rashee Rice was stellar as a second-round rookie. His stock was pointing up until he was guilty of some off-the-field problems that could have him suspended.</t>
  </si>
  <si>
    <t>Jordan Addison performed well as a rookie last year. He'll be better in real life in his second year, but his stats may not show it because of poor quarterbacking.</t>
  </si>
  <si>
    <t>Tee Higgins has demanded a trade. He's good enough to be a No. 1 on a team, but it remains to be seen who is quarterback will be.</t>
  </si>
  <si>
    <t>Calvin Ridley was inconsistent in his return from his suspension. His numbers will take a hit going from Trevor Lawrence to Will Levis.</t>
  </si>
  <si>
    <t>George Pickens has immense potential if Russell Wilson or Justin Fields can improve the quarterbacking from last year.</t>
  </si>
  <si>
    <t>Michael Pittman Jr., who was a reception machine last year, will reprise his role as the No. 1 receiver on the Colts. It's huge that Indianapolis was able to find a strong backup for the injury-prone Anthony Richardson.</t>
  </si>
  <si>
    <t>Jakobi Meyers was a touchdown machine last year, catching eight scores despite playing with some pedestrian quarterbacks. Gardner Minshew isn't great, but he's an upgrade over what the team had at quarterback last year.</t>
  </si>
  <si>
    <t>Drake London could top 1,000 yards for the first time with Kirk Cousins being a major quarterback upgrade.</t>
  </si>
  <si>
    <t>Christian Kirk would see reduced snaps when Zay Jones was healthy and big performances when Jones was sidelined. Jones is gone, as is Calvin Ridley, so Kirk should have a huge 2024.</t>
  </si>
  <si>
    <t>Diontae Johnson posted poor numbers last year as a result of missing three games and playing with Mitchell Trubisky. Now he'll play with Bryce Young.</t>
  </si>
  <si>
    <t>Mike Williams has a major problem staying healthy. He's great when he's available, but that's a rare thing these days. He's coming off a torn ACL, so he should be avoided.</t>
  </si>
  <si>
    <t>There was a chance Chris Godwin would be Tampa's No. 1 receiver if Mike Evans left via free agency, but Evans returned.</t>
  </si>
  <si>
    <t>Courtland Sutton was Denver's top receiver last year, though that's not saying much. Playing with a rookie quarterback is not ideal.</t>
  </si>
  <si>
    <t>Joshua Palmer has proven that he can be productive when one of Keenan Allen or Mike Williams are out of the lineup. Now, both are gone.</t>
  </si>
  <si>
    <t>Jerry Jeudy is now on the Browns, but he'll likely continue to disappoint on his new team.</t>
  </si>
  <si>
    <t>Marquise Brown struggled with bad quarterbacking for most of 2023. Things will be much better for him with Patrick Mahomes.</t>
  </si>
  <si>
    <t>Adam Thielen had a surprise 1,000-yard season in Carolina, but he turns 34 this summer. The receiving room is much more crowded, too.</t>
  </si>
  <si>
    <t>Tyler Boyd is a free agent. He can be a No. 2 on some teams, but he's been stuck as the third receiver in Cincinnati.</t>
  </si>
  <si>
    <t>Demarcus Robinson developed into a viable third receiver for Matthew Stafford last year.</t>
  </si>
  <si>
    <t>Zay Jones missed half the season with injuries. He was released after Jacksonville drafted Brian Thomas Jr.</t>
  </si>
  <si>
    <t>Darius Slayton had some big games at the end of the year once Tommy DeVito was benched. The Giants drafted Malik Nabers, but that could help Slayton see softer coverage.</t>
  </si>
  <si>
    <t>D.J. Chark showed flashes of his past production once in a while last year, but he was hindered by horrific quarterbacking. It'll be much better in 2024, but Chark's injury history is problematic.</t>
  </si>
  <si>
    <t>Greg Dortch can be a PPR machine in the right matchups if players ahead of him get hurt.</t>
  </si>
  <si>
    <t>K.J. Osborn had a golden opportunity to take the next step last year with Adam Thielen gone, but failed to do so. He'll likely disappoint in New England.</t>
  </si>
  <si>
    <t>Quentin Johnston looked like a major bust last year, failing to do anything even when Keenan Allen, Mike Williams and Joshua Palmer were all hurt. Allen and Williams are gone, but I still wouldn't be bullish on Johnston.</t>
  </si>
  <si>
    <t>Jonathan Mingo struggled to separate as a rookie. The Panthers added Xavier Legette and Diontae Johnson, so his outlook is bleak.</t>
  </si>
  <si>
    <t>Darnell Mooney's stats have declined in each of the past three years, but he'll have a chance to thrive in Atlanta with Kirk Cousins.</t>
  </si>
  <si>
    <t>George Kittle is productive when he doesn't have to block. The offensive line hasn't improved enough, unfortunately.</t>
  </si>
  <si>
    <t>Cole Kmet is coming off his best season with 719 yards and six touchdowns despite Justin Fields missing extensive action. Kmet will lose some targets to Keenan Allen and Rome Odunze.</t>
  </si>
  <si>
    <t xml:space="preserve">Dallas Goedert just logged a career-high 59 receptions despite missing three games. </t>
  </si>
  <si>
    <t>Dalton Kincaid had a huge rookie year with 73 receptions. His touchdown total (2) should rise this upcoming year, especially with Stefon Diggs gone.</t>
  </si>
  <si>
    <t xml:space="preserve">Cade Otton had an issue with drops, but he was productive last year. </t>
  </si>
  <si>
    <t>Donald Parham has a chance to be the Chargers' starting tight end with Gerald Everett leaving via free agency.</t>
  </si>
  <si>
    <t>Hunter Henry had a slow start to his 2023 season, but caught plenty of touchdowns toward the end.</t>
  </si>
  <si>
    <t>The emergence of Puka Nacua caused Tyler Higbee to take a big hit in 2023. He suffered a crushing injury in the playoffs.</t>
  </si>
  <si>
    <t>Jonnu Smith was productive last year. He could be relatively productive in Miami.</t>
  </si>
  <si>
    <t>Gerald Everett had a decent 2023 season, but he's now on the Bears where he'll be buried behind numerous players.</t>
  </si>
  <si>
    <t xml:space="preserve">Noah Fant lost snaps with the Seahawks running more three-receiver sets. </t>
  </si>
  <si>
    <t>Logan Thomas had his best year since his 2021 injury. He turns 33 this summer, however. He's currently a free agent.</t>
  </si>
  <si>
    <t>Michael Mayer was a huge disappointment compared to the other rookie tight ends, and there's no hope now with Brock Bowers joining the team.</t>
  </si>
  <si>
    <t>The Bengals signed Irv Smith Jr. last offseason, but Tanner Hudson became the primary receiving tight end. Hudson is a fine player, but the Bengals drafted two players who could supplant him.</t>
  </si>
  <si>
    <t>Little</t>
  </si>
  <si>
    <t>Cam</t>
  </si>
  <si>
    <t>Reichard</t>
  </si>
  <si>
    <t>Karty</t>
  </si>
  <si>
    <t xml:space="preserve">Najee Harris is considered a first-round bust, yet has rushed for 1,000-plus yards in all three of his NFL seasons. His receptions have decreased every year, however. Update: Harris has undergone a new training regimen, according to the Pittsburgh Post-Gazette. His goal is to lose weight for the 2024 season. Harris' stock was already on the rise with Pittsburgh using two picks in the 2024 NFL Draft to address the offensive line. </t>
  </si>
  <si>
    <t>T.J. Hockenson was not able to provide a timeline for his torn ACL recovery. This is unfortunate, as we were already bearish on Hockenson's 2024 outlook because of the injury.</t>
  </si>
  <si>
    <t>Justin Herbert is developing a connection with Ladd McConkey, according to reports. McConkey has been practicing out of the slot with the first-team offense, which was Keenan Allen's role in the past.</t>
  </si>
  <si>
    <t>Jameson Williams has big-play potential, but hasn't put it together yet in the pros. Perhaps he'll take a big leap in his third year. Dan Campbell talked up Williams recently, calling him a "man on a mission." Here we go again with the Williams hype train! Perhaps Williams will finally pan out this year, but it's fair to be skeptical.</t>
  </si>
  <si>
    <t>Darren Waller turns 32 at the start of the season. He hasn't played more than 12 games in a year since 2020. Waller has not been attending OTAs. These are voluntary, but Waller has been pondering retirement. Even if he ends up playing this year, he could perform like someone who has one foot out the door. I would not draft him in a normal league.</t>
  </si>
  <si>
    <t xml:space="preserve">Caleb Williams has reportedly struggled in practice. He even threw seven interceptions in a row, according to one account. This is concerning, but I don't think this means very much. Remember last year that Anthony Richardson couldn't complete basic passes in preseason games. </t>
  </si>
  <si>
    <t>Marvin Mims has been performing well at OTAs. This prompted Sean Payton to say, "You're going to see a lot of growth" from Mims. This could be all hype, but Mims has a lot of talent and was blocked from producing last year with Jerry Jeudy on the roster.</t>
  </si>
  <si>
    <t>Mims</t>
  </si>
  <si>
    <t xml:space="preserve">Russell Wilson and Pat Freiermuth have reportedly developed great chemistry in practice. Wilson may not last very long as the starter, so it may not matter, but Freiermuth looks like a nice late-round tight end value. </t>
  </si>
  <si>
    <t xml:space="preserve">Russell Wilson has been the better of the two Pittsburgh quarterbacks thus far, according to media reports. I will never suggest to draft Wilson in his current state, but this is more of a knock on Justin Fields. </t>
  </si>
  <si>
    <t>Vidal</t>
  </si>
  <si>
    <t>Kimani</t>
  </si>
  <si>
    <t>Kimani Vidal has some potential despite being a sixth-round pick because the Chargers don't have much else at the position.</t>
  </si>
  <si>
    <t>Minshew</t>
  </si>
  <si>
    <t>Gardner</t>
  </si>
  <si>
    <t>Gardner Minshew is the projected starter for the Raiders, but there's a chance Aidan O'Connell will unseat him.</t>
  </si>
  <si>
    <t>Shakir</t>
  </si>
  <si>
    <t>Khalil Shakir has a chance to be Josh Allen's No. 1 receiver this year.</t>
  </si>
  <si>
    <t>Kyren Williams snatched the starting running back job away from Cam Akers and had some terrific performances, even against tough opponents. Unfortunately, there are some serious injury risks.</t>
  </si>
  <si>
    <t>Braelon</t>
  </si>
  <si>
    <t>Ahmed</t>
  </si>
  <si>
    <t>Ramiz</t>
  </si>
  <si>
    <t>Bates</t>
  </si>
  <si>
    <t>Chase Brown has taken the majority of reps at running back with the first-team offense in training camp thus far. Zack Moss was signed, but Brown is going to have a legitimate chance to win the starting job. Moss and Brown could end up splitting touches.</t>
  </si>
  <si>
    <t>Royce Freeman could be Dallas' No. 2 running back, according to executive vice president Stephen Jones. While Jones doesn't have final say in these matters, it's still discouraging to hear that Rico Dowdle may not have that role.</t>
  </si>
  <si>
    <t xml:space="preserve">Roman Wilson was carted off the practice field with an ankle injury. Fortunately, he'll only miss a few weeks. This will still have negative repercussions, however, as Wilson is a rookie who won't be able to earn playing time with strong performances in practice. </t>
  </si>
  <si>
    <t>Justin Herbert has a plantar fascia injury. He will be in a walking boot for a few weeks, but a sports medical professional said that the injury will affect him all year. Herbert and his receivers will have to be downgraded, though it's also possible that Herbert can end up being OK.</t>
  </si>
  <si>
    <t xml:space="preserve">DeAndre Hopkins suffered a high ankle sprain and will be out 4-6 weeks. He may miss the first game or two of the regular season. </t>
  </si>
  <si>
    <t>Braelon Allen has been named the No. 2 running back for the Jets in their first depth chart. This is a great development for Allen, who passed another veteran on the roster. He's a great handcuff to have for Breece Hall.</t>
  </si>
  <si>
    <t>Christian McCaffrey suffered a calf strain and will miss several weeks of practice as a result. He could be fine by Week 1, but soft-tissue injuries tend to linger. I was already on the fence concerning McCaffrey's status as the No. 1 player in my fantasy football rankings because of his injury history and the wear and tear his body has taken in recent years. This will be the straw that broke the camel's back in that regard.</t>
  </si>
  <si>
    <t xml:space="preserve">I was bearish on Kenneth Walker earlier this summer because Seattle lost all three of its interior offensive linemen from a year ago. However, the Seahawks signed Connor Williams, which is a huge deal for Walker because Williams is one of the top run-blocking linemen in the NFL. </t>
  </si>
  <si>
    <t xml:space="preserve">If Christian McCaffrey misses time with his calf strain or other injuries, Deebo Samuel will greatly benefit. Samuel saw his carries disappear in the wake of the McCaffrey trade from Carolina to San Francisco, so they'll return if McCaffrey is sidelined. </t>
  </si>
  <si>
    <t>Shipley</t>
  </si>
  <si>
    <t>Darnold</t>
  </si>
  <si>
    <t>Xavier Worthy made some spectacular plays in his second preseason game. He reeled in a 39-yard bomb from Patrick Mahomes on the opening drive, which was one of four targets he saw from the reigning Super Bowl MVP. He then caught a 22-yard touchdown from Carson Wentz. The one blunder on the afternoon was a fumble on an end-around, but he managed to recover. There's been a dubious track record of fast-40 players struggling in the NFL, but Worthy may just buck that trend.</t>
  </si>
  <si>
    <t>Irving</t>
  </si>
  <si>
    <t>Bucky</t>
  </si>
  <si>
    <t>The best performer in the second preseason game was Buccaneers rookie runner Bucky Irving. He saw just six carries, but picked up decent chunks of yardage on almost all of his runs. He displayed nice shiftiness and vision. He didn't catch any passes, but his fantasy stock should certainly be on the rise.</t>
  </si>
  <si>
    <t>Tre</t>
  </si>
  <si>
    <t>Cowing</t>
  </si>
  <si>
    <t>Jacob</t>
  </si>
  <si>
    <t>Everyone has heard of Ricky Pearsall, but another 49er rookie receiver was the top wideout performer in the second preseason game. That was Jacob Cowing, a fourth-round pick. Cowing showed off his electric speed in this game on a 19-yard end-around and a 38-yard deep reception.</t>
  </si>
  <si>
    <t>It's a small sample size, but Tim Patrick appears to be Bo Nix's favorite target, as he was targeted on three more occasions than Courtland Sutton. Patrick finally appears to be over his injuries, though it's hard to ignore his poor durability.</t>
  </si>
  <si>
    <t>Javonte Williams once again handled most of the first-team reps. He picked up eight yards on his second carry and eventually caught a receiving touchdown. He looks as energized as he was prior to his ACL tear, so it's difficult to fathom why he was in Sean Payton's dog house earlier in the summer.</t>
  </si>
  <si>
    <t xml:space="preserve">Jaylen Warren will be out for several weeks with a hamstring, putting his Week 1 status in doubt. Soft-tissue injuries tend to linger, so Warren could miss a few games. </t>
  </si>
  <si>
    <t xml:space="preserve">Curtis Samuel is week-to-week with a turf toe injury. Samuel seems likely to miss the first two games of the season. </t>
  </si>
  <si>
    <t xml:space="preserve">Kendre Miller doesn't seem likely to learn the offensive system, according to Dennis Allen. Miller's issue is his inability to practice, according to Allen. It's seeming like Miller will be yet another TCU bust. </t>
  </si>
  <si>
    <t xml:space="preserve">Jahan Dotson has been traded to the Eagles. He'll have a chance to be more productive in an explosive offense, especially if one of A.J. Brown or DeVonta Smith were to get injured. </t>
  </si>
  <si>
    <t>Dyami</t>
  </si>
  <si>
    <t xml:space="preserve">Dyami Brown will be the No. 2 receiver on the Redskins in the wake of the Jahan Dotson trade. Brown's outlook is bullish with Washington having a quarterback who will be throwing far more often than last year's quarterback. </t>
  </si>
  <si>
    <t>Terry McLaurin stands to benefit from the Jahan Dotson trade. His targets could be at an all-time high with a diminished receiving corps.</t>
  </si>
  <si>
    <t xml:space="preserve">Adonai Mitchell saw the most targets from Anthony Richardson in the preseason finale. This is a very significant development, as Mitchell becomes a very intriguing late-round fantasy flier. Mitchell's first reception was a short toss in which he picked up nine yards thanks to some good blocking. He then caught another short pass and scored a touchdown. </t>
  </si>
  <si>
    <t>Mason</t>
  </si>
  <si>
    <t>With Christian McCaffrey sidelined in the final preseason game, Jordan Mason saw the entire workload with the starters. He made a diving catch that was ruled incomplete upon replay review, and he was also able to elude defenders on an 8-yard reception. Mason, who has won the No. 2 job, is worth a late-round flier because he'll be very productive if McCaffrey's calf injury continues to linger.</t>
  </si>
  <si>
    <t>Sermon</t>
  </si>
  <si>
    <t>With Zack Moss gone, Trey Sermon is the No. 2 back in Indianapolis.</t>
  </si>
  <si>
    <t>Evan Engram is known for not scoring many touchdowns, but that could change this year. He saw four targets from Trevor Lawrence in the preseason finale, with two coming in the end zone. Engram converted on both. With Calvin Ridley gone, Engram could have his best season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</si>
</sst>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_);[Red]\(0\)"/>
    <numFmt numFmtId="165"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color theme="0"/>
      <name val="Calibri"/>
      <family val="2"/>
      <scheme val="minor"/>
    </font>
    <font>
      <b/>
      <sz val="14"/>
      <color theme="1"/>
      <name val="Calibri"/>
      <family val="2"/>
      <scheme val="minor"/>
    </font>
    <font>
      <b/>
      <sz val="16"/>
      <color theme="1"/>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1"/>
      <color theme="0"/>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20">
    <fill>
      <patternFill patternType="none"/>
    </fill>
    <fill>
      <patternFill patternType="gray125"/>
    </fill>
    <fill>
      <patternFill patternType="solid">
        <fgColor rgb="FFFFFFCC"/>
      </patternFill>
    </fill>
    <fill>
      <patternFill patternType="solid">
        <fgColor theme="8" tint="0.79998168889431442"/>
        <bgColor indexed="65"/>
      </patternFill>
    </fill>
    <fill>
      <patternFill patternType="solid">
        <fgColor theme="6"/>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1"/>
        <bgColor indexed="64"/>
      </patternFill>
    </fill>
    <fill>
      <patternFill patternType="solid">
        <fgColor theme="3" tint="0.39997558519241921"/>
        <bgColor indexed="64"/>
      </patternFill>
    </fill>
    <fill>
      <patternFill patternType="solid">
        <fgColor theme="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thin">
        <color indexed="64"/>
      </bottom>
      <diagonal/>
    </border>
    <border>
      <left style="medium">
        <color indexed="64"/>
      </left>
      <right style="thin">
        <color rgb="FFB2B2B2"/>
      </right>
      <top style="medium">
        <color indexed="64"/>
      </top>
      <bottom style="thin">
        <color rgb="FFB2B2B2"/>
      </bottom>
      <diagonal/>
    </border>
    <border>
      <left/>
      <right style="medium">
        <color indexed="64"/>
      </right>
      <top style="medium">
        <color indexed="64"/>
      </top>
      <bottom/>
      <diagonal/>
    </border>
    <border>
      <left style="medium">
        <color indexed="64"/>
      </left>
      <right style="thin">
        <color rgb="FFB2B2B2"/>
      </right>
      <top style="thin">
        <color rgb="FFB2B2B2"/>
      </top>
      <bottom style="thin">
        <color rgb="FFB2B2B2"/>
      </bottom>
      <diagonal/>
    </border>
    <border>
      <left/>
      <right style="medium">
        <color indexed="64"/>
      </right>
      <top/>
      <bottom/>
      <diagonal/>
    </border>
    <border>
      <left style="medium">
        <color indexed="64"/>
      </left>
      <right style="thin">
        <color rgb="FFB2B2B2"/>
      </right>
      <top style="thin">
        <color rgb="FFB2B2B2"/>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 fillId="2" borderId="1" applyNumberFormat="0" applyFont="0" applyAlignment="0" applyProtection="0"/>
    <xf numFmtId="0" fontId="1" fillId="3" borderId="0" applyNumberFormat="0" applyBorder="0" applyAlignment="0" applyProtection="0"/>
    <xf numFmtId="9" fontId="1" fillId="0" borderId="0" applyFont="0" applyFill="0" applyBorder="0" applyAlignment="0" applyProtection="0"/>
    <xf numFmtId="0" fontId="2" fillId="0" borderId="0" applyFont="0"/>
    <xf numFmtId="44" fontId="1" fillId="0" borderId="0" applyFont="0" applyFill="0" applyBorder="0" applyAlignment="0" applyProtection="0"/>
    <xf numFmtId="0" fontId="4" fillId="4" borderId="0" applyNumberFormat="0" applyBorder="0" applyAlignment="0" applyProtection="0"/>
    <xf numFmtId="0" fontId="4"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112">
    <xf numFmtId="0" fontId="0" fillId="0" borderId="0" xfId="0"/>
    <xf numFmtId="0" fontId="2" fillId="3" borderId="1" xfId="2" applyFont="1" applyBorder="1"/>
    <xf numFmtId="0" fontId="2" fillId="0" borderId="0" xfId="0" applyFont="1"/>
    <xf numFmtId="0" fontId="2" fillId="2" borderId="1" xfId="1" applyFont="1"/>
    <xf numFmtId="1" fontId="0" fillId="0" borderId="0" xfId="0" applyNumberFormat="1"/>
    <xf numFmtId="0" fontId="1" fillId="2" borderId="1" xfId="1" applyFont="1"/>
    <xf numFmtId="0" fontId="3" fillId="0" borderId="0" xfId="0" applyFont="1" applyAlignment="1">
      <alignment horizontal="center"/>
    </xf>
    <xf numFmtId="0" fontId="3" fillId="0" borderId="0" xfId="0" quotePrefix="1" applyFont="1" applyAlignment="1">
      <alignment horizontal="center"/>
    </xf>
    <xf numFmtId="164" fontId="3" fillId="0" borderId="0" xfId="0" applyNumberFormat="1" applyFont="1" applyAlignment="1">
      <alignment horizontal="center"/>
    </xf>
    <xf numFmtId="9" fontId="3" fillId="0" borderId="0" xfId="0" applyNumberFormat="1" applyFont="1" applyAlignment="1">
      <alignment horizontal="center"/>
    </xf>
    <xf numFmtId="9" fontId="3" fillId="0" borderId="0" xfId="3" applyFont="1" applyAlignment="1">
      <alignment horizontal="center"/>
    </xf>
    <xf numFmtId="0" fontId="0" fillId="0" borderId="0" xfId="0" quotePrefix="1" applyAlignment="1">
      <alignment horizontal="center"/>
    </xf>
    <xf numFmtId="0" fontId="0" fillId="0" borderId="0" xfId="0" applyAlignment="1">
      <alignment horizontal="center"/>
    </xf>
    <xf numFmtId="0" fontId="2" fillId="2" borderId="2" xfId="1" applyFont="1" applyBorder="1"/>
    <xf numFmtId="165" fontId="0" fillId="0" borderId="0" xfId="5" applyNumberFormat="1" applyFont="1"/>
    <xf numFmtId="0" fontId="7" fillId="0" borderId="0" xfId="0" applyFont="1" applyAlignment="1">
      <alignment horizontal="left" indent="1"/>
    </xf>
    <xf numFmtId="0" fontId="8" fillId="0" borderId="0" xfId="0" applyFont="1"/>
    <xf numFmtId="0" fontId="0" fillId="5" borderId="0" xfId="0" applyFill="1"/>
    <xf numFmtId="0" fontId="7" fillId="5" borderId="0" xfId="0" applyFont="1" applyFill="1" applyAlignment="1">
      <alignment horizontal="left" indent="1"/>
    </xf>
    <xf numFmtId="0" fontId="9" fillId="5" borderId="0" xfId="0" applyFont="1" applyFill="1" applyAlignment="1">
      <alignment horizontal="center"/>
    </xf>
    <xf numFmtId="0" fontId="6" fillId="5" borderId="3" xfId="0" applyFont="1" applyFill="1" applyBorder="1" applyAlignment="1">
      <alignment horizontal="center"/>
    </xf>
    <xf numFmtId="0" fontId="0" fillId="5" borderId="3" xfId="0" applyFill="1" applyBorder="1"/>
    <xf numFmtId="0" fontId="0" fillId="6" borderId="0" xfId="0" applyFill="1"/>
    <xf numFmtId="0" fontId="5" fillId="6" borderId="0" xfId="0" applyFont="1" applyFill="1" applyAlignment="1">
      <alignment horizontal="center"/>
    </xf>
    <xf numFmtId="0" fontId="7" fillId="6" borderId="0" xfId="0" applyFont="1" applyFill="1" applyAlignment="1">
      <alignment horizontal="left" indent="1"/>
    </xf>
    <xf numFmtId="0" fontId="9" fillId="6" borderId="0" xfId="0" applyFont="1" applyFill="1" applyAlignment="1">
      <alignment horizontal="center"/>
    </xf>
    <xf numFmtId="0" fontId="6" fillId="6" borderId="3" xfId="0" applyFont="1" applyFill="1" applyBorder="1" applyAlignment="1">
      <alignment horizontal="left" indent="1"/>
    </xf>
    <xf numFmtId="0" fontId="0" fillId="6" borderId="3" xfId="0" applyFill="1" applyBorder="1"/>
    <xf numFmtId="0" fontId="0" fillId="7" borderId="0" xfId="0" applyFill="1"/>
    <xf numFmtId="0" fontId="5" fillId="7" borderId="0" xfId="0" applyFont="1" applyFill="1" applyAlignment="1">
      <alignment horizontal="center"/>
    </xf>
    <xf numFmtId="0" fontId="7" fillId="7" borderId="0" xfId="0" applyFont="1" applyFill="1" applyAlignment="1">
      <alignment horizontal="left" indent="1"/>
    </xf>
    <xf numFmtId="0" fontId="0" fillId="7" borderId="0" xfId="0" quotePrefix="1" applyFill="1"/>
    <xf numFmtId="49" fontId="0" fillId="7" borderId="0" xfId="0" applyNumberFormat="1" applyFill="1" applyAlignment="1">
      <alignment wrapText="1"/>
    </xf>
    <xf numFmtId="0" fontId="6" fillId="7" borderId="3" xfId="0" applyFont="1" applyFill="1" applyBorder="1" applyAlignment="1">
      <alignment horizontal="center"/>
    </xf>
    <xf numFmtId="0" fontId="0" fillId="7" borderId="3" xfId="0" applyFill="1" applyBorder="1"/>
    <xf numFmtId="0" fontId="9" fillId="7" borderId="0" xfId="0" applyFont="1" applyFill="1" applyAlignment="1">
      <alignment horizontal="center"/>
    </xf>
    <xf numFmtId="0" fontId="6" fillId="8" borderId="3" xfId="0" applyFont="1" applyFill="1" applyBorder="1" applyAlignment="1">
      <alignment horizontal="left" indent="1"/>
    </xf>
    <xf numFmtId="0" fontId="0" fillId="8" borderId="3" xfId="0" applyFill="1" applyBorder="1"/>
    <xf numFmtId="0" fontId="9" fillId="8" borderId="0" xfId="0" applyFont="1" applyFill="1" applyAlignment="1">
      <alignment horizontal="center"/>
    </xf>
    <xf numFmtId="0" fontId="2" fillId="8" borderId="0" xfId="0" applyFont="1" applyFill="1" applyAlignment="1">
      <alignment vertical="center"/>
    </xf>
    <xf numFmtId="0" fontId="0" fillId="8" borderId="0" xfId="0" applyFill="1" applyAlignment="1">
      <alignment vertical="center"/>
    </xf>
    <xf numFmtId="0" fontId="0" fillId="8" borderId="0" xfId="0" quotePrefix="1" applyFill="1" applyAlignment="1">
      <alignment vertical="center" wrapText="1"/>
    </xf>
    <xf numFmtId="0" fontId="0" fillId="8" borderId="0" xfId="0" applyFill="1" applyAlignment="1">
      <alignment vertical="center" wrapText="1"/>
    </xf>
    <xf numFmtId="0" fontId="6" fillId="9" borderId="3" xfId="0" applyFont="1" applyFill="1" applyBorder="1" applyAlignment="1">
      <alignment horizontal="left" indent="1"/>
    </xf>
    <xf numFmtId="0" fontId="0" fillId="9" borderId="3" xfId="0" applyFill="1" applyBorder="1"/>
    <xf numFmtId="0" fontId="9" fillId="9" borderId="0" xfId="0" applyFont="1" applyFill="1" applyAlignment="1">
      <alignment horizontal="center"/>
    </xf>
    <xf numFmtId="0" fontId="2" fillId="9" borderId="0" xfId="0" applyFont="1" applyFill="1"/>
    <xf numFmtId="0" fontId="0" fillId="9" borderId="0" xfId="0" applyFill="1"/>
    <xf numFmtId="0" fontId="0" fillId="9" borderId="0" xfId="0" quotePrefix="1" applyFill="1"/>
    <xf numFmtId="0" fontId="4" fillId="4" borderId="0" xfId="6"/>
    <xf numFmtId="0" fontId="0" fillId="10" borderId="0" xfId="0" applyFill="1"/>
    <xf numFmtId="9" fontId="3" fillId="11" borderId="0" xfId="3" applyFont="1" applyFill="1" applyAlignment="1">
      <alignment horizontal="center"/>
    </xf>
    <xf numFmtId="0" fontId="0" fillId="11" borderId="0" xfId="0" applyFill="1"/>
    <xf numFmtId="0" fontId="4" fillId="12" borderId="4" xfId="7" applyBorder="1"/>
    <xf numFmtId="0" fontId="4" fillId="12" borderId="5" xfId="7" applyBorder="1"/>
    <xf numFmtId="0" fontId="4" fillId="12" borderId="6" xfId="7" applyBorder="1"/>
    <xf numFmtId="0" fontId="4" fillId="12" borderId="7" xfId="7" applyBorder="1"/>
    <xf numFmtId="0" fontId="4" fillId="12" borderId="8" xfId="7" applyBorder="1"/>
    <xf numFmtId="0" fontId="4" fillId="12" borderId="9" xfId="7" applyBorder="1"/>
    <xf numFmtId="0" fontId="4" fillId="12" borderId="10" xfId="7" applyBorder="1"/>
    <xf numFmtId="0" fontId="4" fillId="12" borderId="11" xfId="7" applyBorder="1"/>
    <xf numFmtId="0" fontId="4" fillId="12" borderId="12" xfId="7" applyBorder="1"/>
    <xf numFmtId="0" fontId="4" fillId="12" borderId="0" xfId="7" applyBorder="1"/>
    <xf numFmtId="0" fontId="4" fillId="12" borderId="13" xfId="7" applyBorder="1"/>
    <xf numFmtId="0" fontId="4" fillId="12" borderId="14" xfId="7" applyBorder="1"/>
    <xf numFmtId="9" fontId="3" fillId="0" borderId="0" xfId="3" applyFont="1" applyFill="1" applyAlignment="1">
      <alignment horizontal="center"/>
    </xf>
    <xf numFmtId="0" fontId="0" fillId="0" borderId="0" xfId="0" applyAlignment="1">
      <alignment vertical="center" wrapText="1"/>
    </xf>
    <xf numFmtId="0" fontId="0" fillId="13" borderId="0" xfId="8" applyFont="1" applyAlignment="1">
      <alignment vertical="center" wrapText="1"/>
    </xf>
    <xf numFmtId="0" fontId="0" fillId="14" borderId="0" xfId="9" applyFont="1" applyAlignment="1">
      <alignment vertical="center" wrapText="1"/>
    </xf>
    <xf numFmtId="164" fontId="4" fillId="12" borderId="15" xfId="7" applyNumberFormat="1" applyBorder="1" applyAlignment="1">
      <alignment horizontal="center"/>
    </xf>
    <xf numFmtId="0" fontId="4" fillId="12" borderId="16" xfId="7" applyBorder="1"/>
    <xf numFmtId="0" fontId="4" fillId="12" borderId="17" xfId="7" applyBorder="1"/>
    <xf numFmtId="0" fontId="4" fillId="12" borderId="0" xfId="7" applyBorder="1" applyAlignment="1">
      <alignment horizontal="center"/>
    </xf>
    <xf numFmtId="0" fontId="4" fillId="12" borderId="18" xfId="7" applyBorder="1"/>
    <xf numFmtId="0" fontId="4" fillId="12" borderId="19" xfId="7" applyBorder="1"/>
    <xf numFmtId="0" fontId="4" fillId="12" borderId="20" xfId="7" applyBorder="1"/>
    <xf numFmtId="0" fontId="4" fillId="12" borderId="15" xfId="7" applyBorder="1"/>
    <xf numFmtId="0" fontId="4" fillId="12" borderId="12" xfId="7" applyBorder="1" applyAlignment="1">
      <alignment horizontal="center"/>
    </xf>
    <xf numFmtId="0" fontId="4" fillId="12" borderId="7" xfId="7" applyBorder="1" applyAlignment="1">
      <alignment horizontal="center"/>
    </xf>
    <xf numFmtId="0" fontId="4" fillId="12" borderId="13" xfId="7" applyBorder="1" applyAlignment="1">
      <alignment horizontal="center"/>
    </xf>
    <xf numFmtId="0" fontId="4" fillId="12" borderId="9" xfId="7" applyBorder="1" applyAlignment="1">
      <alignment horizontal="center"/>
    </xf>
    <xf numFmtId="165" fontId="4" fillId="12" borderId="9" xfId="7" applyNumberFormat="1" applyBorder="1"/>
    <xf numFmtId="165" fontId="0" fillId="0" borderId="0" xfId="5" applyNumberFormat="1" applyFont="1" applyFill="1"/>
    <xf numFmtId="0" fontId="2" fillId="0" borderId="0" xfId="0" applyFont="1" applyAlignment="1">
      <alignment horizontal="center"/>
    </xf>
    <xf numFmtId="0" fontId="0" fillId="2" borderId="1" xfId="1" applyFont="1"/>
    <xf numFmtId="9" fontId="4" fillId="12" borderId="21" xfId="7" applyNumberFormat="1" applyBorder="1" applyAlignment="1">
      <alignment horizontal="center"/>
    </xf>
    <xf numFmtId="0" fontId="10" fillId="12" borderId="16" xfId="7" applyFont="1" applyBorder="1"/>
    <xf numFmtId="0" fontId="11" fillId="3" borderId="1" xfId="2" applyFont="1" applyBorder="1"/>
    <xf numFmtId="0" fontId="11" fillId="0" borderId="0" xfId="0" applyFont="1"/>
    <xf numFmtId="0" fontId="12" fillId="0" borderId="0" xfId="0" applyFont="1"/>
    <xf numFmtId="1" fontId="12" fillId="0" borderId="0" xfId="0" applyNumberFormat="1" applyFont="1"/>
    <xf numFmtId="0" fontId="13" fillId="3" borderId="1" xfId="2" applyFont="1" applyBorder="1"/>
    <xf numFmtId="0" fontId="13" fillId="0" borderId="0" xfId="0" applyFont="1"/>
    <xf numFmtId="0" fontId="14" fillId="0" borderId="0" xfId="0" applyFont="1"/>
    <xf numFmtId="0" fontId="1" fillId="0" borderId="0" xfId="0" applyFont="1"/>
    <xf numFmtId="1" fontId="1" fillId="0" borderId="0" xfId="0" applyNumberFormat="1" applyFont="1"/>
    <xf numFmtId="0" fontId="1" fillId="2" borderId="1" xfId="1"/>
    <xf numFmtId="0" fontId="2" fillId="0" borderId="22" xfId="2" applyFont="1" applyFill="1" applyBorder="1"/>
    <xf numFmtId="0" fontId="2" fillId="0" borderId="22" xfId="0" applyFont="1" applyBorder="1"/>
    <xf numFmtId="0" fontId="0" fillId="15" borderId="22" xfId="2" applyFont="1" applyFill="1" applyBorder="1"/>
    <xf numFmtId="0" fontId="0" fillId="15" borderId="22" xfId="0" applyFill="1" applyBorder="1"/>
    <xf numFmtId="0" fontId="0" fillId="16" borderId="22" xfId="2" applyFont="1" applyFill="1" applyBorder="1"/>
    <xf numFmtId="0" fontId="0" fillId="16" borderId="22" xfId="0" applyFill="1" applyBorder="1"/>
    <xf numFmtId="0" fontId="0" fillId="17" borderId="22" xfId="2" applyFont="1" applyFill="1" applyBorder="1"/>
    <xf numFmtId="0" fontId="0" fillId="17" borderId="22" xfId="0" applyFill="1" applyBorder="1"/>
    <xf numFmtId="0" fontId="0" fillId="18" borderId="22" xfId="2" applyFont="1" applyFill="1" applyBorder="1"/>
    <xf numFmtId="0" fontId="0" fillId="18" borderId="22" xfId="0" applyFill="1" applyBorder="1"/>
    <xf numFmtId="0" fontId="0" fillId="19" borderId="22" xfId="2" applyFont="1" applyFill="1" applyBorder="1"/>
    <xf numFmtId="0" fontId="0" fillId="19" borderId="22" xfId="0" applyFill="1" applyBorder="1"/>
    <xf numFmtId="0" fontId="4" fillId="12" borderId="10" xfId="7" applyBorder="1" applyAlignment="1">
      <alignment horizontal="center"/>
    </xf>
    <xf numFmtId="0" fontId="4" fillId="12" borderId="11" xfId="7" applyBorder="1" applyAlignment="1">
      <alignment horizontal="center"/>
    </xf>
    <xf numFmtId="0" fontId="4" fillId="12" borderId="5" xfId="7" applyBorder="1" applyAlignment="1">
      <alignment horizontal="center"/>
    </xf>
  </cellXfs>
  <cellStyles count="10">
    <cellStyle name="20% - Accent5" xfId="2" builtinId="46"/>
    <cellStyle name="40% - Accent5" xfId="8" builtinId="47"/>
    <cellStyle name="40% - Accent6" xfId="9" builtinId="51"/>
    <cellStyle name="Accent2" xfId="7" builtinId="33"/>
    <cellStyle name="Accent3" xfId="6" builtinId="37"/>
    <cellStyle name="Currency" xfId="5" builtinId="4"/>
    <cellStyle name="Normal" xfId="0" builtinId="0"/>
    <cellStyle name="Note" xfId="1" builtinId="10"/>
    <cellStyle name="Percent" xfId="3" builtinId="5"/>
    <cellStyle name="Style 1" xfId="4" xr:uid="{00000000-0005-0000-0000-000009000000}"/>
  </cellStyles>
  <dxfs count="6">
    <dxf>
      <fill>
        <patternFill>
          <bgColor rgb="FFFFFF00"/>
        </patternFill>
      </fill>
    </dxf>
    <dxf>
      <fill>
        <patternFill>
          <bgColor rgb="FFFFFF00"/>
        </patternFill>
      </fill>
    </dxf>
    <dxf>
      <font>
        <b/>
        <i val="0"/>
        <strike/>
        <color rgb="FF0070C0"/>
      </font>
      <fill>
        <patternFill>
          <bgColor rgb="FFFF0000"/>
        </patternFill>
      </fill>
    </dxf>
    <dxf>
      <font>
        <condense val="0"/>
        <extend val="0"/>
        <color rgb="FF9C0006"/>
      </font>
      <fill>
        <patternFill>
          <bgColor rgb="FFFFC7CE"/>
        </patternFill>
      </fill>
    </dxf>
    <dxf>
      <font>
        <b/>
        <i val="0"/>
        <strike/>
        <color rgb="FF0070C0"/>
      </font>
      <fill>
        <patternFill>
          <bgColor rgb="FFFF00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A76B-6093-47EB-BE0E-A556565E2A94}">
  <sheetPr filterMode="1"/>
  <dimension ref="A1:I280"/>
  <sheetViews>
    <sheetView tabSelected="1" zoomScaleNormal="100" zoomScaleSheetLayoutView="100" workbookViewId="0">
      <selection activeCell="F6" sqref="F6"/>
    </sheetView>
  </sheetViews>
  <sheetFormatPr defaultColWidth="8.6328125" defaultRowHeight="14.5" x14ac:dyDescent="0.35"/>
  <cols>
    <col min="1" max="1" width="14.54296875" bestFit="1" customWidth="1"/>
    <col min="2" max="2" width="10.6328125" bestFit="1" customWidth="1"/>
    <col min="3" max="3" width="10.36328125" bestFit="1" customWidth="1"/>
    <col min="4" max="4" width="8.08984375" customWidth="1"/>
    <col min="5" max="5" width="10.7265625" bestFit="1" customWidth="1"/>
  </cols>
  <sheetData>
    <row r="1" spans="1:9" x14ac:dyDescent="0.35">
      <c r="A1" s="97" t="s">
        <v>0</v>
      </c>
      <c r="B1" s="97" t="s">
        <v>1</v>
      </c>
      <c r="C1" s="97" t="s">
        <v>2</v>
      </c>
      <c r="D1" s="98" t="s">
        <v>3</v>
      </c>
      <c r="E1" s="98" t="s">
        <v>67</v>
      </c>
      <c r="I1" s="98" t="s">
        <v>4</v>
      </c>
    </row>
    <row r="2" spans="1:9" hidden="1" x14ac:dyDescent="0.35">
      <c r="A2" s="103" t="s">
        <v>671</v>
      </c>
      <c r="B2" s="103" t="s">
        <v>672</v>
      </c>
      <c r="C2" s="103" t="s">
        <v>29</v>
      </c>
      <c r="D2" s="104" t="s">
        <v>87</v>
      </c>
      <c r="E2" s="104">
        <v>405</v>
      </c>
      <c r="I2" s="104">
        <v>7</v>
      </c>
    </row>
    <row r="3" spans="1:9" hidden="1" x14ac:dyDescent="0.35">
      <c r="A3" s="103" t="s">
        <v>560</v>
      </c>
      <c r="B3" s="103" t="s">
        <v>581</v>
      </c>
      <c r="C3" s="103" t="s">
        <v>58</v>
      </c>
      <c r="D3" s="104" t="s">
        <v>87</v>
      </c>
      <c r="E3" s="104">
        <v>390</v>
      </c>
      <c r="I3" s="104">
        <v>6</v>
      </c>
    </row>
    <row r="4" spans="1:9" hidden="1" x14ac:dyDescent="0.35">
      <c r="A4" s="103" t="s">
        <v>722</v>
      </c>
      <c r="B4" s="103" t="s">
        <v>723</v>
      </c>
      <c r="C4" s="103" t="s">
        <v>25</v>
      </c>
      <c r="D4" s="104" t="s">
        <v>87</v>
      </c>
      <c r="E4" s="104">
        <v>389</v>
      </c>
      <c r="I4" s="104">
        <v>5</v>
      </c>
    </row>
    <row r="5" spans="1:9" hidden="1" x14ac:dyDescent="0.35">
      <c r="A5" s="103" t="s">
        <v>621</v>
      </c>
      <c r="B5" s="103" t="s">
        <v>703</v>
      </c>
      <c r="C5" s="103" t="s">
        <v>53</v>
      </c>
      <c r="D5" s="104" t="s">
        <v>87</v>
      </c>
      <c r="E5" s="104">
        <v>381</v>
      </c>
      <c r="I5" s="104">
        <v>12</v>
      </c>
    </row>
    <row r="6" spans="1:9" hidden="1" x14ac:dyDescent="0.35">
      <c r="A6" s="103" t="s">
        <v>673</v>
      </c>
      <c r="B6" s="103" t="s">
        <v>92</v>
      </c>
      <c r="C6" s="103" t="s">
        <v>48</v>
      </c>
      <c r="D6" s="104" t="s">
        <v>87</v>
      </c>
      <c r="E6" s="104">
        <v>376</v>
      </c>
      <c r="I6" s="104">
        <v>6</v>
      </c>
    </row>
    <row r="7" spans="1:9" hidden="1" x14ac:dyDescent="0.35">
      <c r="A7" s="99" t="s">
        <v>603</v>
      </c>
      <c r="B7" s="99" t="s">
        <v>604</v>
      </c>
      <c r="C7" s="99" t="s">
        <v>52</v>
      </c>
      <c r="D7" s="100" t="s">
        <v>18</v>
      </c>
      <c r="E7" s="100">
        <v>369</v>
      </c>
      <c r="I7" s="100">
        <v>6</v>
      </c>
    </row>
    <row r="8" spans="1:9" hidden="1" x14ac:dyDescent="0.35">
      <c r="A8" s="99" t="s">
        <v>102</v>
      </c>
      <c r="B8" s="99" t="s">
        <v>41</v>
      </c>
      <c r="C8" s="99" t="s">
        <v>47</v>
      </c>
      <c r="D8" s="100" t="s">
        <v>18</v>
      </c>
      <c r="E8" s="100">
        <v>366</v>
      </c>
      <c r="I8" s="100">
        <v>12</v>
      </c>
    </row>
    <row r="9" spans="1:9" hidden="1" x14ac:dyDescent="0.35">
      <c r="A9" s="99" t="s">
        <v>695</v>
      </c>
      <c r="B9" s="99" t="s">
        <v>634</v>
      </c>
      <c r="C9" s="99" t="s">
        <v>37</v>
      </c>
      <c r="D9" s="100" t="s">
        <v>18</v>
      </c>
      <c r="E9" s="100">
        <v>363</v>
      </c>
      <c r="I9" s="100">
        <v>5</v>
      </c>
    </row>
    <row r="10" spans="1:9" hidden="1" x14ac:dyDescent="0.35">
      <c r="A10" s="101" t="s">
        <v>753</v>
      </c>
      <c r="B10" s="101" t="s">
        <v>754</v>
      </c>
      <c r="C10" s="101" t="s">
        <v>44</v>
      </c>
      <c r="D10" s="102" t="s">
        <v>71</v>
      </c>
      <c r="E10" s="102">
        <v>361</v>
      </c>
      <c r="I10" s="102">
        <v>12</v>
      </c>
    </row>
    <row r="11" spans="1:9" hidden="1" x14ac:dyDescent="0.35">
      <c r="A11" s="99" t="s">
        <v>787</v>
      </c>
      <c r="B11" s="99" t="s">
        <v>750</v>
      </c>
      <c r="C11" s="99" t="s">
        <v>36</v>
      </c>
      <c r="D11" s="100" t="s">
        <v>18</v>
      </c>
      <c r="E11" s="100">
        <v>355</v>
      </c>
      <c r="I11" s="100">
        <v>14</v>
      </c>
    </row>
    <row r="12" spans="1:9" hidden="1" x14ac:dyDescent="0.35">
      <c r="A12" s="101" t="s">
        <v>585</v>
      </c>
      <c r="B12" s="101" t="s">
        <v>584</v>
      </c>
      <c r="C12" s="101" t="s">
        <v>55</v>
      </c>
      <c r="D12" s="102" t="s">
        <v>71</v>
      </c>
      <c r="E12" s="102">
        <v>346</v>
      </c>
      <c r="I12" s="102">
        <v>9</v>
      </c>
    </row>
    <row r="13" spans="1:9" hidden="1" x14ac:dyDescent="0.35">
      <c r="A13" s="103" t="s">
        <v>79</v>
      </c>
      <c r="B13" s="103" t="s">
        <v>89</v>
      </c>
      <c r="C13" s="103" t="s">
        <v>37</v>
      </c>
      <c r="D13" s="104" t="s">
        <v>87</v>
      </c>
      <c r="E13" s="104">
        <v>345</v>
      </c>
      <c r="I13" s="104">
        <v>5</v>
      </c>
    </row>
    <row r="14" spans="1:9" hidden="1" x14ac:dyDescent="0.35">
      <c r="A14" s="99" t="s">
        <v>788</v>
      </c>
      <c r="B14" s="99" t="s">
        <v>710</v>
      </c>
      <c r="C14" s="99" t="s">
        <v>17</v>
      </c>
      <c r="D14" s="100" t="s">
        <v>18</v>
      </c>
      <c r="E14" s="100">
        <v>342</v>
      </c>
      <c r="I14" s="100">
        <v>10</v>
      </c>
    </row>
    <row r="15" spans="1:9" hidden="1" x14ac:dyDescent="0.35">
      <c r="A15" s="99" t="s">
        <v>658</v>
      </c>
      <c r="B15" s="99" t="s">
        <v>45</v>
      </c>
      <c r="C15" s="99" t="s">
        <v>53</v>
      </c>
      <c r="D15" s="100" t="s">
        <v>18</v>
      </c>
      <c r="E15" s="100">
        <v>338</v>
      </c>
      <c r="I15" s="100">
        <v>12</v>
      </c>
    </row>
    <row r="16" spans="1:9" hidden="1" x14ac:dyDescent="0.35">
      <c r="A16" s="101" t="s">
        <v>790</v>
      </c>
      <c r="B16" s="101" t="s">
        <v>791</v>
      </c>
      <c r="C16" s="101" t="s">
        <v>25</v>
      </c>
      <c r="D16" s="102" t="s">
        <v>71</v>
      </c>
      <c r="E16" s="102">
        <v>338</v>
      </c>
      <c r="I16" s="102">
        <v>5</v>
      </c>
    </row>
    <row r="17" spans="1:9" hidden="1" x14ac:dyDescent="0.35">
      <c r="A17" s="101" t="s">
        <v>553</v>
      </c>
      <c r="B17" s="101" t="s">
        <v>789</v>
      </c>
      <c r="C17" s="101" t="s">
        <v>28</v>
      </c>
      <c r="D17" s="102" t="s">
        <v>71</v>
      </c>
      <c r="E17" s="102">
        <v>336</v>
      </c>
      <c r="I17" s="102">
        <v>12</v>
      </c>
    </row>
    <row r="18" spans="1:9" hidden="1" x14ac:dyDescent="0.35">
      <c r="A18" s="99" t="s">
        <v>659</v>
      </c>
      <c r="B18" s="99" t="s">
        <v>660</v>
      </c>
      <c r="C18" s="99" t="s">
        <v>58</v>
      </c>
      <c r="D18" s="100" t="s">
        <v>18</v>
      </c>
      <c r="E18" s="100">
        <v>330</v>
      </c>
      <c r="I18" s="100">
        <v>6</v>
      </c>
    </row>
    <row r="19" spans="1:9" hidden="1" x14ac:dyDescent="0.35">
      <c r="A19" s="99" t="s">
        <v>786</v>
      </c>
      <c r="B19" s="99" t="s">
        <v>625</v>
      </c>
      <c r="C19" s="99" t="s">
        <v>35</v>
      </c>
      <c r="D19" s="100" t="s">
        <v>18</v>
      </c>
      <c r="E19" s="100">
        <v>329</v>
      </c>
      <c r="I19" s="100">
        <v>14</v>
      </c>
    </row>
    <row r="20" spans="1:9" hidden="1" x14ac:dyDescent="0.35">
      <c r="A20" s="99" t="s">
        <v>75</v>
      </c>
      <c r="B20" s="99" t="s">
        <v>84</v>
      </c>
      <c r="C20" s="99" t="s">
        <v>46</v>
      </c>
      <c r="D20" s="100" t="s">
        <v>18</v>
      </c>
      <c r="E20" s="100">
        <v>322</v>
      </c>
      <c r="I20" s="100">
        <v>14</v>
      </c>
    </row>
    <row r="21" spans="1:9" hidden="1" x14ac:dyDescent="0.35">
      <c r="A21" s="101" t="s">
        <v>605</v>
      </c>
      <c r="B21" s="101" t="s">
        <v>606</v>
      </c>
      <c r="C21" s="101" t="s">
        <v>37</v>
      </c>
      <c r="D21" s="102" t="s">
        <v>71</v>
      </c>
      <c r="E21" s="102">
        <v>322</v>
      </c>
      <c r="I21" s="102">
        <v>5</v>
      </c>
    </row>
    <row r="22" spans="1:9" hidden="1" x14ac:dyDescent="0.35">
      <c r="A22" s="99" t="s">
        <v>579</v>
      </c>
      <c r="B22" s="99" t="s">
        <v>580</v>
      </c>
      <c r="C22" s="99" t="s">
        <v>29</v>
      </c>
      <c r="D22" s="100" t="s">
        <v>18</v>
      </c>
      <c r="E22" s="100">
        <v>320</v>
      </c>
      <c r="I22" s="100">
        <v>7</v>
      </c>
    </row>
    <row r="23" spans="1:9" hidden="1" x14ac:dyDescent="0.35">
      <c r="A23" s="99" t="s">
        <v>76</v>
      </c>
      <c r="B23" s="99" t="s">
        <v>632</v>
      </c>
      <c r="C23" s="99" t="s">
        <v>59</v>
      </c>
      <c r="D23" s="100" t="s">
        <v>18</v>
      </c>
      <c r="E23" s="100">
        <v>318</v>
      </c>
      <c r="I23" s="100">
        <v>11</v>
      </c>
    </row>
    <row r="24" spans="1:9" hidden="1" x14ac:dyDescent="0.35">
      <c r="A24" s="99" t="s">
        <v>693</v>
      </c>
      <c r="B24" s="99" t="s">
        <v>694</v>
      </c>
      <c r="C24" s="99" t="s">
        <v>61</v>
      </c>
      <c r="D24" s="100" t="s">
        <v>18</v>
      </c>
      <c r="E24" s="100">
        <v>317</v>
      </c>
      <c r="I24" s="100">
        <v>12</v>
      </c>
    </row>
    <row r="25" spans="1:9" hidden="1" x14ac:dyDescent="0.35">
      <c r="A25" s="99" t="s">
        <v>875</v>
      </c>
      <c r="B25" s="99" t="s">
        <v>835</v>
      </c>
      <c r="C25" s="99" t="s">
        <v>33</v>
      </c>
      <c r="D25" s="100" t="s">
        <v>18</v>
      </c>
      <c r="E25" s="100">
        <v>316</v>
      </c>
      <c r="I25" s="100">
        <v>14</v>
      </c>
    </row>
    <row r="26" spans="1:9" hidden="1" x14ac:dyDescent="0.35">
      <c r="A26" s="101" t="s">
        <v>78</v>
      </c>
      <c r="B26" s="101" t="s">
        <v>887</v>
      </c>
      <c r="C26" s="101" t="s">
        <v>51</v>
      </c>
      <c r="D26" s="102" t="s">
        <v>71</v>
      </c>
      <c r="E26" s="102">
        <v>313</v>
      </c>
      <c r="I26" s="102">
        <v>6</v>
      </c>
    </row>
    <row r="27" spans="1:9" hidden="1" x14ac:dyDescent="0.35">
      <c r="A27" s="99" t="s">
        <v>78</v>
      </c>
      <c r="B27" s="99" t="s">
        <v>829</v>
      </c>
      <c r="C27" s="99" t="s">
        <v>34</v>
      </c>
      <c r="D27" s="100" t="s">
        <v>18</v>
      </c>
      <c r="E27" s="100">
        <v>312</v>
      </c>
      <c r="I27" s="100">
        <v>7</v>
      </c>
    </row>
    <row r="28" spans="1:9" hidden="1" x14ac:dyDescent="0.35">
      <c r="A28" s="103" t="s">
        <v>38</v>
      </c>
      <c r="B28" s="103" t="s">
        <v>742</v>
      </c>
      <c r="C28" s="103" t="s">
        <v>44</v>
      </c>
      <c r="D28" s="104" t="s">
        <v>87</v>
      </c>
      <c r="E28" s="104">
        <v>312</v>
      </c>
      <c r="I28" s="104">
        <v>12</v>
      </c>
    </row>
    <row r="29" spans="1:9" hidden="1" x14ac:dyDescent="0.35">
      <c r="A29" s="99" t="s">
        <v>781</v>
      </c>
      <c r="B29" s="99" t="s">
        <v>782</v>
      </c>
      <c r="C29" s="99" t="s">
        <v>55</v>
      </c>
      <c r="D29" s="100" t="s">
        <v>18</v>
      </c>
      <c r="E29" s="100">
        <v>311</v>
      </c>
      <c r="I29" s="100">
        <v>9</v>
      </c>
    </row>
    <row r="30" spans="1:9" hidden="1" x14ac:dyDescent="0.35">
      <c r="A30" s="99" t="s">
        <v>570</v>
      </c>
      <c r="B30" s="99" t="s">
        <v>100</v>
      </c>
      <c r="C30" s="99" t="s">
        <v>25</v>
      </c>
      <c r="D30" s="100" t="s">
        <v>18</v>
      </c>
      <c r="E30" s="100">
        <v>311</v>
      </c>
      <c r="I30" s="100">
        <v>5</v>
      </c>
    </row>
    <row r="31" spans="1:9" hidden="1" x14ac:dyDescent="0.35">
      <c r="A31" s="99" t="s">
        <v>567</v>
      </c>
      <c r="B31" s="99" t="s">
        <v>568</v>
      </c>
      <c r="C31" s="99" t="s">
        <v>28</v>
      </c>
      <c r="D31" s="100" t="s">
        <v>18</v>
      </c>
      <c r="E31" s="100">
        <v>310</v>
      </c>
      <c r="I31" s="100">
        <v>12</v>
      </c>
    </row>
    <row r="32" spans="1:9" hidden="1" x14ac:dyDescent="0.35">
      <c r="A32" s="99" t="s">
        <v>15</v>
      </c>
      <c r="B32" s="99" t="s">
        <v>16</v>
      </c>
      <c r="C32" s="99" t="s">
        <v>44</v>
      </c>
      <c r="D32" s="100" t="s">
        <v>18</v>
      </c>
      <c r="E32" s="100">
        <v>305</v>
      </c>
      <c r="I32" s="100">
        <v>12</v>
      </c>
    </row>
    <row r="33" spans="1:9" hidden="1" x14ac:dyDescent="0.35">
      <c r="A33" s="101" t="s">
        <v>652</v>
      </c>
      <c r="B33" s="101" t="s">
        <v>664</v>
      </c>
      <c r="C33" s="101" t="s">
        <v>35</v>
      </c>
      <c r="D33" s="102" t="s">
        <v>71</v>
      </c>
      <c r="E33" s="102">
        <v>303</v>
      </c>
      <c r="I33" s="102">
        <v>14</v>
      </c>
    </row>
    <row r="34" spans="1:9" hidden="1" x14ac:dyDescent="0.35">
      <c r="A34" s="103" t="s">
        <v>854</v>
      </c>
      <c r="B34" s="103" t="s">
        <v>855</v>
      </c>
      <c r="C34" s="103" t="s">
        <v>51</v>
      </c>
      <c r="D34" s="104" t="s">
        <v>87</v>
      </c>
      <c r="E34" s="104">
        <v>301</v>
      </c>
      <c r="I34" s="104">
        <v>6</v>
      </c>
    </row>
    <row r="35" spans="1:9" hidden="1" x14ac:dyDescent="0.35">
      <c r="A35" s="99" t="s">
        <v>661</v>
      </c>
      <c r="B35" s="99" t="s">
        <v>92</v>
      </c>
      <c r="C35" s="99" t="s">
        <v>31</v>
      </c>
      <c r="D35" s="100" t="s">
        <v>18</v>
      </c>
      <c r="E35" s="100">
        <v>300</v>
      </c>
      <c r="I35" s="100">
        <v>5</v>
      </c>
    </row>
    <row r="36" spans="1:9" hidden="1" x14ac:dyDescent="0.35">
      <c r="A36" s="99" t="s">
        <v>80</v>
      </c>
      <c r="B36" s="99" t="s">
        <v>630</v>
      </c>
      <c r="C36" s="99" t="s">
        <v>30</v>
      </c>
      <c r="D36" s="100" t="s">
        <v>18</v>
      </c>
      <c r="E36" s="100">
        <v>285</v>
      </c>
      <c r="I36" s="100">
        <v>11</v>
      </c>
    </row>
    <row r="37" spans="1:9" hidden="1" x14ac:dyDescent="0.35">
      <c r="A37" s="99" t="s">
        <v>23</v>
      </c>
      <c r="B37" s="99" t="s">
        <v>24</v>
      </c>
      <c r="C37" s="99" t="s">
        <v>51</v>
      </c>
      <c r="D37" s="100" t="s">
        <v>18</v>
      </c>
      <c r="E37" s="100">
        <v>279</v>
      </c>
      <c r="I37" s="100">
        <v>6</v>
      </c>
    </row>
    <row r="38" spans="1:9" hidden="1" x14ac:dyDescent="0.35">
      <c r="A38" s="101" t="s">
        <v>633</v>
      </c>
      <c r="B38" s="101" t="s">
        <v>41</v>
      </c>
      <c r="C38" s="101" t="s">
        <v>17</v>
      </c>
      <c r="D38" s="102" t="s">
        <v>71</v>
      </c>
      <c r="E38" s="102">
        <v>274</v>
      </c>
      <c r="I38" s="102">
        <v>10</v>
      </c>
    </row>
    <row r="39" spans="1:9" hidden="1" x14ac:dyDescent="0.35">
      <c r="A39" s="103" t="s">
        <v>561</v>
      </c>
      <c r="B39" s="103" t="s">
        <v>562</v>
      </c>
      <c r="C39" s="103" t="s">
        <v>49</v>
      </c>
      <c r="D39" s="104" t="s">
        <v>87</v>
      </c>
      <c r="E39" s="104">
        <v>274</v>
      </c>
      <c r="I39" s="104">
        <v>10</v>
      </c>
    </row>
    <row r="40" spans="1:9" hidden="1" x14ac:dyDescent="0.35">
      <c r="A40" s="101" t="s">
        <v>773</v>
      </c>
      <c r="B40" s="101" t="s">
        <v>774</v>
      </c>
      <c r="C40" s="101" t="s">
        <v>52</v>
      </c>
      <c r="D40" s="102" t="s">
        <v>71</v>
      </c>
      <c r="E40" s="102">
        <v>270</v>
      </c>
      <c r="I40" s="102">
        <v>6</v>
      </c>
    </row>
    <row r="41" spans="1:9" hidden="1" x14ac:dyDescent="0.35">
      <c r="A41" s="103" t="s">
        <v>589</v>
      </c>
      <c r="B41" s="103" t="s">
        <v>645</v>
      </c>
      <c r="C41" s="103" t="s">
        <v>55</v>
      </c>
      <c r="D41" s="104" t="s">
        <v>87</v>
      </c>
      <c r="E41" s="104">
        <v>268</v>
      </c>
      <c r="I41" s="104">
        <v>9</v>
      </c>
    </row>
    <row r="42" spans="1:9" hidden="1" x14ac:dyDescent="0.35">
      <c r="A42" s="101" t="s">
        <v>696</v>
      </c>
      <c r="B42" s="101" t="s">
        <v>559</v>
      </c>
      <c r="C42" s="101" t="s">
        <v>61</v>
      </c>
      <c r="D42" s="102" t="s">
        <v>71</v>
      </c>
      <c r="E42" s="102">
        <v>264</v>
      </c>
      <c r="I42" s="102">
        <v>12</v>
      </c>
    </row>
    <row r="43" spans="1:9" hidden="1" x14ac:dyDescent="0.35">
      <c r="A43" s="103" t="s">
        <v>705</v>
      </c>
      <c r="B43" s="103" t="s">
        <v>706</v>
      </c>
      <c r="C43" s="103" t="s">
        <v>58</v>
      </c>
      <c r="D43" s="104" t="s">
        <v>87</v>
      </c>
      <c r="E43" s="104">
        <v>264</v>
      </c>
      <c r="I43" s="104">
        <v>6</v>
      </c>
    </row>
    <row r="44" spans="1:9" hidden="1" x14ac:dyDescent="0.35">
      <c r="A44" s="103" t="s">
        <v>573</v>
      </c>
      <c r="B44" s="103" t="s">
        <v>574</v>
      </c>
      <c r="C44" s="103" t="s">
        <v>36</v>
      </c>
      <c r="D44" s="104" t="s">
        <v>87</v>
      </c>
      <c r="E44" s="104">
        <v>261</v>
      </c>
      <c r="I44" s="104">
        <v>14</v>
      </c>
    </row>
    <row r="45" spans="1:9" hidden="1" x14ac:dyDescent="0.35">
      <c r="A45" s="103" t="s">
        <v>760</v>
      </c>
      <c r="B45" s="103" t="s">
        <v>74</v>
      </c>
      <c r="C45" s="103" t="s">
        <v>22</v>
      </c>
      <c r="D45" s="104" t="s">
        <v>87</v>
      </c>
      <c r="E45" s="104">
        <v>260</v>
      </c>
      <c r="I45" s="104">
        <v>12</v>
      </c>
    </row>
    <row r="46" spans="1:9" hidden="1" x14ac:dyDescent="0.35">
      <c r="A46" s="103" t="s">
        <v>683</v>
      </c>
      <c r="B46" s="103" t="s">
        <v>77</v>
      </c>
      <c r="C46" s="103" t="s">
        <v>35</v>
      </c>
      <c r="D46" s="104" t="s">
        <v>87</v>
      </c>
      <c r="E46" s="104">
        <v>260</v>
      </c>
      <c r="I46" s="104">
        <v>14</v>
      </c>
    </row>
    <row r="47" spans="1:9" hidden="1" x14ac:dyDescent="0.35">
      <c r="A47" s="103" t="s">
        <v>622</v>
      </c>
      <c r="B47" s="103" t="s">
        <v>623</v>
      </c>
      <c r="C47" s="103" t="s">
        <v>34</v>
      </c>
      <c r="D47" s="104" t="s">
        <v>87</v>
      </c>
      <c r="E47" s="104">
        <v>259</v>
      </c>
      <c r="I47" s="104">
        <v>7</v>
      </c>
    </row>
    <row r="48" spans="1:9" hidden="1" x14ac:dyDescent="0.35">
      <c r="A48" s="99" t="s">
        <v>54</v>
      </c>
      <c r="B48" s="99" t="s">
        <v>778</v>
      </c>
      <c r="C48" s="99" t="s">
        <v>40</v>
      </c>
      <c r="D48" s="100" t="s">
        <v>18</v>
      </c>
      <c r="E48" s="100">
        <v>258</v>
      </c>
      <c r="I48" s="100">
        <v>10</v>
      </c>
    </row>
    <row r="49" spans="1:9" hidden="1" x14ac:dyDescent="0.35">
      <c r="A49" s="103" t="s">
        <v>54</v>
      </c>
      <c r="B49" s="103" t="s">
        <v>704</v>
      </c>
      <c r="C49" s="103" t="s">
        <v>37</v>
      </c>
      <c r="D49" s="104" t="s">
        <v>87</v>
      </c>
      <c r="E49" s="104">
        <v>257</v>
      </c>
      <c r="I49" s="104">
        <v>5</v>
      </c>
    </row>
    <row r="50" spans="1:9" hidden="1" x14ac:dyDescent="0.35">
      <c r="A50" s="99" t="s">
        <v>869</v>
      </c>
      <c r="B50" s="99" t="s">
        <v>608</v>
      </c>
      <c r="C50" s="99" t="s">
        <v>21</v>
      </c>
      <c r="D50" s="100" t="s">
        <v>18</v>
      </c>
      <c r="E50" s="100">
        <v>255</v>
      </c>
      <c r="I50" s="100">
        <v>14</v>
      </c>
    </row>
    <row r="51" spans="1:9" hidden="1" x14ac:dyDescent="0.35">
      <c r="A51" s="99" t="s">
        <v>551</v>
      </c>
      <c r="B51" s="99" t="s">
        <v>552</v>
      </c>
      <c r="C51" s="99" t="s">
        <v>22</v>
      </c>
      <c r="D51" s="100" t="s">
        <v>18</v>
      </c>
      <c r="E51" s="100">
        <v>252</v>
      </c>
      <c r="I51" s="100">
        <v>12</v>
      </c>
    </row>
    <row r="52" spans="1:9" hidden="1" x14ac:dyDescent="0.35">
      <c r="A52" s="103" t="s">
        <v>940</v>
      </c>
      <c r="B52" s="103" t="s">
        <v>849</v>
      </c>
      <c r="C52" s="103" t="s">
        <v>59</v>
      </c>
      <c r="D52" s="104" t="s">
        <v>87</v>
      </c>
      <c r="E52" s="104">
        <v>251</v>
      </c>
      <c r="I52" s="104">
        <v>11</v>
      </c>
    </row>
    <row r="53" spans="1:9" hidden="1" x14ac:dyDescent="0.35">
      <c r="A53" s="99" t="s">
        <v>731</v>
      </c>
      <c r="B53" s="99" t="s">
        <v>732</v>
      </c>
      <c r="C53" s="99" t="s">
        <v>57</v>
      </c>
      <c r="D53" s="100" t="s">
        <v>18</v>
      </c>
      <c r="E53" s="100">
        <v>250</v>
      </c>
      <c r="I53" s="100">
        <v>10</v>
      </c>
    </row>
    <row r="54" spans="1:9" hidden="1" x14ac:dyDescent="0.35">
      <c r="A54" s="101" t="s">
        <v>586</v>
      </c>
      <c r="B54" s="101" t="s">
        <v>45</v>
      </c>
      <c r="C54" s="101" t="s">
        <v>36</v>
      </c>
      <c r="D54" s="102" t="s">
        <v>71</v>
      </c>
      <c r="E54" s="102">
        <v>250</v>
      </c>
      <c r="I54" s="102">
        <v>14</v>
      </c>
    </row>
    <row r="55" spans="1:9" hidden="1" x14ac:dyDescent="0.35">
      <c r="A55" s="101" t="s">
        <v>587</v>
      </c>
      <c r="B55" s="101" t="s">
        <v>588</v>
      </c>
      <c r="C55" s="101" t="s">
        <v>22</v>
      </c>
      <c r="D55" s="102" t="s">
        <v>71</v>
      </c>
      <c r="E55" s="102">
        <v>250</v>
      </c>
      <c r="I55" s="102">
        <v>12</v>
      </c>
    </row>
    <row r="56" spans="1:9" hidden="1" x14ac:dyDescent="0.35">
      <c r="A56" s="103" t="s">
        <v>684</v>
      </c>
      <c r="B56" s="103" t="s">
        <v>56</v>
      </c>
      <c r="C56" s="103" t="s">
        <v>55</v>
      </c>
      <c r="D56" s="104" t="s">
        <v>87</v>
      </c>
      <c r="E56" s="104">
        <v>250</v>
      </c>
      <c r="I56" s="104">
        <v>9</v>
      </c>
    </row>
    <row r="57" spans="1:9" hidden="1" x14ac:dyDescent="0.35">
      <c r="A57" s="103" t="s">
        <v>554</v>
      </c>
      <c r="B57" s="103" t="s">
        <v>83</v>
      </c>
      <c r="C57" s="103" t="s">
        <v>42</v>
      </c>
      <c r="D57" s="104" t="s">
        <v>87</v>
      </c>
      <c r="E57" s="104">
        <v>248</v>
      </c>
      <c r="I57" s="104">
        <v>11</v>
      </c>
    </row>
    <row r="58" spans="1:9" hidden="1" x14ac:dyDescent="0.35">
      <c r="A58" s="103" t="s">
        <v>759</v>
      </c>
      <c r="B58" s="103" t="s">
        <v>608</v>
      </c>
      <c r="C58" s="103" t="s">
        <v>28</v>
      </c>
      <c r="D58" s="104" t="s">
        <v>87</v>
      </c>
      <c r="E58" s="104">
        <v>248</v>
      </c>
      <c r="I58" s="104">
        <v>12</v>
      </c>
    </row>
    <row r="59" spans="1:9" hidden="1" x14ac:dyDescent="0.35">
      <c r="A59" s="103" t="s">
        <v>102</v>
      </c>
      <c r="B59" s="103" t="s">
        <v>159</v>
      </c>
      <c r="C59" s="103" t="s">
        <v>34</v>
      </c>
      <c r="D59" s="104" t="s">
        <v>87</v>
      </c>
      <c r="E59" s="104">
        <v>247</v>
      </c>
      <c r="I59" s="104">
        <v>7</v>
      </c>
    </row>
    <row r="60" spans="1:9" x14ac:dyDescent="0.35">
      <c r="A60" s="105" t="s">
        <v>830</v>
      </c>
      <c r="B60" s="105" t="s">
        <v>785</v>
      </c>
      <c r="C60" s="105" t="s">
        <v>25</v>
      </c>
      <c r="D60" s="106" t="s">
        <v>96</v>
      </c>
      <c r="E60" s="106">
        <v>247</v>
      </c>
      <c r="I60" s="106">
        <v>5</v>
      </c>
    </row>
    <row r="61" spans="1:9" hidden="1" x14ac:dyDescent="0.35">
      <c r="A61" s="103" t="s">
        <v>776</v>
      </c>
      <c r="B61" s="103" t="s">
        <v>777</v>
      </c>
      <c r="C61" s="103" t="s">
        <v>36</v>
      </c>
      <c r="D61" s="104" t="s">
        <v>87</v>
      </c>
      <c r="E61" s="104">
        <v>246</v>
      </c>
      <c r="I61" s="104">
        <v>14</v>
      </c>
    </row>
    <row r="62" spans="1:9" hidden="1" x14ac:dyDescent="0.35">
      <c r="A62" s="101" t="s">
        <v>90</v>
      </c>
      <c r="B62" s="101" t="s">
        <v>757</v>
      </c>
      <c r="C62" s="101" t="s">
        <v>42</v>
      </c>
      <c r="D62" s="102" t="s">
        <v>71</v>
      </c>
      <c r="E62" s="102">
        <v>245</v>
      </c>
      <c r="I62" s="102">
        <v>11</v>
      </c>
    </row>
    <row r="63" spans="1:9" hidden="1" x14ac:dyDescent="0.35">
      <c r="A63" s="103" t="s">
        <v>635</v>
      </c>
      <c r="B63" s="103" t="s">
        <v>636</v>
      </c>
      <c r="C63" s="103" t="s">
        <v>40</v>
      </c>
      <c r="D63" s="104" t="s">
        <v>87</v>
      </c>
      <c r="E63" s="104">
        <v>245</v>
      </c>
      <c r="I63" s="104">
        <v>10</v>
      </c>
    </row>
    <row r="64" spans="1:9" hidden="1" x14ac:dyDescent="0.35">
      <c r="A64" s="99" t="s">
        <v>821</v>
      </c>
      <c r="B64" s="99" t="s">
        <v>822</v>
      </c>
      <c r="C64" s="99" t="s">
        <v>42</v>
      </c>
      <c r="D64" s="100" t="s">
        <v>18</v>
      </c>
      <c r="E64" s="100">
        <v>244</v>
      </c>
      <c r="I64" s="100">
        <v>11</v>
      </c>
    </row>
    <row r="65" spans="1:9" hidden="1" x14ac:dyDescent="0.35">
      <c r="A65" s="103" t="s">
        <v>763</v>
      </c>
      <c r="B65" s="103" t="s">
        <v>599</v>
      </c>
      <c r="C65" s="103" t="s">
        <v>43</v>
      </c>
      <c r="D65" s="104" t="s">
        <v>87</v>
      </c>
      <c r="E65" s="104">
        <v>243</v>
      </c>
      <c r="I65" s="104">
        <v>9</v>
      </c>
    </row>
    <row r="66" spans="1:9" hidden="1" x14ac:dyDescent="0.35">
      <c r="A66" s="103" t="s">
        <v>674</v>
      </c>
      <c r="B66" s="103" t="s">
        <v>675</v>
      </c>
      <c r="C66" s="103" t="s">
        <v>53</v>
      </c>
      <c r="D66" s="104" t="s">
        <v>87</v>
      </c>
      <c r="E66" s="104">
        <v>243</v>
      </c>
      <c r="I66" s="104">
        <v>12</v>
      </c>
    </row>
    <row r="67" spans="1:9" hidden="1" x14ac:dyDescent="0.35">
      <c r="A67" s="103" t="s">
        <v>646</v>
      </c>
      <c r="B67" s="103" t="s">
        <v>647</v>
      </c>
      <c r="C67" s="103" t="s">
        <v>33</v>
      </c>
      <c r="D67" s="104" t="s">
        <v>87</v>
      </c>
      <c r="E67" s="104">
        <v>243</v>
      </c>
      <c r="I67" s="104">
        <v>14</v>
      </c>
    </row>
    <row r="68" spans="1:9" hidden="1" x14ac:dyDescent="0.35">
      <c r="A68" s="101" t="s">
        <v>99</v>
      </c>
      <c r="B68" s="101" t="s">
        <v>82</v>
      </c>
      <c r="C68" s="101" t="s">
        <v>47</v>
      </c>
      <c r="D68" s="102" t="s">
        <v>71</v>
      </c>
      <c r="E68" s="102">
        <v>242</v>
      </c>
      <c r="I68" s="102">
        <v>12</v>
      </c>
    </row>
    <row r="69" spans="1:9" hidden="1" x14ac:dyDescent="0.35">
      <c r="A69" s="101" t="s">
        <v>80</v>
      </c>
      <c r="B69" s="101" t="s">
        <v>16</v>
      </c>
      <c r="C69" s="101" t="s">
        <v>48</v>
      </c>
      <c r="D69" s="102" t="s">
        <v>71</v>
      </c>
      <c r="E69" s="102">
        <v>241</v>
      </c>
      <c r="I69" s="102">
        <v>6</v>
      </c>
    </row>
    <row r="70" spans="1:9" hidden="1" x14ac:dyDescent="0.35">
      <c r="A70" s="103" t="s">
        <v>555</v>
      </c>
      <c r="B70" s="103" t="s">
        <v>563</v>
      </c>
      <c r="C70" s="103" t="s">
        <v>57</v>
      </c>
      <c r="D70" s="104" t="s">
        <v>87</v>
      </c>
      <c r="E70" s="104">
        <v>241</v>
      </c>
      <c r="I70" s="104">
        <v>10</v>
      </c>
    </row>
    <row r="71" spans="1:9" hidden="1" x14ac:dyDescent="0.35">
      <c r="A71" s="103" t="s">
        <v>838</v>
      </c>
      <c r="B71" s="103" t="s">
        <v>839</v>
      </c>
      <c r="C71" s="103" t="s">
        <v>36</v>
      </c>
      <c r="D71" s="104" t="s">
        <v>87</v>
      </c>
      <c r="E71" s="104">
        <v>241</v>
      </c>
      <c r="I71" s="104">
        <v>14</v>
      </c>
    </row>
    <row r="72" spans="1:9" hidden="1" x14ac:dyDescent="0.35">
      <c r="A72" s="103" t="s">
        <v>568</v>
      </c>
      <c r="B72" s="103" t="s">
        <v>584</v>
      </c>
      <c r="C72" s="103" t="s">
        <v>61</v>
      </c>
      <c r="D72" s="104" t="s">
        <v>87</v>
      </c>
      <c r="E72" s="104">
        <v>240</v>
      </c>
      <c r="I72" s="104">
        <v>12</v>
      </c>
    </row>
    <row r="73" spans="1:9" hidden="1" x14ac:dyDescent="0.35">
      <c r="A73" s="103" t="s">
        <v>600</v>
      </c>
      <c r="B73" s="103" t="s">
        <v>555</v>
      </c>
      <c r="C73" s="103" t="s">
        <v>51</v>
      </c>
      <c r="D73" s="104" t="s">
        <v>87</v>
      </c>
      <c r="E73" s="104">
        <v>240</v>
      </c>
      <c r="I73" s="104">
        <v>6</v>
      </c>
    </row>
    <row r="74" spans="1:9" x14ac:dyDescent="0.35">
      <c r="A74" s="105" t="s">
        <v>828</v>
      </c>
      <c r="B74" s="105" t="s">
        <v>714</v>
      </c>
      <c r="C74" s="105" t="s">
        <v>47</v>
      </c>
      <c r="D74" s="106" t="s">
        <v>96</v>
      </c>
      <c r="E74" s="106">
        <v>238</v>
      </c>
      <c r="I74" s="106">
        <v>12</v>
      </c>
    </row>
    <row r="75" spans="1:9" hidden="1" x14ac:dyDescent="0.35">
      <c r="A75" s="99" t="s">
        <v>1018</v>
      </c>
      <c r="B75" s="99" t="s">
        <v>1019</v>
      </c>
      <c r="C75" s="99" t="s">
        <v>32</v>
      </c>
      <c r="D75" s="100" t="s">
        <v>18</v>
      </c>
      <c r="E75" s="100">
        <v>236</v>
      </c>
      <c r="I75" s="100">
        <v>14</v>
      </c>
    </row>
    <row r="76" spans="1:9" hidden="1" x14ac:dyDescent="0.35">
      <c r="A76" s="99" t="s">
        <v>1153</v>
      </c>
      <c r="B76" s="99" t="s">
        <v>1154</v>
      </c>
      <c r="C76" s="99" t="s">
        <v>49</v>
      </c>
      <c r="D76" s="100" t="s">
        <v>18</v>
      </c>
      <c r="E76" s="100">
        <v>236</v>
      </c>
      <c r="I76" s="100">
        <v>10</v>
      </c>
    </row>
    <row r="77" spans="1:9" hidden="1" x14ac:dyDescent="0.35">
      <c r="A77" s="99" t="s">
        <v>38</v>
      </c>
      <c r="B77" s="99" t="s">
        <v>39</v>
      </c>
      <c r="C77" s="99" t="s">
        <v>43</v>
      </c>
      <c r="D77" s="100" t="s">
        <v>18</v>
      </c>
      <c r="E77" s="100">
        <v>235</v>
      </c>
      <c r="I77" s="100">
        <v>9</v>
      </c>
    </row>
    <row r="78" spans="1:9" hidden="1" x14ac:dyDescent="0.35">
      <c r="A78" s="101" t="s">
        <v>738</v>
      </c>
      <c r="B78" s="101" t="s">
        <v>729</v>
      </c>
      <c r="C78" s="101" t="s">
        <v>40</v>
      </c>
      <c r="D78" s="102" t="s">
        <v>71</v>
      </c>
      <c r="E78" s="102">
        <v>234</v>
      </c>
      <c r="I78" s="102">
        <v>10</v>
      </c>
    </row>
    <row r="79" spans="1:9" x14ac:dyDescent="0.35">
      <c r="A79" s="105" t="s">
        <v>558</v>
      </c>
      <c r="B79" s="105" t="s">
        <v>559</v>
      </c>
      <c r="C79" s="105" t="s">
        <v>52</v>
      </c>
      <c r="D79" s="106" t="s">
        <v>96</v>
      </c>
      <c r="E79" s="106">
        <v>234</v>
      </c>
      <c r="I79" s="106">
        <v>6</v>
      </c>
    </row>
    <row r="80" spans="1:9" hidden="1" x14ac:dyDescent="0.35">
      <c r="A80" s="103" t="s">
        <v>836</v>
      </c>
      <c r="B80" s="103" t="s">
        <v>837</v>
      </c>
      <c r="C80" s="103" t="s">
        <v>52</v>
      </c>
      <c r="D80" s="104" t="s">
        <v>87</v>
      </c>
      <c r="E80" s="104">
        <v>233</v>
      </c>
      <c r="I80" s="104">
        <v>6</v>
      </c>
    </row>
    <row r="81" spans="1:9" hidden="1" x14ac:dyDescent="0.35">
      <c r="A81" s="99" t="s">
        <v>783</v>
      </c>
      <c r="B81" s="99" t="s">
        <v>784</v>
      </c>
      <c r="C81" s="99" t="s">
        <v>26</v>
      </c>
      <c r="D81" s="100" t="s">
        <v>18</v>
      </c>
      <c r="E81" s="100">
        <v>230</v>
      </c>
      <c r="I81" s="100">
        <v>11</v>
      </c>
    </row>
    <row r="82" spans="1:9" hidden="1" x14ac:dyDescent="0.35">
      <c r="A82" s="99" t="s">
        <v>692</v>
      </c>
      <c r="B82" s="99" t="s">
        <v>92</v>
      </c>
      <c r="C82" s="99" t="s">
        <v>43</v>
      </c>
      <c r="D82" s="100" t="s">
        <v>18</v>
      </c>
      <c r="E82" s="100">
        <v>228</v>
      </c>
      <c r="I82" s="100">
        <v>9</v>
      </c>
    </row>
    <row r="83" spans="1:9" hidden="1" x14ac:dyDescent="0.35">
      <c r="A83" s="101" t="s">
        <v>631</v>
      </c>
      <c r="B83" s="101" t="s">
        <v>82</v>
      </c>
      <c r="C83" s="101" t="s">
        <v>59</v>
      </c>
      <c r="D83" s="102" t="s">
        <v>71</v>
      </c>
      <c r="E83" s="102">
        <v>227</v>
      </c>
      <c r="I83" s="102">
        <v>11</v>
      </c>
    </row>
    <row r="84" spans="1:9" hidden="1" x14ac:dyDescent="0.35">
      <c r="A84" s="103" t="s">
        <v>804</v>
      </c>
      <c r="B84" s="103" t="s">
        <v>801</v>
      </c>
      <c r="C84" s="103" t="s">
        <v>46</v>
      </c>
      <c r="D84" s="104" t="s">
        <v>87</v>
      </c>
      <c r="E84" s="104">
        <v>226</v>
      </c>
      <c r="I84" s="104">
        <v>14</v>
      </c>
    </row>
    <row r="85" spans="1:9" hidden="1" x14ac:dyDescent="0.35">
      <c r="A85" s="103" t="s">
        <v>946</v>
      </c>
      <c r="B85" s="103" t="s">
        <v>947</v>
      </c>
      <c r="C85" s="103" t="s">
        <v>30</v>
      </c>
      <c r="D85" s="104" t="s">
        <v>87</v>
      </c>
      <c r="E85" s="104">
        <v>224</v>
      </c>
      <c r="I85" s="104">
        <v>11</v>
      </c>
    </row>
    <row r="86" spans="1:9" x14ac:dyDescent="0.35">
      <c r="A86" s="105" t="s">
        <v>765</v>
      </c>
      <c r="B86" s="105" t="s">
        <v>582</v>
      </c>
      <c r="C86" s="105" t="s">
        <v>59</v>
      </c>
      <c r="D86" s="106" t="s">
        <v>96</v>
      </c>
      <c r="E86" s="106">
        <v>223</v>
      </c>
      <c r="I86" s="106">
        <v>11</v>
      </c>
    </row>
    <row r="87" spans="1:9" hidden="1" x14ac:dyDescent="0.35">
      <c r="A87" s="101" t="s">
        <v>843</v>
      </c>
      <c r="B87" s="101" t="s">
        <v>852</v>
      </c>
      <c r="C87" s="101" t="s">
        <v>58</v>
      </c>
      <c r="D87" s="102" t="s">
        <v>71</v>
      </c>
      <c r="E87" s="102">
        <v>221</v>
      </c>
      <c r="I87" s="102">
        <v>6</v>
      </c>
    </row>
    <row r="88" spans="1:9" hidden="1" x14ac:dyDescent="0.35">
      <c r="A88" s="103" t="s">
        <v>731</v>
      </c>
      <c r="B88" s="103" t="s">
        <v>584</v>
      </c>
      <c r="C88" s="103" t="s">
        <v>17</v>
      </c>
      <c r="D88" s="104" t="s">
        <v>87</v>
      </c>
      <c r="E88" s="104">
        <v>220</v>
      </c>
      <c r="I88" s="104">
        <v>10</v>
      </c>
    </row>
    <row r="89" spans="1:9" hidden="1" x14ac:dyDescent="0.35">
      <c r="A89" s="103" t="s">
        <v>79</v>
      </c>
      <c r="B89" s="103" t="s">
        <v>614</v>
      </c>
      <c r="C89" s="103" t="s">
        <v>52</v>
      </c>
      <c r="D89" s="104" t="s">
        <v>87</v>
      </c>
      <c r="E89" s="104">
        <v>219</v>
      </c>
      <c r="I89" s="104">
        <v>6</v>
      </c>
    </row>
    <row r="90" spans="1:9" hidden="1" x14ac:dyDescent="0.35">
      <c r="A90" s="103" t="s">
        <v>653</v>
      </c>
      <c r="B90" s="103" t="s">
        <v>654</v>
      </c>
      <c r="C90" s="103" t="s">
        <v>49</v>
      </c>
      <c r="D90" s="104" t="s">
        <v>87</v>
      </c>
      <c r="E90" s="104">
        <v>219</v>
      </c>
      <c r="I90" s="104">
        <v>10</v>
      </c>
    </row>
    <row r="91" spans="1:9" hidden="1" x14ac:dyDescent="0.35">
      <c r="A91" s="103" t="s">
        <v>834</v>
      </c>
      <c r="B91" s="103" t="s">
        <v>835</v>
      </c>
      <c r="C91" s="103" t="s">
        <v>17</v>
      </c>
      <c r="D91" s="104" t="s">
        <v>87</v>
      </c>
      <c r="E91" s="104">
        <v>217</v>
      </c>
      <c r="I91" s="104">
        <v>10</v>
      </c>
    </row>
    <row r="92" spans="1:9" x14ac:dyDescent="0.35">
      <c r="A92" s="105" t="s">
        <v>592</v>
      </c>
      <c r="B92" s="105" t="s">
        <v>593</v>
      </c>
      <c r="C92" s="105" t="s">
        <v>61</v>
      </c>
      <c r="D92" s="106" t="s">
        <v>96</v>
      </c>
      <c r="E92" s="106">
        <v>217</v>
      </c>
      <c r="I92" s="106">
        <v>12</v>
      </c>
    </row>
    <row r="93" spans="1:9" hidden="1" x14ac:dyDescent="0.35">
      <c r="A93" s="99" t="s">
        <v>1173</v>
      </c>
      <c r="B93" s="99" t="s">
        <v>785</v>
      </c>
      <c r="C93" s="99" t="s">
        <v>48</v>
      </c>
      <c r="D93" s="100" t="s">
        <v>18</v>
      </c>
      <c r="E93" s="100">
        <v>213</v>
      </c>
      <c r="I93" s="100">
        <v>6</v>
      </c>
    </row>
    <row r="94" spans="1:9" hidden="1" x14ac:dyDescent="0.35">
      <c r="A94" s="103" t="s">
        <v>966</v>
      </c>
      <c r="B94" s="103" t="s">
        <v>967</v>
      </c>
      <c r="C94" s="103" t="s">
        <v>55</v>
      </c>
      <c r="D94" s="104" t="s">
        <v>87</v>
      </c>
      <c r="E94" s="104">
        <v>212</v>
      </c>
      <c r="I94" s="104">
        <v>9</v>
      </c>
    </row>
    <row r="95" spans="1:9" x14ac:dyDescent="0.35">
      <c r="A95" s="105" t="s">
        <v>598</v>
      </c>
      <c r="B95" s="105" t="s">
        <v>599</v>
      </c>
      <c r="C95" s="105" t="s">
        <v>55</v>
      </c>
      <c r="D95" s="106" t="s">
        <v>96</v>
      </c>
      <c r="E95" s="106">
        <v>212</v>
      </c>
      <c r="I95" s="106">
        <v>9</v>
      </c>
    </row>
    <row r="96" spans="1:9" hidden="1" x14ac:dyDescent="0.35">
      <c r="A96" s="103" t="s">
        <v>610</v>
      </c>
      <c r="B96" s="103" t="s">
        <v>611</v>
      </c>
      <c r="C96" s="103" t="s">
        <v>50</v>
      </c>
      <c r="D96" s="104" t="s">
        <v>87</v>
      </c>
      <c r="E96" s="104">
        <v>211</v>
      </c>
      <c r="I96" s="104">
        <v>5</v>
      </c>
    </row>
    <row r="97" spans="1:9" hidden="1" x14ac:dyDescent="0.35">
      <c r="A97" s="103" t="s">
        <v>1026</v>
      </c>
      <c r="B97" s="103" t="s">
        <v>1027</v>
      </c>
      <c r="C97" s="103" t="s">
        <v>31</v>
      </c>
      <c r="D97" s="104" t="s">
        <v>87</v>
      </c>
      <c r="E97" s="104">
        <v>208</v>
      </c>
      <c r="I97" s="104">
        <v>5</v>
      </c>
    </row>
    <row r="98" spans="1:9" hidden="1" x14ac:dyDescent="0.35">
      <c r="A98" s="103" t="s">
        <v>597</v>
      </c>
      <c r="B98" s="103" t="s">
        <v>74</v>
      </c>
      <c r="C98" s="103" t="s">
        <v>42</v>
      </c>
      <c r="D98" s="104" t="s">
        <v>87</v>
      </c>
      <c r="E98" s="104">
        <v>208</v>
      </c>
      <c r="I98" s="104">
        <v>11</v>
      </c>
    </row>
    <row r="99" spans="1:9" hidden="1" x14ac:dyDescent="0.35">
      <c r="A99" s="99" t="s">
        <v>823</v>
      </c>
      <c r="B99" s="99" t="s">
        <v>824</v>
      </c>
      <c r="C99" s="99" t="s">
        <v>50</v>
      </c>
      <c r="D99" s="100" t="s">
        <v>18</v>
      </c>
      <c r="E99" s="100">
        <v>207</v>
      </c>
      <c r="I99" s="100">
        <v>5</v>
      </c>
    </row>
    <row r="100" spans="1:9" hidden="1" x14ac:dyDescent="0.35">
      <c r="A100" s="103" t="s">
        <v>955</v>
      </c>
      <c r="B100" s="103" t="s">
        <v>956</v>
      </c>
      <c r="C100" s="103" t="s">
        <v>52</v>
      </c>
      <c r="D100" s="104" t="s">
        <v>87</v>
      </c>
      <c r="E100" s="104">
        <v>206</v>
      </c>
      <c r="I100" s="104">
        <v>6</v>
      </c>
    </row>
    <row r="101" spans="1:9" hidden="1" x14ac:dyDescent="0.35">
      <c r="A101" s="103" t="s">
        <v>73</v>
      </c>
      <c r="B101" s="103" t="s">
        <v>648</v>
      </c>
      <c r="C101" s="103" t="s">
        <v>26</v>
      </c>
      <c r="D101" s="104" t="s">
        <v>87</v>
      </c>
      <c r="E101" s="104">
        <v>206</v>
      </c>
      <c r="I101" s="104">
        <v>11</v>
      </c>
    </row>
    <row r="102" spans="1:9" hidden="1" x14ac:dyDescent="0.35">
      <c r="A102" s="101" t="s">
        <v>720</v>
      </c>
      <c r="B102" s="101" t="s">
        <v>721</v>
      </c>
      <c r="C102" s="101" t="s">
        <v>21</v>
      </c>
      <c r="D102" s="102" t="s">
        <v>71</v>
      </c>
      <c r="E102" s="102">
        <v>205</v>
      </c>
      <c r="I102" s="102">
        <v>0</v>
      </c>
    </row>
    <row r="103" spans="1:9" hidden="1" x14ac:dyDescent="0.35">
      <c r="A103" s="101" t="s">
        <v>775</v>
      </c>
      <c r="B103" s="101" t="s">
        <v>706</v>
      </c>
      <c r="C103" s="101" t="s">
        <v>43</v>
      </c>
      <c r="D103" s="102" t="s">
        <v>71</v>
      </c>
      <c r="E103" s="102">
        <v>204</v>
      </c>
      <c r="I103" s="102">
        <v>9</v>
      </c>
    </row>
    <row r="104" spans="1:9" x14ac:dyDescent="0.35">
      <c r="A104" s="105" t="s">
        <v>640</v>
      </c>
      <c r="B104" s="105" t="s">
        <v>60</v>
      </c>
      <c r="C104" s="105" t="s">
        <v>46</v>
      </c>
      <c r="D104" s="106" t="s">
        <v>96</v>
      </c>
      <c r="E104" s="106">
        <v>204</v>
      </c>
      <c r="I104" s="106">
        <v>14</v>
      </c>
    </row>
    <row r="105" spans="1:9" hidden="1" x14ac:dyDescent="0.35">
      <c r="A105" s="101" t="s">
        <v>841</v>
      </c>
      <c r="B105" s="101" t="s">
        <v>842</v>
      </c>
      <c r="C105" s="101" t="s">
        <v>50</v>
      </c>
      <c r="D105" s="102" t="s">
        <v>71</v>
      </c>
      <c r="E105" s="102">
        <v>203</v>
      </c>
      <c r="I105" s="102">
        <v>5</v>
      </c>
    </row>
    <row r="106" spans="1:9" hidden="1" x14ac:dyDescent="0.35">
      <c r="A106" s="103" t="s">
        <v>840</v>
      </c>
      <c r="B106" s="103" t="s">
        <v>41</v>
      </c>
      <c r="C106" s="103" t="s">
        <v>35</v>
      </c>
      <c r="D106" s="104" t="s">
        <v>87</v>
      </c>
      <c r="E106" s="104">
        <v>202</v>
      </c>
      <c r="I106" s="104">
        <v>14</v>
      </c>
    </row>
    <row r="107" spans="1:9" hidden="1" x14ac:dyDescent="0.35">
      <c r="A107" s="101" t="s">
        <v>686</v>
      </c>
      <c r="B107" s="101" t="s">
        <v>697</v>
      </c>
      <c r="C107" s="101" t="s">
        <v>43</v>
      </c>
      <c r="D107" s="102" t="s">
        <v>71</v>
      </c>
      <c r="E107" s="102">
        <v>201</v>
      </c>
      <c r="I107" s="102">
        <v>9</v>
      </c>
    </row>
    <row r="108" spans="1:9" hidden="1" x14ac:dyDescent="0.35">
      <c r="A108" s="101" t="s">
        <v>655</v>
      </c>
      <c r="B108" s="101" t="s">
        <v>656</v>
      </c>
      <c r="C108" s="101" t="s">
        <v>50</v>
      </c>
      <c r="D108" s="102" t="s">
        <v>71</v>
      </c>
      <c r="E108" s="102">
        <v>201</v>
      </c>
      <c r="I108" s="102">
        <v>5</v>
      </c>
    </row>
    <row r="109" spans="1:9" hidden="1" x14ac:dyDescent="0.35">
      <c r="A109" s="103" t="s">
        <v>800</v>
      </c>
      <c r="B109" s="103" t="s">
        <v>710</v>
      </c>
      <c r="C109" s="103" t="s">
        <v>48</v>
      </c>
      <c r="D109" s="104" t="s">
        <v>87</v>
      </c>
      <c r="E109" s="104">
        <v>200</v>
      </c>
      <c r="I109" s="104">
        <v>6</v>
      </c>
    </row>
    <row r="110" spans="1:9" hidden="1" x14ac:dyDescent="0.35">
      <c r="A110" s="101" t="s">
        <v>609</v>
      </c>
      <c r="B110" s="101" t="s">
        <v>91</v>
      </c>
      <c r="C110" s="101" t="s">
        <v>33</v>
      </c>
      <c r="D110" s="102" t="s">
        <v>71</v>
      </c>
      <c r="E110" s="102">
        <v>197</v>
      </c>
      <c r="I110" s="102">
        <v>14</v>
      </c>
    </row>
    <row r="111" spans="1:9" hidden="1" x14ac:dyDescent="0.35">
      <c r="A111" s="103" t="s">
        <v>796</v>
      </c>
      <c r="B111" s="103" t="s">
        <v>797</v>
      </c>
      <c r="C111" s="103" t="s">
        <v>40</v>
      </c>
      <c r="D111" s="104" t="s">
        <v>87</v>
      </c>
      <c r="E111" s="104">
        <v>197</v>
      </c>
      <c r="I111" s="104">
        <v>10</v>
      </c>
    </row>
    <row r="112" spans="1:9" hidden="1" x14ac:dyDescent="0.35">
      <c r="A112" s="103" t="s">
        <v>81</v>
      </c>
      <c r="B112" s="103" t="s">
        <v>735</v>
      </c>
      <c r="C112" s="103" t="s">
        <v>61</v>
      </c>
      <c r="D112" s="104" t="s">
        <v>87</v>
      </c>
      <c r="E112" s="104">
        <v>196</v>
      </c>
      <c r="I112" s="104">
        <v>12</v>
      </c>
    </row>
    <row r="113" spans="1:9" hidden="1" x14ac:dyDescent="0.35">
      <c r="A113" s="103" t="s">
        <v>978</v>
      </c>
      <c r="B113" s="103" t="s">
        <v>793</v>
      </c>
      <c r="C113" s="103" t="s">
        <v>31</v>
      </c>
      <c r="D113" s="104" t="s">
        <v>87</v>
      </c>
      <c r="E113" s="104">
        <v>195</v>
      </c>
      <c r="I113" s="104">
        <v>5</v>
      </c>
    </row>
    <row r="114" spans="1:9" hidden="1" x14ac:dyDescent="0.35">
      <c r="A114" s="101" t="s">
        <v>575</v>
      </c>
      <c r="B114" s="101" t="s">
        <v>578</v>
      </c>
      <c r="C114" s="101" t="s">
        <v>46</v>
      </c>
      <c r="D114" s="102" t="s">
        <v>71</v>
      </c>
      <c r="E114" s="102">
        <v>194</v>
      </c>
      <c r="I114" s="102">
        <v>14</v>
      </c>
    </row>
    <row r="115" spans="1:9" hidden="1" x14ac:dyDescent="0.35">
      <c r="A115" s="103" t="s">
        <v>1156</v>
      </c>
      <c r="B115" s="103" t="s">
        <v>734</v>
      </c>
      <c r="C115" s="103" t="s">
        <v>47</v>
      </c>
      <c r="D115" s="104" t="s">
        <v>87</v>
      </c>
      <c r="E115" s="104">
        <v>194</v>
      </c>
      <c r="I115" s="104">
        <v>12</v>
      </c>
    </row>
    <row r="116" spans="1:9" hidden="1" x14ac:dyDescent="0.35">
      <c r="A116" s="103" t="s">
        <v>604</v>
      </c>
      <c r="B116" s="103" t="s">
        <v>743</v>
      </c>
      <c r="C116" s="103" t="s">
        <v>32</v>
      </c>
      <c r="D116" s="104" t="s">
        <v>87</v>
      </c>
      <c r="E116" s="104">
        <v>193</v>
      </c>
      <c r="I116" s="104">
        <v>14</v>
      </c>
    </row>
    <row r="117" spans="1:9" hidden="1" x14ac:dyDescent="0.35">
      <c r="A117" s="101" t="s">
        <v>78</v>
      </c>
      <c r="B117" s="101" t="s">
        <v>719</v>
      </c>
      <c r="C117" s="101" t="s">
        <v>32</v>
      </c>
      <c r="D117" s="102" t="s">
        <v>71</v>
      </c>
      <c r="E117" s="102">
        <v>192</v>
      </c>
      <c r="I117" s="102">
        <v>14</v>
      </c>
    </row>
    <row r="118" spans="1:9" hidden="1" x14ac:dyDescent="0.35">
      <c r="A118" s="103" t="s">
        <v>761</v>
      </c>
      <c r="B118" s="103" t="s">
        <v>762</v>
      </c>
      <c r="C118" s="103" t="s">
        <v>17</v>
      </c>
      <c r="D118" s="104" t="s">
        <v>87</v>
      </c>
      <c r="E118" s="104">
        <v>190</v>
      </c>
      <c r="I118" s="104">
        <v>10</v>
      </c>
    </row>
    <row r="119" spans="1:9" hidden="1" x14ac:dyDescent="0.35">
      <c r="A119" s="103" t="s">
        <v>157</v>
      </c>
      <c r="B119" s="103" t="s">
        <v>158</v>
      </c>
      <c r="C119" s="103" t="s">
        <v>50</v>
      </c>
      <c r="D119" s="104" t="s">
        <v>87</v>
      </c>
      <c r="E119" s="104">
        <v>188</v>
      </c>
      <c r="I119" s="104">
        <v>5</v>
      </c>
    </row>
    <row r="120" spans="1:9" hidden="1" x14ac:dyDescent="0.35">
      <c r="A120" s="103" t="s">
        <v>78</v>
      </c>
      <c r="B120" s="103" t="s">
        <v>83</v>
      </c>
      <c r="C120" s="103" t="s">
        <v>44</v>
      </c>
      <c r="D120" s="104" t="s">
        <v>87</v>
      </c>
      <c r="E120" s="104">
        <v>187</v>
      </c>
      <c r="I120" s="104">
        <v>12</v>
      </c>
    </row>
    <row r="121" spans="1:9" hidden="1" x14ac:dyDescent="0.35">
      <c r="A121" s="107" t="s">
        <v>1011</v>
      </c>
      <c r="B121" s="107" t="s">
        <v>56</v>
      </c>
      <c r="C121" s="107" t="s">
        <v>29</v>
      </c>
      <c r="D121" s="108" t="s">
        <v>166</v>
      </c>
      <c r="E121" s="108">
        <v>187</v>
      </c>
      <c r="I121" s="108">
        <v>7</v>
      </c>
    </row>
    <row r="122" spans="1:9" hidden="1" x14ac:dyDescent="0.35">
      <c r="A122" s="103" t="s">
        <v>569</v>
      </c>
      <c r="B122" s="103" t="s">
        <v>160</v>
      </c>
      <c r="C122" s="103" t="s">
        <v>40</v>
      </c>
      <c r="D122" s="104" t="s">
        <v>87</v>
      </c>
      <c r="E122" s="104">
        <v>185</v>
      </c>
      <c r="I122" s="104">
        <v>10</v>
      </c>
    </row>
    <row r="123" spans="1:9" hidden="1" x14ac:dyDescent="0.35">
      <c r="A123" s="103" t="s">
        <v>637</v>
      </c>
      <c r="B123" s="103" t="s">
        <v>160</v>
      </c>
      <c r="C123" s="103" t="s">
        <v>50</v>
      </c>
      <c r="D123" s="104" t="s">
        <v>87</v>
      </c>
      <c r="E123" s="104">
        <v>185</v>
      </c>
      <c r="I123" s="104">
        <v>5</v>
      </c>
    </row>
    <row r="124" spans="1:9" x14ac:dyDescent="0.35">
      <c r="A124" s="105" t="s">
        <v>766</v>
      </c>
      <c r="B124" s="105" t="s">
        <v>596</v>
      </c>
      <c r="C124" s="105" t="s">
        <v>29</v>
      </c>
      <c r="D124" s="106" t="s">
        <v>96</v>
      </c>
      <c r="E124" s="106">
        <v>185</v>
      </c>
      <c r="I124" s="106">
        <v>7</v>
      </c>
    </row>
    <row r="125" spans="1:9" hidden="1" x14ac:dyDescent="0.35">
      <c r="A125" s="103" t="s">
        <v>807</v>
      </c>
      <c r="B125" s="103" t="s">
        <v>808</v>
      </c>
      <c r="C125" s="103" t="s">
        <v>22</v>
      </c>
      <c r="D125" s="104" t="s">
        <v>87</v>
      </c>
      <c r="E125" s="104">
        <v>184</v>
      </c>
      <c r="I125" s="104">
        <v>12</v>
      </c>
    </row>
    <row r="126" spans="1:9" hidden="1" x14ac:dyDescent="0.35">
      <c r="A126" s="103" t="s">
        <v>669</v>
      </c>
      <c r="B126" s="103" t="s">
        <v>670</v>
      </c>
      <c r="C126" s="103" t="s">
        <v>57</v>
      </c>
      <c r="D126" s="104" t="s">
        <v>87</v>
      </c>
      <c r="E126" s="104">
        <v>184</v>
      </c>
      <c r="I126" s="104">
        <v>10</v>
      </c>
    </row>
    <row r="127" spans="1:9" hidden="1" x14ac:dyDescent="0.35">
      <c r="A127" s="101" t="s">
        <v>667</v>
      </c>
      <c r="B127" s="101" t="s">
        <v>668</v>
      </c>
      <c r="C127" s="101" t="s">
        <v>58</v>
      </c>
      <c r="D127" s="102" t="s">
        <v>71</v>
      </c>
      <c r="E127" s="102">
        <v>183</v>
      </c>
      <c r="I127" s="102">
        <v>6</v>
      </c>
    </row>
    <row r="128" spans="1:9" x14ac:dyDescent="0.35">
      <c r="A128" s="105" t="s">
        <v>627</v>
      </c>
      <c r="B128" s="105" t="s">
        <v>628</v>
      </c>
      <c r="C128" s="105" t="s">
        <v>37</v>
      </c>
      <c r="D128" s="106" t="s">
        <v>96</v>
      </c>
      <c r="E128" s="106">
        <v>183</v>
      </c>
      <c r="I128" s="106">
        <v>5</v>
      </c>
    </row>
    <row r="129" spans="1:9" x14ac:dyDescent="0.35">
      <c r="A129" s="105" t="s">
        <v>1001</v>
      </c>
      <c r="B129" s="105" t="s">
        <v>782</v>
      </c>
      <c r="C129" s="105" t="s">
        <v>49</v>
      </c>
      <c r="D129" s="106" t="s">
        <v>96</v>
      </c>
      <c r="E129" s="106">
        <v>183</v>
      </c>
      <c r="I129" s="106">
        <v>10</v>
      </c>
    </row>
    <row r="130" spans="1:9" hidden="1" x14ac:dyDescent="0.35">
      <c r="A130" s="103" t="s">
        <v>707</v>
      </c>
      <c r="B130" s="103" t="s">
        <v>708</v>
      </c>
      <c r="C130" s="103" t="s">
        <v>28</v>
      </c>
      <c r="D130" s="104" t="s">
        <v>87</v>
      </c>
      <c r="E130" s="104">
        <v>182</v>
      </c>
      <c r="I130" s="104">
        <v>12</v>
      </c>
    </row>
    <row r="131" spans="1:9" hidden="1" x14ac:dyDescent="0.35">
      <c r="A131" s="103" t="s">
        <v>591</v>
      </c>
      <c r="B131" s="103" t="s">
        <v>168</v>
      </c>
      <c r="C131" s="103" t="s">
        <v>26</v>
      </c>
      <c r="D131" s="104" t="s">
        <v>87</v>
      </c>
      <c r="E131" s="104">
        <v>181</v>
      </c>
      <c r="I131" s="104">
        <v>11</v>
      </c>
    </row>
    <row r="132" spans="1:9" hidden="1" x14ac:dyDescent="0.35">
      <c r="A132" s="103" t="s">
        <v>612</v>
      </c>
      <c r="B132" s="103" t="s">
        <v>613</v>
      </c>
      <c r="C132" s="103" t="s">
        <v>32</v>
      </c>
      <c r="D132" s="104" t="s">
        <v>87</v>
      </c>
      <c r="E132" s="104">
        <v>180</v>
      </c>
      <c r="I132" s="104">
        <v>14</v>
      </c>
    </row>
    <row r="133" spans="1:9" x14ac:dyDescent="0.35">
      <c r="A133" s="105" t="s">
        <v>709</v>
      </c>
      <c r="B133" s="105" t="s">
        <v>101</v>
      </c>
      <c r="C133" s="105" t="s">
        <v>28</v>
      </c>
      <c r="D133" s="106" t="s">
        <v>96</v>
      </c>
      <c r="E133" s="106">
        <v>180</v>
      </c>
      <c r="I133" s="106">
        <v>12</v>
      </c>
    </row>
    <row r="134" spans="1:9" hidden="1" x14ac:dyDescent="0.35">
      <c r="A134" s="101" t="s">
        <v>643</v>
      </c>
      <c r="B134" s="101" t="s">
        <v>644</v>
      </c>
      <c r="C134" s="101" t="s">
        <v>30</v>
      </c>
      <c r="D134" s="102" t="s">
        <v>71</v>
      </c>
      <c r="E134" s="102">
        <v>179</v>
      </c>
      <c r="I134" s="102">
        <v>11</v>
      </c>
    </row>
    <row r="135" spans="1:9" x14ac:dyDescent="0.35">
      <c r="A135" s="105" t="s">
        <v>772</v>
      </c>
      <c r="B135" s="105" t="s">
        <v>566</v>
      </c>
      <c r="C135" s="105" t="s">
        <v>57</v>
      </c>
      <c r="D135" s="106" t="s">
        <v>96</v>
      </c>
      <c r="E135" s="106">
        <v>179</v>
      </c>
      <c r="I135" s="106">
        <v>10</v>
      </c>
    </row>
    <row r="136" spans="1:9" hidden="1" x14ac:dyDescent="0.35">
      <c r="A136" s="103" t="s">
        <v>733</v>
      </c>
      <c r="B136" s="103" t="s">
        <v>961</v>
      </c>
      <c r="C136" s="103" t="s">
        <v>35</v>
      </c>
      <c r="D136" s="104" t="s">
        <v>87</v>
      </c>
      <c r="E136" s="104">
        <v>178</v>
      </c>
      <c r="I136" s="104">
        <v>14</v>
      </c>
    </row>
    <row r="137" spans="1:9" hidden="1" x14ac:dyDescent="0.35">
      <c r="A137" s="101" t="s">
        <v>642</v>
      </c>
      <c r="B137" s="101" t="s">
        <v>566</v>
      </c>
      <c r="C137" s="101" t="s">
        <v>25</v>
      </c>
      <c r="D137" s="102" t="s">
        <v>71</v>
      </c>
      <c r="E137" s="102">
        <v>177</v>
      </c>
      <c r="I137" s="102">
        <v>5</v>
      </c>
    </row>
    <row r="138" spans="1:9" hidden="1" x14ac:dyDescent="0.35">
      <c r="A138" s="101" t="s">
        <v>90</v>
      </c>
      <c r="B138" s="101" t="s">
        <v>737</v>
      </c>
      <c r="C138" s="101" t="s">
        <v>49</v>
      </c>
      <c r="D138" s="102" t="s">
        <v>71</v>
      </c>
      <c r="E138" s="102">
        <v>177</v>
      </c>
      <c r="I138" s="102">
        <v>10</v>
      </c>
    </row>
    <row r="139" spans="1:9" x14ac:dyDescent="0.35">
      <c r="A139" s="105" t="s">
        <v>677</v>
      </c>
      <c r="B139" s="105" t="s">
        <v>564</v>
      </c>
      <c r="C139" s="105" t="s">
        <v>34</v>
      </c>
      <c r="D139" s="106" t="s">
        <v>96</v>
      </c>
      <c r="E139" s="106">
        <v>176</v>
      </c>
      <c r="I139" s="106">
        <v>7</v>
      </c>
    </row>
    <row r="140" spans="1:9" hidden="1" x14ac:dyDescent="0.35">
      <c r="A140" s="101" t="s">
        <v>698</v>
      </c>
      <c r="B140" s="101" t="s">
        <v>699</v>
      </c>
      <c r="C140" s="101" t="s">
        <v>26</v>
      </c>
      <c r="D140" s="102" t="s">
        <v>71</v>
      </c>
      <c r="E140" s="102">
        <v>174</v>
      </c>
      <c r="I140" s="102">
        <v>11</v>
      </c>
    </row>
    <row r="141" spans="1:9" hidden="1" x14ac:dyDescent="0.35">
      <c r="A141" s="101" t="s">
        <v>662</v>
      </c>
      <c r="B141" s="101" t="s">
        <v>663</v>
      </c>
      <c r="C141" s="101" t="s">
        <v>34</v>
      </c>
      <c r="D141" s="102" t="s">
        <v>71</v>
      </c>
      <c r="E141" s="102">
        <v>174</v>
      </c>
      <c r="I141" s="102">
        <v>7</v>
      </c>
    </row>
    <row r="142" spans="1:9" hidden="1" x14ac:dyDescent="0.35">
      <c r="A142" s="103" t="s">
        <v>971</v>
      </c>
      <c r="B142" s="103" t="s">
        <v>972</v>
      </c>
      <c r="C142" s="103" t="s">
        <v>17</v>
      </c>
      <c r="D142" s="104" t="s">
        <v>87</v>
      </c>
      <c r="E142" s="104">
        <v>174</v>
      </c>
      <c r="I142" s="104">
        <v>10</v>
      </c>
    </row>
    <row r="143" spans="1:9" hidden="1" x14ac:dyDescent="0.35">
      <c r="A143" s="107" t="s">
        <v>172</v>
      </c>
      <c r="B143" s="107" t="s">
        <v>92</v>
      </c>
      <c r="C143" s="107" t="s">
        <v>46</v>
      </c>
      <c r="D143" s="108" t="s">
        <v>166</v>
      </c>
      <c r="E143" s="108">
        <v>174</v>
      </c>
      <c r="I143" s="108">
        <v>14</v>
      </c>
    </row>
    <row r="144" spans="1:9" hidden="1" x14ac:dyDescent="0.35">
      <c r="A144" s="103" t="s">
        <v>957</v>
      </c>
      <c r="B144" s="103" t="s">
        <v>958</v>
      </c>
      <c r="C144" s="103" t="s">
        <v>47</v>
      </c>
      <c r="D144" s="104" t="s">
        <v>87</v>
      </c>
      <c r="E144" s="104">
        <v>173</v>
      </c>
      <c r="I144" s="104">
        <v>12</v>
      </c>
    </row>
    <row r="145" spans="1:9" hidden="1" x14ac:dyDescent="0.35">
      <c r="A145" s="103" t="s">
        <v>589</v>
      </c>
      <c r="B145" s="103" t="s">
        <v>590</v>
      </c>
      <c r="C145" s="103" t="s">
        <v>47</v>
      </c>
      <c r="D145" s="104" t="s">
        <v>87</v>
      </c>
      <c r="E145" s="104">
        <v>173</v>
      </c>
      <c r="I145" s="104">
        <v>12</v>
      </c>
    </row>
    <row r="146" spans="1:9" hidden="1" x14ac:dyDescent="0.35">
      <c r="A146" s="103" t="s">
        <v>953</v>
      </c>
      <c r="B146" s="103" t="s">
        <v>954</v>
      </c>
      <c r="C146" s="103" t="s">
        <v>34</v>
      </c>
      <c r="D146" s="104" t="s">
        <v>87</v>
      </c>
      <c r="E146" s="104">
        <v>172</v>
      </c>
      <c r="I146" s="104">
        <v>7</v>
      </c>
    </row>
    <row r="147" spans="1:9" hidden="1" x14ac:dyDescent="0.35">
      <c r="A147" s="103" t="s">
        <v>975</v>
      </c>
      <c r="B147" s="103" t="s">
        <v>976</v>
      </c>
      <c r="C147" s="103" t="s">
        <v>21</v>
      </c>
      <c r="D147" s="104" t="s">
        <v>87</v>
      </c>
      <c r="E147" s="104">
        <v>172</v>
      </c>
      <c r="I147" s="104">
        <v>14</v>
      </c>
    </row>
    <row r="148" spans="1:9" hidden="1" x14ac:dyDescent="0.35">
      <c r="A148" s="103" t="s">
        <v>556</v>
      </c>
      <c r="B148" s="103" t="s">
        <v>557</v>
      </c>
      <c r="C148" s="103" t="s">
        <v>29</v>
      </c>
      <c r="D148" s="104" t="s">
        <v>87</v>
      </c>
      <c r="E148" s="104">
        <v>171</v>
      </c>
      <c r="I148" s="104">
        <v>7</v>
      </c>
    </row>
    <row r="149" spans="1:9" hidden="1" x14ac:dyDescent="0.35">
      <c r="A149" s="101" t="s">
        <v>571</v>
      </c>
      <c r="B149" s="101" t="s">
        <v>572</v>
      </c>
      <c r="C149" s="101" t="s">
        <v>29</v>
      </c>
      <c r="D149" s="102" t="s">
        <v>71</v>
      </c>
      <c r="E149" s="102">
        <v>170</v>
      </c>
      <c r="I149" s="102">
        <v>7</v>
      </c>
    </row>
    <row r="150" spans="1:9" hidden="1" x14ac:dyDescent="0.35">
      <c r="A150" s="103" t="s">
        <v>744</v>
      </c>
      <c r="B150" s="103" t="s">
        <v>745</v>
      </c>
      <c r="C150" s="103" t="s">
        <v>37</v>
      </c>
      <c r="D150" s="104" t="s">
        <v>87</v>
      </c>
      <c r="E150" s="104">
        <v>170</v>
      </c>
      <c r="I150" s="104">
        <v>5</v>
      </c>
    </row>
    <row r="151" spans="1:9" hidden="1" x14ac:dyDescent="0.35">
      <c r="A151" s="103" t="s">
        <v>98</v>
      </c>
      <c r="B151" s="103" t="s">
        <v>727</v>
      </c>
      <c r="C151" s="103" t="s">
        <v>61</v>
      </c>
      <c r="D151" s="104" t="s">
        <v>87</v>
      </c>
      <c r="E151" s="104">
        <v>169</v>
      </c>
      <c r="I151" s="104">
        <v>12</v>
      </c>
    </row>
    <row r="152" spans="1:9" x14ac:dyDescent="0.35">
      <c r="A152" s="105" t="s">
        <v>780</v>
      </c>
      <c r="B152" s="105" t="s">
        <v>711</v>
      </c>
      <c r="C152" s="105" t="s">
        <v>43</v>
      </c>
      <c r="D152" s="106" t="s">
        <v>96</v>
      </c>
      <c r="E152" s="106">
        <v>169</v>
      </c>
      <c r="I152" s="106">
        <v>9</v>
      </c>
    </row>
    <row r="153" spans="1:9" hidden="1" x14ac:dyDescent="0.35">
      <c r="A153" s="103" t="s">
        <v>809</v>
      </c>
      <c r="B153" s="103" t="s">
        <v>88</v>
      </c>
      <c r="C153" s="103" t="s">
        <v>59</v>
      </c>
      <c r="D153" s="104" t="s">
        <v>87</v>
      </c>
      <c r="E153" s="104">
        <v>168</v>
      </c>
      <c r="I153" s="104">
        <v>11</v>
      </c>
    </row>
    <row r="154" spans="1:9" x14ac:dyDescent="0.35">
      <c r="A154" s="105" t="s">
        <v>638</v>
      </c>
      <c r="B154" s="105" t="s">
        <v>639</v>
      </c>
      <c r="C154" s="105" t="s">
        <v>48</v>
      </c>
      <c r="D154" s="106" t="s">
        <v>96</v>
      </c>
      <c r="E154" s="106">
        <v>166</v>
      </c>
      <c r="I154" s="106">
        <v>6</v>
      </c>
    </row>
    <row r="155" spans="1:9" hidden="1" x14ac:dyDescent="0.35">
      <c r="A155" s="103" t="s">
        <v>78</v>
      </c>
      <c r="B155" s="103" t="s">
        <v>739</v>
      </c>
      <c r="C155" s="103" t="s">
        <v>25</v>
      </c>
      <c r="D155" s="104" t="s">
        <v>87</v>
      </c>
      <c r="E155" s="104">
        <v>165</v>
      </c>
      <c r="I155" s="104">
        <v>5</v>
      </c>
    </row>
    <row r="156" spans="1:9" hidden="1" x14ac:dyDescent="0.35">
      <c r="A156" s="101" t="s">
        <v>907</v>
      </c>
      <c r="B156" s="101" t="s">
        <v>908</v>
      </c>
      <c r="C156" s="101" t="s">
        <v>57</v>
      </c>
      <c r="D156" s="102" t="s">
        <v>71</v>
      </c>
      <c r="E156" s="102">
        <v>163</v>
      </c>
      <c r="I156" s="102">
        <v>10</v>
      </c>
    </row>
    <row r="157" spans="1:9" hidden="1" x14ac:dyDescent="0.35">
      <c r="A157" s="101" t="s">
        <v>905</v>
      </c>
      <c r="B157" s="101" t="s">
        <v>906</v>
      </c>
      <c r="C157" s="101" t="s">
        <v>53</v>
      </c>
      <c r="D157" s="102" t="s">
        <v>71</v>
      </c>
      <c r="E157" s="102">
        <v>162</v>
      </c>
      <c r="I157" s="102">
        <v>12</v>
      </c>
    </row>
    <row r="158" spans="1:9" hidden="1" x14ac:dyDescent="0.35">
      <c r="A158" s="103" t="s">
        <v>172</v>
      </c>
      <c r="B158" s="103" t="s">
        <v>1178</v>
      </c>
      <c r="C158" s="103" t="s">
        <v>49</v>
      </c>
      <c r="D158" s="104" t="s">
        <v>87</v>
      </c>
      <c r="E158" s="104">
        <v>162</v>
      </c>
      <c r="I158" s="104">
        <v>10</v>
      </c>
    </row>
    <row r="159" spans="1:9" x14ac:dyDescent="0.35">
      <c r="A159" s="105" t="s">
        <v>810</v>
      </c>
      <c r="B159" s="105" t="s">
        <v>160</v>
      </c>
      <c r="C159" s="105" t="s">
        <v>44</v>
      </c>
      <c r="D159" s="106" t="s">
        <v>96</v>
      </c>
      <c r="E159" s="106">
        <v>162</v>
      </c>
      <c r="I159" s="106">
        <v>12</v>
      </c>
    </row>
    <row r="160" spans="1:9" hidden="1" x14ac:dyDescent="0.35">
      <c r="A160" s="103" t="s">
        <v>553</v>
      </c>
      <c r="B160" s="103" t="s">
        <v>974</v>
      </c>
      <c r="C160" s="103" t="s">
        <v>51</v>
      </c>
      <c r="D160" s="104" t="s">
        <v>87</v>
      </c>
      <c r="E160" s="104">
        <v>161</v>
      </c>
      <c r="I160" s="104">
        <v>6</v>
      </c>
    </row>
    <row r="161" spans="1:9" hidden="1" x14ac:dyDescent="0.35">
      <c r="A161" s="101" t="s">
        <v>553</v>
      </c>
      <c r="B161" s="101" t="s">
        <v>735</v>
      </c>
      <c r="C161" s="101" t="s">
        <v>33</v>
      </c>
      <c r="D161" s="102" t="s">
        <v>71</v>
      </c>
      <c r="E161" s="102">
        <v>160</v>
      </c>
      <c r="I161" s="102">
        <v>14</v>
      </c>
    </row>
    <row r="162" spans="1:9" hidden="1" x14ac:dyDescent="0.35">
      <c r="A162" s="101" t="s">
        <v>792</v>
      </c>
      <c r="B162" s="101" t="s">
        <v>103</v>
      </c>
      <c r="C162" s="101" t="s">
        <v>40</v>
      </c>
      <c r="D162" s="102" t="s">
        <v>71</v>
      </c>
      <c r="E162" s="102">
        <v>160</v>
      </c>
      <c r="I162" s="102">
        <v>10</v>
      </c>
    </row>
    <row r="163" spans="1:9" hidden="1" x14ac:dyDescent="0.35">
      <c r="A163" s="103" t="s">
        <v>553</v>
      </c>
      <c r="B163" s="103" t="s">
        <v>746</v>
      </c>
      <c r="C163" s="103" t="s">
        <v>30</v>
      </c>
      <c r="D163" s="104" t="s">
        <v>87</v>
      </c>
      <c r="E163" s="104">
        <v>160</v>
      </c>
      <c r="I163" s="104">
        <v>11</v>
      </c>
    </row>
    <row r="164" spans="1:9" hidden="1" x14ac:dyDescent="0.35">
      <c r="A164" s="103" t="s">
        <v>962</v>
      </c>
      <c r="B164" s="103" t="s">
        <v>963</v>
      </c>
      <c r="C164" s="103" t="s">
        <v>21</v>
      </c>
      <c r="D164" s="104" t="s">
        <v>87</v>
      </c>
      <c r="E164" s="104">
        <v>159</v>
      </c>
      <c r="I164" s="104">
        <v>14</v>
      </c>
    </row>
    <row r="165" spans="1:9" hidden="1" x14ac:dyDescent="0.35">
      <c r="A165" s="103" t="s">
        <v>38</v>
      </c>
      <c r="B165" s="103" t="s">
        <v>77</v>
      </c>
      <c r="C165" s="103" t="s">
        <v>59</v>
      </c>
      <c r="D165" s="104" t="s">
        <v>87</v>
      </c>
      <c r="E165" s="104">
        <v>159</v>
      </c>
      <c r="I165" s="104">
        <v>11</v>
      </c>
    </row>
    <row r="166" spans="1:9" hidden="1" x14ac:dyDescent="0.35">
      <c r="A166" s="103" t="s">
        <v>622</v>
      </c>
      <c r="B166" s="103" t="s">
        <v>724</v>
      </c>
      <c r="C166" s="103" t="s">
        <v>57</v>
      </c>
      <c r="D166" s="104" t="s">
        <v>87</v>
      </c>
      <c r="E166" s="104">
        <v>159</v>
      </c>
      <c r="I166" s="104">
        <v>10</v>
      </c>
    </row>
    <row r="167" spans="1:9" hidden="1" x14ac:dyDescent="0.35">
      <c r="A167" s="103" t="s">
        <v>79</v>
      </c>
      <c r="B167" s="103" t="s">
        <v>1188</v>
      </c>
      <c r="C167" s="103" t="s">
        <v>33</v>
      </c>
      <c r="D167" s="104" t="s">
        <v>87</v>
      </c>
      <c r="E167" s="104">
        <v>158</v>
      </c>
      <c r="I167" s="104">
        <v>14</v>
      </c>
    </row>
    <row r="168" spans="1:9" x14ac:dyDescent="0.35">
      <c r="A168" s="105" t="s">
        <v>73</v>
      </c>
      <c r="B168" s="105" t="s">
        <v>815</v>
      </c>
      <c r="C168" s="105" t="s">
        <v>22</v>
      </c>
      <c r="D168" s="106" t="s">
        <v>96</v>
      </c>
      <c r="E168" s="106">
        <v>158</v>
      </c>
      <c r="I168" s="106">
        <v>12</v>
      </c>
    </row>
    <row r="169" spans="1:9" x14ac:dyDescent="0.35">
      <c r="A169" s="105" t="s">
        <v>713</v>
      </c>
      <c r="B169" s="105" t="s">
        <v>714</v>
      </c>
      <c r="C169" s="105" t="s">
        <v>36</v>
      </c>
      <c r="D169" s="106" t="s">
        <v>96</v>
      </c>
      <c r="E169" s="106">
        <v>156</v>
      </c>
      <c r="I169" s="106">
        <v>14</v>
      </c>
    </row>
    <row r="170" spans="1:9" hidden="1" x14ac:dyDescent="0.35">
      <c r="A170" s="107" t="s">
        <v>679</v>
      </c>
      <c r="B170" s="107" t="s">
        <v>680</v>
      </c>
      <c r="C170" s="107" t="s">
        <v>28</v>
      </c>
      <c r="D170" s="108" t="s">
        <v>166</v>
      </c>
      <c r="E170" s="108">
        <v>155</v>
      </c>
      <c r="I170" s="108">
        <v>12</v>
      </c>
    </row>
    <row r="171" spans="1:9" hidden="1" x14ac:dyDescent="0.35">
      <c r="A171" s="101" t="s">
        <v>79</v>
      </c>
      <c r="B171" s="101" t="s">
        <v>621</v>
      </c>
      <c r="C171" s="101" t="s">
        <v>53</v>
      </c>
      <c r="D171" s="102" t="s">
        <v>71</v>
      </c>
      <c r="E171" s="102">
        <v>154</v>
      </c>
      <c r="I171" s="102">
        <v>12</v>
      </c>
    </row>
    <row r="172" spans="1:9" hidden="1" x14ac:dyDescent="0.35">
      <c r="A172" s="101" t="s">
        <v>920</v>
      </c>
      <c r="B172" s="101" t="s">
        <v>921</v>
      </c>
      <c r="C172" s="101" t="s">
        <v>29</v>
      </c>
      <c r="D172" s="102" t="s">
        <v>71</v>
      </c>
      <c r="E172" s="102">
        <v>154</v>
      </c>
      <c r="I172" s="102">
        <v>7</v>
      </c>
    </row>
    <row r="173" spans="1:9" hidden="1" x14ac:dyDescent="0.35">
      <c r="A173" s="107" t="s">
        <v>170</v>
      </c>
      <c r="B173" s="107" t="s">
        <v>88</v>
      </c>
      <c r="C173" s="107" t="s">
        <v>44</v>
      </c>
      <c r="D173" s="108" t="s">
        <v>166</v>
      </c>
      <c r="E173" s="108">
        <v>154</v>
      </c>
      <c r="I173" s="108">
        <v>12</v>
      </c>
    </row>
    <row r="174" spans="1:9" hidden="1" x14ac:dyDescent="0.35">
      <c r="A174" s="99" t="s">
        <v>876</v>
      </c>
      <c r="B174" s="99" t="s">
        <v>45</v>
      </c>
      <c r="C174" s="99" t="s">
        <v>35</v>
      </c>
      <c r="D174" s="100" t="s">
        <v>18</v>
      </c>
      <c r="E174" s="100">
        <v>153</v>
      </c>
      <c r="I174" s="100">
        <v>14</v>
      </c>
    </row>
    <row r="175" spans="1:9" x14ac:dyDescent="0.35">
      <c r="A175" s="105" t="s">
        <v>812</v>
      </c>
      <c r="B175" s="105" t="s">
        <v>813</v>
      </c>
      <c r="C175" s="105" t="s">
        <v>50</v>
      </c>
      <c r="D175" s="106" t="s">
        <v>96</v>
      </c>
      <c r="E175" s="106">
        <v>152</v>
      </c>
      <c r="I175" s="106">
        <v>5</v>
      </c>
    </row>
    <row r="176" spans="1:9" hidden="1" x14ac:dyDescent="0.35">
      <c r="A176" s="101" t="s">
        <v>102</v>
      </c>
      <c r="B176" s="101" t="s">
        <v>1159</v>
      </c>
      <c r="C176" s="101" t="s">
        <v>44</v>
      </c>
      <c r="D176" s="102" t="s">
        <v>71</v>
      </c>
      <c r="E176" s="102">
        <v>151</v>
      </c>
      <c r="I176" s="102">
        <v>12</v>
      </c>
    </row>
    <row r="177" spans="1:9" hidden="1" x14ac:dyDescent="0.35">
      <c r="A177" s="103" t="s">
        <v>38</v>
      </c>
      <c r="B177" s="103" t="s">
        <v>1036</v>
      </c>
      <c r="C177" s="103" t="s">
        <v>43</v>
      </c>
      <c r="D177" s="104" t="s">
        <v>87</v>
      </c>
      <c r="E177" s="104">
        <v>151</v>
      </c>
      <c r="I177" s="104">
        <v>9</v>
      </c>
    </row>
    <row r="178" spans="1:9" hidden="1" x14ac:dyDescent="0.35">
      <c r="A178" s="103" t="s">
        <v>1147</v>
      </c>
      <c r="B178" s="103" t="s">
        <v>849</v>
      </c>
      <c r="C178" s="103" t="s">
        <v>32</v>
      </c>
      <c r="D178" s="104" t="s">
        <v>87</v>
      </c>
      <c r="E178" s="104">
        <v>150</v>
      </c>
      <c r="I178" s="104">
        <v>14</v>
      </c>
    </row>
    <row r="179" spans="1:9" hidden="1" x14ac:dyDescent="0.35">
      <c r="A179" s="103" t="s">
        <v>1031</v>
      </c>
      <c r="B179" s="103" t="s">
        <v>1032</v>
      </c>
      <c r="C179" s="103" t="s">
        <v>44</v>
      </c>
      <c r="D179" s="104" t="s">
        <v>87</v>
      </c>
      <c r="E179" s="104">
        <v>150</v>
      </c>
      <c r="I179" s="104">
        <v>12</v>
      </c>
    </row>
    <row r="180" spans="1:9" hidden="1" x14ac:dyDescent="0.35">
      <c r="A180" s="107" t="s">
        <v>752</v>
      </c>
      <c r="B180" s="107" t="s">
        <v>593</v>
      </c>
      <c r="C180" s="107" t="s">
        <v>53</v>
      </c>
      <c r="D180" s="108" t="s">
        <v>166</v>
      </c>
      <c r="E180" s="108">
        <v>150</v>
      </c>
      <c r="I180" s="108">
        <v>12</v>
      </c>
    </row>
    <row r="181" spans="1:9" hidden="1" x14ac:dyDescent="0.35">
      <c r="A181" s="107" t="s">
        <v>1009</v>
      </c>
      <c r="B181" s="107" t="s">
        <v>897</v>
      </c>
      <c r="C181" s="107" t="s">
        <v>22</v>
      </c>
      <c r="D181" s="108" t="s">
        <v>166</v>
      </c>
      <c r="E181" s="108">
        <v>150</v>
      </c>
      <c r="I181" s="108">
        <v>12</v>
      </c>
    </row>
    <row r="182" spans="1:9" hidden="1" x14ac:dyDescent="0.35">
      <c r="A182" s="101" t="s">
        <v>98</v>
      </c>
      <c r="B182" s="101" t="s">
        <v>1042</v>
      </c>
      <c r="C182" s="101" t="s">
        <v>47</v>
      </c>
      <c r="D182" s="102" t="s">
        <v>71</v>
      </c>
      <c r="E182" s="102">
        <v>149</v>
      </c>
      <c r="I182" s="102">
        <v>12</v>
      </c>
    </row>
    <row r="183" spans="1:9" hidden="1" x14ac:dyDescent="0.35">
      <c r="A183" s="107" t="s">
        <v>619</v>
      </c>
      <c r="B183" s="107" t="s">
        <v>620</v>
      </c>
      <c r="C183" s="107" t="s">
        <v>52</v>
      </c>
      <c r="D183" s="108" t="s">
        <v>166</v>
      </c>
      <c r="E183" s="108">
        <v>149</v>
      </c>
      <c r="I183" s="108">
        <v>6</v>
      </c>
    </row>
    <row r="184" spans="1:9" hidden="1" x14ac:dyDescent="0.35">
      <c r="A184" s="107" t="s">
        <v>629</v>
      </c>
      <c r="B184" s="107" t="s">
        <v>630</v>
      </c>
      <c r="C184" s="107" t="s">
        <v>49</v>
      </c>
      <c r="D184" s="108" t="s">
        <v>166</v>
      </c>
      <c r="E184" s="108">
        <v>149</v>
      </c>
      <c r="I184" s="108">
        <v>10</v>
      </c>
    </row>
    <row r="185" spans="1:9" hidden="1" x14ac:dyDescent="0.35">
      <c r="A185" s="107" t="s">
        <v>845</v>
      </c>
      <c r="B185" s="107" t="s">
        <v>596</v>
      </c>
      <c r="C185" s="107" t="s">
        <v>55</v>
      </c>
      <c r="D185" s="108" t="s">
        <v>166</v>
      </c>
      <c r="E185" s="108">
        <v>147</v>
      </c>
      <c r="I185" s="108">
        <v>9</v>
      </c>
    </row>
    <row r="186" spans="1:9" hidden="1" x14ac:dyDescent="0.35">
      <c r="A186" s="107" t="s">
        <v>690</v>
      </c>
      <c r="B186" s="107" t="s">
        <v>160</v>
      </c>
      <c r="C186" s="107" t="s">
        <v>47</v>
      </c>
      <c r="D186" s="108" t="s">
        <v>166</v>
      </c>
      <c r="E186" s="108">
        <v>147</v>
      </c>
      <c r="I186" s="108">
        <v>12</v>
      </c>
    </row>
    <row r="187" spans="1:9" hidden="1" x14ac:dyDescent="0.35">
      <c r="A187" s="107" t="s">
        <v>571</v>
      </c>
      <c r="B187" s="107" t="s">
        <v>596</v>
      </c>
      <c r="C187" s="107" t="s">
        <v>37</v>
      </c>
      <c r="D187" s="108" t="s">
        <v>166</v>
      </c>
      <c r="E187" s="108">
        <v>147</v>
      </c>
      <c r="I187" s="108">
        <v>5</v>
      </c>
    </row>
    <row r="188" spans="1:9" hidden="1" x14ac:dyDescent="0.35">
      <c r="A188" s="107" t="s">
        <v>641</v>
      </c>
      <c r="B188" s="107" t="s">
        <v>94</v>
      </c>
      <c r="C188" s="107" t="s">
        <v>40</v>
      </c>
      <c r="D188" s="108" t="s">
        <v>166</v>
      </c>
      <c r="E188" s="108">
        <v>147</v>
      </c>
      <c r="I188" s="108">
        <v>10</v>
      </c>
    </row>
    <row r="189" spans="1:9" hidden="1" x14ac:dyDescent="0.35">
      <c r="A189" s="103" t="s">
        <v>959</v>
      </c>
      <c r="B189" s="103" t="s">
        <v>956</v>
      </c>
      <c r="C189" s="103" t="s">
        <v>26</v>
      </c>
      <c r="D189" s="104" t="s">
        <v>87</v>
      </c>
      <c r="E189" s="104">
        <v>146</v>
      </c>
      <c r="I189" s="104">
        <v>11</v>
      </c>
    </row>
    <row r="190" spans="1:9" hidden="1" x14ac:dyDescent="0.35">
      <c r="A190" s="107" t="s">
        <v>601</v>
      </c>
      <c r="B190" s="107" t="s">
        <v>602</v>
      </c>
      <c r="C190" s="107" t="s">
        <v>36</v>
      </c>
      <c r="D190" s="108" t="s">
        <v>166</v>
      </c>
      <c r="E190" s="108">
        <v>146</v>
      </c>
      <c r="I190" s="108">
        <v>14</v>
      </c>
    </row>
    <row r="191" spans="1:9" hidden="1" x14ac:dyDescent="0.35">
      <c r="A191" s="107" t="s">
        <v>1136</v>
      </c>
      <c r="B191" s="107" t="s">
        <v>1137</v>
      </c>
      <c r="C191" s="107" t="s">
        <v>61</v>
      </c>
      <c r="D191" s="108" t="s">
        <v>166</v>
      </c>
      <c r="E191" s="108">
        <v>145</v>
      </c>
      <c r="I191" s="108">
        <v>12</v>
      </c>
    </row>
    <row r="192" spans="1:9" hidden="1" x14ac:dyDescent="0.35">
      <c r="A192" s="107" t="s">
        <v>167</v>
      </c>
      <c r="B192" s="107" t="s">
        <v>27</v>
      </c>
      <c r="C192" s="107" t="s">
        <v>59</v>
      </c>
      <c r="D192" s="108" t="s">
        <v>166</v>
      </c>
      <c r="E192" s="108">
        <v>144</v>
      </c>
      <c r="I192" s="108">
        <v>11</v>
      </c>
    </row>
    <row r="193" spans="1:9" hidden="1" x14ac:dyDescent="0.35">
      <c r="A193" s="107" t="s">
        <v>716</v>
      </c>
      <c r="B193" s="107" t="s">
        <v>97</v>
      </c>
      <c r="C193" s="107" t="s">
        <v>30</v>
      </c>
      <c r="D193" s="108" t="s">
        <v>166</v>
      </c>
      <c r="E193" s="108">
        <v>144</v>
      </c>
      <c r="I193" s="108">
        <v>11</v>
      </c>
    </row>
    <row r="194" spans="1:9" x14ac:dyDescent="0.35">
      <c r="A194" s="105" t="s">
        <v>771</v>
      </c>
      <c r="B194" s="105" t="s">
        <v>767</v>
      </c>
      <c r="C194" s="105" t="s">
        <v>42</v>
      </c>
      <c r="D194" s="106" t="s">
        <v>96</v>
      </c>
      <c r="E194" s="106">
        <v>143</v>
      </c>
      <c r="I194" s="106">
        <v>11</v>
      </c>
    </row>
    <row r="195" spans="1:9" hidden="1" x14ac:dyDescent="0.35">
      <c r="A195" s="107" t="s">
        <v>715</v>
      </c>
      <c r="B195" s="107" t="s">
        <v>27</v>
      </c>
      <c r="C195" s="107" t="s">
        <v>35</v>
      </c>
      <c r="D195" s="108" t="s">
        <v>166</v>
      </c>
      <c r="E195" s="108">
        <v>143</v>
      </c>
      <c r="I195" s="108">
        <v>14</v>
      </c>
    </row>
    <row r="196" spans="1:9" hidden="1" x14ac:dyDescent="0.35">
      <c r="A196" s="107" t="s">
        <v>577</v>
      </c>
      <c r="B196" s="107" t="s">
        <v>74</v>
      </c>
      <c r="C196" s="107" t="s">
        <v>43</v>
      </c>
      <c r="D196" s="108" t="s">
        <v>166</v>
      </c>
      <c r="E196" s="108">
        <v>143</v>
      </c>
      <c r="I196" s="108">
        <v>9</v>
      </c>
    </row>
    <row r="197" spans="1:9" hidden="1" x14ac:dyDescent="0.35">
      <c r="A197" s="107" t="s">
        <v>1138</v>
      </c>
      <c r="B197" s="107" t="s">
        <v>824</v>
      </c>
      <c r="C197" s="107" t="s">
        <v>48</v>
      </c>
      <c r="D197" s="108" t="s">
        <v>166</v>
      </c>
      <c r="E197" s="108">
        <v>142</v>
      </c>
      <c r="I197" s="108">
        <v>6</v>
      </c>
    </row>
    <row r="198" spans="1:9" hidden="1" x14ac:dyDescent="0.35">
      <c r="A198" s="101" t="s">
        <v>665</v>
      </c>
      <c r="B198" s="101" t="s">
        <v>666</v>
      </c>
      <c r="C198" s="101" t="s">
        <v>31</v>
      </c>
      <c r="D198" s="102" t="s">
        <v>71</v>
      </c>
      <c r="E198" s="102">
        <v>141</v>
      </c>
      <c r="I198" s="102">
        <v>5</v>
      </c>
    </row>
    <row r="199" spans="1:9" hidden="1" x14ac:dyDescent="0.35">
      <c r="A199" s="101" t="s">
        <v>884</v>
      </c>
      <c r="B199" s="101" t="s">
        <v>885</v>
      </c>
      <c r="C199" s="101" t="s">
        <v>48</v>
      </c>
      <c r="D199" s="102" t="s">
        <v>71</v>
      </c>
      <c r="E199" s="102">
        <v>140</v>
      </c>
      <c r="I199" s="102">
        <v>6</v>
      </c>
    </row>
    <row r="200" spans="1:9" hidden="1" x14ac:dyDescent="0.35">
      <c r="A200" s="103" t="s">
        <v>1179</v>
      </c>
      <c r="B200" s="103" t="s">
        <v>1180</v>
      </c>
      <c r="C200" s="103" t="s">
        <v>55</v>
      </c>
      <c r="D200" s="104" t="s">
        <v>87</v>
      </c>
      <c r="E200" s="104">
        <v>140</v>
      </c>
      <c r="I200" s="104">
        <v>9</v>
      </c>
    </row>
    <row r="201" spans="1:9" hidden="1" x14ac:dyDescent="0.35">
      <c r="A201" s="107" t="s">
        <v>93</v>
      </c>
      <c r="B201" s="107" t="s">
        <v>94</v>
      </c>
      <c r="C201" s="107" t="s">
        <v>58</v>
      </c>
      <c r="D201" s="108" t="s">
        <v>166</v>
      </c>
      <c r="E201" s="108">
        <v>140</v>
      </c>
      <c r="I201" s="108">
        <v>6</v>
      </c>
    </row>
    <row r="202" spans="1:9" hidden="1" x14ac:dyDescent="0.35">
      <c r="A202" s="101" t="s">
        <v>1033</v>
      </c>
      <c r="B202" s="101" t="s">
        <v>582</v>
      </c>
      <c r="C202" s="101" t="s">
        <v>59</v>
      </c>
      <c r="D202" s="102" t="s">
        <v>71</v>
      </c>
      <c r="E202" s="102">
        <v>139</v>
      </c>
      <c r="I202" s="102">
        <v>11</v>
      </c>
    </row>
    <row r="203" spans="1:9" hidden="1" x14ac:dyDescent="0.35">
      <c r="A203" s="103" t="s">
        <v>805</v>
      </c>
      <c r="B203" s="103" t="s">
        <v>806</v>
      </c>
      <c r="C203" s="103" t="s">
        <v>30</v>
      </c>
      <c r="D203" s="104" t="s">
        <v>87</v>
      </c>
      <c r="E203" s="104">
        <v>139</v>
      </c>
      <c r="I203" s="104">
        <v>11</v>
      </c>
    </row>
    <row r="204" spans="1:9" hidden="1" x14ac:dyDescent="0.35">
      <c r="A204" s="107" t="s">
        <v>1162</v>
      </c>
      <c r="B204" s="107" t="s">
        <v>596</v>
      </c>
      <c r="C204" s="107" t="s">
        <v>25</v>
      </c>
      <c r="D204" s="108" t="s">
        <v>166</v>
      </c>
      <c r="E204" s="108">
        <v>139</v>
      </c>
      <c r="I204" s="108">
        <v>5</v>
      </c>
    </row>
    <row r="205" spans="1:9" hidden="1" x14ac:dyDescent="0.35">
      <c r="A205" s="101" t="s">
        <v>607</v>
      </c>
      <c r="B205" s="101" t="s">
        <v>62</v>
      </c>
      <c r="C205" s="101" t="s">
        <v>57</v>
      </c>
      <c r="D205" s="102" t="s">
        <v>71</v>
      </c>
      <c r="E205" s="102">
        <v>137</v>
      </c>
      <c r="I205" s="102">
        <v>10</v>
      </c>
    </row>
    <row r="206" spans="1:9" hidden="1" x14ac:dyDescent="0.35">
      <c r="A206" s="107" t="s">
        <v>846</v>
      </c>
      <c r="B206" s="107" t="s">
        <v>847</v>
      </c>
      <c r="C206" s="107" t="s">
        <v>21</v>
      </c>
      <c r="D206" s="108" t="s">
        <v>166</v>
      </c>
      <c r="E206" s="108">
        <v>136</v>
      </c>
      <c r="I206" s="108">
        <v>14</v>
      </c>
    </row>
    <row r="207" spans="1:9" hidden="1" x14ac:dyDescent="0.35">
      <c r="A207" s="101" t="s">
        <v>896</v>
      </c>
      <c r="B207" s="101" t="s">
        <v>897</v>
      </c>
      <c r="C207" s="101" t="s">
        <v>51</v>
      </c>
      <c r="D207" s="102" t="s">
        <v>71</v>
      </c>
      <c r="E207" s="102">
        <v>135</v>
      </c>
      <c r="I207" s="102">
        <v>6</v>
      </c>
    </row>
    <row r="208" spans="1:9" hidden="1" x14ac:dyDescent="0.35">
      <c r="A208" s="107" t="s">
        <v>816</v>
      </c>
      <c r="B208" s="107" t="s">
        <v>751</v>
      </c>
      <c r="C208" s="107" t="s">
        <v>31</v>
      </c>
      <c r="D208" s="108" t="s">
        <v>166</v>
      </c>
      <c r="E208" s="108">
        <v>135</v>
      </c>
      <c r="I208" s="108">
        <v>5</v>
      </c>
    </row>
    <row r="209" spans="1:9" hidden="1" x14ac:dyDescent="0.35">
      <c r="A209" s="101" t="s">
        <v>915</v>
      </c>
      <c r="B209" s="101" t="s">
        <v>916</v>
      </c>
      <c r="C209" s="101" t="s">
        <v>26</v>
      </c>
      <c r="D209" s="102" t="s">
        <v>71</v>
      </c>
      <c r="E209" s="102">
        <v>134</v>
      </c>
      <c r="I209" s="102">
        <v>11</v>
      </c>
    </row>
    <row r="210" spans="1:9" hidden="1" x14ac:dyDescent="0.35">
      <c r="A210" s="101" t="s">
        <v>794</v>
      </c>
      <c r="B210" s="101" t="s">
        <v>795</v>
      </c>
      <c r="C210" s="101" t="s">
        <v>32</v>
      </c>
      <c r="D210" s="102" t="s">
        <v>71</v>
      </c>
      <c r="E210" s="102">
        <v>134</v>
      </c>
      <c r="I210" s="102">
        <v>14</v>
      </c>
    </row>
    <row r="211" spans="1:9" hidden="1" x14ac:dyDescent="0.35">
      <c r="A211" s="107" t="s">
        <v>157</v>
      </c>
      <c r="B211" s="107" t="s">
        <v>1010</v>
      </c>
      <c r="C211" s="107" t="s">
        <v>57</v>
      </c>
      <c r="D211" s="108" t="s">
        <v>166</v>
      </c>
      <c r="E211" s="108">
        <v>134</v>
      </c>
      <c r="I211" s="108">
        <v>10</v>
      </c>
    </row>
    <row r="212" spans="1:9" hidden="1" x14ac:dyDescent="0.35">
      <c r="A212" s="101" t="s">
        <v>1040</v>
      </c>
      <c r="B212" s="101" t="s">
        <v>706</v>
      </c>
      <c r="C212" s="101" t="s">
        <v>58</v>
      </c>
      <c r="D212" s="102" t="s">
        <v>71</v>
      </c>
      <c r="E212" s="102">
        <v>133</v>
      </c>
      <c r="I212" s="102">
        <v>6</v>
      </c>
    </row>
    <row r="213" spans="1:9" hidden="1" x14ac:dyDescent="0.35">
      <c r="A213" s="103" t="s">
        <v>676</v>
      </c>
      <c r="B213" s="103" t="s">
        <v>102</v>
      </c>
      <c r="C213" s="103" t="s">
        <v>44</v>
      </c>
      <c r="D213" s="104" t="s">
        <v>87</v>
      </c>
      <c r="E213" s="104">
        <v>133</v>
      </c>
      <c r="I213" s="104">
        <v>12</v>
      </c>
    </row>
    <row r="214" spans="1:9" hidden="1" x14ac:dyDescent="0.35">
      <c r="A214" s="107" t="s">
        <v>583</v>
      </c>
      <c r="B214" s="107" t="s">
        <v>618</v>
      </c>
      <c r="C214" s="107" t="s">
        <v>32</v>
      </c>
      <c r="D214" s="108" t="s">
        <v>166</v>
      </c>
      <c r="E214" s="108">
        <v>132</v>
      </c>
      <c r="I214" s="108">
        <v>14</v>
      </c>
    </row>
    <row r="215" spans="1:9" hidden="1" x14ac:dyDescent="0.35">
      <c r="A215" s="101" t="s">
        <v>691</v>
      </c>
      <c r="B215" s="101" t="s">
        <v>700</v>
      </c>
      <c r="C215" s="101" t="s">
        <v>31</v>
      </c>
      <c r="D215" s="102" t="s">
        <v>71</v>
      </c>
      <c r="E215" s="102">
        <v>131</v>
      </c>
      <c r="I215" s="102">
        <v>5</v>
      </c>
    </row>
    <row r="216" spans="1:9" hidden="1" x14ac:dyDescent="0.35">
      <c r="A216" s="103" t="s">
        <v>747</v>
      </c>
      <c r="B216" s="103" t="s">
        <v>685</v>
      </c>
      <c r="C216" s="103" t="s">
        <v>21</v>
      </c>
      <c r="D216" s="104" t="s">
        <v>87</v>
      </c>
      <c r="E216" s="104">
        <v>131</v>
      </c>
      <c r="I216" s="104">
        <v>14</v>
      </c>
    </row>
    <row r="217" spans="1:9" hidden="1" x14ac:dyDescent="0.35">
      <c r="A217" s="107" t="s">
        <v>717</v>
      </c>
      <c r="B217" s="107" t="s">
        <v>718</v>
      </c>
      <c r="C217" s="107" t="s">
        <v>34</v>
      </c>
      <c r="D217" s="108" t="s">
        <v>166</v>
      </c>
      <c r="E217" s="108">
        <v>131</v>
      </c>
      <c r="I217" s="108">
        <v>7</v>
      </c>
    </row>
    <row r="218" spans="1:9" hidden="1" x14ac:dyDescent="0.35">
      <c r="A218" s="103" t="s">
        <v>850</v>
      </c>
      <c r="B218" s="103" t="s">
        <v>851</v>
      </c>
      <c r="C218" s="103" t="s">
        <v>21</v>
      </c>
      <c r="D218" s="104" t="s">
        <v>87</v>
      </c>
      <c r="E218" s="104">
        <v>130</v>
      </c>
      <c r="I218" s="104">
        <v>14</v>
      </c>
    </row>
    <row r="219" spans="1:9" hidden="1" x14ac:dyDescent="0.35">
      <c r="A219" s="103" t="s">
        <v>624</v>
      </c>
      <c r="B219" s="103" t="s">
        <v>623</v>
      </c>
      <c r="C219" s="103" t="s">
        <v>31</v>
      </c>
      <c r="D219" s="104" t="s">
        <v>87</v>
      </c>
      <c r="E219" s="104">
        <v>129</v>
      </c>
      <c r="I219" s="104">
        <v>5</v>
      </c>
    </row>
    <row r="220" spans="1:9" hidden="1" x14ac:dyDescent="0.35">
      <c r="A220" s="103" t="s">
        <v>964</v>
      </c>
      <c r="B220" s="103" t="s">
        <v>965</v>
      </c>
      <c r="C220" s="103" t="s">
        <v>32</v>
      </c>
      <c r="D220" s="104" t="s">
        <v>87</v>
      </c>
      <c r="E220" s="104">
        <v>128</v>
      </c>
      <c r="I220" s="104">
        <v>14</v>
      </c>
    </row>
    <row r="221" spans="1:9" hidden="1" x14ac:dyDescent="0.35">
      <c r="A221" s="107" t="s">
        <v>1139</v>
      </c>
      <c r="B221" s="107" t="s">
        <v>793</v>
      </c>
      <c r="C221" s="107" t="s">
        <v>51</v>
      </c>
      <c r="D221" s="108" t="s">
        <v>166</v>
      </c>
      <c r="E221" s="108">
        <v>128</v>
      </c>
      <c r="I221" s="108">
        <v>6</v>
      </c>
    </row>
    <row r="222" spans="1:9" hidden="1" x14ac:dyDescent="0.35">
      <c r="A222" s="107" t="s">
        <v>818</v>
      </c>
      <c r="B222" s="107" t="s">
        <v>819</v>
      </c>
      <c r="C222" s="107" t="s">
        <v>26</v>
      </c>
      <c r="D222" s="108" t="s">
        <v>166</v>
      </c>
      <c r="E222" s="108">
        <v>126</v>
      </c>
      <c r="I222" s="108">
        <v>11</v>
      </c>
    </row>
    <row r="223" spans="1:9" hidden="1" x14ac:dyDescent="0.35">
      <c r="A223" s="107" t="s">
        <v>1012</v>
      </c>
      <c r="B223" s="107" t="s">
        <v>62</v>
      </c>
      <c r="C223" s="107" t="s">
        <v>50</v>
      </c>
      <c r="D223" s="108" t="s">
        <v>166</v>
      </c>
      <c r="E223" s="108">
        <v>126</v>
      </c>
      <c r="I223" s="108">
        <v>5</v>
      </c>
    </row>
    <row r="224" spans="1:9" hidden="1" x14ac:dyDescent="0.35">
      <c r="A224" s="101" t="s">
        <v>817</v>
      </c>
      <c r="B224" s="101" t="s">
        <v>923</v>
      </c>
      <c r="C224" s="101" t="s">
        <v>32</v>
      </c>
      <c r="D224" s="102" t="s">
        <v>71</v>
      </c>
      <c r="E224" s="102">
        <v>125</v>
      </c>
      <c r="I224" s="102">
        <v>14</v>
      </c>
    </row>
    <row r="225" spans="1:9" hidden="1" x14ac:dyDescent="0.35">
      <c r="A225" s="103" t="s">
        <v>798</v>
      </c>
      <c r="B225" s="103" t="s">
        <v>799</v>
      </c>
      <c r="C225" s="103" t="s">
        <v>31</v>
      </c>
      <c r="D225" s="104" t="s">
        <v>87</v>
      </c>
      <c r="E225" s="104">
        <v>125</v>
      </c>
      <c r="I225" s="104">
        <v>5</v>
      </c>
    </row>
    <row r="226" spans="1:9" hidden="1" x14ac:dyDescent="0.35">
      <c r="A226" s="103" t="s">
        <v>831</v>
      </c>
      <c r="B226" s="103" t="s">
        <v>664</v>
      </c>
      <c r="C226" s="103" t="s">
        <v>26</v>
      </c>
      <c r="D226" s="104" t="s">
        <v>87</v>
      </c>
      <c r="E226" s="104">
        <v>124</v>
      </c>
      <c r="I226" s="104">
        <v>11</v>
      </c>
    </row>
    <row r="227" spans="1:9" x14ac:dyDescent="0.35">
      <c r="A227" s="105" t="s">
        <v>657</v>
      </c>
      <c r="B227" s="105" t="s">
        <v>72</v>
      </c>
      <c r="C227" s="105" t="s">
        <v>30</v>
      </c>
      <c r="D227" s="106" t="s">
        <v>96</v>
      </c>
      <c r="E227" s="106">
        <v>124</v>
      </c>
      <c r="I227" s="106">
        <v>11</v>
      </c>
    </row>
    <row r="228" spans="1:9" x14ac:dyDescent="0.35">
      <c r="A228" s="105" t="s">
        <v>748</v>
      </c>
      <c r="B228" s="105" t="s">
        <v>749</v>
      </c>
      <c r="C228" s="105" t="s">
        <v>31</v>
      </c>
      <c r="D228" s="106" t="s">
        <v>96</v>
      </c>
      <c r="E228" s="106">
        <v>123</v>
      </c>
      <c r="I228" s="106">
        <v>5</v>
      </c>
    </row>
    <row r="229" spans="1:9" x14ac:dyDescent="0.35">
      <c r="A229" s="105" t="s">
        <v>575</v>
      </c>
      <c r="B229" s="105" t="s">
        <v>576</v>
      </c>
      <c r="C229" s="105" t="s">
        <v>21</v>
      </c>
      <c r="D229" s="106" t="s">
        <v>96</v>
      </c>
      <c r="E229" s="106">
        <v>123</v>
      </c>
      <c r="I229" s="106">
        <v>14</v>
      </c>
    </row>
    <row r="230" spans="1:9" hidden="1" x14ac:dyDescent="0.35">
      <c r="A230" s="101" t="s">
        <v>73</v>
      </c>
      <c r="B230" s="101" t="s">
        <v>853</v>
      </c>
      <c r="C230" s="101" t="s">
        <v>34</v>
      </c>
      <c r="D230" s="102" t="s">
        <v>71</v>
      </c>
      <c r="E230" s="102">
        <v>119</v>
      </c>
      <c r="I230" s="102">
        <v>7</v>
      </c>
    </row>
    <row r="231" spans="1:9" hidden="1" x14ac:dyDescent="0.35">
      <c r="A231" s="107" t="s">
        <v>817</v>
      </c>
      <c r="B231" s="107" t="s">
        <v>621</v>
      </c>
      <c r="C231" s="107" t="s">
        <v>42</v>
      </c>
      <c r="D231" s="108" t="s">
        <v>166</v>
      </c>
      <c r="E231" s="108">
        <v>119</v>
      </c>
      <c r="I231" s="108">
        <v>11</v>
      </c>
    </row>
    <row r="232" spans="1:9" hidden="1" x14ac:dyDescent="0.35">
      <c r="A232" s="103" t="s">
        <v>738</v>
      </c>
      <c r="B232" s="103" t="s">
        <v>1038</v>
      </c>
      <c r="C232" s="103" t="s">
        <v>46</v>
      </c>
      <c r="D232" s="104" t="s">
        <v>87</v>
      </c>
      <c r="E232" s="104">
        <v>118</v>
      </c>
      <c r="I232" s="104">
        <v>14</v>
      </c>
    </row>
    <row r="233" spans="1:9" x14ac:dyDescent="0.35">
      <c r="A233" s="105" t="s">
        <v>779</v>
      </c>
      <c r="B233" s="105" t="s">
        <v>736</v>
      </c>
      <c r="C233" s="105" t="s">
        <v>46</v>
      </c>
      <c r="D233" s="106" t="s">
        <v>96</v>
      </c>
      <c r="E233" s="106">
        <v>116</v>
      </c>
      <c r="I233" s="106">
        <v>14</v>
      </c>
    </row>
    <row r="234" spans="1:9" x14ac:dyDescent="0.35">
      <c r="A234" s="105" t="s">
        <v>832</v>
      </c>
      <c r="B234" s="105" t="s">
        <v>833</v>
      </c>
      <c r="C234" s="105" t="s">
        <v>17</v>
      </c>
      <c r="D234" s="106" t="s">
        <v>96</v>
      </c>
      <c r="E234" s="106">
        <v>116</v>
      </c>
      <c r="I234" s="106">
        <v>10</v>
      </c>
    </row>
    <row r="235" spans="1:9" hidden="1" x14ac:dyDescent="0.35">
      <c r="A235" s="101" t="s">
        <v>1192</v>
      </c>
      <c r="B235" s="101" t="s">
        <v>710</v>
      </c>
      <c r="C235" s="101" t="s">
        <v>55</v>
      </c>
      <c r="D235" s="102" t="s">
        <v>71</v>
      </c>
      <c r="E235" s="102">
        <v>114</v>
      </c>
      <c r="I235" s="102">
        <v>9</v>
      </c>
    </row>
    <row r="236" spans="1:9" hidden="1" x14ac:dyDescent="0.35">
      <c r="A236" s="101" t="s">
        <v>1150</v>
      </c>
      <c r="B236" s="101" t="s">
        <v>1151</v>
      </c>
      <c r="C236" s="101" t="s">
        <v>31</v>
      </c>
      <c r="D236" s="102" t="s">
        <v>71</v>
      </c>
      <c r="E236" s="102">
        <v>113</v>
      </c>
      <c r="I236" s="102">
        <v>5</v>
      </c>
    </row>
    <row r="237" spans="1:9" x14ac:dyDescent="0.35">
      <c r="A237" s="105" t="s">
        <v>54</v>
      </c>
      <c r="B237" s="105" t="s">
        <v>617</v>
      </c>
      <c r="C237" s="105" t="s">
        <v>58</v>
      </c>
      <c r="D237" s="106" t="s">
        <v>96</v>
      </c>
      <c r="E237" s="106">
        <v>113</v>
      </c>
      <c r="I237" s="106">
        <v>6</v>
      </c>
    </row>
    <row r="238" spans="1:9" x14ac:dyDescent="0.35">
      <c r="A238" s="105" t="s">
        <v>594</v>
      </c>
      <c r="B238" s="105" t="s">
        <v>595</v>
      </c>
      <c r="C238" s="105" t="s">
        <v>34</v>
      </c>
      <c r="D238" s="106" t="s">
        <v>96</v>
      </c>
      <c r="E238" s="106">
        <v>113</v>
      </c>
      <c r="I238" s="106">
        <v>7</v>
      </c>
    </row>
    <row r="239" spans="1:9" hidden="1" x14ac:dyDescent="0.35">
      <c r="A239" s="101" t="s">
        <v>687</v>
      </c>
      <c r="B239" s="101" t="s">
        <v>688</v>
      </c>
      <c r="C239" s="101" t="s">
        <v>21</v>
      </c>
      <c r="D239" s="102" t="s">
        <v>71</v>
      </c>
      <c r="E239" s="102">
        <v>112</v>
      </c>
      <c r="I239" s="102">
        <v>14</v>
      </c>
    </row>
    <row r="240" spans="1:9" hidden="1" x14ac:dyDescent="0.35">
      <c r="A240" s="107" t="s">
        <v>629</v>
      </c>
      <c r="B240" s="107" t="s">
        <v>848</v>
      </c>
      <c r="C240" s="107" t="s">
        <v>17</v>
      </c>
      <c r="D240" s="108" t="s">
        <v>166</v>
      </c>
      <c r="E240" s="108">
        <v>112</v>
      </c>
      <c r="I240" s="108">
        <v>10</v>
      </c>
    </row>
    <row r="241" spans="1:9" hidden="1" x14ac:dyDescent="0.35">
      <c r="A241" s="101" t="s">
        <v>758</v>
      </c>
      <c r="B241" s="101" t="s">
        <v>160</v>
      </c>
      <c r="C241" s="101" t="s">
        <v>28</v>
      </c>
      <c r="D241" s="102" t="s">
        <v>71</v>
      </c>
      <c r="E241" s="102">
        <v>111</v>
      </c>
      <c r="I241" s="102">
        <v>12</v>
      </c>
    </row>
    <row r="242" spans="1:9" x14ac:dyDescent="0.35">
      <c r="A242" s="105" t="s">
        <v>857</v>
      </c>
      <c r="B242" s="105" t="s">
        <v>650</v>
      </c>
      <c r="C242" s="105" t="s">
        <v>52</v>
      </c>
      <c r="D242" s="106" t="s">
        <v>96</v>
      </c>
      <c r="E242" s="106">
        <v>108</v>
      </c>
      <c r="I242" s="106">
        <v>6</v>
      </c>
    </row>
    <row r="243" spans="1:9" hidden="1" x14ac:dyDescent="0.35">
      <c r="A243" s="101" t="s">
        <v>1172</v>
      </c>
      <c r="B243" s="101" t="s">
        <v>824</v>
      </c>
      <c r="C243" s="101" t="s">
        <v>37</v>
      </c>
      <c r="D243" s="102" t="s">
        <v>71</v>
      </c>
      <c r="E243" s="102">
        <v>107</v>
      </c>
      <c r="I243" s="102">
        <v>5</v>
      </c>
    </row>
    <row r="244" spans="1:9" x14ac:dyDescent="0.35">
      <c r="A244" s="105" t="s">
        <v>1004</v>
      </c>
      <c r="B244" s="105" t="s">
        <v>172</v>
      </c>
      <c r="C244" s="105" t="s">
        <v>17</v>
      </c>
      <c r="D244" s="106" t="s">
        <v>96</v>
      </c>
      <c r="E244" s="106">
        <v>107</v>
      </c>
      <c r="I244" s="106">
        <v>10</v>
      </c>
    </row>
    <row r="245" spans="1:9" hidden="1" x14ac:dyDescent="0.35">
      <c r="A245" s="101" t="s">
        <v>661</v>
      </c>
      <c r="B245" s="101" t="s">
        <v>734</v>
      </c>
      <c r="C245" s="101" t="s">
        <v>34</v>
      </c>
      <c r="D245" s="102" t="s">
        <v>71</v>
      </c>
      <c r="E245" s="102">
        <v>106</v>
      </c>
      <c r="I245" s="102">
        <v>7</v>
      </c>
    </row>
    <row r="246" spans="1:9" hidden="1" x14ac:dyDescent="0.35">
      <c r="A246" s="101" t="s">
        <v>768</v>
      </c>
      <c r="B246" s="101" t="s">
        <v>769</v>
      </c>
      <c r="C246" s="101" t="s">
        <v>730</v>
      </c>
      <c r="D246" s="102" t="s">
        <v>71</v>
      </c>
      <c r="E246" s="102">
        <v>106</v>
      </c>
      <c r="I246" s="102">
        <v>0</v>
      </c>
    </row>
    <row r="247" spans="1:9" hidden="1" x14ac:dyDescent="0.35">
      <c r="A247" s="101" t="s">
        <v>733</v>
      </c>
      <c r="B247" s="101" t="s">
        <v>724</v>
      </c>
      <c r="C247" s="101" t="s">
        <v>55</v>
      </c>
      <c r="D247" s="102" t="s">
        <v>71</v>
      </c>
      <c r="E247" s="102">
        <v>105</v>
      </c>
      <c r="I247" s="102">
        <v>9</v>
      </c>
    </row>
    <row r="248" spans="1:9" x14ac:dyDescent="0.35">
      <c r="A248" s="105" t="s">
        <v>81</v>
      </c>
      <c r="B248" s="105" t="s">
        <v>689</v>
      </c>
      <c r="C248" s="105" t="s">
        <v>730</v>
      </c>
      <c r="D248" s="106" t="s">
        <v>96</v>
      </c>
      <c r="E248" s="106">
        <v>105</v>
      </c>
      <c r="I248" s="106">
        <v>0</v>
      </c>
    </row>
    <row r="249" spans="1:9" x14ac:dyDescent="0.35">
      <c r="A249" s="105" t="s">
        <v>678</v>
      </c>
      <c r="B249" s="105" t="s">
        <v>160</v>
      </c>
      <c r="C249" s="105" t="s">
        <v>51</v>
      </c>
      <c r="D249" s="106" t="s">
        <v>96</v>
      </c>
      <c r="E249" s="106">
        <v>104</v>
      </c>
      <c r="I249" s="106">
        <v>6</v>
      </c>
    </row>
    <row r="250" spans="1:9" hidden="1" x14ac:dyDescent="0.35">
      <c r="A250" s="103" t="s">
        <v>725</v>
      </c>
      <c r="B250" s="103" t="s">
        <v>726</v>
      </c>
      <c r="C250" s="103" t="s">
        <v>46</v>
      </c>
      <c r="D250" s="104" t="s">
        <v>87</v>
      </c>
      <c r="E250" s="104">
        <v>103</v>
      </c>
      <c r="I250" s="104">
        <v>14</v>
      </c>
    </row>
    <row r="251" spans="1:9" hidden="1" x14ac:dyDescent="0.35">
      <c r="A251" s="101" t="s">
        <v>1175</v>
      </c>
      <c r="B251" s="101" t="s">
        <v>1176</v>
      </c>
      <c r="C251" s="101" t="s">
        <v>42</v>
      </c>
      <c r="D251" s="102" t="s">
        <v>71</v>
      </c>
      <c r="E251" s="102">
        <v>102</v>
      </c>
      <c r="I251" s="102">
        <v>11</v>
      </c>
    </row>
    <row r="252" spans="1:9" hidden="1" x14ac:dyDescent="0.35">
      <c r="A252" s="103" t="s">
        <v>802</v>
      </c>
      <c r="B252" s="103" t="s">
        <v>803</v>
      </c>
      <c r="C252" s="103" t="s">
        <v>30</v>
      </c>
      <c r="D252" s="104" t="s">
        <v>87</v>
      </c>
      <c r="E252" s="104">
        <v>102</v>
      </c>
      <c r="I252" s="104">
        <v>11</v>
      </c>
    </row>
    <row r="253" spans="1:9" hidden="1" x14ac:dyDescent="0.35">
      <c r="A253" s="101" t="s">
        <v>1044</v>
      </c>
      <c r="B253" s="101" t="s">
        <v>1045</v>
      </c>
      <c r="C253" s="101" t="s">
        <v>30</v>
      </c>
      <c r="D253" s="102" t="s">
        <v>71</v>
      </c>
      <c r="E253" s="102">
        <v>101</v>
      </c>
      <c r="I253" s="102">
        <v>11</v>
      </c>
    </row>
    <row r="254" spans="1:9" x14ac:dyDescent="0.35">
      <c r="A254" s="105" t="s">
        <v>649</v>
      </c>
      <c r="B254" s="105" t="s">
        <v>650</v>
      </c>
      <c r="C254" s="105" t="s">
        <v>40</v>
      </c>
      <c r="D254" s="106" t="s">
        <v>96</v>
      </c>
      <c r="E254" s="106">
        <v>100</v>
      </c>
      <c r="I254" s="106">
        <v>10</v>
      </c>
    </row>
    <row r="255" spans="1:9" hidden="1" x14ac:dyDescent="0.35">
      <c r="A255" s="107" t="s">
        <v>1160</v>
      </c>
      <c r="B255" s="107" t="s">
        <v>1161</v>
      </c>
      <c r="C255" s="107" t="s">
        <v>33</v>
      </c>
      <c r="D255" s="108" t="s">
        <v>166</v>
      </c>
      <c r="E255" s="108">
        <v>99</v>
      </c>
      <c r="I255" s="108">
        <v>14</v>
      </c>
    </row>
    <row r="256" spans="1:9" x14ac:dyDescent="0.35">
      <c r="A256" s="105" t="s">
        <v>161</v>
      </c>
      <c r="B256" s="105" t="s">
        <v>103</v>
      </c>
      <c r="C256" s="105" t="s">
        <v>33</v>
      </c>
      <c r="D256" s="106" t="s">
        <v>96</v>
      </c>
      <c r="E256" s="106">
        <v>97</v>
      </c>
      <c r="I256" s="106">
        <v>14</v>
      </c>
    </row>
    <row r="257" spans="1:9" hidden="1" x14ac:dyDescent="0.35">
      <c r="A257" s="101" t="s">
        <v>856</v>
      </c>
      <c r="B257" s="101" t="s">
        <v>839</v>
      </c>
      <c r="C257" s="101" t="s">
        <v>61</v>
      </c>
      <c r="D257" s="102" t="s">
        <v>71</v>
      </c>
      <c r="E257" s="102">
        <v>96</v>
      </c>
      <c r="I257" s="102">
        <v>12</v>
      </c>
    </row>
    <row r="258" spans="1:9" hidden="1" x14ac:dyDescent="0.35">
      <c r="A258" s="103" t="s">
        <v>740</v>
      </c>
      <c r="B258" s="103" t="s">
        <v>741</v>
      </c>
      <c r="C258" s="103" t="s">
        <v>50</v>
      </c>
      <c r="D258" s="104" t="s">
        <v>87</v>
      </c>
      <c r="E258" s="104">
        <v>96</v>
      </c>
      <c r="I258" s="104">
        <v>5</v>
      </c>
    </row>
    <row r="259" spans="1:9" x14ac:dyDescent="0.35">
      <c r="A259" s="105" t="s">
        <v>858</v>
      </c>
      <c r="B259" s="105" t="s">
        <v>859</v>
      </c>
      <c r="C259" s="105" t="s">
        <v>35</v>
      </c>
      <c r="D259" s="106" t="s">
        <v>96</v>
      </c>
      <c r="E259" s="106">
        <v>95</v>
      </c>
      <c r="I259" s="106">
        <v>14</v>
      </c>
    </row>
    <row r="260" spans="1:9" hidden="1" x14ac:dyDescent="0.35">
      <c r="A260" s="101" t="s">
        <v>733</v>
      </c>
      <c r="B260" s="101" t="s">
        <v>917</v>
      </c>
      <c r="C260" s="101" t="s">
        <v>46</v>
      </c>
      <c r="D260" s="102" t="s">
        <v>71</v>
      </c>
      <c r="E260" s="102">
        <v>92</v>
      </c>
      <c r="I260" s="102">
        <v>14</v>
      </c>
    </row>
    <row r="261" spans="1:9" x14ac:dyDescent="0.35">
      <c r="A261" s="105" t="s">
        <v>615</v>
      </c>
      <c r="B261" s="105" t="s">
        <v>616</v>
      </c>
      <c r="C261" s="105" t="s">
        <v>26</v>
      </c>
      <c r="D261" s="106" t="s">
        <v>96</v>
      </c>
      <c r="E261" s="106">
        <v>88</v>
      </c>
      <c r="I261" s="106">
        <v>11</v>
      </c>
    </row>
    <row r="262" spans="1:9" hidden="1" x14ac:dyDescent="0.35">
      <c r="A262" s="101" t="s">
        <v>755</v>
      </c>
      <c r="B262" s="101" t="s">
        <v>756</v>
      </c>
      <c r="C262" s="101" t="s">
        <v>36</v>
      </c>
      <c r="D262" s="102" t="s">
        <v>71</v>
      </c>
      <c r="E262" s="102">
        <v>85</v>
      </c>
      <c r="I262" s="102">
        <v>14</v>
      </c>
    </row>
    <row r="263" spans="1:9" hidden="1" x14ac:dyDescent="0.35">
      <c r="A263" s="101" t="s">
        <v>1081</v>
      </c>
      <c r="B263" s="101" t="s">
        <v>1082</v>
      </c>
      <c r="C263" s="101" t="s">
        <v>49</v>
      </c>
      <c r="D263" s="102" t="s">
        <v>71</v>
      </c>
      <c r="E263" s="102">
        <v>85</v>
      </c>
      <c r="I263" s="102">
        <v>10</v>
      </c>
    </row>
    <row r="264" spans="1:9" x14ac:dyDescent="0.35">
      <c r="A264" s="105" t="s">
        <v>651</v>
      </c>
      <c r="B264" s="105" t="s">
        <v>169</v>
      </c>
      <c r="C264" s="105" t="s">
        <v>47</v>
      </c>
      <c r="D264" s="106" t="s">
        <v>96</v>
      </c>
      <c r="E264" s="106">
        <v>84</v>
      </c>
      <c r="I264" s="106">
        <v>12</v>
      </c>
    </row>
    <row r="265" spans="1:9" x14ac:dyDescent="0.35">
      <c r="A265" s="105" t="s">
        <v>993</v>
      </c>
      <c r="B265" s="105" t="s">
        <v>994</v>
      </c>
      <c r="C265" s="105" t="s">
        <v>53</v>
      </c>
      <c r="D265" s="106" t="s">
        <v>96</v>
      </c>
      <c r="E265" s="106">
        <v>84</v>
      </c>
      <c r="I265" s="106">
        <v>12</v>
      </c>
    </row>
    <row r="266" spans="1:9" hidden="1" x14ac:dyDescent="0.35">
      <c r="A266" s="101" t="s">
        <v>681</v>
      </c>
      <c r="B266" s="101" t="s">
        <v>682</v>
      </c>
      <c r="C266" s="101" t="s">
        <v>52</v>
      </c>
      <c r="D266" s="102" t="s">
        <v>71</v>
      </c>
      <c r="E266" s="102">
        <v>83</v>
      </c>
      <c r="I266" s="102">
        <v>6</v>
      </c>
    </row>
    <row r="267" spans="1:9" x14ac:dyDescent="0.35">
      <c r="A267" s="105" t="s">
        <v>560</v>
      </c>
      <c r="B267" s="105" t="s">
        <v>814</v>
      </c>
      <c r="C267" s="105" t="s">
        <v>22</v>
      </c>
      <c r="D267" s="106" t="s">
        <v>96</v>
      </c>
      <c r="E267" s="106">
        <v>77</v>
      </c>
      <c r="I267" s="106">
        <v>12</v>
      </c>
    </row>
    <row r="268" spans="1:9" hidden="1" x14ac:dyDescent="0.35">
      <c r="A268" s="101" t="s">
        <v>560</v>
      </c>
      <c r="B268" s="101" t="s">
        <v>922</v>
      </c>
      <c r="C268" s="101" t="s">
        <v>46</v>
      </c>
      <c r="D268" s="102" t="s">
        <v>71</v>
      </c>
      <c r="E268" s="102">
        <v>75</v>
      </c>
      <c r="I268" s="102">
        <v>14</v>
      </c>
    </row>
    <row r="269" spans="1:9" hidden="1" x14ac:dyDescent="0.35">
      <c r="A269" s="101" t="s">
        <v>857</v>
      </c>
      <c r="B269" s="101" t="s">
        <v>1079</v>
      </c>
      <c r="C269" s="101" t="s">
        <v>30</v>
      </c>
      <c r="D269" s="102" t="s">
        <v>71</v>
      </c>
      <c r="E269" s="102">
        <v>74</v>
      </c>
      <c r="I269" s="102">
        <v>11</v>
      </c>
    </row>
    <row r="270" spans="1:9" x14ac:dyDescent="0.35">
      <c r="A270" s="105" t="s">
        <v>1006</v>
      </c>
      <c r="B270" s="105" t="s">
        <v>1007</v>
      </c>
      <c r="C270" s="105" t="s">
        <v>58</v>
      </c>
      <c r="D270" s="106" t="s">
        <v>96</v>
      </c>
      <c r="E270" s="106">
        <v>73</v>
      </c>
      <c r="I270" s="106">
        <v>6</v>
      </c>
    </row>
    <row r="271" spans="1:9" hidden="1" x14ac:dyDescent="0.35">
      <c r="A271" s="101" t="s">
        <v>1194</v>
      </c>
      <c r="B271" s="101" t="s">
        <v>582</v>
      </c>
      <c r="C271" s="101" t="s">
        <v>35</v>
      </c>
      <c r="D271" s="102" t="s">
        <v>71</v>
      </c>
      <c r="E271" s="102">
        <v>72</v>
      </c>
      <c r="I271" s="102">
        <v>14</v>
      </c>
    </row>
    <row r="272" spans="1:9" hidden="1" x14ac:dyDescent="0.35">
      <c r="A272" s="101" t="s">
        <v>701</v>
      </c>
      <c r="B272" s="101" t="s">
        <v>702</v>
      </c>
      <c r="C272" s="101" t="s">
        <v>17</v>
      </c>
      <c r="D272" s="102" t="s">
        <v>71</v>
      </c>
      <c r="E272" s="102">
        <v>63</v>
      </c>
      <c r="I272" s="102">
        <v>10</v>
      </c>
    </row>
    <row r="273" spans="1:9" x14ac:dyDescent="0.35">
      <c r="A273" s="105" t="s">
        <v>712</v>
      </c>
      <c r="B273" s="105" t="s">
        <v>620</v>
      </c>
      <c r="C273" s="105" t="s">
        <v>57</v>
      </c>
      <c r="D273" s="106" t="s">
        <v>96</v>
      </c>
      <c r="E273" s="106">
        <v>63</v>
      </c>
      <c r="I273" s="106">
        <v>10</v>
      </c>
    </row>
    <row r="274" spans="1:9" x14ac:dyDescent="0.35">
      <c r="A274" s="105" t="s">
        <v>811</v>
      </c>
      <c r="B274" s="105" t="s">
        <v>77</v>
      </c>
      <c r="C274" s="105" t="s">
        <v>49</v>
      </c>
      <c r="D274" s="106" t="s">
        <v>96</v>
      </c>
      <c r="E274" s="106">
        <v>62</v>
      </c>
      <c r="I274" s="106">
        <v>10</v>
      </c>
    </row>
    <row r="275" spans="1:9" x14ac:dyDescent="0.35">
      <c r="A275" s="105" t="s">
        <v>626</v>
      </c>
      <c r="B275" s="105" t="s">
        <v>83</v>
      </c>
      <c r="C275" s="105" t="s">
        <v>21</v>
      </c>
      <c r="D275" s="106" t="s">
        <v>96</v>
      </c>
      <c r="E275" s="106">
        <v>60</v>
      </c>
      <c r="I275" s="106">
        <v>14</v>
      </c>
    </row>
    <row r="276" spans="1:9" x14ac:dyDescent="0.35">
      <c r="A276" s="105" t="s">
        <v>764</v>
      </c>
      <c r="B276" s="105" t="s">
        <v>88</v>
      </c>
      <c r="C276" s="105" t="s">
        <v>32</v>
      </c>
      <c r="D276" s="106" t="s">
        <v>96</v>
      </c>
      <c r="E276" s="106">
        <v>56</v>
      </c>
      <c r="I276" s="106">
        <v>14</v>
      </c>
    </row>
    <row r="277" spans="1:9" hidden="1" x14ac:dyDescent="0.35">
      <c r="A277" s="101" t="s">
        <v>728</v>
      </c>
      <c r="B277" s="101" t="s">
        <v>729</v>
      </c>
      <c r="C277" s="101" t="s">
        <v>37</v>
      </c>
      <c r="D277" s="102" t="s">
        <v>71</v>
      </c>
      <c r="E277" s="102">
        <v>52</v>
      </c>
      <c r="I277" s="102">
        <v>5</v>
      </c>
    </row>
    <row r="278" spans="1:9" x14ac:dyDescent="0.35">
      <c r="A278" s="105" t="s">
        <v>827</v>
      </c>
      <c r="B278" s="105" t="s">
        <v>708</v>
      </c>
      <c r="C278" s="105" t="s">
        <v>43</v>
      </c>
      <c r="D278" s="106" t="s">
        <v>96</v>
      </c>
      <c r="E278" s="106">
        <v>52</v>
      </c>
      <c r="I278" s="106">
        <v>9</v>
      </c>
    </row>
    <row r="279" spans="1:9" hidden="1" x14ac:dyDescent="0.35">
      <c r="A279" s="101" t="s">
        <v>825</v>
      </c>
      <c r="B279" s="101" t="s">
        <v>826</v>
      </c>
      <c r="C279" s="101" t="s">
        <v>22</v>
      </c>
      <c r="D279" s="102" t="s">
        <v>71</v>
      </c>
      <c r="E279" s="102">
        <v>50</v>
      </c>
      <c r="I279" s="102">
        <v>12</v>
      </c>
    </row>
    <row r="280" spans="1:9" hidden="1" x14ac:dyDescent="0.35">
      <c r="A280" s="99" t="s">
        <v>19</v>
      </c>
      <c r="B280" s="99" t="s">
        <v>20</v>
      </c>
      <c r="C280" s="99" t="s">
        <v>730</v>
      </c>
      <c r="D280" s="100" t="s">
        <v>18</v>
      </c>
      <c r="E280" s="100">
        <v>0</v>
      </c>
      <c r="I280" s="100">
        <v>0</v>
      </c>
    </row>
  </sheetData>
  <autoFilter ref="A1:E280" xr:uid="{64EFA76B-6093-47EB-BE0E-A556565E2A94}">
    <filterColumn colId="3">
      <filters>
        <filter val="TE"/>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T21"/>
  <sheetViews>
    <sheetView zoomScale="85" zoomScaleNormal="85" workbookViewId="0">
      <selection activeCell="V18" sqref="V18"/>
    </sheetView>
  </sheetViews>
  <sheetFormatPr defaultRowHeight="14.5" x14ac:dyDescent="0.35"/>
  <cols>
    <col min="1" max="1" width="26" bestFit="1" customWidth="1"/>
    <col min="8" max="8" width="17.6328125" bestFit="1" customWidth="1"/>
    <col min="10" max="10" width="17.6328125" bestFit="1" customWidth="1"/>
  </cols>
  <sheetData>
    <row r="1" spans="1:20" x14ac:dyDescent="0.35">
      <c r="A1" s="13" t="s">
        <v>222</v>
      </c>
      <c r="B1" s="13" t="s">
        <v>173</v>
      </c>
      <c r="C1" s="13" t="s">
        <v>174</v>
      </c>
      <c r="D1" s="13" t="s">
        <v>175</v>
      </c>
      <c r="E1" s="13" t="s">
        <v>176</v>
      </c>
      <c r="F1" s="76" t="s">
        <v>223</v>
      </c>
      <c r="H1" s="3" t="s">
        <v>207</v>
      </c>
      <c r="I1" s="84" t="s">
        <v>183</v>
      </c>
      <c r="J1" s="84" t="s">
        <v>184</v>
      </c>
      <c r="K1" s="84" t="s">
        <v>185</v>
      </c>
      <c r="L1" s="84" t="s">
        <v>186</v>
      </c>
      <c r="M1" s="84" t="s">
        <v>187</v>
      </c>
      <c r="N1" s="84" t="s">
        <v>188</v>
      </c>
      <c r="O1" s="84" t="s">
        <v>189</v>
      </c>
      <c r="R1" s="3" t="s">
        <v>205</v>
      </c>
      <c r="S1" s="3" t="s">
        <v>206</v>
      </c>
    </row>
    <row r="2" spans="1:20" x14ac:dyDescent="0.35">
      <c r="A2" t="s">
        <v>177</v>
      </c>
      <c r="B2">
        <v>25</v>
      </c>
      <c r="C2">
        <v>25</v>
      </c>
      <c r="D2">
        <v>50</v>
      </c>
      <c r="E2">
        <v>25</v>
      </c>
      <c r="F2" s="70">
        <v>25</v>
      </c>
      <c r="H2" t="s">
        <v>192</v>
      </c>
      <c r="I2" s="12">
        <f>ROUNDUP((1.25*$S$2)*(1+((I4-1)/2)),0)</f>
        <v>15</v>
      </c>
      <c r="J2" s="12">
        <f>ROUNDUP((2.22*$S$2)*(1+((J4-1)/2)),0)</f>
        <v>40</v>
      </c>
      <c r="K2" s="12">
        <f>IF(K4&gt;2,ROUNDUP((2*$S$2)*(1+((K4-1)/2)),0),ROUNDUP((2.33333333*$S$2)*(1+((K4-1)/2)),0))</f>
        <v>42</v>
      </c>
      <c r="L2" s="12">
        <f>ROUNDUP((1.25*$S$2)*(1+((L4-1)/2)),0)</f>
        <v>15</v>
      </c>
      <c r="M2" s="12">
        <v>1</v>
      </c>
      <c r="N2" s="12">
        <v>1</v>
      </c>
      <c r="O2" s="83">
        <f>SUM(I2:N2)</f>
        <v>114</v>
      </c>
      <c r="R2" t="s">
        <v>191</v>
      </c>
      <c r="S2" s="12">
        <v>12</v>
      </c>
    </row>
    <row r="3" spans="1:20" x14ac:dyDescent="0.35">
      <c r="A3" t="s">
        <v>178</v>
      </c>
      <c r="B3">
        <v>4</v>
      </c>
      <c r="C3">
        <v>4</v>
      </c>
      <c r="D3">
        <v>4</v>
      </c>
      <c r="E3">
        <v>4</v>
      </c>
      <c r="F3" s="70">
        <v>4</v>
      </c>
      <c r="H3" t="s">
        <v>195</v>
      </c>
      <c r="I3" s="12">
        <f t="shared" ref="I3:N3" si="0">$S$2*I4</f>
        <v>12</v>
      </c>
      <c r="J3" s="12">
        <f t="shared" si="0"/>
        <v>24</v>
      </c>
      <c r="K3" s="12">
        <f t="shared" si="0"/>
        <v>24</v>
      </c>
      <c r="L3" s="12">
        <f t="shared" si="0"/>
        <v>12</v>
      </c>
      <c r="M3" s="12">
        <f t="shared" si="0"/>
        <v>12</v>
      </c>
      <c r="N3" s="12">
        <f t="shared" si="0"/>
        <v>12</v>
      </c>
      <c r="O3" s="83">
        <f>SUM(I3:N3)</f>
        <v>96</v>
      </c>
      <c r="R3" t="s">
        <v>194</v>
      </c>
      <c r="S3" s="12">
        <v>10</v>
      </c>
    </row>
    <row r="4" spans="1:20" x14ac:dyDescent="0.35">
      <c r="A4" t="s">
        <v>216</v>
      </c>
      <c r="B4">
        <v>2</v>
      </c>
      <c r="C4">
        <v>2</v>
      </c>
      <c r="D4">
        <v>1</v>
      </c>
      <c r="E4">
        <v>2</v>
      </c>
      <c r="F4" s="70">
        <v>2</v>
      </c>
      <c r="H4" t="s">
        <v>197</v>
      </c>
      <c r="I4">
        <v>1</v>
      </c>
      <c r="J4">
        <v>2</v>
      </c>
      <c r="K4">
        <v>2</v>
      </c>
      <c r="L4">
        <v>1</v>
      </c>
      <c r="M4">
        <v>1</v>
      </c>
      <c r="N4">
        <v>1</v>
      </c>
      <c r="O4" s="83">
        <f>SUM(I4:N4)</f>
        <v>8</v>
      </c>
      <c r="R4" t="s">
        <v>196</v>
      </c>
      <c r="S4" s="12">
        <f>S2*S3</f>
        <v>120</v>
      </c>
    </row>
    <row r="5" spans="1:20" x14ac:dyDescent="0.35">
      <c r="A5" t="s">
        <v>179</v>
      </c>
      <c r="B5">
        <v>10</v>
      </c>
      <c r="C5">
        <v>10</v>
      </c>
      <c r="D5">
        <v>25</v>
      </c>
      <c r="E5">
        <v>10</v>
      </c>
      <c r="F5" s="70">
        <v>10</v>
      </c>
      <c r="R5" t="s">
        <v>198</v>
      </c>
      <c r="S5" s="82">
        <v>200</v>
      </c>
    </row>
    <row r="6" spans="1:20" x14ac:dyDescent="0.35">
      <c r="A6" t="s">
        <v>180</v>
      </c>
      <c r="C6">
        <v>1</v>
      </c>
      <c r="F6" s="70">
        <v>0</v>
      </c>
      <c r="R6" t="s">
        <v>199</v>
      </c>
      <c r="S6" s="82">
        <f>S2*S5</f>
        <v>2400</v>
      </c>
    </row>
    <row r="7" spans="1:20" x14ac:dyDescent="0.35">
      <c r="A7" t="s">
        <v>181</v>
      </c>
      <c r="B7">
        <v>10</v>
      </c>
      <c r="C7">
        <v>10</v>
      </c>
      <c r="D7">
        <v>25</v>
      </c>
      <c r="E7">
        <v>10</v>
      </c>
      <c r="F7" s="70">
        <v>10</v>
      </c>
      <c r="R7" t="s">
        <v>190</v>
      </c>
      <c r="S7" s="82">
        <f>ROUNDUP(S6/O2,0)</f>
        <v>22</v>
      </c>
    </row>
    <row r="8" spans="1:20" x14ac:dyDescent="0.35">
      <c r="A8" t="s">
        <v>182</v>
      </c>
      <c r="B8">
        <v>6</v>
      </c>
      <c r="C8">
        <v>6</v>
      </c>
      <c r="D8">
        <v>6</v>
      </c>
      <c r="E8">
        <v>6</v>
      </c>
      <c r="F8" s="70">
        <v>6</v>
      </c>
      <c r="R8" t="s">
        <v>193</v>
      </c>
      <c r="S8">
        <v>0.875</v>
      </c>
    </row>
    <row r="9" spans="1:20" x14ac:dyDescent="0.35">
      <c r="A9" t="s">
        <v>208</v>
      </c>
      <c r="B9">
        <v>3</v>
      </c>
      <c r="C9">
        <v>3</v>
      </c>
      <c r="D9">
        <v>3</v>
      </c>
      <c r="E9">
        <v>3</v>
      </c>
      <c r="F9" s="70">
        <v>3</v>
      </c>
    </row>
    <row r="10" spans="1:20" x14ac:dyDescent="0.35">
      <c r="A10" t="s">
        <v>209</v>
      </c>
      <c r="B10">
        <v>4</v>
      </c>
      <c r="C10">
        <v>4</v>
      </c>
      <c r="D10">
        <v>4</v>
      </c>
      <c r="E10">
        <v>4</v>
      </c>
      <c r="F10" s="70">
        <v>4</v>
      </c>
    </row>
    <row r="11" spans="1:20" x14ac:dyDescent="0.35">
      <c r="A11" t="s">
        <v>210</v>
      </c>
      <c r="B11">
        <v>5</v>
      </c>
      <c r="C11">
        <v>5</v>
      </c>
      <c r="D11">
        <v>5</v>
      </c>
      <c r="E11">
        <v>5</v>
      </c>
      <c r="F11" s="70">
        <v>5</v>
      </c>
    </row>
    <row r="12" spans="1:20" ht="15" thickBot="1" x14ac:dyDescent="0.4">
      <c r="A12" t="s">
        <v>165</v>
      </c>
      <c r="B12">
        <v>1</v>
      </c>
      <c r="C12">
        <v>1</v>
      </c>
      <c r="D12">
        <v>1</v>
      </c>
      <c r="E12">
        <v>1</v>
      </c>
      <c r="F12" s="71">
        <v>1</v>
      </c>
    </row>
    <row r="13" spans="1:20" ht="15" thickBot="1" x14ac:dyDescent="0.4"/>
    <row r="14" spans="1:20" x14ac:dyDescent="0.35">
      <c r="A14" s="3" t="s">
        <v>200</v>
      </c>
      <c r="B14" s="84" t="str">
        <f>QBs!AD1</f>
        <v>QB</v>
      </c>
      <c r="C14" s="84" t="str">
        <f>RBs!AD1</f>
        <v>RBs</v>
      </c>
      <c r="D14" s="84" t="str">
        <f>WRs!AD1</f>
        <v>WRs</v>
      </c>
      <c r="E14" s="84" t="str">
        <f>TEs!AC1</f>
        <v>Vmodes</v>
      </c>
      <c r="F14" s="84" t="str">
        <f>Ks!X1</f>
        <v>Ks</v>
      </c>
      <c r="G14" s="84" t="str">
        <f>DEFs!Q1</f>
        <v>DEFs</v>
      </c>
      <c r="J14" s="109" t="s">
        <v>226</v>
      </c>
      <c r="K14" s="110"/>
      <c r="L14" s="110"/>
      <c r="M14" s="110"/>
      <c r="N14" s="110"/>
      <c r="O14" s="110"/>
      <c r="P14" s="110"/>
      <c r="Q14" s="111"/>
      <c r="S14" s="59" t="s">
        <v>205</v>
      </c>
      <c r="T14" s="54" t="s">
        <v>206</v>
      </c>
    </row>
    <row r="15" spans="1:20" x14ac:dyDescent="0.35">
      <c r="A15" t="s">
        <v>201</v>
      </c>
      <c r="B15" s="50">
        <f>QBs!AD2</f>
        <v>311</v>
      </c>
      <c r="C15" s="50">
        <f>RBs!AD2</f>
        <v>128</v>
      </c>
      <c r="D15" s="50">
        <f>WRs!AD2</f>
        <v>132</v>
      </c>
      <c r="E15" s="50" t="str">
        <f>TEs!AC2</f>
        <v>V_Reg</v>
      </c>
      <c r="F15" s="50">
        <f>Ks!X2</f>
        <v>187</v>
      </c>
      <c r="G15" s="50">
        <f>DEFs!Q2</f>
        <v>999</v>
      </c>
      <c r="J15" s="77" t="s">
        <v>207</v>
      </c>
      <c r="K15" s="62" t="s">
        <v>183</v>
      </c>
      <c r="L15" s="62" t="s">
        <v>184</v>
      </c>
      <c r="M15" s="62" t="s">
        <v>185</v>
      </c>
      <c r="N15" s="62" t="s">
        <v>186</v>
      </c>
      <c r="O15" s="62" t="s">
        <v>187</v>
      </c>
      <c r="P15" s="62" t="s">
        <v>188</v>
      </c>
      <c r="Q15" s="56" t="s">
        <v>189</v>
      </c>
      <c r="S15" s="61" t="s">
        <v>191</v>
      </c>
      <c r="T15" s="78">
        <v>12</v>
      </c>
    </row>
    <row r="16" spans="1:20" x14ac:dyDescent="0.35">
      <c r="A16" t="s">
        <v>202</v>
      </c>
      <c r="B16" s="50">
        <f>QBs!AD3</f>
        <v>311</v>
      </c>
      <c r="C16" s="50">
        <f>RBs!AD3</f>
        <v>151</v>
      </c>
      <c r="D16" s="50">
        <f>WRs!AD3</f>
        <v>206</v>
      </c>
      <c r="E16" s="50" t="str">
        <f>TEs!AC3</f>
        <v>V-PPR</v>
      </c>
      <c r="F16" s="50">
        <f>Ks!X3</f>
        <v>187</v>
      </c>
      <c r="G16" s="50">
        <f>DEFs!Q3</f>
        <v>999</v>
      </c>
      <c r="J16" s="77" t="s">
        <v>192</v>
      </c>
      <c r="K16" s="72">
        <f>ROUNDUP((1.25*$T$15)*(1+((K18-1)/2)),0)</f>
        <v>15</v>
      </c>
      <c r="L16" s="72">
        <f>ROUNDUP((2.5833333333*$T$15)*(1+((L18-1)/2)),0)</f>
        <v>47</v>
      </c>
      <c r="M16" s="72">
        <f>IF(M18&gt;2,ROUNDUP((2*$T$15)*(1+((M18-1)/2)),0),ROUNDUP((2.25*$S$2)*(1+((M18-1)/2)),0))</f>
        <v>41</v>
      </c>
      <c r="N16" s="72">
        <f>ROUNDUP((1.25*$T$15)*(1+((N18-1)/2)),0)</f>
        <v>15</v>
      </c>
      <c r="O16" s="72">
        <v>1</v>
      </c>
      <c r="P16" s="72">
        <v>1</v>
      </c>
      <c r="Q16" s="78">
        <f>SUM(K16:P16)</f>
        <v>120</v>
      </c>
      <c r="S16" s="61" t="s">
        <v>194</v>
      </c>
      <c r="T16" s="78">
        <v>10</v>
      </c>
    </row>
    <row r="17" spans="1:20" x14ac:dyDescent="0.35">
      <c r="A17" t="s">
        <v>203</v>
      </c>
      <c r="B17" s="50">
        <f>QBs!AD4</f>
        <v>223</v>
      </c>
      <c r="C17" s="50">
        <f>RBs!AD4</f>
        <v>76</v>
      </c>
      <c r="D17" s="50">
        <f>WRs!AD4</f>
        <v>76</v>
      </c>
      <c r="E17" s="50" t="str">
        <f>TEs!AC4</f>
        <v>V-TD</v>
      </c>
      <c r="F17" s="50">
        <f>Ks!X4</f>
        <v>187</v>
      </c>
      <c r="G17" s="50">
        <f>DEFs!Q4</f>
        <v>999</v>
      </c>
      <c r="J17" s="77" t="s">
        <v>195</v>
      </c>
      <c r="K17" s="72">
        <f t="shared" ref="K17:P17" si="1">$T$15*K18</f>
        <v>12</v>
      </c>
      <c r="L17" s="72">
        <f t="shared" si="1"/>
        <v>24</v>
      </c>
      <c r="M17" s="72">
        <f t="shared" si="1"/>
        <v>24</v>
      </c>
      <c r="N17" s="72">
        <f t="shared" si="1"/>
        <v>12</v>
      </c>
      <c r="O17" s="72">
        <f t="shared" si="1"/>
        <v>12</v>
      </c>
      <c r="P17" s="72">
        <f t="shared" si="1"/>
        <v>12</v>
      </c>
      <c r="Q17" s="78">
        <f>SUM(K17:P17)</f>
        <v>96</v>
      </c>
      <c r="S17" s="61" t="s">
        <v>196</v>
      </c>
      <c r="T17" s="78">
        <f>T15*T16</f>
        <v>120</v>
      </c>
    </row>
    <row r="18" spans="1:20" ht="15" thickBot="1" x14ac:dyDescent="0.4">
      <c r="A18" t="s">
        <v>204</v>
      </c>
      <c r="B18" s="50">
        <f>QBs!AD5</f>
        <v>210</v>
      </c>
      <c r="C18" s="50">
        <f>RBs!AD5</f>
        <v>128</v>
      </c>
      <c r="D18" s="50">
        <f>WRs!AD5</f>
        <v>132</v>
      </c>
      <c r="E18" s="50" t="str">
        <f>TEs!AC5</f>
        <v>V-2QB</v>
      </c>
      <c r="F18" s="50">
        <f>Ks!X5</f>
        <v>187</v>
      </c>
      <c r="G18" s="50">
        <f>DEFs!Q5</f>
        <v>999</v>
      </c>
      <c r="J18" s="79" t="s">
        <v>197</v>
      </c>
      <c r="K18" s="64">
        <v>1</v>
      </c>
      <c r="L18" s="64">
        <v>2</v>
      </c>
      <c r="M18" s="64">
        <v>2</v>
      </c>
      <c r="N18" s="64">
        <v>1</v>
      </c>
      <c r="O18" s="64">
        <v>1</v>
      </c>
      <c r="P18" s="64">
        <v>1</v>
      </c>
      <c r="Q18" s="80">
        <f>SUM(K18:P18)</f>
        <v>8</v>
      </c>
      <c r="S18" s="63" t="s">
        <v>198</v>
      </c>
      <c r="T18" s="81">
        <v>200</v>
      </c>
    </row>
    <row r="19" spans="1:20" ht="15" thickBot="1" x14ac:dyDescent="0.4">
      <c r="A19" s="73" t="s">
        <v>227</v>
      </c>
      <c r="B19" s="74">
        <f>QBs!AD9</f>
        <v>311</v>
      </c>
      <c r="C19" s="74">
        <f>RBs!AD9</f>
        <v>118</v>
      </c>
      <c r="D19" s="74">
        <f>WRs!AD9</f>
        <v>134</v>
      </c>
      <c r="E19" s="74" t="str">
        <f>TEs!AC9</f>
        <v>V-Custom</v>
      </c>
      <c r="F19" s="74">
        <f>Ks!X9</f>
        <v>187</v>
      </c>
      <c r="G19" s="75">
        <f>DEFs!Q9</f>
        <v>999</v>
      </c>
      <c r="S19" t="s">
        <v>199</v>
      </c>
      <c r="T19" s="14">
        <f>T15*T18</f>
        <v>2400</v>
      </c>
    </row>
    <row r="20" spans="1:20" x14ac:dyDescent="0.35">
      <c r="S20" t="s">
        <v>190</v>
      </c>
      <c r="T20" s="14">
        <f>ROUNDUP(T19/Q16,0)</f>
        <v>20</v>
      </c>
    </row>
    <row r="21" spans="1:20" x14ac:dyDescent="0.35">
      <c r="S21" t="s">
        <v>193</v>
      </c>
      <c r="T21">
        <v>0.875</v>
      </c>
    </row>
  </sheetData>
  <mergeCells count="1">
    <mergeCell ref="J14:Q1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A69"/>
  <sheetViews>
    <sheetView topLeftCell="A19" zoomScale="55" zoomScaleNormal="55" workbookViewId="0">
      <selection activeCell="A5" sqref="A5"/>
    </sheetView>
  </sheetViews>
  <sheetFormatPr defaultRowHeight="14.5" x14ac:dyDescent="0.35"/>
  <cols>
    <col min="1" max="1" width="23.54296875" bestFit="1" customWidth="1"/>
    <col min="2" max="2" width="55.453125" bestFit="1" customWidth="1"/>
    <col min="3" max="3" width="53.54296875" customWidth="1"/>
    <col min="4" max="4" width="7.90625" customWidth="1"/>
    <col min="5" max="5" width="30" bestFit="1" customWidth="1"/>
    <col min="6" max="6" width="67.6328125" bestFit="1" customWidth="1"/>
    <col min="7" max="7" width="51.36328125" bestFit="1" customWidth="1"/>
    <col min="8" max="8" width="8.453125" customWidth="1"/>
    <col min="9" max="9" width="31.08984375" bestFit="1" customWidth="1"/>
    <col min="10" max="10" width="46.36328125" bestFit="1" customWidth="1"/>
    <col min="11" max="11" width="61.6328125" bestFit="1" customWidth="1"/>
    <col min="12" max="12" width="6.08984375" customWidth="1"/>
    <col min="13" max="13" width="33.08984375" bestFit="1" customWidth="1"/>
    <col min="14" max="14" width="46.90625" bestFit="1" customWidth="1"/>
    <col min="15" max="15" width="123.453125" bestFit="1" customWidth="1"/>
    <col min="17" max="17" width="27.26953125" bestFit="1" customWidth="1"/>
    <col min="18" max="18" width="42" bestFit="1" customWidth="1"/>
    <col min="19" max="19" width="50.54296875" bestFit="1" customWidth="1"/>
    <col min="21" max="21" width="26" bestFit="1" customWidth="1"/>
    <col min="22" max="22" width="33.90625" bestFit="1" customWidth="1"/>
    <col min="23" max="23" width="21" bestFit="1" customWidth="1"/>
    <col min="25" max="25" width="29.6328125" bestFit="1" customWidth="1"/>
    <col min="26" max="26" width="36.26953125" bestFit="1" customWidth="1"/>
    <col min="27" max="27" width="23" bestFit="1" customWidth="1"/>
  </cols>
  <sheetData>
    <row r="1" spans="1:6" ht="23.5" x14ac:dyDescent="0.55000000000000004">
      <c r="A1" s="16" t="s">
        <v>231</v>
      </c>
      <c r="E1" s="49" t="s">
        <v>419</v>
      </c>
      <c r="F1" s="49" t="s">
        <v>420</v>
      </c>
    </row>
    <row r="2" spans="1:6" x14ac:dyDescent="0.35">
      <c r="E2" s="49" t="s">
        <v>421</v>
      </c>
      <c r="F2" s="49" t="s">
        <v>422</v>
      </c>
    </row>
    <row r="3" spans="1:6" ht="21" x14ac:dyDescent="0.5">
      <c r="A3" s="20" t="s">
        <v>232</v>
      </c>
      <c r="B3" s="21"/>
      <c r="E3" s="49" t="s">
        <v>427</v>
      </c>
      <c r="F3" s="49" t="s">
        <v>428</v>
      </c>
    </row>
    <row r="4" spans="1:6" ht="18.5" x14ac:dyDescent="0.45">
      <c r="A4" s="19" t="s">
        <v>386</v>
      </c>
      <c r="B4" s="19" t="s">
        <v>387</v>
      </c>
      <c r="E4" s="49" t="s">
        <v>474</v>
      </c>
      <c r="F4" s="49" t="s">
        <v>475</v>
      </c>
    </row>
    <row r="5" spans="1:6" x14ac:dyDescent="0.35">
      <c r="A5" s="18" t="s">
        <v>233</v>
      </c>
      <c r="B5" s="17" t="s">
        <v>234</v>
      </c>
    </row>
    <row r="6" spans="1:6" x14ac:dyDescent="0.35">
      <c r="A6" s="18" t="s">
        <v>236</v>
      </c>
      <c r="B6" s="17" t="s">
        <v>235</v>
      </c>
    </row>
    <row r="7" spans="1:6" x14ac:dyDescent="0.35">
      <c r="A7" s="18" t="s">
        <v>237</v>
      </c>
      <c r="B7" s="17" t="s">
        <v>238</v>
      </c>
    </row>
    <row r="8" spans="1:6" x14ac:dyDescent="0.35">
      <c r="A8" s="18" t="s">
        <v>239</v>
      </c>
      <c r="B8" s="17" t="s">
        <v>241</v>
      </c>
    </row>
    <row r="9" spans="1:6" x14ac:dyDescent="0.35">
      <c r="A9" s="18" t="s">
        <v>240</v>
      </c>
      <c r="B9" s="17" t="s">
        <v>241</v>
      </c>
    </row>
    <row r="10" spans="1:6" x14ac:dyDescent="0.35">
      <c r="A10" s="18" t="s">
        <v>242</v>
      </c>
      <c r="B10" s="17" t="s">
        <v>243</v>
      </c>
    </row>
    <row r="11" spans="1:6" x14ac:dyDescent="0.35">
      <c r="A11" s="18" t="s">
        <v>244</v>
      </c>
      <c r="B11" s="17" t="s">
        <v>245</v>
      </c>
    </row>
    <row r="12" spans="1:6" x14ac:dyDescent="0.35">
      <c r="A12" s="18" t="s">
        <v>523</v>
      </c>
      <c r="B12" s="17" t="s">
        <v>246</v>
      </c>
    </row>
    <row r="13" spans="1:6" x14ac:dyDescent="0.35">
      <c r="A13" s="18" t="s">
        <v>525</v>
      </c>
      <c r="B13" s="17" t="s">
        <v>247</v>
      </c>
    </row>
    <row r="14" spans="1:6" x14ac:dyDescent="0.35">
      <c r="A14" s="18" t="s">
        <v>524</v>
      </c>
      <c r="B14" s="17" t="s">
        <v>248</v>
      </c>
    </row>
    <row r="15" spans="1:6" x14ac:dyDescent="0.35">
      <c r="A15" s="18" t="s">
        <v>249</v>
      </c>
      <c r="B15" s="17" t="s">
        <v>250</v>
      </c>
    </row>
    <row r="16" spans="1:6" x14ac:dyDescent="0.35">
      <c r="A16" s="15"/>
    </row>
    <row r="19" spans="1:26" ht="21" x14ac:dyDescent="0.5">
      <c r="A19" s="26" t="s">
        <v>251</v>
      </c>
      <c r="B19" s="27"/>
      <c r="C19" s="22"/>
      <c r="D19" s="22"/>
      <c r="E19" s="26" t="s">
        <v>288</v>
      </c>
      <c r="F19" s="27"/>
      <c r="G19" s="22"/>
      <c r="H19" s="22"/>
      <c r="I19" s="26" t="s">
        <v>302</v>
      </c>
      <c r="J19" s="27"/>
      <c r="K19" s="22"/>
      <c r="L19" s="22"/>
      <c r="M19" s="26" t="s">
        <v>342</v>
      </c>
      <c r="N19" s="27"/>
      <c r="O19" s="22"/>
      <c r="P19" s="22"/>
      <c r="Q19" s="26" t="s">
        <v>356</v>
      </c>
      <c r="R19" s="27"/>
      <c r="S19" s="22"/>
      <c r="T19" s="22"/>
      <c r="U19" s="26" t="s">
        <v>450</v>
      </c>
      <c r="V19" s="27"/>
      <c r="W19" s="27"/>
      <c r="X19" s="22"/>
      <c r="Y19" s="26" t="s">
        <v>456</v>
      </c>
      <c r="Z19" s="27"/>
    </row>
    <row r="20" spans="1:26" ht="18.5" x14ac:dyDescent="0.45">
      <c r="A20" s="25" t="s">
        <v>386</v>
      </c>
      <c r="B20" s="25" t="s">
        <v>387</v>
      </c>
      <c r="C20" s="22"/>
      <c r="D20" s="22"/>
      <c r="E20" s="25" t="s">
        <v>386</v>
      </c>
      <c r="F20" s="25" t="s">
        <v>387</v>
      </c>
      <c r="G20" s="22"/>
      <c r="H20" s="22"/>
      <c r="I20" s="25" t="s">
        <v>386</v>
      </c>
      <c r="J20" s="25" t="s">
        <v>387</v>
      </c>
      <c r="K20" s="23"/>
      <c r="L20" s="22"/>
      <c r="M20" s="25" t="s">
        <v>386</v>
      </c>
      <c r="N20" s="25" t="s">
        <v>387</v>
      </c>
      <c r="O20" s="23"/>
      <c r="P20" s="22"/>
      <c r="Q20" s="25" t="s">
        <v>386</v>
      </c>
      <c r="R20" s="25" t="s">
        <v>387</v>
      </c>
      <c r="S20" s="22"/>
      <c r="T20" s="22"/>
      <c r="U20" s="25" t="s">
        <v>386</v>
      </c>
      <c r="V20" s="25" t="s">
        <v>387</v>
      </c>
      <c r="W20" s="22"/>
      <c r="X20" s="22"/>
      <c r="Y20" s="25" t="s">
        <v>386</v>
      </c>
      <c r="Z20" s="25" t="s">
        <v>387</v>
      </c>
    </row>
    <row r="21" spans="1:26" x14ac:dyDescent="0.35">
      <c r="A21" s="24" t="s">
        <v>252</v>
      </c>
      <c r="B21" s="22" t="s">
        <v>262</v>
      </c>
      <c r="C21" s="22"/>
      <c r="D21" s="22"/>
      <c r="E21" s="24" t="s">
        <v>275</v>
      </c>
      <c r="F21" s="22" t="s">
        <v>289</v>
      </c>
      <c r="G21" s="22"/>
      <c r="H21" s="22"/>
      <c r="I21" s="24" t="s">
        <v>316</v>
      </c>
      <c r="J21" s="22" t="s">
        <v>303</v>
      </c>
      <c r="K21" s="22"/>
      <c r="L21" s="22"/>
      <c r="M21" s="24" t="s">
        <v>329</v>
      </c>
      <c r="N21" s="22" t="s">
        <v>343</v>
      </c>
      <c r="O21" s="22"/>
      <c r="P21" s="22"/>
      <c r="Q21" s="24" t="s">
        <v>370</v>
      </c>
      <c r="R21" s="22" t="s">
        <v>357</v>
      </c>
      <c r="S21" s="22"/>
      <c r="T21" s="22"/>
      <c r="U21" s="24" t="s">
        <v>445</v>
      </c>
      <c r="V21" s="22" t="s">
        <v>451</v>
      </c>
      <c r="W21" s="22"/>
      <c r="X21" s="22"/>
      <c r="Y21" s="24" t="s">
        <v>459</v>
      </c>
      <c r="Z21" s="22" t="s">
        <v>457</v>
      </c>
    </row>
    <row r="22" spans="1:26" x14ac:dyDescent="0.35">
      <c r="A22" s="24" t="s">
        <v>253</v>
      </c>
      <c r="B22" s="22" t="s">
        <v>263</v>
      </c>
      <c r="C22" s="22"/>
      <c r="D22" s="22"/>
      <c r="E22" s="24" t="s">
        <v>276</v>
      </c>
      <c r="F22" s="22" t="s">
        <v>290</v>
      </c>
      <c r="G22" s="22"/>
      <c r="H22" s="22"/>
      <c r="I22" s="24" t="s">
        <v>317</v>
      </c>
      <c r="J22" s="22" t="s">
        <v>304</v>
      </c>
      <c r="K22" s="22"/>
      <c r="L22" s="22"/>
      <c r="M22" s="24" t="s">
        <v>330</v>
      </c>
      <c r="N22" s="22" t="s">
        <v>344</v>
      </c>
      <c r="O22" s="22"/>
      <c r="P22" s="22"/>
      <c r="Q22" s="24" t="s">
        <v>371</v>
      </c>
      <c r="R22" s="22" t="s">
        <v>358</v>
      </c>
      <c r="S22" s="22"/>
      <c r="T22" s="22"/>
      <c r="U22" s="24" t="s">
        <v>446</v>
      </c>
      <c r="V22" s="22" t="s">
        <v>452</v>
      </c>
      <c r="W22" s="22"/>
      <c r="X22" s="22"/>
      <c r="Y22" s="24" t="s">
        <v>460</v>
      </c>
      <c r="Z22" s="22" t="s">
        <v>458</v>
      </c>
    </row>
    <row r="23" spans="1:26" x14ac:dyDescent="0.35">
      <c r="A23" s="24" t="s">
        <v>2</v>
      </c>
      <c r="B23" s="22" t="s">
        <v>264</v>
      </c>
      <c r="C23" s="22"/>
      <c r="D23" s="22"/>
      <c r="E23" s="24" t="s">
        <v>277</v>
      </c>
      <c r="F23" s="22" t="s">
        <v>291</v>
      </c>
      <c r="G23" s="22"/>
      <c r="H23" s="22"/>
      <c r="I23" s="24" t="s">
        <v>318</v>
      </c>
      <c r="J23" s="22" t="s">
        <v>305</v>
      </c>
      <c r="K23" s="22"/>
      <c r="L23" s="22"/>
      <c r="M23" s="24" t="s">
        <v>331</v>
      </c>
      <c r="N23" s="22" t="s">
        <v>345</v>
      </c>
      <c r="O23" s="22"/>
      <c r="P23" s="22"/>
      <c r="Q23" s="24" t="s">
        <v>372</v>
      </c>
      <c r="R23" s="22" t="s">
        <v>359</v>
      </c>
      <c r="S23" s="22"/>
      <c r="T23" s="22"/>
      <c r="U23" s="24" t="s">
        <v>447</v>
      </c>
      <c r="V23" s="22" t="s">
        <v>453</v>
      </c>
      <c r="W23" s="22"/>
      <c r="X23" s="22"/>
      <c r="Y23" s="24"/>
      <c r="Z23" s="22"/>
    </row>
    <row r="24" spans="1:26" x14ac:dyDescent="0.35">
      <c r="A24" s="24" t="s">
        <v>129</v>
      </c>
      <c r="B24" s="22" t="s">
        <v>265</v>
      </c>
      <c r="C24" s="22"/>
      <c r="D24" s="22"/>
      <c r="E24" s="24" t="s">
        <v>278</v>
      </c>
      <c r="F24" s="22" t="s">
        <v>292</v>
      </c>
      <c r="G24" s="22"/>
      <c r="H24" s="22"/>
      <c r="I24" s="24" t="s">
        <v>319</v>
      </c>
      <c r="J24" s="22" t="s">
        <v>306</v>
      </c>
      <c r="K24" s="22"/>
      <c r="L24" s="22"/>
      <c r="M24" s="24" t="s">
        <v>332</v>
      </c>
      <c r="N24" s="22" t="s">
        <v>346</v>
      </c>
      <c r="O24" s="22"/>
      <c r="P24" s="22"/>
      <c r="Q24" s="24" t="s">
        <v>373</v>
      </c>
      <c r="R24" s="22" t="s">
        <v>360</v>
      </c>
      <c r="S24" s="22"/>
      <c r="T24" s="22"/>
      <c r="U24" s="24" t="s">
        <v>448</v>
      </c>
      <c r="V24" s="22" t="s">
        <v>454</v>
      </c>
      <c r="W24" s="22"/>
      <c r="X24" s="22"/>
      <c r="Y24" s="24"/>
      <c r="Z24" s="22"/>
    </row>
    <row r="25" spans="1:26" x14ac:dyDescent="0.35">
      <c r="A25" s="24" t="s">
        <v>254</v>
      </c>
      <c r="B25" s="22" t="s">
        <v>266</v>
      </c>
      <c r="C25" s="22"/>
      <c r="D25" s="22"/>
      <c r="E25" s="24" t="s">
        <v>279</v>
      </c>
      <c r="F25" s="22" t="s">
        <v>293</v>
      </c>
      <c r="G25" s="22"/>
      <c r="H25" s="22"/>
      <c r="I25" s="24" t="s">
        <v>320</v>
      </c>
      <c r="J25" s="22" t="s">
        <v>307</v>
      </c>
      <c r="K25" s="22"/>
      <c r="L25" s="22"/>
      <c r="M25" s="24" t="s">
        <v>333</v>
      </c>
      <c r="N25" s="22" t="s">
        <v>347</v>
      </c>
      <c r="O25" s="22"/>
      <c r="P25" s="22"/>
      <c r="Q25" s="24" t="s">
        <v>374</v>
      </c>
      <c r="R25" s="22" t="s">
        <v>361</v>
      </c>
      <c r="S25" s="22"/>
      <c r="T25" s="22"/>
      <c r="U25" s="24" t="s">
        <v>449</v>
      </c>
      <c r="V25" s="22" t="s">
        <v>455</v>
      </c>
      <c r="W25" s="22"/>
      <c r="X25" s="22"/>
      <c r="Y25" s="24"/>
      <c r="Z25" s="22"/>
    </row>
    <row r="26" spans="1:26" x14ac:dyDescent="0.35">
      <c r="A26" s="24" t="s">
        <v>255</v>
      </c>
      <c r="B26" s="22" t="s">
        <v>267</v>
      </c>
      <c r="C26" s="22"/>
      <c r="D26" s="22"/>
      <c r="E26" s="24" t="s">
        <v>280</v>
      </c>
      <c r="F26" s="22" t="s">
        <v>294</v>
      </c>
      <c r="G26" s="22"/>
      <c r="H26" s="22"/>
      <c r="I26" s="24" t="s">
        <v>321</v>
      </c>
      <c r="J26" s="22" t="s">
        <v>308</v>
      </c>
      <c r="K26" s="22"/>
      <c r="L26" s="22"/>
      <c r="M26" s="24" t="s">
        <v>334</v>
      </c>
      <c r="N26" s="22" t="s">
        <v>348</v>
      </c>
      <c r="O26" s="22"/>
      <c r="P26" s="22"/>
      <c r="Q26" s="24" t="s">
        <v>375</v>
      </c>
      <c r="R26" s="22" t="s">
        <v>362</v>
      </c>
      <c r="S26" s="22"/>
      <c r="T26" s="22"/>
      <c r="U26" s="24" t="s">
        <v>466</v>
      </c>
      <c r="V26" s="22" t="s">
        <v>469</v>
      </c>
      <c r="W26" s="22"/>
      <c r="X26" s="22"/>
      <c r="Y26" s="24"/>
      <c r="Z26" s="22"/>
    </row>
    <row r="27" spans="1:26" x14ac:dyDescent="0.35">
      <c r="A27" s="24" t="s">
        <v>256</v>
      </c>
      <c r="B27" s="22" t="s">
        <v>268</v>
      </c>
      <c r="C27" s="22"/>
      <c r="D27" s="22"/>
      <c r="E27" s="24" t="s">
        <v>281</v>
      </c>
      <c r="F27" s="22" t="s">
        <v>295</v>
      </c>
      <c r="G27" s="22"/>
      <c r="H27" s="22"/>
      <c r="I27" s="24" t="s">
        <v>322</v>
      </c>
      <c r="J27" s="22" t="s">
        <v>309</v>
      </c>
      <c r="K27" s="22"/>
      <c r="L27" s="22"/>
      <c r="M27" s="24" t="s">
        <v>335</v>
      </c>
      <c r="N27" s="22" t="s">
        <v>349</v>
      </c>
      <c r="O27" s="22"/>
      <c r="P27" s="22"/>
      <c r="Q27" s="24" t="s">
        <v>376</v>
      </c>
      <c r="R27" s="22" t="s">
        <v>363</v>
      </c>
      <c r="S27" s="22"/>
      <c r="T27" s="22"/>
      <c r="U27" s="24" t="s">
        <v>467</v>
      </c>
      <c r="V27" s="22" t="s">
        <v>471</v>
      </c>
      <c r="W27" s="22"/>
      <c r="X27" s="22"/>
      <c r="Y27" s="24"/>
      <c r="Z27" s="22"/>
    </row>
    <row r="28" spans="1:26" x14ac:dyDescent="0.35">
      <c r="A28" s="24" t="s">
        <v>257</v>
      </c>
      <c r="B28" s="22" t="s">
        <v>269</v>
      </c>
      <c r="C28" s="22"/>
      <c r="D28" s="22"/>
      <c r="E28" s="24" t="s">
        <v>282</v>
      </c>
      <c r="F28" s="22" t="s">
        <v>296</v>
      </c>
      <c r="G28" s="22"/>
      <c r="H28" s="22"/>
      <c r="I28" s="24" t="s">
        <v>323</v>
      </c>
      <c r="J28" s="22" t="s">
        <v>310</v>
      </c>
      <c r="K28" s="22"/>
      <c r="L28" s="22"/>
      <c r="M28" s="24" t="s">
        <v>336</v>
      </c>
      <c r="N28" s="22" t="s">
        <v>350</v>
      </c>
      <c r="O28" s="22"/>
      <c r="P28" s="22"/>
      <c r="Q28" s="24" t="s">
        <v>377</v>
      </c>
      <c r="R28" s="22" t="s">
        <v>364</v>
      </c>
      <c r="S28" s="22"/>
      <c r="T28" s="22"/>
      <c r="U28" s="24" t="s">
        <v>468</v>
      </c>
      <c r="V28" s="22" t="s">
        <v>470</v>
      </c>
      <c r="W28" s="22"/>
      <c r="X28" s="22"/>
      <c r="Y28" s="24"/>
      <c r="Z28" s="22"/>
    </row>
    <row r="29" spans="1:26" x14ac:dyDescent="0.35">
      <c r="A29" s="24" t="s">
        <v>258</v>
      </c>
      <c r="B29" s="22" t="s">
        <v>270</v>
      </c>
      <c r="C29" s="22"/>
      <c r="D29" s="22"/>
      <c r="E29" s="24" t="s">
        <v>283</v>
      </c>
      <c r="F29" s="22" t="s">
        <v>297</v>
      </c>
      <c r="G29" s="22"/>
      <c r="H29" s="22"/>
      <c r="I29" s="24" t="s">
        <v>324</v>
      </c>
      <c r="J29" s="22" t="s">
        <v>311</v>
      </c>
      <c r="K29" s="22"/>
      <c r="L29" s="22"/>
      <c r="M29" s="24" t="s">
        <v>337</v>
      </c>
      <c r="N29" s="22" t="s">
        <v>351</v>
      </c>
      <c r="O29" s="22"/>
      <c r="P29" s="22"/>
      <c r="Q29" s="24" t="s">
        <v>378</v>
      </c>
      <c r="R29" s="22" t="s">
        <v>365</v>
      </c>
      <c r="S29" s="22"/>
      <c r="T29" s="22"/>
      <c r="U29" s="24"/>
      <c r="V29" s="22"/>
      <c r="W29" s="22"/>
      <c r="X29" s="22"/>
      <c r="Y29" s="24"/>
      <c r="Z29" s="22"/>
    </row>
    <row r="30" spans="1:26" x14ac:dyDescent="0.35">
      <c r="A30" s="24" t="s">
        <v>259</v>
      </c>
      <c r="B30" s="22" t="s">
        <v>271</v>
      </c>
      <c r="C30" s="22"/>
      <c r="D30" s="22"/>
      <c r="E30" s="24" t="s">
        <v>284</v>
      </c>
      <c r="F30" s="22" t="s">
        <v>298</v>
      </c>
      <c r="G30" s="22"/>
      <c r="H30" s="22"/>
      <c r="I30" s="24" t="s">
        <v>325</v>
      </c>
      <c r="J30" s="22" t="s">
        <v>312</v>
      </c>
      <c r="K30" s="22"/>
      <c r="L30" s="22"/>
      <c r="M30" s="24" t="s">
        <v>338</v>
      </c>
      <c r="N30" s="22" t="s">
        <v>352</v>
      </c>
      <c r="O30" s="22"/>
      <c r="P30" s="22"/>
      <c r="Q30" s="24" t="s">
        <v>379</v>
      </c>
      <c r="R30" s="22" t="s">
        <v>366</v>
      </c>
      <c r="S30" s="22"/>
      <c r="T30" s="22"/>
      <c r="U30" s="24"/>
      <c r="V30" s="22"/>
      <c r="W30" s="22"/>
      <c r="X30" s="22"/>
      <c r="Y30" s="24"/>
      <c r="Z30" s="22"/>
    </row>
    <row r="31" spans="1:26" x14ac:dyDescent="0.35">
      <c r="A31" s="24" t="s">
        <v>260</v>
      </c>
      <c r="B31" s="22" t="s">
        <v>272</v>
      </c>
      <c r="C31" s="22"/>
      <c r="D31" s="22"/>
      <c r="E31" s="24" t="s">
        <v>285</v>
      </c>
      <c r="F31" s="22" t="s">
        <v>299</v>
      </c>
      <c r="G31" s="22"/>
      <c r="H31" s="22"/>
      <c r="I31" s="24" t="s">
        <v>326</v>
      </c>
      <c r="J31" s="22" t="s">
        <v>313</v>
      </c>
      <c r="K31" s="22"/>
      <c r="L31" s="22"/>
      <c r="M31" s="24" t="s">
        <v>339</v>
      </c>
      <c r="N31" s="22" t="s">
        <v>353</v>
      </c>
      <c r="O31" s="22"/>
      <c r="P31" s="22"/>
      <c r="Q31" s="24" t="s">
        <v>380</v>
      </c>
      <c r="R31" s="22" t="s">
        <v>367</v>
      </c>
      <c r="S31" s="22"/>
      <c r="T31" s="22"/>
      <c r="U31" s="24"/>
      <c r="V31" s="22"/>
      <c r="W31" s="22"/>
      <c r="X31" s="22"/>
      <c r="Y31" s="24"/>
      <c r="Z31" s="22"/>
    </row>
    <row r="32" spans="1:26" x14ac:dyDescent="0.35">
      <c r="A32" s="24" t="s">
        <v>261</v>
      </c>
      <c r="B32" s="22" t="s">
        <v>273</v>
      </c>
      <c r="C32" s="22"/>
      <c r="D32" s="22"/>
      <c r="E32" s="24" t="s">
        <v>286</v>
      </c>
      <c r="F32" s="22" t="s">
        <v>300</v>
      </c>
      <c r="G32" s="22"/>
      <c r="H32" s="22"/>
      <c r="I32" s="24" t="s">
        <v>327</v>
      </c>
      <c r="J32" s="22" t="s">
        <v>314</v>
      </c>
      <c r="K32" s="22"/>
      <c r="L32" s="22"/>
      <c r="M32" s="24" t="s">
        <v>340</v>
      </c>
      <c r="N32" s="22" t="s">
        <v>354</v>
      </c>
      <c r="O32" s="22"/>
      <c r="P32" s="22"/>
      <c r="Q32" s="24" t="s">
        <v>381</v>
      </c>
      <c r="R32" s="22" t="s">
        <v>368</v>
      </c>
      <c r="S32" s="22"/>
      <c r="T32" s="22"/>
      <c r="U32" s="24"/>
      <c r="V32" s="22"/>
      <c r="W32" s="22"/>
      <c r="X32" s="22"/>
      <c r="Y32" s="24"/>
      <c r="Z32" s="22"/>
    </row>
    <row r="33" spans="1:27" x14ac:dyDescent="0.35">
      <c r="A33" s="24" t="s">
        <v>9</v>
      </c>
      <c r="B33" s="22" t="s">
        <v>274</v>
      </c>
      <c r="C33" s="22"/>
      <c r="D33" s="22"/>
      <c r="E33" s="24" t="s">
        <v>287</v>
      </c>
      <c r="F33" s="22" t="s">
        <v>301</v>
      </c>
      <c r="G33" s="22"/>
      <c r="H33" s="22"/>
      <c r="I33" s="24" t="s">
        <v>328</v>
      </c>
      <c r="J33" s="22" t="s">
        <v>315</v>
      </c>
      <c r="K33" s="22"/>
      <c r="L33" s="22"/>
      <c r="M33" s="24" t="s">
        <v>341</v>
      </c>
      <c r="N33" s="22" t="s">
        <v>355</v>
      </c>
      <c r="O33" s="22"/>
      <c r="P33" s="22"/>
      <c r="Q33" s="24" t="s">
        <v>382</v>
      </c>
      <c r="R33" s="22" t="s">
        <v>369</v>
      </c>
      <c r="S33" s="22"/>
      <c r="T33" s="22"/>
      <c r="U33" s="24"/>
      <c r="V33" s="22"/>
      <c r="W33" s="22"/>
      <c r="X33" s="22"/>
      <c r="Y33" s="24"/>
      <c r="Z33" s="22"/>
    </row>
    <row r="34" spans="1:27" x14ac:dyDescent="0.35">
      <c r="A34" s="24"/>
      <c r="B34" s="22"/>
      <c r="C34" s="22"/>
      <c r="D34" s="22"/>
      <c r="E34" s="24"/>
      <c r="F34" s="22"/>
      <c r="G34" s="22"/>
      <c r="H34" s="22"/>
      <c r="I34" s="24"/>
      <c r="J34" s="22"/>
      <c r="K34" s="22"/>
      <c r="L34" s="22"/>
      <c r="M34" s="24"/>
      <c r="N34" s="22"/>
      <c r="O34" s="22"/>
      <c r="P34" s="22"/>
      <c r="Q34" s="24"/>
      <c r="R34" s="22"/>
      <c r="S34" s="22"/>
      <c r="T34" s="22"/>
      <c r="U34" s="24"/>
      <c r="V34" s="22"/>
      <c r="W34" s="22"/>
      <c r="X34" s="22"/>
      <c r="Y34" s="24"/>
      <c r="Z34" s="22"/>
    </row>
    <row r="35" spans="1:27" x14ac:dyDescent="0.35">
      <c r="A35" s="15"/>
      <c r="E35" s="15"/>
      <c r="I35" s="15"/>
      <c r="M35" s="15"/>
      <c r="Q35" s="15"/>
      <c r="U35" s="15"/>
      <c r="Y35" s="15"/>
    </row>
    <row r="37" spans="1:27" x14ac:dyDescent="0.3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ht="21" x14ac:dyDescent="0.5">
      <c r="A38" s="33" t="s">
        <v>383</v>
      </c>
      <c r="B38" s="34"/>
      <c r="C38" s="28"/>
      <c r="D38" s="28"/>
      <c r="E38" s="33" t="s">
        <v>397</v>
      </c>
      <c r="F38" s="34"/>
      <c r="G38" s="34"/>
      <c r="H38" s="28"/>
      <c r="I38" s="33" t="s">
        <v>398</v>
      </c>
      <c r="J38" s="34"/>
      <c r="K38" s="34"/>
      <c r="L38" s="28"/>
      <c r="M38" s="33" t="s">
        <v>404</v>
      </c>
      <c r="N38" s="34"/>
      <c r="O38" s="34"/>
      <c r="P38" s="28"/>
      <c r="Q38" s="33" t="s">
        <v>410</v>
      </c>
      <c r="R38" s="34"/>
      <c r="S38" s="34"/>
      <c r="T38" s="28"/>
      <c r="U38" s="33" t="s">
        <v>431</v>
      </c>
      <c r="V38" s="34"/>
      <c r="W38" s="34"/>
      <c r="X38" s="28"/>
      <c r="Y38" s="33" t="s">
        <v>438</v>
      </c>
      <c r="Z38" s="34"/>
      <c r="AA38" s="34"/>
    </row>
    <row r="39" spans="1:27" ht="18.5" x14ac:dyDescent="0.45">
      <c r="A39" s="35" t="s">
        <v>386</v>
      </c>
      <c r="B39" s="35" t="s">
        <v>387</v>
      </c>
      <c r="C39" s="29"/>
      <c r="D39" s="28"/>
      <c r="E39" s="35" t="s">
        <v>386</v>
      </c>
      <c r="F39" s="35" t="s">
        <v>387</v>
      </c>
      <c r="G39" s="35" t="s">
        <v>416</v>
      </c>
      <c r="H39" s="28"/>
      <c r="I39" s="35" t="s">
        <v>386</v>
      </c>
      <c r="J39" s="35" t="s">
        <v>387</v>
      </c>
      <c r="K39" s="35" t="s">
        <v>416</v>
      </c>
      <c r="L39" s="28"/>
      <c r="M39" s="35" t="s">
        <v>386</v>
      </c>
      <c r="N39" s="35" t="s">
        <v>387</v>
      </c>
      <c r="O39" s="35" t="s">
        <v>416</v>
      </c>
      <c r="P39" s="28"/>
      <c r="Q39" s="35" t="s">
        <v>386</v>
      </c>
      <c r="R39" s="35" t="s">
        <v>387</v>
      </c>
      <c r="S39" s="35" t="s">
        <v>416</v>
      </c>
      <c r="T39" s="28"/>
      <c r="U39" s="35" t="s">
        <v>386</v>
      </c>
      <c r="V39" s="35" t="s">
        <v>387</v>
      </c>
      <c r="W39" s="35" t="s">
        <v>416</v>
      </c>
      <c r="X39" s="28"/>
      <c r="Y39" s="35" t="s">
        <v>386</v>
      </c>
      <c r="Z39" s="35" t="s">
        <v>387</v>
      </c>
      <c r="AA39" s="35" t="s">
        <v>416</v>
      </c>
    </row>
    <row r="40" spans="1:27" x14ac:dyDescent="0.35">
      <c r="A40" s="30" t="s">
        <v>384</v>
      </c>
      <c r="B40" s="28" t="s">
        <v>388</v>
      </c>
      <c r="C40" s="28"/>
      <c r="D40" s="28"/>
      <c r="E40" s="30" t="s">
        <v>392</v>
      </c>
      <c r="F40" s="28" t="s">
        <v>388</v>
      </c>
      <c r="G40" s="28"/>
      <c r="H40" s="28"/>
      <c r="I40" s="30" t="s">
        <v>399</v>
      </c>
      <c r="J40" s="28" t="s">
        <v>388</v>
      </c>
      <c r="K40" s="28"/>
      <c r="L40" s="28"/>
      <c r="M40" s="30" t="s">
        <v>405</v>
      </c>
      <c r="N40" s="28" t="s">
        <v>388</v>
      </c>
      <c r="O40" s="28"/>
      <c r="P40" s="28"/>
      <c r="Q40" s="30" t="s">
        <v>411</v>
      </c>
      <c r="R40" s="28" t="s">
        <v>388</v>
      </c>
      <c r="S40" s="28"/>
      <c r="T40" s="28"/>
      <c r="U40" s="30" t="s">
        <v>432</v>
      </c>
      <c r="V40" s="28" t="s">
        <v>388</v>
      </c>
      <c r="W40" s="28"/>
      <c r="X40" s="28"/>
      <c r="Y40" s="30" t="s">
        <v>441</v>
      </c>
      <c r="Z40" s="28" t="s">
        <v>388</v>
      </c>
      <c r="AA40" s="28"/>
    </row>
    <row r="41" spans="1:27" x14ac:dyDescent="0.35">
      <c r="A41" s="30" t="s">
        <v>385</v>
      </c>
      <c r="B41" s="28" t="s">
        <v>389</v>
      </c>
      <c r="C41" s="28"/>
      <c r="D41" s="28"/>
      <c r="E41" s="30" t="s">
        <v>393</v>
      </c>
      <c r="F41" s="28" t="s">
        <v>395</v>
      </c>
      <c r="G41" s="31" t="s">
        <v>417</v>
      </c>
      <c r="H41" s="28"/>
      <c r="I41" s="30" t="s">
        <v>400</v>
      </c>
      <c r="J41" s="28" t="s">
        <v>401</v>
      </c>
      <c r="K41" s="31" t="s">
        <v>423</v>
      </c>
      <c r="L41" s="28"/>
      <c r="M41" s="30" t="s">
        <v>406</v>
      </c>
      <c r="N41" s="28" t="s">
        <v>407</v>
      </c>
      <c r="O41" s="31" t="s">
        <v>425</v>
      </c>
      <c r="P41" s="28"/>
      <c r="Q41" s="30" t="s">
        <v>412</v>
      </c>
      <c r="R41" s="28" t="s">
        <v>413</v>
      </c>
      <c r="S41" s="31" t="s">
        <v>429</v>
      </c>
      <c r="T41" s="28"/>
      <c r="U41" s="30" t="s">
        <v>433</v>
      </c>
      <c r="V41" s="28" t="s">
        <v>435</v>
      </c>
      <c r="W41" s="31" t="s">
        <v>437</v>
      </c>
      <c r="X41" s="28"/>
      <c r="Y41" s="30" t="s">
        <v>439</v>
      </c>
      <c r="Z41" s="28" t="s">
        <v>442</v>
      </c>
      <c r="AA41" s="31" t="s">
        <v>444</v>
      </c>
    </row>
    <row r="42" spans="1:27" x14ac:dyDescent="0.35">
      <c r="A42" s="30" t="s">
        <v>192</v>
      </c>
      <c r="B42" s="28" t="s">
        <v>390</v>
      </c>
      <c r="C42" s="28"/>
      <c r="D42" s="28"/>
      <c r="E42" s="30" t="s">
        <v>394</v>
      </c>
      <c r="F42" s="28" t="s">
        <v>396</v>
      </c>
      <c r="G42" s="31" t="s">
        <v>418</v>
      </c>
      <c r="H42" s="28"/>
      <c r="I42" s="30" t="s">
        <v>402</v>
      </c>
      <c r="J42" s="28" t="s">
        <v>403</v>
      </c>
      <c r="K42" s="31" t="s">
        <v>424</v>
      </c>
      <c r="L42" s="28"/>
      <c r="M42" s="30" t="s">
        <v>408</v>
      </c>
      <c r="N42" s="28" t="s">
        <v>409</v>
      </c>
      <c r="O42" s="31" t="s">
        <v>426</v>
      </c>
      <c r="P42" s="28"/>
      <c r="Q42" s="30" t="s">
        <v>414</v>
      </c>
      <c r="R42" s="28" t="s">
        <v>415</v>
      </c>
      <c r="S42" s="31" t="s">
        <v>430</v>
      </c>
      <c r="T42" s="28"/>
      <c r="U42" s="30" t="s">
        <v>434</v>
      </c>
      <c r="V42" s="28" t="s">
        <v>436</v>
      </c>
      <c r="W42" s="31">
        <v>1</v>
      </c>
      <c r="X42" s="28"/>
      <c r="Y42" s="30" t="s">
        <v>440</v>
      </c>
      <c r="Z42" s="28" t="s">
        <v>443</v>
      </c>
      <c r="AA42" s="31">
        <v>1</v>
      </c>
    </row>
    <row r="43" spans="1:27" ht="29" x14ac:dyDescent="0.35">
      <c r="A43" s="30" t="s">
        <v>191</v>
      </c>
      <c r="B43" s="32" t="s">
        <v>391</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6" spans="1:27" ht="21" x14ac:dyDescent="0.5">
      <c r="A46" s="36" t="s">
        <v>461</v>
      </c>
      <c r="B46" s="37"/>
      <c r="C46" s="37"/>
    </row>
    <row r="47" spans="1:27" ht="18.5" x14ac:dyDescent="0.45">
      <c r="A47" s="38" t="s">
        <v>386</v>
      </c>
      <c r="B47" s="38" t="s">
        <v>387</v>
      </c>
      <c r="C47" s="38" t="s">
        <v>416</v>
      </c>
    </row>
    <row r="48" spans="1:27" ht="112.5" customHeight="1" x14ac:dyDescent="0.35">
      <c r="A48" s="39" t="s">
        <v>479</v>
      </c>
      <c r="B48" s="40" t="s">
        <v>483</v>
      </c>
      <c r="C48" s="41" t="s">
        <v>463</v>
      </c>
    </row>
    <row r="49" spans="1:3" ht="112.5" customHeight="1" x14ac:dyDescent="0.35">
      <c r="A49" s="39" t="s">
        <v>480</v>
      </c>
      <c r="B49" s="40" t="s">
        <v>484</v>
      </c>
      <c r="C49" s="41" t="s">
        <v>463</v>
      </c>
    </row>
    <row r="50" spans="1:3" ht="112.5" customHeight="1" x14ac:dyDescent="0.35">
      <c r="A50" s="39" t="s">
        <v>481</v>
      </c>
      <c r="B50" s="40" t="s">
        <v>485</v>
      </c>
      <c r="C50" s="41" t="s">
        <v>463</v>
      </c>
    </row>
    <row r="51" spans="1:3" ht="112.5" customHeight="1" x14ac:dyDescent="0.35">
      <c r="A51" s="39" t="s">
        <v>482</v>
      </c>
      <c r="B51" s="40" t="s">
        <v>486</v>
      </c>
      <c r="C51" s="41" t="s">
        <v>463</v>
      </c>
    </row>
    <row r="52" spans="1:3" ht="112.5" customHeight="1" x14ac:dyDescent="0.35">
      <c r="A52" s="39" t="s">
        <v>464</v>
      </c>
      <c r="B52" s="40" t="s">
        <v>465</v>
      </c>
      <c r="C52" s="41" t="s">
        <v>472</v>
      </c>
    </row>
    <row r="53" spans="1:3" ht="112.5" customHeight="1" x14ac:dyDescent="0.35">
      <c r="A53" s="39" t="s">
        <v>476</v>
      </c>
      <c r="B53" s="40" t="s">
        <v>477</v>
      </c>
      <c r="C53" s="42" t="s">
        <v>478</v>
      </c>
    </row>
    <row r="56" spans="1:3" ht="21" x14ac:dyDescent="0.5">
      <c r="A56" s="43" t="s">
        <v>473</v>
      </c>
      <c r="B56" s="44"/>
      <c r="C56" s="44"/>
    </row>
    <row r="57" spans="1:3" ht="18.5" x14ac:dyDescent="0.45">
      <c r="A57" s="45" t="s">
        <v>386</v>
      </c>
      <c r="B57" s="45" t="s">
        <v>387</v>
      </c>
      <c r="C57" s="45" t="s">
        <v>462</v>
      </c>
    </row>
    <row r="58" spans="1:3" x14ac:dyDescent="0.35">
      <c r="A58" s="46" t="s">
        <v>487</v>
      </c>
      <c r="B58" s="47" t="s">
        <v>490</v>
      </c>
      <c r="C58" s="48" t="s">
        <v>491</v>
      </c>
    </row>
    <row r="59" spans="1:3" x14ac:dyDescent="0.35">
      <c r="A59" s="46" t="s">
        <v>488</v>
      </c>
      <c r="B59" s="47" t="s">
        <v>489</v>
      </c>
      <c r="C59" s="48" t="s">
        <v>492</v>
      </c>
    </row>
    <row r="60" spans="1:3" x14ac:dyDescent="0.35">
      <c r="A60" s="46" t="s">
        <v>493</v>
      </c>
      <c r="B60" s="47" t="s">
        <v>494</v>
      </c>
      <c r="C60" s="48" t="s">
        <v>495</v>
      </c>
    </row>
    <row r="61" spans="1:3" x14ac:dyDescent="0.35">
      <c r="A61" s="46" t="s">
        <v>496</v>
      </c>
      <c r="B61" s="47" t="s">
        <v>497</v>
      </c>
      <c r="C61" s="48" t="s">
        <v>498</v>
      </c>
    </row>
    <row r="62" spans="1:3" x14ac:dyDescent="0.35">
      <c r="A62" s="46" t="s">
        <v>499</v>
      </c>
      <c r="B62" s="47" t="s">
        <v>500</v>
      </c>
      <c r="C62" s="48" t="s">
        <v>501</v>
      </c>
    </row>
    <row r="63" spans="1:3" x14ac:dyDescent="0.35">
      <c r="A63" s="46" t="s">
        <v>502</v>
      </c>
      <c r="B63" s="47" t="s">
        <v>503</v>
      </c>
      <c r="C63" s="48" t="s">
        <v>504</v>
      </c>
    </row>
    <row r="64" spans="1:3" x14ac:dyDescent="0.35">
      <c r="A64" s="46" t="s">
        <v>505</v>
      </c>
      <c r="B64" s="47" t="s">
        <v>506</v>
      </c>
      <c r="C64" s="48" t="s">
        <v>507</v>
      </c>
    </row>
    <row r="65" spans="1:3" x14ac:dyDescent="0.35">
      <c r="A65" s="46" t="s">
        <v>508</v>
      </c>
      <c r="B65" s="47" t="s">
        <v>509</v>
      </c>
      <c r="C65" s="48" t="s">
        <v>510</v>
      </c>
    </row>
    <row r="66" spans="1:3" x14ac:dyDescent="0.35">
      <c r="A66" s="46" t="s">
        <v>511</v>
      </c>
      <c r="B66" s="47" t="s">
        <v>512</v>
      </c>
      <c r="C66" s="48" t="s">
        <v>513</v>
      </c>
    </row>
    <row r="67" spans="1:3" x14ac:dyDescent="0.35">
      <c r="A67" s="46" t="s">
        <v>514</v>
      </c>
      <c r="B67" s="47" t="s">
        <v>515</v>
      </c>
      <c r="C67" s="48" t="s">
        <v>516</v>
      </c>
    </row>
    <row r="68" spans="1:3" x14ac:dyDescent="0.35">
      <c r="A68" s="46" t="s">
        <v>517</v>
      </c>
      <c r="B68" s="47" t="s">
        <v>518</v>
      </c>
      <c r="C68" s="48" t="s">
        <v>519</v>
      </c>
    </row>
    <row r="69" spans="1:3" x14ac:dyDescent="0.35">
      <c r="A69" s="46" t="s">
        <v>520</v>
      </c>
      <c r="B69" s="47" t="s">
        <v>521</v>
      </c>
      <c r="C69" s="48" t="s">
        <v>522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2"/>
  <sheetViews>
    <sheetView workbookViewId="0">
      <selection activeCell="A2" sqref="A2"/>
    </sheetView>
  </sheetViews>
  <sheetFormatPr defaultRowHeight="14.5" x14ac:dyDescent="0.35"/>
  <cols>
    <col min="1" max="1" width="139.08984375" customWidth="1"/>
  </cols>
  <sheetData>
    <row r="1" spans="1:1" s="66" customFormat="1" ht="115.5" customHeight="1" x14ac:dyDescent="0.35">
      <c r="A1" s="68" t="s">
        <v>537</v>
      </c>
    </row>
    <row r="2" spans="1:1" s="66" customFormat="1" ht="145" x14ac:dyDescent="0.35">
      <c r="A2" s="67" t="s">
        <v>536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AV313"/>
  <sheetViews>
    <sheetView topLeftCell="AB1" workbookViewId="0">
      <selection activeCell="AF1" sqref="AF1"/>
    </sheetView>
  </sheetViews>
  <sheetFormatPr defaultRowHeight="14.5" x14ac:dyDescent="0.35"/>
  <cols>
    <col min="1" max="27" width="9.1796875" hidden="1" customWidth="1"/>
    <col min="37" max="37" width="32.7265625" bestFit="1" customWidth="1"/>
    <col min="38" max="38" width="5.54296875" customWidth="1"/>
  </cols>
  <sheetData>
    <row r="1" spans="1:48" x14ac:dyDescent="0.35">
      <c r="A1" s="6" t="s">
        <v>128</v>
      </c>
      <c r="B1" s="6" t="s">
        <v>129</v>
      </c>
      <c r="C1" s="6" t="s">
        <v>2</v>
      </c>
      <c r="D1" s="6" t="s">
        <v>4</v>
      </c>
      <c r="E1" s="8" t="s">
        <v>11</v>
      </c>
      <c r="F1" s="8" t="s">
        <v>68</v>
      </c>
      <c r="G1" s="8" t="s">
        <v>14</v>
      </c>
      <c r="H1" s="8" t="s">
        <v>12</v>
      </c>
      <c r="I1" s="69" t="s">
        <v>224</v>
      </c>
      <c r="J1" s="6" t="s">
        <v>128</v>
      </c>
      <c r="K1" s="6" t="s">
        <v>129</v>
      </c>
      <c r="L1" s="6" t="s">
        <v>2</v>
      </c>
      <c r="M1" s="6" t="s">
        <v>4</v>
      </c>
      <c r="N1" s="8" t="s">
        <v>11</v>
      </c>
      <c r="O1" s="8" t="s">
        <v>68</v>
      </c>
      <c r="P1" s="8" t="s">
        <v>14</v>
      </c>
      <c r="Q1" s="8" t="s">
        <v>12</v>
      </c>
      <c r="R1" s="69" t="s">
        <v>224</v>
      </c>
      <c r="S1" s="6" t="s">
        <v>128</v>
      </c>
      <c r="T1" s="6" t="s">
        <v>129</v>
      </c>
      <c r="U1" s="6" t="s">
        <v>2</v>
      </c>
      <c r="V1" s="6" t="s">
        <v>4</v>
      </c>
      <c r="W1" s="8" t="s">
        <v>11</v>
      </c>
      <c r="X1" s="8" t="s">
        <v>68</v>
      </c>
      <c r="Y1" s="8" t="s">
        <v>14</v>
      </c>
      <c r="Z1" s="8" t="s">
        <v>12</v>
      </c>
      <c r="AA1" s="69" t="s">
        <v>224</v>
      </c>
      <c r="AB1" s="6" t="s">
        <v>128</v>
      </c>
      <c r="AC1" s="6" t="s">
        <v>129</v>
      </c>
      <c r="AD1" s="6" t="s">
        <v>2</v>
      </c>
      <c r="AE1" s="6" t="s">
        <v>4</v>
      </c>
      <c r="AF1" s="8" t="s">
        <v>11</v>
      </c>
      <c r="AG1" s="8" t="s">
        <v>68</v>
      </c>
      <c r="AH1" s="8" t="s">
        <v>14</v>
      </c>
      <c r="AI1" s="8" t="s">
        <v>12</v>
      </c>
      <c r="AJ1" s="69" t="s">
        <v>224</v>
      </c>
      <c r="AK1" t="s">
        <v>539</v>
      </c>
      <c r="AL1" t="s">
        <v>540</v>
      </c>
      <c r="AM1" t="s">
        <v>541</v>
      </c>
      <c r="AN1" t="s">
        <v>542</v>
      </c>
      <c r="AO1" t="s">
        <v>543</v>
      </c>
      <c r="AP1" t="s">
        <v>544</v>
      </c>
      <c r="AQ1" t="s">
        <v>545</v>
      </c>
      <c r="AR1" t="s">
        <v>546</v>
      </c>
      <c r="AS1" t="s">
        <v>547</v>
      </c>
      <c r="AT1" t="s">
        <v>548</v>
      </c>
      <c r="AU1" t="s">
        <v>549</v>
      </c>
      <c r="AV1" t="s">
        <v>550</v>
      </c>
    </row>
    <row r="2" spans="1:48" x14ac:dyDescent="0.35">
      <c r="A2" s="1" t="e">
        <f>DEFs!#REF!</f>
        <v>#REF!</v>
      </c>
      <c r="B2" s="12" t="s">
        <v>171</v>
      </c>
      <c r="C2" t="e">
        <f t="shared" ref="C2:C33" si="0">A2</f>
        <v>#REF!</v>
      </c>
      <c r="D2" t="e">
        <f>DEFs!#REF!</f>
        <v>#REF!</v>
      </c>
      <c r="E2" t="e">
        <f>DEFs!#REF!</f>
        <v>#REF!</v>
      </c>
      <c r="F2" t="e">
        <f>DEFs!#REF!</f>
        <v>#REF!</v>
      </c>
      <c r="G2" t="e">
        <f>DEFs!#REF!</f>
        <v>#REF!</v>
      </c>
      <c r="H2" t="e">
        <f>DEFs!#REF!</f>
        <v>#REF!</v>
      </c>
      <c r="I2" s="70" t="e">
        <f>DEFs!#REF!</f>
        <v>#REF!</v>
      </c>
      <c r="J2" s="1" t="e">
        <f>DEFs!#REF!</f>
        <v>#REF!</v>
      </c>
      <c r="K2" s="12" t="s">
        <v>171</v>
      </c>
      <c r="L2" t="e">
        <f t="shared" ref="L2:L33" si="1">J2</f>
        <v>#REF!</v>
      </c>
      <c r="M2" t="e">
        <f>DEFs!#REF!</f>
        <v>#REF!</v>
      </c>
      <c r="N2" t="e">
        <f>DEFs!#REF!</f>
        <v>#REF!</v>
      </c>
      <c r="O2" t="e">
        <f>DEFs!#REF!</f>
        <v>#REF!</v>
      </c>
      <c r="P2" t="e">
        <f>DEFs!#REF!</f>
        <v>#REF!</v>
      </c>
      <c r="Q2" t="e">
        <f>DEFs!#REF!</f>
        <v>#REF!</v>
      </c>
      <c r="R2" s="70" t="e">
        <f>DEFs!#REF!</f>
        <v>#REF!</v>
      </c>
      <c r="S2" s="1" t="e">
        <f>DEFs!#REF!</f>
        <v>#REF!</v>
      </c>
      <c r="T2" s="12" t="s">
        <v>171</v>
      </c>
      <c r="U2" t="e">
        <f t="shared" ref="U2:U33" si="2">S2</f>
        <v>#REF!</v>
      </c>
      <c r="V2" t="e">
        <f>DEFs!#REF!</f>
        <v>#REF!</v>
      </c>
      <c r="W2" t="e">
        <f>DEFs!#REF!</f>
        <v>#REF!</v>
      </c>
      <c r="X2" t="e">
        <f>DEFs!#REF!</f>
        <v>#REF!</v>
      </c>
      <c r="Y2" t="e">
        <f>DEFs!#REF!</f>
        <v>#REF!</v>
      </c>
      <c r="Z2" t="str">
        <f>DEFs!A2</f>
        <v>Ravens</v>
      </c>
      <c r="AA2" s="70">
        <f>DEFs!C2</f>
        <v>999</v>
      </c>
      <c r="AB2" s="1" t="str">
        <f>DEFs!A2</f>
        <v>Ravens</v>
      </c>
      <c r="AC2" s="12" t="s">
        <v>171</v>
      </c>
      <c r="AD2" t="str">
        <f t="shared" ref="AD2:AD33" si="3">AB2</f>
        <v>Ravens</v>
      </c>
      <c r="AE2">
        <f>DEFs!B2</f>
        <v>14</v>
      </c>
      <c r="AF2">
        <f>DEFs!D2</f>
        <v>0</v>
      </c>
      <c r="AG2">
        <f>DEFs!F2</f>
        <v>0</v>
      </c>
      <c r="AH2">
        <f>DEFs!H2</f>
        <v>0</v>
      </c>
      <c r="AI2">
        <f>DEFs!J2</f>
        <v>0</v>
      </c>
      <c r="AJ2" s="70">
        <f>DEFs!L2</f>
        <v>0</v>
      </c>
      <c r="AK2" t="e">
        <f t="shared" ref="AK2:AK65" ca="1" si="4">showf(AB2)</f>
        <v>#NAME?</v>
      </c>
      <c r="AL2" t="e">
        <f t="shared" ref="AL2:AL65" ca="1" si="5">IF(RIGHT(AK2,1)=")",LEFT(RIGHT(AK2,2)),RIGHT(AK2,1))</f>
        <v>#NAME?</v>
      </c>
      <c r="AM2" t="e">
        <f t="shared" ref="AM2:AM65" ca="1" si="6">showf(AF2)</f>
        <v>#NAME?</v>
      </c>
      <c r="AN2" t="e">
        <f t="shared" ref="AN2:AN65" ca="1" si="7">showf(AG2)</f>
        <v>#NAME?</v>
      </c>
      <c r="AO2" t="e">
        <f t="shared" ref="AO2:AO65" ca="1" si="8">showf(AH2)</f>
        <v>#NAME?</v>
      </c>
      <c r="AP2" t="e">
        <f t="shared" ref="AP2:AP65" ca="1" si="9">showf(AI2)</f>
        <v>#NAME?</v>
      </c>
      <c r="AQ2" t="e">
        <f t="shared" ref="AQ2:AQ65" ca="1" si="10">showf(AJ2)</f>
        <v>#NAME?</v>
      </c>
      <c r="AR2" t="e">
        <f t="shared" ref="AR2:AR65" ca="1" si="11">IF($AL2=RIGHT(AM2,1),"","!!!")</f>
        <v>#NAME?</v>
      </c>
      <c r="AS2" t="e">
        <f t="shared" ref="AS2:AS65" ca="1" si="12">IF($AL2=RIGHT(AN2,1),"","!!!")</f>
        <v>#NAME?</v>
      </c>
      <c r="AT2" t="e">
        <f t="shared" ref="AT2:AT65" ca="1" si="13">IF($AL2=RIGHT(AO2,1),"","!!!")</f>
        <v>#NAME?</v>
      </c>
      <c r="AU2" t="e">
        <f t="shared" ref="AU2:AU65" ca="1" si="14">IF($AL2=RIGHT(AP2,1),"","!!!")</f>
        <v>#NAME?</v>
      </c>
      <c r="AV2" t="e">
        <f t="shared" ref="AV2:AV65" ca="1" si="15">IF($AL2=RIGHT(AQ2,1),"","!!!")</f>
        <v>#NAME?</v>
      </c>
    </row>
    <row r="3" spans="1:48" x14ac:dyDescent="0.35">
      <c r="A3" s="1" t="e">
        <f>DEFs!#REF!</f>
        <v>#REF!</v>
      </c>
      <c r="B3" s="12" t="s">
        <v>171</v>
      </c>
      <c r="C3" t="e">
        <f t="shared" si="0"/>
        <v>#REF!</v>
      </c>
      <c r="D3" t="e">
        <f>DEFs!#REF!</f>
        <v>#REF!</v>
      </c>
      <c r="E3" t="e">
        <f>DEFs!#REF!</f>
        <v>#REF!</v>
      </c>
      <c r="F3" t="e">
        <f>DEFs!#REF!</f>
        <v>#REF!</v>
      </c>
      <c r="G3" t="e">
        <f>DEFs!#REF!</f>
        <v>#REF!</v>
      </c>
      <c r="H3" t="e">
        <f>DEFs!#REF!</f>
        <v>#REF!</v>
      </c>
      <c r="I3" s="70" t="e">
        <f>DEFs!#REF!</f>
        <v>#REF!</v>
      </c>
      <c r="J3" s="1" t="e">
        <f>DEFs!#REF!</f>
        <v>#REF!</v>
      </c>
      <c r="K3" s="12" t="s">
        <v>171</v>
      </c>
      <c r="L3" t="e">
        <f t="shared" si="1"/>
        <v>#REF!</v>
      </c>
      <c r="M3" t="e">
        <f>DEFs!#REF!</f>
        <v>#REF!</v>
      </c>
      <c r="N3" t="e">
        <f>DEFs!#REF!</f>
        <v>#REF!</v>
      </c>
      <c r="O3" t="e">
        <f>DEFs!#REF!</f>
        <v>#REF!</v>
      </c>
      <c r="P3" t="e">
        <f>DEFs!#REF!</f>
        <v>#REF!</v>
      </c>
      <c r="Q3" t="e">
        <f>DEFs!#REF!</f>
        <v>#REF!</v>
      </c>
      <c r="R3" s="70" t="e">
        <f>DEFs!#REF!</f>
        <v>#REF!</v>
      </c>
      <c r="S3" s="1" t="e">
        <f>DEFs!#REF!</f>
        <v>#REF!</v>
      </c>
      <c r="T3" s="12" t="s">
        <v>171</v>
      </c>
      <c r="U3" t="e">
        <f t="shared" si="2"/>
        <v>#REF!</v>
      </c>
      <c r="V3" t="e">
        <f>DEFs!#REF!</f>
        <v>#REF!</v>
      </c>
      <c r="W3" t="e">
        <f>DEFs!#REF!</f>
        <v>#REF!</v>
      </c>
      <c r="X3" t="e">
        <f>DEFs!#REF!</f>
        <v>#REF!</v>
      </c>
      <c r="Y3" t="e">
        <f>DEFs!#REF!</f>
        <v>#REF!</v>
      </c>
      <c r="Z3" t="str">
        <f>DEFs!A3</f>
        <v>49ers</v>
      </c>
      <c r="AA3" s="70">
        <f>DEFs!C3</f>
        <v>986</v>
      </c>
      <c r="AB3" s="1" t="str">
        <f>DEFs!A3</f>
        <v>49ers</v>
      </c>
      <c r="AC3" s="12" t="s">
        <v>171</v>
      </c>
      <c r="AD3" t="str">
        <f t="shared" si="3"/>
        <v>49ers</v>
      </c>
      <c r="AE3">
        <f>DEFs!B3</f>
        <v>9</v>
      </c>
      <c r="AF3">
        <f>DEFs!D3</f>
        <v>-13</v>
      </c>
      <c r="AG3">
        <f>DEFs!F3</f>
        <v>-13</v>
      </c>
      <c r="AH3">
        <f>DEFs!H3</f>
        <v>-13</v>
      </c>
      <c r="AI3">
        <f>DEFs!J3</f>
        <v>-13</v>
      </c>
      <c r="AJ3" s="70">
        <f>DEFs!L3</f>
        <v>-13</v>
      </c>
      <c r="AK3" t="e">
        <f t="shared" ca="1" si="4"/>
        <v>#NAME?</v>
      </c>
      <c r="AL3" t="e">
        <f t="shared" ca="1" si="5"/>
        <v>#NAME?</v>
      </c>
      <c r="AM3" t="e">
        <f t="shared" ca="1" si="6"/>
        <v>#NAME?</v>
      </c>
      <c r="AN3" t="e">
        <f t="shared" ca="1" si="7"/>
        <v>#NAME?</v>
      </c>
      <c r="AO3" t="e">
        <f t="shared" ca="1" si="8"/>
        <v>#NAME?</v>
      </c>
      <c r="AP3" t="e">
        <f t="shared" ca="1" si="9"/>
        <v>#NAME?</v>
      </c>
      <c r="AQ3" t="e">
        <f t="shared" ca="1" si="10"/>
        <v>#NAME?</v>
      </c>
      <c r="AR3" t="e">
        <f t="shared" ca="1" si="11"/>
        <v>#NAME?</v>
      </c>
      <c r="AS3" t="e">
        <f t="shared" ca="1" si="12"/>
        <v>#NAME?</v>
      </c>
      <c r="AT3" t="e">
        <f t="shared" ca="1" si="13"/>
        <v>#NAME?</v>
      </c>
      <c r="AU3" t="e">
        <f t="shared" ca="1" si="14"/>
        <v>#NAME?</v>
      </c>
      <c r="AV3" t="e">
        <f t="shared" ca="1" si="15"/>
        <v>#NAME?</v>
      </c>
    </row>
    <row r="4" spans="1:48" x14ac:dyDescent="0.35">
      <c r="A4" s="1" t="e">
        <f>DEFs!#REF!</f>
        <v>#REF!</v>
      </c>
      <c r="B4" s="12" t="s">
        <v>171</v>
      </c>
      <c r="C4" t="e">
        <f t="shared" si="0"/>
        <v>#REF!</v>
      </c>
      <c r="D4" t="e">
        <f>DEFs!#REF!</f>
        <v>#REF!</v>
      </c>
      <c r="E4" t="e">
        <f>DEFs!#REF!</f>
        <v>#REF!</v>
      </c>
      <c r="F4" t="e">
        <f>DEFs!#REF!</f>
        <v>#REF!</v>
      </c>
      <c r="G4" t="e">
        <f>DEFs!#REF!</f>
        <v>#REF!</v>
      </c>
      <c r="H4" t="e">
        <f>DEFs!#REF!</f>
        <v>#REF!</v>
      </c>
      <c r="I4" s="70" t="e">
        <f>DEFs!#REF!</f>
        <v>#REF!</v>
      </c>
      <c r="J4" s="1" t="e">
        <f>DEFs!#REF!</f>
        <v>#REF!</v>
      </c>
      <c r="K4" s="12" t="s">
        <v>171</v>
      </c>
      <c r="L4" t="e">
        <f t="shared" si="1"/>
        <v>#REF!</v>
      </c>
      <c r="M4" t="e">
        <f>DEFs!#REF!</f>
        <v>#REF!</v>
      </c>
      <c r="N4" t="e">
        <f>DEFs!#REF!</f>
        <v>#REF!</v>
      </c>
      <c r="O4" t="e">
        <f>DEFs!#REF!</f>
        <v>#REF!</v>
      </c>
      <c r="P4" t="e">
        <f>DEFs!#REF!</f>
        <v>#REF!</v>
      </c>
      <c r="Q4" t="e">
        <f>DEFs!#REF!</f>
        <v>#REF!</v>
      </c>
      <c r="R4" s="70" t="e">
        <f>DEFs!#REF!</f>
        <v>#REF!</v>
      </c>
      <c r="S4" s="1" t="e">
        <f>DEFs!#REF!</f>
        <v>#REF!</v>
      </c>
      <c r="T4" s="12" t="s">
        <v>171</v>
      </c>
      <c r="U4" t="e">
        <f t="shared" si="2"/>
        <v>#REF!</v>
      </c>
      <c r="V4" t="e">
        <f>DEFs!#REF!</f>
        <v>#REF!</v>
      </c>
      <c r="W4" t="e">
        <f>DEFs!#REF!</f>
        <v>#REF!</v>
      </c>
      <c r="X4" t="e">
        <f>DEFs!#REF!</f>
        <v>#REF!</v>
      </c>
      <c r="Y4" t="e">
        <f>DEFs!#REF!</f>
        <v>#REF!</v>
      </c>
      <c r="Z4" t="str">
        <f>DEFs!A4</f>
        <v>Bills</v>
      </c>
      <c r="AA4" s="70">
        <f>DEFs!C4</f>
        <v>983</v>
      </c>
      <c r="AB4" s="1" t="str">
        <f>DEFs!A4</f>
        <v>Bills</v>
      </c>
      <c r="AC4" s="12" t="s">
        <v>171</v>
      </c>
      <c r="AD4" t="str">
        <f t="shared" si="3"/>
        <v>Bills</v>
      </c>
      <c r="AE4">
        <f>DEFs!B4</f>
        <v>12</v>
      </c>
      <c r="AF4">
        <f>DEFs!D4</f>
        <v>-16</v>
      </c>
      <c r="AG4">
        <f>DEFs!F4</f>
        <v>-16</v>
      </c>
      <c r="AH4">
        <f>DEFs!H4</f>
        <v>-16</v>
      </c>
      <c r="AI4">
        <f>DEFs!J4</f>
        <v>-16</v>
      </c>
      <c r="AJ4" s="70">
        <f>DEFs!L4</f>
        <v>-16</v>
      </c>
      <c r="AK4" t="e">
        <f t="shared" ca="1" si="4"/>
        <v>#NAME?</v>
      </c>
      <c r="AL4" t="e">
        <f t="shared" ca="1" si="5"/>
        <v>#NAME?</v>
      </c>
      <c r="AM4" t="e">
        <f t="shared" ca="1" si="6"/>
        <v>#NAME?</v>
      </c>
      <c r="AN4" t="e">
        <f t="shared" ca="1" si="7"/>
        <v>#NAME?</v>
      </c>
      <c r="AO4" t="e">
        <f t="shared" ca="1" si="8"/>
        <v>#NAME?</v>
      </c>
      <c r="AP4" t="e">
        <f t="shared" ca="1" si="9"/>
        <v>#NAME?</v>
      </c>
      <c r="AQ4" t="e">
        <f t="shared" ca="1" si="10"/>
        <v>#NAME?</v>
      </c>
      <c r="AR4" t="e">
        <f t="shared" ca="1" si="11"/>
        <v>#NAME?</v>
      </c>
      <c r="AS4" t="e">
        <f t="shared" ca="1" si="12"/>
        <v>#NAME?</v>
      </c>
      <c r="AT4" t="e">
        <f t="shared" ca="1" si="13"/>
        <v>#NAME?</v>
      </c>
      <c r="AU4" t="e">
        <f t="shared" ca="1" si="14"/>
        <v>#NAME?</v>
      </c>
      <c r="AV4" t="e">
        <f t="shared" ca="1" si="15"/>
        <v>#NAME?</v>
      </c>
    </row>
    <row r="5" spans="1:48" x14ac:dyDescent="0.35">
      <c r="A5" s="1" t="e">
        <f>DEFs!#REF!</f>
        <v>#REF!</v>
      </c>
      <c r="B5" s="12" t="s">
        <v>171</v>
      </c>
      <c r="C5" t="e">
        <f t="shared" si="0"/>
        <v>#REF!</v>
      </c>
      <c r="D5" t="e">
        <f>DEFs!#REF!</f>
        <v>#REF!</v>
      </c>
      <c r="E5" t="e">
        <f>DEFs!#REF!</f>
        <v>#REF!</v>
      </c>
      <c r="F5" t="e">
        <f>DEFs!#REF!</f>
        <v>#REF!</v>
      </c>
      <c r="G5" t="e">
        <f>DEFs!#REF!</f>
        <v>#REF!</v>
      </c>
      <c r="H5" t="e">
        <f>DEFs!#REF!</f>
        <v>#REF!</v>
      </c>
      <c r="I5" s="70" t="e">
        <f>DEFs!#REF!</f>
        <v>#REF!</v>
      </c>
      <c r="J5" s="1" t="e">
        <f>DEFs!#REF!</f>
        <v>#REF!</v>
      </c>
      <c r="K5" s="12" t="s">
        <v>171</v>
      </c>
      <c r="L5" t="e">
        <f t="shared" si="1"/>
        <v>#REF!</v>
      </c>
      <c r="M5" t="e">
        <f>DEFs!#REF!</f>
        <v>#REF!</v>
      </c>
      <c r="N5" t="e">
        <f>DEFs!#REF!</f>
        <v>#REF!</v>
      </c>
      <c r="O5" t="e">
        <f>DEFs!#REF!</f>
        <v>#REF!</v>
      </c>
      <c r="P5" t="e">
        <f>DEFs!#REF!</f>
        <v>#REF!</v>
      </c>
      <c r="Q5" t="e">
        <f>DEFs!#REF!</f>
        <v>#REF!</v>
      </c>
      <c r="R5" s="70" t="e">
        <f>DEFs!#REF!</f>
        <v>#REF!</v>
      </c>
      <c r="S5" s="1" t="e">
        <f>DEFs!#REF!</f>
        <v>#REF!</v>
      </c>
      <c r="T5" s="12" t="s">
        <v>171</v>
      </c>
      <c r="U5" t="e">
        <f t="shared" si="2"/>
        <v>#REF!</v>
      </c>
      <c r="V5" t="e">
        <f>DEFs!#REF!</f>
        <v>#REF!</v>
      </c>
      <c r="W5" t="e">
        <f>DEFs!#REF!</f>
        <v>#REF!</v>
      </c>
      <c r="X5" t="e">
        <f>DEFs!#REF!</f>
        <v>#REF!</v>
      </c>
      <c r="Y5" t="e">
        <f>DEFs!#REF!</f>
        <v>#REF!</v>
      </c>
      <c r="Z5" t="str">
        <f>DEFs!A5</f>
        <v>Raiders</v>
      </c>
      <c r="AA5" s="70">
        <f>DEFs!C5</f>
        <v>983</v>
      </c>
      <c r="AB5" s="1" t="str">
        <f>DEFs!A5</f>
        <v>Raiders</v>
      </c>
      <c r="AC5" s="12" t="s">
        <v>171</v>
      </c>
      <c r="AD5" t="str">
        <f t="shared" si="3"/>
        <v>Raiders</v>
      </c>
      <c r="AE5">
        <f>DEFs!B5</f>
        <v>10</v>
      </c>
      <c r="AF5">
        <f>DEFs!D5</f>
        <v>-16</v>
      </c>
      <c r="AG5">
        <f>DEFs!F5</f>
        <v>-16</v>
      </c>
      <c r="AH5">
        <f>DEFs!H5</f>
        <v>-16</v>
      </c>
      <c r="AI5">
        <f>DEFs!J5</f>
        <v>-16</v>
      </c>
      <c r="AJ5" s="70">
        <f>DEFs!L5</f>
        <v>-16</v>
      </c>
      <c r="AK5" t="e">
        <f t="shared" ca="1" si="4"/>
        <v>#NAME?</v>
      </c>
      <c r="AL5" t="e">
        <f t="shared" ca="1" si="5"/>
        <v>#NAME?</v>
      </c>
      <c r="AM5" t="e">
        <f t="shared" ca="1" si="6"/>
        <v>#NAME?</v>
      </c>
      <c r="AN5" t="e">
        <f t="shared" ca="1" si="7"/>
        <v>#NAME?</v>
      </c>
      <c r="AO5" t="e">
        <f t="shared" ca="1" si="8"/>
        <v>#NAME?</v>
      </c>
      <c r="AP5" t="e">
        <f t="shared" ca="1" si="9"/>
        <v>#NAME?</v>
      </c>
      <c r="AQ5" t="e">
        <f t="shared" ca="1" si="10"/>
        <v>#NAME?</v>
      </c>
      <c r="AR5" t="e">
        <f t="shared" ca="1" si="11"/>
        <v>#NAME?</v>
      </c>
      <c r="AS5" t="e">
        <f t="shared" ca="1" si="12"/>
        <v>#NAME?</v>
      </c>
      <c r="AT5" t="e">
        <f t="shared" ca="1" si="13"/>
        <v>#NAME?</v>
      </c>
      <c r="AU5" t="e">
        <f t="shared" ca="1" si="14"/>
        <v>#NAME?</v>
      </c>
      <c r="AV5" t="e">
        <f t="shared" ca="1" si="15"/>
        <v>#NAME?</v>
      </c>
    </row>
    <row r="6" spans="1:48" x14ac:dyDescent="0.35">
      <c r="A6" s="1" t="e">
        <f>DEFs!#REF!</f>
        <v>#REF!</v>
      </c>
      <c r="B6" s="12" t="s">
        <v>171</v>
      </c>
      <c r="C6" t="e">
        <f t="shared" si="0"/>
        <v>#REF!</v>
      </c>
      <c r="D6" t="e">
        <f>DEFs!#REF!</f>
        <v>#REF!</v>
      </c>
      <c r="E6" t="e">
        <f>DEFs!#REF!</f>
        <v>#REF!</v>
      </c>
      <c r="F6" t="e">
        <f>DEFs!#REF!</f>
        <v>#REF!</v>
      </c>
      <c r="G6" t="e">
        <f>DEFs!#REF!</f>
        <v>#REF!</v>
      </c>
      <c r="H6" t="e">
        <f>DEFs!#REF!</f>
        <v>#REF!</v>
      </c>
      <c r="I6" s="70" t="e">
        <f>DEFs!#REF!</f>
        <v>#REF!</v>
      </c>
      <c r="J6" s="1" t="e">
        <f>DEFs!#REF!</f>
        <v>#REF!</v>
      </c>
      <c r="K6" s="12" t="s">
        <v>171</v>
      </c>
      <c r="L6" t="e">
        <f t="shared" si="1"/>
        <v>#REF!</v>
      </c>
      <c r="M6" t="e">
        <f>DEFs!#REF!</f>
        <v>#REF!</v>
      </c>
      <c r="N6" t="e">
        <f>DEFs!#REF!</f>
        <v>#REF!</v>
      </c>
      <c r="O6" t="e">
        <f>DEFs!#REF!</f>
        <v>#REF!</v>
      </c>
      <c r="P6" t="e">
        <f>DEFs!#REF!</f>
        <v>#REF!</v>
      </c>
      <c r="Q6" t="e">
        <f>DEFs!#REF!</f>
        <v>#REF!</v>
      </c>
      <c r="R6" s="70" t="e">
        <f>DEFs!#REF!</f>
        <v>#REF!</v>
      </c>
      <c r="S6" s="1" t="e">
        <f>DEFs!#REF!</f>
        <v>#REF!</v>
      </c>
      <c r="T6" s="12" t="s">
        <v>171</v>
      </c>
      <c r="U6" t="e">
        <f t="shared" si="2"/>
        <v>#REF!</v>
      </c>
      <c r="V6" t="e">
        <f>DEFs!#REF!</f>
        <v>#REF!</v>
      </c>
      <c r="W6" t="e">
        <f>DEFs!#REF!</f>
        <v>#REF!</v>
      </c>
      <c r="X6" t="e">
        <f>DEFs!#REF!</f>
        <v>#REF!</v>
      </c>
      <c r="Y6" t="e">
        <f>DEFs!#REF!</f>
        <v>#REF!</v>
      </c>
      <c r="Z6" t="str">
        <f>DEFs!A6</f>
        <v>Cowboys</v>
      </c>
      <c r="AA6" s="70">
        <f>DEFs!C6</f>
        <v>982</v>
      </c>
      <c r="AB6" s="1" t="str">
        <f>DEFs!A6</f>
        <v>Cowboys</v>
      </c>
      <c r="AC6" s="12" t="s">
        <v>171</v>
      </c>
      <c r="AD6" t="str">
        <f t="shared" si="3"/>
        <v>Cowboys</v>
      </c>
      <c r="AE6">
        <f>DEFs!B6</f>
        <v>7</v>
      </c>
      <c r="AF6">
        <f>DEFs!D6</f>
        <v>-17</v>
      </c>
      <c r="AG6">
        <f>DEFs!F6</f>
        <v>-17</v>
      </c>
      <c r="AH6">
        <f>DEFs!H6</f>
        <v>-17</v>
      </c>
      <c r="AI6">
        <f>DEFs!J6</f>
        <v>-17</v>
      </c>
      <c r="AJ6" s="70">
        <f>DEFs!L6</f>
        <v>-17</v>
      </c>
      <c r="AK6" t="e">
        <f t="shared" ca="1" si="4"/>
        <v>#NAME?</v>
      </c>
      <c r="AL6" t="e">
        <f t="shared" ca="1" si="5"/>
        <v>#NAME?</v>
      </c>
      <c r="AM6" t="e">
        <f t="shared" ca="1" si="6"/>
        <v>#NAME?</v>
      </c>
      <c r="AN6" t="e">
        <f t="shared" ca="1" si="7"/>
        <v>#NAME?</v>
      </c>
      <c r="AO6" t="e">
        <f t="shared" ca="1" si="8"/>
        <v>#NAME?</v>
      </c>
      <c r="AP6" t="e">
        <f t="shared" ca="1" si="9"/>
        <v>#NAME?</v>
      </c>
      <c r="AQ6" t="e">
        <f t="shared" ca="1" si="10"/>
        <v>#NAME?</v>
      </c>
      <c r="AR6" t="e">
        <f t="shared" ca="1" si="11"/>
        <v>#NAME?</v>
      </c>
      <c r="AS6" t="e">
        <f t="shared" ca="1" si="12"/>
        <v>#NAME?</v>
      </c>
      <c r="AT6" t="e">
        <f t="shared" ca="1" si="13"/>
        <v>#NAME?</v>
      </c>
      <c r="AU6" t="e">
        <f t="shared" ca="1" si="14"/>
        <v>#NAME?</v>
      </c>
      <c r="AV6" t="e">
        <f t="shared" ca="1" si="15"/>
        <v>#NAME?</v>
      </c>
    </row>
    <row r="7" spans="1:48" x14ac:dyDescent="0.35">
      <c r="A7" s="1" t="e">
        <f>DEFs!#REF!</f>
        <v>#REF!</v>
      </c>
      <c r="B7" s="12" t="s">
        <v>171</v>
      </c>
      <c r="C7" t="e">
        <f t="shared" si="0"/>
        <v>#REF!</v>
      </c>
      <c r="D7" t="e">
        <f>DEFs!#REF!</f>
        <v>#REF!</v>
      </c>
      <c r="E7" t="e">
        <f>DEFs!#REF!</f>
        <v>#REF!</v>
      </c>
      <c r="F7" t="e">
        <f>DEFs!#REF!</f>
        <v>#REF!</v>
      </c>
      <c r="G7" t="e">
        <f>DEFs!#REF!</f>
        <v>#REF!</v>
      </c>
      <c r="H7" t="e">
        <f>DEFs!#REF!</f>
        <v>#REF!</v>
      </c>
      <c r="I7" s="70" t="e">
        <f>DEFs!#REF!</f>
        <v>#REF!</v>
      </c>
      <c r="J7" s="1" t="e">
        <f>DEFs!#REF!</f>
        <v>#REF!</v>
      </c>
      <c r="K7" s="12" t="s">
        <v>171</v>
      </c>
      <c r="L7" t="e">
        <f t="shared" si="1"/>
        <v>#REF!</v>
      </c>
      <c r="M7" t="e">
        <f>DEFs!#REF!</f>
        <v>#REF!</v>
      </c>
      <c r="N7" t="e">
        <f>DEFs!#REF!</f>
        <v>#REF!</v>
      </c>
      <c r="O7" t="e">
        <f>DEFs!#REF!</f>
        <v>#REF!</v>
      </c>
      <c r="P7" t="e">
        <f>DEFs!#REF!</f>
        <v>#REF!</v>
      </c>
      <c r="Q7" t="e">
        <f>DEFs!#REF!</f>
        <v>#REF!</v>
      </c>
      <c r="R7" s="70" t="e">
        <f>DEFs!#REF!</f>
        <v>#REF!</v>
      </c>
      <c r="S7" s="1" t="e">
        <f>DEFs!#REF!</f>
        <v>#REF!</v>
      </c>
      <c r="T7" s="12" t="s">
        <v>171</v>
      </c>
      <c r="U7" t="e">
        <f t="shared" si="2"/>
        <v>#REF!</v>
      </c>
      <c r="V7" t="e">
        <f>DEFs!#REF!</f>
        <v>#REF!</v>
      </c>
      <c r="W7" t="e">
        <f>DEFs!#REF!</f>
        <v>#REF!</v>
      </c>
      <c r="X7" t="e">
        <f>DEFs!#REF!</f>
        <v>#REF!</v>
      </c>
      <c r="Y7" t="e">
        <f>DEFs!#REF!</f>
        <v>#REF!</v>
      </c>
      <c r="Z7" t="str">
        <f>DEFs!A7</f>
        <v>Eagles</v>
      </c>
      <c r="AA7" s="70">
        <f>DEFs!C7</f>
        <v>981</v>
      </c>
      <c r="AB7" s="1" t="str">
        <f>DEFs!A7</f>
        <v>Eagles</v>
      </c>
      <c r="AC7" s="12" t="s">
        <v>171</v>
      </c>
      <c r="AD7" t="str">
        <f t="shared" si="3"/>
        <v>Eagles</v>
      </c>
      <c r="AE7">
        <f>DEFs!B7</f>
        <v>5</v>
      </c>
      <c r="AF7">
        <f>DEFs!D7</f>
        <v>-18</v>
      </c>
      <c r="AG7">
        <f>DEFs!F7</f>
        <v>-18</v>
      </c>
      <c r="AH7">
        <f>DEFs!H7</f>
        <v>-18</v>
      </c>
      <c r="AI7">
        <f>DEFs!J7</f>
        <v>-18</v>
      </c>
      <c r="AJ7" s="70">
        <f>DEFs!L7</f>
        <v>-18</v>
      </c>
      <c r="AK7" t="e">
        <f t="shared" ca="1" si="4"/>
        <v>#NAME?</v>
      </c>
      <c r="AL7" t="e">
        <f t="shared" ca="1" si="5"/>
        <v>#NAME?</v>
      </c>
      <c r="AM7" t="e">
        <f t="shared" ca="1" si="6"/>
        <v>#NAME?</v>
      </c>
      <c r="AN7" t="e">
        <f t="shared" ca="1" si="7"/>
        <v>#NAME?</v>
      </c>
      <c r="AO7" t="e">
        <f t="shared" ca="1" si="8"/>
        <v>#NAME?</v>
      </c>
      <c r="AP7" t="e">
        <f t="shared" ca="1" si="9"/>
        <v>#NAME?</v>
      </c>
      <c r="AQ7" t="e">
        <f t="shared" ca="1" si="10"/>
        <v>#NAME?</v>
      </c>
      <c r="AR7" t="e">
        <f t="shared" ca="1" si="11"/>
        <v>#NAME?</v>
      </c>
      <c r="AS7" t="e">
        <f t="shared" ca="1" si="12"/>
        <v>#NAME?</v>
      </c>
      <c r="AT7" t="e">
        <f t="shared" ca="1" si="13"/>
        <v>#NAME?</v>
      </c>
      <c r="AU7" t="e">
        <f t="shared" ca="1" si="14"/>
        <v>#NAME?</v>
      </c>
      <c r="AV7" t="e">
        <f t="shared" ca="1" si="15"/>
        <v>#NAME?</v>
      </c>
    </row>
    <row r="8" spans="1:48" x14ac:dyDescent="0.35">
      <c r="A8" s="1" t="e">
        <f>DEFs!#REF!</f>
        <v>#REF!</v>
      </c>
      <c r="B8" s="12" t="s">
        <v>171</v>
      </c>
      <c r="C8" t="e">
        <f t="shared" si="0"/>
        <v>#REF!</v>
      </c>
      <c r="D8" t="e">
        <f>DEFs!#REF!</f>
        <v>#REF!</v>
      </c>
      <c r="E8" t="e">
        <f>DEFs!#REF!</f>
        <v>#REF!</v>
      </c>
      <c r="F8" t="e">
        <f>DEFs!#REF!</f>
        <v>#REF!</v>
      </c>
      <c r="G8" t="e">
        <f>DEFs!#REF!</f>
        <v>#REF!</v>
      </c>
      <c r="H8" t="e">
        <f>DEFs!#REF!</f>
        <v>#REF!</v>
      </c>
      <c r="I8" s="70" t="e">
        <f>DEFs!#REF!</f>
        <v>#REF!</v>
      </c>
      <c r="J8" s="1" t="e">
        <f>DEFs!#REF!</f>
        <v>#REF!</v>
      </c>
      <c r="K8" s="12" t="s">
        <v>171</v>
      </c>
      <c r="L8" t="e">
        <f t="shared" si="1"/>
        <v>#REF!</v>
      </c>
      <c r="M8" t="e">
        <f>DEFs!#REF!</f>
        <v>#REF!</v>
      </c>
      <c r="N8" t="e">
        <f>DEFs!#REF!</f>
        <v>#REF!</v>
      </c>
      <c r="O8" t="e">
        <f>DEFs!#REF!</f>
        <v>#REF!</v>
      </c>
      <c r="P8" t="e">
        <f>DEFs!#REF!</f>
        <v>#REF!</v>
      </c>
      <c r="Q8" t="e">
        <f>DEFs!#REF!</f>
        <v>#REF!</v>
      </c>
      <c r="R8" s="70" t="e">
        <f>DEFs!#REF!</f>
        <v>#REF!</v>
      </c>
      <c r="S8" s="1" t="e">
        <f>DEFs!#REF!</f>
        <v>#REF!</v>
      </c>
      <c r="T8" s="12" t="s">
        <v>171</v>
      </c>
      <c r="U8" t="e">
        <f t="shared" si="2"/>
        <v>#REF!</v>
      </c>
      <c r="V8" t="e">
        <f>DEFs!#REF!</f>
        <v>#REF!</v>
      </c>
      <c r="W8" t="e">
        <f>DEFs!#REF!</f>
        <v>#REF!</v>
      </c>
      <c r="X8" t="e">
        <f>DEFs!#REF!</f>
        <v>#REF!</v>
      </c>
      <c r="Y8" t="e">
        <f>DEFs!#REF!</f>
        <v>#REF!</v>
      </c>
      <c r="Z8" t="str">
        <f>DEFs!A8</f>
        <v>Jets</v>
      </c>
      <c r="AA8" s="70">
        <f>DEFs!C8</f>
        <v>980</v>
      </c>
      <c r="AB8" s="1" t="str">
        <f>DEFs!A8</f>
        <v>Jets</v>
      </c>
      <c r="AC8" s="12" t="s">
        <v>171</v>
      </c>
      <c r="AD8" t="str">
        <f t="shared" si="3"/>
        <v>Jets</v>
      </c>
      <c r="AE8">
        <f>DEFs!B8</f>
        <v>12</v>
      </c>
      <c r="AF8">
        <f>DEFs!D8</f>
        <v>-19</v>
      </c>
      <c r="AG8">
        <f>DEFs!F8</f>
        <v>-19</v>
      </c>
      <c r="AH8">
        <f>DEFs!H8</f>
        <v>-19</v>
      </c>
      <c r="AI8">
        <f>DEFs!J8</f>
        <v>-19</v>
      </c>
      <c r="AJ8" s="70">
        <f>DEFs!L8</f>
        <v>-19</v>
      </c>
      <c r="AK8" t="e">
        <f t="shared" ca="1" si="4"/>
        <v>#NAME?</v>
      </c>
      <c r="AL8" t="e">
        <f t="shared" ca="1" si="5"/>
        <v>#NAME?</v>
      </c>
      <c r="AM8" t="e">
        <f t="shared" ca="1" si="6"/>
        <v>#NAME?</v>
      </c>
      <c r="AN8" t="e">
        <f t="shared" ca="1" si="7"/>
        <v>#NAME?</v>
      </c>
      <c r="AO8" t="e">
        <f t="shared" ca="1" si="8"/>
        <v>#NAME?</v>
      </c>
      <c r="AP8" t="e">
        <f t="shared" ca="1" si="9"/>
        <v>#NAME?</v>
      </c>
      <c r="AQ8" t="e">
        <f t="shared" ca="1" si="10"/>
        <v>#NAME?</v>
      </c>
      <c r="AR8" t="e">
        <f t="shared" ca="1" si="11"/>
        <v>#NAME?</v>
      </c>
      <c r="AS8" t="e">
        <f t="shared" ca="1" si="12"/>
        <v>#NAME?</v>
      </c>
      <c r="AT8" t="e">
        <f t="shared" ca="1" si="13"/>
        <v>#NAME?</v>
      </c>
      <c r="AU8" t="e">
        <f t="shared" ca="1" si="14"/>
        <v>#NAME?</v>
      </c>
      <c r="AV8" t="e">
        <f t="shared" ca="1" si="15"/>
        <v>#NAME?</v>
      </c>
    </row>
    <row r="9" spans="1:48" x14ac:dyDescent="0.35">
      <c r="A9" s="1" t="e">
        <f>DEFs!#REF!</f>
        <v>#REF!</v>
      </c>
      <c r="B9" s="12" t="s">
        <v>171</v>
      </c>
      <c r="C9" t="e">
        <f t="shared" si="0"/>
        <v>#REF!</v>
      </c>
      <c r="D9" t="e">
        <f>DEFs!#REF!</f>
        <v>#REF!</v>
      </c>
      <c r="E9" t="e">
        <f>DEFs!#REF!</f>
        <v>#REF!</v>
      </c>
      <c r="F9" t="e">
        <f>DEFs!#REF!</f>
        <v>#REF!</v>
      </c>
      <c r="G9" t="e">
        <f>DEFs!#REF!</f>
        <v>#REF!</v>
      </c>
      <c r="H9" t="e">
        <f>DEFs!#REF!</f>
        <v>#REF!</v>
      </c>
      <c r="I9" s="70" t="e">
        <f>DEFs!#REF!</f>
        <v>#REF!</v>
      </c>
      <c r="J9" s="1" t="e">
        <f>DEFs!#REF!</f>
        <v>#REF!</v>
      </c>
      <c r="K9" s="12" t="s">
        <v>171</v>
      </c>
      <c r="L9" t="e">
        <f t="shared" si="1"/>
        <v>#REF!</v>
      </c>
      <c r="M9" t="e">
        <f>DEFs!#REF!</f>
        <v>#REF!</v>
      </c>
      <c r="N9" t="e">
        <f>DEFs!#REF!</f>
        <v>#REF!</v>
      </c>
      <c r="O9" t="e">
        <f>DEFs!#REF!</f>
        <v>#REF!</v>
      </c>
      <c r="P9" t="e">
        <f>DEFs!#REF!</f>
        <v>#REF!</v>
      </c>
      <c r="Q9" t="e">
        <f>DEFs!#REF!</f>
        <v>#REF!</v>
      </c>
      <c r="R9" s="70" t="e">
        <f>DEFs!#REF!</f>
        <v>#REF!</v>
      </c>
      <c r="S9" s="1" t="e">
        <f>DEFs!#REF!</f>
        <v>#REF!</v>
      </c>
      <c r="T9" s="12" t="s">
        <v>171</v>
      </c>
      <c r="U9" t="e">
        <f t="shared" si="2"/>
        <v>#REF!</v>
      </c>
      <c r="V9" t="e">
        <f>DEFs!#REF!</f>
        <v>#REF!</v>
      </c>
      <c r="W9" t="e">
        <f>DEFs!#REF!</f>
        <v>#REF!</v>
      </c>
      <c r="X9" t="e">
        <f>DEFs!#REF!</f>
        <v>#REF!</v>
      </c>
      <c r="Y9" t="e">
        <f>DEFs!#REF!</f>
        <v>#REF!</v>
      </c>
      <c r="Z9" t="str">
        <f>DEFs!A9</f>
        <v>Steelers</v>
      </c>
      <c r="AA9" s="70">
        <f>DEFs!C9</f>
        <v>977</v>
      </c>
      <c r="AB9" s="1" t="str">
        <f>DEFs!A9</f>
        <v>Steelers</v>
      </c>
      <c r="AC9" s="12" t="s">
        <v>171</v>
      </c>
      <c r="AD9" t="str">
        <f t="shared" si="3"/>
        <v>Steelers</v>
      </c>
      <c r="AE9">
        <f>DEFs!B9</f>
        <v>9</v>
      </c>
      <c r="AF9">
        <f>DEFs!D9</f>
        <v>-22</v>
      </c>
      <c r="AG9">
        <f>DEFs!F9</f>
        <v>-22</v>
      </c>
      <c r="AH9">
        <f>DEFs!H9</f>
        <v>-22</v>
      </c>
      <c r="AI9">
        <f>DEFs!J9</f>
        <v>-22</v>
      </c>
      <c r="AJ9" s="70">
        <f>DEFs!L9</f>
        <v>-22</v>
      </c>
      <c r="AK9" t="e">
        <f t="shared" ca="1" si="4"/>
        <v>#NAME?</v>
      </c>
      <c r="AL9" t="e">
        <f t="shared" ca="1" si="5"/>
        <v>#NAME?</v>
      </c>
      <c r="AM9" t="e">
        <f t="shared" ca="1" si="6"/>
        <v>#NAME?</v>
      </c>
      <c r="AN9" t="e">
        <f t="shared" ca="1" si="7"/>
        <v>#NAME?</v>
      </c>
      <c r="AO9" t="e">
        <f t="shared" ca="1" si="8"/>
        <v>#NAME?</v>
      </c>
      <c r="AP9" t="e">
        <f t="shared" ca="1" si="9"/>
        <v>#NAME?</v>
      </c>
      <c r="AQ9" t="e">
        <f t="shared" ca="1" si="10"/>
        <v>#NAME?</v>
      </c>
      <c r="AR9" t="e">
        <f t="shared" ca="1" si="11"/>
        <v>#NAME?</v>
      </c>
      <c r="AS9" t="e">
        <f t="shared" ca="1" si="12"/>
        <v>#NAME?</v>
      </c>
      <c r="AT9" t="e">
        <f t="shared" ca="1" si="13"/>
        <v>#NAME?</v>
      </c>
      <c r="AU9" t="e">
        <f t="shared" ca="1" si="14"/>
        <v>#NAME?</v>
      </c>
      <c r="AV9" t="e">
        <f t="shared" ca="1" si="15"/>
        <v>#NAME?</v>
      </c>
    </row>
    <row r="10" spans="1:48" x14ac:dyDescent="0.35">
      <c r="A10" s="1" t="e">
        <f>DEFs!#REF!</f>
        <v>#REF!</v>
      </c>
      <c r="B10" s="12" t="s">
        <v>171</v>
      </c>
      <c r="C10" t="e">
        <f t="shared" si="0"/>
        <v>#REF!</v>
      </c>
      <c r="D10" t="e">
        <f>DEFs!#REF!</f>
        <v>#REF!</v>
      </c>
      <c r="E10" t="e">
        <f>DEFs!#REF!</f>
        <v>#REF!</v>
      </c>
      <c r="F10" t="e">
        <f>DEFs!#REF!</f>
        <v>#REF!</v>
      </c>
      <c r="G10" t="e">
        <f>DEFs!#REF!</f>
        <v>#REF!</v>
      </c>
      <c r="H10" t="e">
        <f>DEFs!#REF!</f>
        <v>#REF!</v>
      </c>
      <c r="I10" s="70" t="e">
        <f>DEFs!#REF!</f>
        <v>#REF!</v>
      </c>
      <c r="J10" s="1" t="e">
        <f>DEFs!#REF!</f>
        <v>#REF!</v>
      </c>
      <c r="K10" s="12" t="s">
        <v>171</v>
      </c>
      <c r="L10" t="e">
        <f t="shared" si="1"/>
        <v>#REF!</v>
      </c>
      <c r="M10" t="e">
        <f>DEFs!#REF!</f>
        <v>#REF!</v>
      </c>
      <c r="N10" t="e">
        <f>DEFs!#REF!</f>
        <v>#REF!</v>
      </c>
      <c r="O10" t="e">
        <f>DEFs!#REF!</f>
        <v>#REF!</v>
      </c>
      <c r="P10" t="e">
        <f>DEFs!#REF!</f>
        <v>#REF!</v>
      </c>
      <c r="Q10" t="e">
        <f>DEFs!#REF!</f>
        <v>#REF!</v>
      </c>
      <c r="R10" s="70" t="e">
        <f>DEFs!#REF!</f>
        <v>#REF!</v>
      </c>
      <c r="S10" s="1" t="e">
        <f>DEFs!#REF!</f>
        <v>#REF!</v>
      </c>
      <c r="T10" s="12" t="s">
        <v>171</v>
      </c>
      <c r="U10" t="e">
        <f t="shared" si="2"/>
        <v>#REF!</v>
      </c>
      <c r="V10" t="e">
        <f>DEFs!#REF!</f>
        <v>#REF!</v>
      </c>
      <c r="W10" t="e">
        <f>DEFs!#REF!</f>
        <v>#REF!</v>
      </c>
      <c r="X10" t="e">
        <f>DEFs!#REF!</f>
        <v>#REF!</v>
      </c>
      <c r="Y10" t="e">
        <f>DEFs!#REF!</f>
        <v>#REF!</v>
      </c>
      <c r="Z10" t="str">
        <f>DEFs!A10</f>
        <v>Bengals</v>
      </c>
      <c r="AA10" s="70">
        <f>DEFs!C10</f>
        <v>975</v>
      </c>
      <c r="AB10" s="1" t="str">
        <f>DEFs!A10</f>
        <v>Bengals</v>
      </c>
      <c r="AC10" s="12" t="s">
        <v>171</v>
      </c>
      <c r="AD10" t="str">
        <f t="shared" si="3"/>
        <v>Bengals</v>
      </c>
      <c r="AE10">
        <f>DEFs!B10</f>
        <v>12</v>
      </c>
      <c r="AF10">
        <f>DEFs!D10</f>
        <v>-24</v>
      </c>
      <c r="AG10">
        <f>DEFs!F10</f>
        <v>-24</v>
      </c>
      <c r="AH10">
        <f>DEFs!H10</f>
        <v>-24</v>
      </c>
      <c r="AI10">
        <f>DEFs!J10</f>
        <v>-24</v>
      </c>
      <c r="AJ10" s="70">
        <f>DEFs!L10</f>
        <v>-24</v>
      </c>
      <c r="AK10" t="e">
        <f t="shared" ca="1" si="4"/>
        <v>#NAME?</v>
      </c>
      <c r="AL10" t="e">
        <f t="shared" ca="1" si="5"/>
        <v>#NAME?</v>
      </c>
      <c r="AM10" t="e">
        <f t="shared" ca="1" si="6"/>
        <v>#NAME?</v>
      </c>
      <c r="AN10" t="e">
        <f t="shared" ca="1" si="7"/>
        <v>#NAME?</v>
      </c>
      <c r="AO10" t="e">
        <f t="shared" ca="1" si="8"/>
        <v>#NAME?</v>
      </c>
      <c r="AP10" t="e">
        <f t="shared" ca="1" si="9"/>
        <v>#NAME?</v>
      </c>
      <c r="AQ10" t="e">
        <f t="shared" ca="1" si="10"/>
        <v>#NAME?</v>
      </c>
      <c r="AR10" t="e">
        <f t="shared" ca="1" si="11"/>
        <v>#NAME?</v>
      </c>
      <c r="AS10" t="e">
        <f t="shared" ca="1" si="12"/>
        <v>#NAME?</v>
      </c>
      <c r="AT10" t="e">
        <f t="shared" ca="1" si="13"/>
        <v>#NAME?</v>
      </c>
      <c r="AU10" t="e">
        <f t="shared" ca="1" si="14"/>
        <v>#NAME?</v>
      </c>
      <c r="AV10" t="e">
        <f t="shared" ca="1" si="15"/>
        <v>#NAME?</v>
      </c>
    </row>
    <row r="11" spans="1:48" x14ac:dyDescent="0.35">
      <c r="A11" s="1" t="e">
        <f>DEFs!#REF!</f>
        <v>#REF!</v>
      </c>
      <c r="B11" s="12" t="s">
        <v>171</v>
      </c>
      <c r="C11" t="e">
        <f t="shared" si="0"/>
        <v>#REF!</v>
      </c>
      <c r="D11" t="e">
        <f>DEFs!#REF!</f>
        <v>#REF!</v>
      </c>
      <c r="E11" t="e">
        <f>DEFs!#REF!</f>
        <v>#REF!</v>
      </c>
      <c r="F11" t="e">
        <f>DEFs!#REF!</f>
        <v>#REF!</v>
      </c>
      <c r="G11" t="e">
        <f>DEFs!#REF!</f>
        <v>#REF!</v>
      </c>
      <c r="H11" t="e">
        <f>DEFs!#REF!</f>
        <v>#REF!</v>
      </c>
      <c r="I11" s="70" t="e">
        <f>DEFs!#REF!</f>
        <v>#REF!</v>
      </c>
      <c r="J11" s="1" t="e">
        <f>DEFs!#REF!</f>
        <v>#REF!</v>
      </c>
      <c r="K11" s="12" t="s">
        <v>171</v>
      </c>
      <c r="L11" t="e">
        <f t="shared" si="1"/>
        <v>#REF!</v>
      </c>
      <c r="M11" t="e">
        <f>DEFs!#REF!</f>
        <v>#REF!</v>
      </c>
      <c r="N11" t="e">
        <f>DEFs!#REF!</f>
        <v>#REF!</v>
      </c>
      <c r="O11" t="e">
        <f>DEFs!#REF!</f>
        <v>#REF!</v>
      </c>
      <c r="P11" t="e">
        <f>DEFs!#REF!</f>
        <v>#REF!</v>
      </c>
      <c r="Q11" t="e">
        <f>DEFs!#REF!</f>
        <v>#REF!</v>
      </c>
      <c r="R11" s="70" t="e">
        <f>DEFs!#REF!</f>
        <v>#REF!</v>
      </c>
      <c r="S11" s="1" t="e">
        <f>DEFs!#REF!</f>
        <v>#REF!</v>
      </c>
      <c r="T11" s="12" t="s">
        <v>171</v>
      </c>
      <c r="U11" t="e">
        <f t="shared" si="2"/>
        <v>#REF!</v>
      </c>
      <c r="V11" t="e">
        <f>DEFs!#REF!</f>
        <v>#REF!</v>
      </c>
      <c r="W11" t="e">
        <f>DEFs!#REF!</f>
        <v>#REF!</v>
      </c>
      <c r="X11" t="e">
        <f>DEFs!#REF!</f>
        <v>#REF!</v>
      </c>
      <c r="Y11" t="e">
        <f>DEFs!#REF!</f>
        <v>#REF!</v>
      </c>
      <c r="Z11" t="str">
        <f>DEFs!A11</f>
        <v>Broncos</v>
      </c>
      <c r="AA11" s="70">
        <f>DEFs!C11</f>
        <v>974</v>
      </c>
      <c r="AB11" s="1" t="str">
        <f>DEFs!A11</f>
        <v>Broncos</v>
      </c>
      <c r="AC11" s="12" t="s">
        <v>171</v>
      </c>
      <c r="AD11" t="str">
        <f t="shared" si="3"/>
        <v>Broncos</v>
      </c>
      <c r="AE11">
        <f>DEFs!B11</f>
        <v>14</v>
      </c>
      <c r="AF11">
        <f>DEFs!D11</f>
        <v>-25</v>
      </c>
      <c r="AG11">
        <f>DEFs!F11</f>
        <v>-25</v>
      </c>
      <c r="AH11">
        <f>DEFs!H11</f>
        <v>-25</v>
      </c>
      <c r="AI11">
        <f>DEFs!J11</f>
        <v>-25</v>
      </c>
      <c r="AJ11" s="70">
        <f>DEFs!L11</f>
        <v>-25</v>
      </c>
      <c r="AK11" t="e">
        <f t="shared" ca="1" si="4"/>
        <v>#NAME?</v>
      </c>
      <c r="AL11" t="e">
        <f t="shared" ca="1" si="5"/>
        <v>#NAME?</v>
      </c>
      <c r="AM11" t="e">
        <f t="shared" ca="1" si="6"/>
        <v>#NAME?</v>
      </c>
      <c r="AN11" t="e">
        <f t="shared" ca="1" si="7"/>
        <v>#NAME?</v>
      </c>
      <c r="AO11" t="e">
        <f t="shared" ca="1" si="8"/>
        <v>#NAME?</v>
      </c>
      <c r="AP11" t="e">
        <f t="shared" ca="1" si="9"/>
        <v>#NAME?</v>
      </c>
      <c r="AQ11" t="e">
        <f t="shared" ca="1" si="10"/>
        <v>#NAME?</v>
      </c>
      <c r="AR11" t="e">
        <f t="shared" ca="1" si="11"/>
        <v>#NAME?</v>
      </c>
      <c r="AS11" t="e">
        <f t="shared" ca="1" si="12"/>
        <v>#NAME?</v>
      </c>
      <c r="AT11" t="e">
        <f t="shared" ca="1" si="13"/>
        <v>#NAME?</v>
      </c>
      <c r="AU11" t="e">
        <f t="shared" ca="1" si="14"/>
        <v>#NAME?</v>
      </c>
      <c r="AV11" t="e">
        <f t="shared" ca="1" si="15"/>
        <v>#NAME?</v>
      </c>
    </row>
    <row r="12" spans="1:48" x14ac:dyDescent="0.35">
      <c r="A12" s="1" t="e">
        <f>DEFs!#REF!</f>
        <v>#REF!</v>
      </c>
      <c r="B12" s="12" t="s">
        <v>171</v>
      </c>
      <c r="C12" t="e">
        <f t="shared" si="0"/>
        <v>#REF!</v>
      </c>
      <c r="D12" t="e">
        <f>DEFs!#REF!</f>
        <v>#REF!</v>
      </c>
      <c r="E12" t="e">
        <f>DEFs!#REF!</f>
        <v>#REF!</v>
      </c>
      <c r="F12" t="e">
        <f>DEFs!#REF!</f>
        <v>#REF!</v>
      </c>
      <c r="G12" t="e">
        <f>DEFs!#REF!</f>
        <v>#REF!</v>
      </c>
      <c r="H12" t="e">
        <f>DEFs!#REF!</f>
        <v>#REF!</v>
      </c>
      <c r="I12" s="70" t="e">
        <f>DEFs!#REF!</f>
        <v>#REF!</v>
      </c>
      <c r="J12" s="1" t="e">
        <f>DEFs!#REF!</f>
        <v>#REF!</v>
      </c>
      <c r="K12" s="12" t="s">
        <v>171</v>
      </c>
      <c r="L12" t="e">
        <f t="shared" si="1"/>
        <v>#REF!</v>
      </c>
      <c r="M12" t="e">
        <f>DEFs!#REF!</f>
        <v>#REF!</v>
      </c>
      <c r="N12" t="e">
        <f>DEFs!#REF!</f>
        <v>#REF!</v>
      </c>
      <c r="O12" t="e">
        <f>DEFs!#REF!</f>
        <v>#REF!</v>
      </c>
      <c r="P12" t="e">
        <f>DEFs!#REF!</f>
        <v>#REF!</v>
      </c>
      <c r="Q12" t="e">
        <f>DEFs!#REF!</f>
        <v>#REF!</v>
      </c>
      <c r="R12" s="70" t="e">
        <f>DEFs!#REF!</f>
        <v>#REF!</v>
      </c>
      <c r="S12" s="1" t="e">
        <f>DEFs!#REF!</f>
        <v>#REF!</v>
      </c>
      <c r="T12" s="12" t="s">
        <v>171</v>
      </c>
      <c r="U12" t="e">
        <f t="shared" si="2"/>
        <v>#REF!</v>
      </c>
      <c r="V12" t="e">
        <f>DEFs!#REF!</f>
        <v>#REF!</v>
      </c>
      <c r="W12" t="e">
        <f>DEFs!#REF!</f>
        <v>#REF!</v>
      </c>
      <c r="X12" t="e">
        <f>DEFs!#REF!</f>
        <v>#REF!</v>
      </c>
      <c r="Y12" t="e">
        <f>DEFs!#REF!</f>
        <v>#REF!</v>
      </c>
      <c r="Z12" t="str">
        <f>DEFs!A12</f>
        <v>Chiefs</v>
      </c>
      <c r="AA12" s="70">
        <f>DEFs!C12</f>
        <v>974</v>
      </c>
      <c r="AB12" s="1" t="str">
        <f>DEFs!A12</f>
        <v>Chiefs</v>
      </c>
      <c r="AC12" s="12" t="s">
        <v>171</v>
      </c>
      <c r="AD12" t="str">
        <f t="shared" si="3"/>
        <v>Chiefs</v>
      </c>
      <c r="AE12">
        <f>DEFs!B12</f>
        <v>6</v>
      </c>
      <c r="AF12">
        <f>DEFs!D12</f>
        <v>-25</v>
      </c>
      <c r="AG12">
        <f>DEFs!F12</f>
        <v>-25</v>
      </c>
      <c r="AH12">
        <f>DEFs!H12</f>
        <v>-25</v>
      </c>
      <c r="AI12">
        <f>DEFs!J12</f>
        <v>-25</v>
      </c>
      <c r="AJ12" s="70">
        <f>DEFs!L12</f>
        <v>-25</v>
      </c>
      <c r="AK12" t="e">
        <f t="shared" ca="1" si="4"/>
        <v>#NAME?</v>
      </c>
      <c r="AL12" t="e">
        <f t="shared" ca="1" si="5"/>
        <v>#NAME?</v>
      </c>
      <c r="AM12" t="e">
        <f t="shared" ca="1" si="6"/>
        <v>#NAME?</v>
      </c>
      <c r="AN12" t="e">
        <f t="shared" ca="1" si="7"/>
        <v>#NAME?</v>
      </c>
      <c r="AO12" t="e">
        <f t="shared" ca="1" si="8"/>
        <v>#NAME?</v>
      </c>
      <c r="AP12" t="e">
        <f t="shared" ca="1" si="9"/>
        <v>#NAME?</v>
      </c>
      <c r="AQ12" t="e">
        <f t="shared" ca="1" si="10"/>
        <v>#NAME?</v>
      </c>
      <c r="AR12" t="e">
        <f t="shared" ca="1" si="11"/>
        <v>#NAME?</v>
      </c>
      <c r="AS12" t="e">
        <f t="shared" ca="1" si="12"/>
        <v>#NAME?</v>
      </c>
      <c r="AT12" t="e">
        <f t="shared" ca="1" si="13"/>
        <v>#NAME?</v>
      </c>
      <c r="AU12" t="e">
        <f t="shared" ca="1" si="14"/>
        <v>#NAME?</v>
      </c>
      <c r="AV12" t="e">
        <f t="shared" ca="1" si="15"/>
        <v>#NAME?</v>
      </c>
    </row>
    <row r="13" spans="1:48" x14ac:dyDescent="0.35">
      <c r="A13" s="1" t="e">
        <f>DEFs!#REF!</f>
        <v>#REF!</v>
      </c>
      <c r="B13" s="12" t="s">
        <v>171</v>
      </c>
      <c r="C13" t="e">
        <f t="shared" si="0"/>
        <v>#REF!</v>
      </c>
      <c r="D13" t="e">
        <f>DEFs!#REF!</f>
        <v>#REF!</v>
      </c>
      <c r="E13" t="e">
        <f>DEFs!#REF!</f>
        <v>#REF!</v>
      </c>
      <c r="F13" t="e">
        <f>DEFs!#REF!</f>
        <v>#REF!</v>
      </c>
      <c r="G13" t="e">
        <f>DEFs!#REF!</f>
        <v>#REF!</v>
      </c>
      <c r="H13" t="e">
        <f>DEFs!#REF!</f>
        <v>#REF!</v>
      </c>
      <c r="I13" s="70" t="e">
        <f>DEFs!#REF!</f>
        <v>#REF!</v>
      </c>
      <c r="J13" s="1" t="e">
        <f>DEFs!#REF!</f>
        <v>#REF!</v>
      </c>
      <c r="K13" s="12" t="s">
        <v>171</v>
      </c>
      <c r="L13" t="e">
        <f t="shared" si="1"/>
        <v>#REF!</v>
      </c>
      <c r="M13" t="e">
        <f>DEFs!#REF!</f>
        <v>#REF!</v>
      </c>
      <c r="N13" t="e">
        <f>DEFs!#REF!</f>
        <v>#REF!</v>
      </c>
      <c r="O13" t="e">
        <f>DEFs!#REF!</f>
        <v>#REF!</v>
      </c>
      <c r="P13" t="e">
        <f>DEFs!#REF!</f>
        <v>#REF!</v>
      </c>
      <c r="Q13" t="e">
        <f>DEFs!#REF!</f>
        <v>#REF!</v>
      </c>
      <c r="R13" s="70" t="e">
        <f>DEFs!#REF!</f>
        <v>#REF!</v>
      </c>
      <c r="S13" s="1" t="e">
        <f>DEFs!#REF!</f>
        <v>#REF!</v>
      </c>
      <c r="T13" s="12" t="s">
        <v>171</v>
      </c>
      <c r="U13" t="e">
        <f t="shared" si="2"/>
        <v>#REF!</v>
      </c>
      <c r="V13" t="e">
        <f>DEFs!#REF!</f>
        <v>#REF!</v>
      </c>
      <c r="W13" t="e">
        <f>DEFs!#REF!</f>
        <v>#REF!</v>
      </c>
      <c r="X13" t="e">
        <f>DEFs!#REF!</f>
        <v>#REF!</v>
      </c>
      <c r="Y13" t="e">
        <f>DEFs!#REF!</f>
        <v>#REF!</v>
      </c>
      <c r="Z13" t="str">
        <f>DEFs!A13</f>
        <v>Bears</v>
      </c>
      <c r="AA13" s="70">
        <f>DEFs!C13</f>
        <v>971</v>
      </c>
      <c r="AB13" s="1" t="str">
        <f>DEFs!A13</f>
        <v>Bears</v>
      </c>
      <c r="AC13" s="12" t="s">
        <v>171</v>
      </c>
      <c r="AD13" t="str">
        <f t="shared" si="3"/>
        <v>Bears</v>
      </c>
      <c r="AE13">
        <f>DEFs!B13</f>
        <v>7</v>
      </c>
      <c r="AF13">
        <f>DEFs!D13</f>
        <v>-28</v>
      </c>
      <c r="AG13">
        <f>DEFs!F13</f>
        <v>-28</v>
      </c>
      <c r="AH13">
        <f>DEFs!H13</f>
        <v>-28</v>
      </c>
      <c r="AI13">
        <f>DEFs!J13</f>
        <v>-28</v>
      </c>
      <c r="AJ13" s="70">
        <f>DEFs!L13</f>
        <v>-28</v>
      </c>
      <c r="AK13" t="e">
        <f t="shared" ca="1" si="4"/>
        <v>#NAME?</v>
      </c>
      <c r="AL13" t="e">
        <f t="shared" ca="1" si="5"/>
        <v>#NAME?</v>
      </c>
      <c r="AM13" t="e">
        <f t="shared" ca="1" si="6"/>
        <v>#NAME?</v>
      </c>
      <c r="AN13" t="e">
        <f t="shared" ca="1" si="7"/>
        <v>#NAME?</v>
      </c>
      <c r="AO13" t="e">
        <f t="shared" ca="1" si="8"/>
        <v>#NAME?</v>
      </c>
      <c r="AP13" t="e">
        <f t="shared" ca="1" si="9"/>
        <v>#NAME?</v>
      </c>
      <c r="AQ13" t="e">
        <f t="shared" ca="1" si="10"/>
        <v>#NAME?</v>
      </c>
      <c r="AR13" t="e">
        <f t="shared" ca="1" si="11"/>
        <v>#NAME?</v>
      </c>
      <c r="AS13" t="e">
        <f t="shared" ca="1" si="12"/>
        <v>#NAME?</v>
      </c>
      <c r="AT13" t="e">
        <f t="shared" ca="1" si="13"/>
        <v>#NAME?</v>
      </c>
      <c r="AU13" t="e">
        <f t="shared" ca="1" si="14"/>
        <v>#NAME?</v>
      </c>
      <c r="AV13" t="e">
        <f t="shared" ca="1" si="15"/>
        <v>#NAME?</v>
      </c>
    </row>
    <row r="14" spans="1:48" x14ac:dyDescent="0.35">
      <c r="A14" s="1" t="e">
        <f>DEFs!#REF!</f>
        <v>#REF!</v>
      </c>
      <c r="B14" s="12" t="s">
        <v>171</v>
      </c>
      <c r="C14" t="e">
        <f t="shared" si="0"/>
        <v>#REF!</v>
      </c>
      <c r="D14" t="e">
        <f>DEFs!#REF!</f>
        <v>#REF!</v>
      </c>
      <c r="E14" t="e">
        <f>DEFs!#REF!</f>
        <v>#REF!</v>
      </c>
      <c r="F14" t="e">
        <f>DEFs!#REF!</f>
        <v>#REF!</v>
      </c>
      <c r="G14" t="e">
        <f>DEFs!#REF!</f>
        <v>#REF!</v>
      </c>
      <c r="H14" t="e">
        <f>DEFs!#REF!</f>
        <v>#REF!</v>
      </c>
      <c r="I14" s="70" t="e">
        <f>DEFs!#REF!</f>
        <v>#REF!</v>
      </c>
      <c r="J14" s="1" t="e">
        <f>DEFs!#REF!</f>
        <v>#REF!</v>
      </c>
      <c r="K14" s="12" t="s">
        <v>171</v>
      </c>
      <c r="L14" t="e">
        <f t="shared" si="1"/>
        <v>#REF!</v>
      </c>
      <c r="M14" t="e">
        <f>DEFs!#REF!</f>
        <v>#REF!</v>
      </c>
      <c r="N14" t="e">
        <f>DEFs!#REF!</f>
        <v>#REF!</v>
      </c>
      <c r="O14" t="e">
        <f>DEFs!#REF!</f>
        <v>#REF!</v>
      </c>
      <c r="P14" t="e">
        <f>DEFs!#REF!</f>
        <v>#REF!</v>
      </c>
      <c r="Q14" t="e">
        <f>DEFs!#REF!</f>
        <v>#REF!</v>
      </c>
      <c r="R14" s="70" t="e">
        <f>DEFs!#REF!</f>
        <v>#REF!</v>
      </c>
      <c r="S14" s="1" t="e">
        <f>DEFs!#REF!</f>
        <v>#REF!</v>
      </c>
      <c r="T14" s="12" t="s">
        <v>171</v>
      </c>
      <c r="U14" t="e">
        <f t="shared" si="2"/>
        <v>#REF!</v>
      </c>
      <c r="V14" t="e">
        <f>DEFs!#REF!</f>
        <v>#REF!</v>
      </c>
      <c r="W14" t="e">
        <f>DEFs!#REF!</f>
        <v>#REF!</v>
      </c>
      <c r="X14" t="e">
        <f>DEFs!#REF!</f>
        <v>#REF!</v>
      </c>
      <c r="Y14" t="e">
        <f>DEFs!#REF!</f>
        <v>#REF!</v>
      </c>
      <c r="Z14" t="str">
        <f>DEFs!A14</f>
        <v>Dolphins</v>
      </c>
      <c r="AA14" s="70">
        <f>DEFs!C14</f>
        <v>970</v>
      </c>
      <c r="AB14" s="1" t="str">
        <f>DEFs!A14</f>
        <v>Dolphins</v>
      </c>
      <c r="AC14" s="12" t="s">
        <v>171</v>
      </c>
      <c r="AD14" t="str">
        <f t="shared" si="3"/>
        <v>Dolphins</v>
      </c>
      <c r="AE14">
        <f>DEFs!B14</f>
        <v>6</v>
      </c>
      <c r="AF14">
        <f>DEFs!D14</f>
        <v>-29</v>
      </c>
      <c r="AG14">
        <f>DEFs!F14</f>
        <v>-29</v>
      </c>
      <c r="AH14">
        <f>DEFs!H14</f>
        <v>-29</v>
      </c>
      <c r="AI14">
        <f>DEFs!J14</f>
        <v>-29</v>
      </c>
      <c r="AJ14" s="70">
        <f>DEFs!L14</f>
        <v>-29</v>
      </c>
      <c r="AK14" t="e">
        <f t="shared" ca="1" si="4"/>
        <v>#NAME?</v>
      </c>
      <c r="AL14" t="e">
        <f t="shared" ca="1" si="5"/>
        <v>#NAME?</v>
      </c>
      <c r="AM14" t="e">
        <f t="shared" ca="1" si="6"/>
        <v>#NAME?</v>
      </c>
      <c r="AN14" t="e">
        <f t="shared" ca="1" si="7"/>
        <v>#NAME?</v>
      </c>
      <c r="AO14" t="e">
        <f t="shared" ca="1" si="8"/>
        <v>#NAME?</v>
      </c>
      <c r="AP14" t="e">
        <f t="shared" ca="1" si="9"/>
        <v>#NAME?</v>
      </c>
      <c r="AQ14" t="e">
        <f t="shared" ca="1" si="10"/>
        <v>#NAME?</v>
      </c>
      <c r="AR14" t="e">
        <f t="shared" ca="1" si="11"/>
        <v>#NAME?</v>
      </c>
      <c r="AS14" t="e">
        <f t="shared" ca="1" si="12"/>
        <v>#NAME?</v>
      </c>
      <c r="AT14" t="e">
        <f t="shared" ca="1" si="13"/>
        <v>#NAME?</v>
      </c>
      <c r="AU14" t="e">
        <f t="shared" ca="1" si="14"/>
        <v>#NAME?</v>
      </c>
      <c r="AV14" t="e">
        <f t="shared" ca="1" si="15"/>
        <v>#NAME?</v>
      </c>
    </row>
    <row r="15" spans="1:48" x14ac:dyDescent="0.35">
      <c r="A15" s="1" t="e">
        <f>DEFs!#REF!</f>
        <v>#REF!</v>
      </c>
      <c r="B15" s="12" t="s">
        <v>171</v>
      </c>
      <c r="C15" t="e">
        <f t="shared" si="0"/>
        <v>#REF!</v>
      </c>
      <c r="D15" t="e">
        <f>DEFs!#REF!</f>
        <v>#REF!</v>
      </c>
      <c r="E15" t="e">
        <f>DEFs!#REF!</f>
        <v>#REF!</v>
      </c>
      <c r="F15" t="e">
        <f>DEFs!#REF!</f>
        <v>#REF!</v>
      </c>
      <c r="G15" t="e">
        <f>DEFs!#REF!</f>
        <v>#REF!</v>
      </c>
      <c r="H15" t="e">
        <f>DEFs!#REF!</f>
        <v>#REF!</v>
      </c>
      <c r="I15" s="70" t="e">
        <f>DEFs!#REF!</f>
        <v>#REF!</v>
      </c>
      <c r="J15" s="1" t="e">
        <f>DEFs!#REF!</f>
        <v>#REF!</v>
      </c>
      <c r="K15" s="12" t="s">
        <v>171</v>
      </c>
      <c r="L15" t="e">
        <f t="shared" si="1"/>
        <v>#REF!</v>
      </c>
      <c r="M15" t="e">
        <f>DEFs!#REF!</f>
        <v>#REF!</v>
      </c>
      <c r="N15" t="e">
        <f>DEFs!#REF!</f>
        <v>#REF!</v>
      </c>
      <c r="O15" t="e">
        <f>DEFs!#REF!</f>
        <v>#REF!</v>
      </c>
      <c r="P15" t="e">
        <f>DEFs!#REF!</f>
        <v>#REF!</v>
      </c>
      <c r="Q15" t="e">
        <f>DEFs!#REF!</f>
        <v>#REF!</v>
      </c>
      <c r="R15" s="70" t="e">
        <f>DEFs!#REF!</f>
        <v>#REF!</v>
      </c>
      <c r="S15" s="1" t="e">
        <f>DEFs!#REF!</f>
        <v>#REF!</v>
      </c>
      <c r="T15" s="12" t="s">
        <v>171</v>
      </c>
      <c r="U15" t="e">
        <f t="shared" si="2"/>
        <v>#REF!</v>
      </c>
      <c r="V15" t="e">
        <f>DEFs!#REF!</f>
        <v>#REF!</v>
      </c>
      <c r="W15" t="e">
        <f>DEFs!#REF!</f>
        <v>#REF!</v>
      </c>
      <c r="X15" t="e">
        <f>DEFs!#REF!</f>
        <v>#REF!</v>
      </c>
      <c r="Y15" t="e">
        <f>DEFs!#REF!</f>
        <v>#REF!</v>
      </c>
      <c r="Z15" t="str">
        <f>DEFs!A15</f>
        <v>Patriots</v>
      </c>
      <c r="AA15" s="70">
        <f>DEFs!C15</f>
        <v>969</v>
      </c>
      <c r="AB15" s="1" t="str">
        <f>DEFs!A15</f>
        <v>Patriots</v>
      </c>
      <c r="AC15" s="12" t="s">
        <v>171</v>
      </c>
      <c r="AD15" t="str">
        <f t="shared" si="3"/>
        <v>Patriots</v>
      </c>
      <c r="AE15">
        <f>DEFs!B15</f>
        <v>14</v>
      </c>
      <c r="AF15">
        <f>DEFs!D15</f>
        <v>-30</v>
      </c>
      <c r="AG15">
        <f>DEFs!F15</f>
        <v>-30</v>
      </c>
      <c r="AH15">
        <f>DEFs!H15</f>
        <v>-30</v>
      </c>
      <c r="AI15">
        <f>DEFs!J15</f>
        <v>-30</v>
      </c>
      <c r="AJ15" s="70">
        <f>DEFs!L15</f>
        <v>-30</v>
      </c>
      <c r="AK15" t="e">
        <f t="shared" ca="1" si="4"/>
        <v>#NAME?</v>
      </c>
      <c r="AL15" t="e">
        <f t="shared" ca="1" si="5"/>
        <v>#NAME?</v>
      </c>
      <c r="AM15" t="e">
        <f t="shared" ca="1" si="6"/>
        <v>#NAME?</v>
      </c>
      <c r="AN15" t="e">
        <f t="shared" ca="1" si="7"/>
        <v>#NAME?</v>
      </c>
      <c r="AO15" t="e">
        <f t="shared" ca="1" si="8"/>
        <v>#NAME?</v>
      </c>
      <c r="AP15" t="e">
        <f t="shared" ca="1" si="9"/>
        <v>#NAME?</v>
      </c>
      <c r="AQ15" t="e">
        <f t="shared" ca="1" si="10"/>
        <v>#NAME?</v>
      </c>
      <c r="AR15" t="e">
        <f t="shared" ca="1" si="11"/>
        <v>#NAME?</v>
      </c>
      <c r="AS15" t="e">
        <f t="shared" ca="1" si="12"/>
        <v>#NAME?</v>
      </c>
      <c r="AT15" t="e">
        <f t="shared" ca="1" si="13"/>
        <v>#NAME?</v>
      </c>
      <c r="AU15" t="e">
        <f t="shared" ca="1" si="14"/>
        <v>#NAME?</v>
      </c>
      <c r="AV15" t="e">
        <f t="shared" ca="1" si="15"/>
        <v>#NAME?</v>
      </c>
    </row>
    <row r="16" spans="1:48" x14ac:dyDescent="0.35">
      <c r="A16" s="1" t="e">
        <f>DEFs!#REF!</f>
        <v>#REF!</v>
      </c>
      <c r="B16" s="12" t="s">
        <v>171</v>
      </c>
      <c r="C16" t="e">
        <f t="shared" si="0"/>
        <v>#REF!</v>
      </c>
      <c r="D16" t="e">
        <f>DEFs!#REF!</f>
        <v>#REF!</v>
      </c>
      <c r="E16" t="e">
        <f>DEFs!#REF!</f>
        <v>#REF!</v>
      </c>
      <c r="F16" t="e">
        <f>DEFs!#REF!</f>
        <v>#REF!</v>
      </c>
      <c r="G16" t="e">
        <f>DEFs!#REF!</f>
        <v>#REF!</v>
      </c>
      <c r="H16" t="e">
        <f>DEFs!#REF!</f>
        <v>#REF!</v>
      </c>
      <c r="I16" s="70" t="e">
        <f>DEFs!#REF!</f>
        <v>#REF!</v>
      </c>
      <c r="J16" s="1" t="e">
        <f>DEFs!#REF!</f>
        <v>#REF!</v>
      </c>
      <c r="K16" s="12" t="s">
        <v>171</v>
      </c>
      <c r="L16" t="e">
        <f t="shared" si="1"/>
        <v>#REF!</v>
      </c>
      <c r="M16" t="e">
        <f>DEFs!#REF!</f>
        <v>#REF!</v>
      </c>
      <c r="N16" t="e">
        <f>DEFs!#REF!</f>
        <v>#REF!</v>
      </c>
      <c r="O16" t="e">
        <f>DEFs!#REF!</f>
        <v>#REF!</v>
      </c>
      <c r="P16" t="e">
        <f>DEFs!#REF!</f>
        <v>#REF!</v>
      </c>
      <c r="Q16" t="e">
        <f>DEFs!#REF!</f>
        <v>#REF!</v>
      </c>
      <c r="R16" s="70" t="e">
        <f>DEFs!#REF!</f>
        <v>#REF!</v>
      </c>
      <c r="S16" s="1" t="e">
        <f>DEFs!#REF!</f>
        <v>#REF!</v>
      </c>
      <c r="T16" s="12" t="s">
        <v>171</v>
      </c>
      <c r="U16" t="e">
        <f t="shared" si="2"/>
        <v>#REF!</v>
      </c>
      <c r="V16" t="e">
        <f>DEFs!#REF!</f>
        <v>#REF!</v>
      </c>
      <c r="W16" t="e">
        <f>DEFs!#REF!</f>
        <v>#REF!</v>
      </c>
      <c r="X16" t="e">
        <f>DEFs!#REF!</f>
        <v>#REF!</v>
      </c>
      <c r="Y16" t="e">
        <f>DEFs!#REF!</f>
        <v>#REF!</v>
      </c>
      <c r="Z16" t="str">
        <f>DEFs!A16</f>
        <v>Chargers</v>
      </c>
      <c r="AA16" s="70">
        <f>DEFs!C16</f>
        <v>956</v>
      </c>
      <c r="AB16" s="1" t="str">
        <f>DEFs!A16</f>
        <v>Chargers</v>
      </c>
      <c r="AC16" s="12" t="s">
        <v>171</v>
      </c>
      <c r="AD16" t="str">
        <f t="shared" si="3"/>
        <v>Chargers</v>
      </c>
      <c r="AE16">
        <f>DEFs!B16</f>
        <v>5</v>
      </c>
      <c r="AF16">
        <f>DEFs!D16</f>
        <v>-43</v>
      </c>
      <c r="AG16">
        <f>DEFs!F16</f>
        <v>-43</v>
      </c>
      <c r="AH16">
        <f>DEFs!H16</f>
        <v>-43</v>
      </c>
      <c r="AI16">
        <f>DEFs!J16</f>
        <v>-43</v>
      </c>
      <c r="AJ16" s="70">
        <f>DEFs!L16</f>
        <v>-43</v>
      </c>
      <c r="AK16" t="e">
        <f t="shared" ca="1" si="4"/>
        <v>#NAME?</v>
      </c>
      <c r="AL16" t="e">
        <f t="shared" ca="1" si="5"/>
        <v>#NAME?</v>
      </c>
      <c r="AM16" t="e">
        <f t="shared" ca="1" si="6"/>
        <v>#NAME?</v>
      </c>
      <c r="AN16" t="e">
        <f t="shared" ca="1" si="7"/>
        <v>#NAME?</v>
      </c>
      <c r="AO16" t="e">
        <f t="shared" ca="1" si="8"/>
        <v>#NAME?</v>
      </c>
      <c r="AP16" t="e">
        <f t="shared" ca="1" si="9"/>
        <v>#NAME?</v>
      </c>
      <c r="AQ16" t="e">
        <f t="shared" ca="1" si="10"/>
        <v>#NAME?</v>
      </c>
      <c r="AR16" t="e">
        <f t="shared" ca="1" si="11"/>
        <v>#NAME?</v>
      </c>
      <c r="AS16" t="e">
        <f t="shared" ca="1" si="12"/>
        <v>#NAME?</v>
      </c>
      <c r="AT16" t="e">
        <f t="shared" ca="1" si="13"/>
        <v>#NAME?</v>
      </c>
      <c r="AU16" t="e">
        <f t="shared" ca="1" si="14"/>
        <v>#NAME?</v>
      </c>
      <c r="AV16" t="e">
        <f t="shared" ca="1" si="15"/>
        <v>#NAME?</v>
      </c>
    </row>
    <row r="17" spans="1:48" x14ac:dyDescent="0.35">
      <c r="A17" s="1" t="e">
        <f>DEFs!#REF!</f>
        <v>#REF!</v>
      </c>
      <c r="B17" s="12" t="s">
        <v>171</v>
      </c>
      <c r="C17" t="e">
        <f t="shared" si="0"/>
        <v>#REF!</v>
      </c>
      <c r="D17" t="e">
        <f>DEFs!#REF!</f>
        <v>#REF!</v>
      </c>
      <c r="E17" t="e">
        <f>DEFs!#REF!</f>
        <v>#REF!</v>
      </c>
      <c r="F17" t="e">
        <f>DEFs!#REF!</f>
        <v>#REF!</v>
      </c>
      <c r="G17" t="e">
        <f>DEFs!#REF!</f>
        <v>#REF!</v>
      </c>
      <c r="H17" t="e">
        <f>DEFs!#REF!</f>
        <v>#REF!</v>
      </c>
      <c r="I17" s="70" t="e">
        <f>DEFs!#REF!</f>
        <v>#REF!</v>
      </c>
      <c r="J17" s="1" t="e">
        <f>DEFs!#REF!</f>
        <v>#REF!</v>
      </c>
      <c r="K17" s="12" t="s">
        <v>171</v>
      </c>
      <c r="L17" t="e">
        <f t="shared" si="1"/>
        <v>#REF!</v>
      </c>
      <c r="M17" t="e">
        <f>DEFs!#REF!</f>
        <v>#REF!</v>
      </c>
      <c r="N17" t="e">
        <f>DEFs!#REF!</f>
        <v>#REF!</v>
      </c>
      <c r="O17" t="e">
        <f>DEFs!#REF!</f>
        <v>#REF!</v>
      </c>
      <c r="P17" t="e">
        <f>DEFs!#REF!</f>
        <v>#REF!</v>
      </c>
      <c r="Q17" t="e">
        <f>DEFs!#REF!</f>
        <v>#REF!</v>
      </c>
      <c r="R17" s="70" t="e">
        <f>DEFs!#REF!</f>
        <v>#REF!</v>
      </c>
      <c r="S17" s="1" t="e">
        <f>DEFs!#REF!</f>
        <v>#REF!</v>
      </c>
      <c r="T17" s="12" t="s">
        <v>171</v>
      </c>
      <c r="U17" t="e">
        <f t="shared" si="2"/>
        <v>#REF!</v>
      </c>
      <c r="V17" t="e">
        <f>DEFs!#REF!</f>
        <v>#REF!</v>
      </c>
      <c r="W17" t="e">
        <f>DEFs!#REF!</f>
        <v>#REF!</v>
      </c>
      <c r="X17" t="e">
        <f>DEFs!#REF!</f>
        <v>#REF!</v>
      </c>
      <c r="Y17" t="e">
        <f>DEFs!#REF!</f>
        <v>#REF!</v>
      </c>
      <c r="Z17" t="str">
        <f>DEFs!A17</f>
        <v>Lions</v>
      </c>
      <c r="AA17" s="70">
        <f>DEFs!C17</f>
        <v>956</v>
      </c>
      <c r="AB17" s="1" t="str">
        <f>DEFs!A17</f>
        <v>Lions</v>
      </c>
      <c r="AC17" s="12" t="s">
        <v>171</v>
      </c>
      <c r="AD17" t="str">
        <f t="shared" si="3"/>
        <v>Lions</v>
      </c>
      <c r="AE17">
        <f>DEFs!B17</f>
        <v>5</v>
      </c>
      <c r="AF17">
        <f>DEFs!D17</f>
        <v>-43</v>
      </c>
      <c r="AG17">
        <f>DEFs!F17</f>
        <v>-43</v>
      </c>
      <c r="AH17">
        <f>DEFs!H17</f>
        <v>-43</v>
      </c>
      <c r="AI17">
        <f>DEFs!J17</f>
        <v>-43</v>
      </c>
      <c r="AJ17" s="70">
        <f>DEFs!L17</f>
        <v>-43</v>
      </c>
      <c r="AK17" t="e">
        <f t="shared" ca="1" si="4"/>
        <v>#NAME?</v>
      </c>
      <c r="AL17" t="e">
        <f t="shared" ca="1" si="5"/>
        <v>#NAME?</v>
      </c>
      <c r="AM17" t="e">
        <f t="shared" ca="1" si="6"/>
        <v>#NAME?</v>
      </c>
      <c r="AN17" t="e">
        <f t="shared" ca="1" si="7"/>
        <v>#NAME?</v>
      </c>
      <c r="AO17" t="e">
        <f t="shared" ca="1" si="8"/>
        <v>#NAME?</v>
      </c>
      <c r="AP17" t="e">
        <f t="shared" ca="1" si="9"/>
        <v>#NAME?</v>
      </c>
      <c r="AQ17" t="e">
        <f t="shared" ca="1" si="10"/>
        <v>#NAME?</v>
      </c>
      <c r="AR17" t="e">
        <f t="shared" ca="1" si="11"/>
        <v>#NAME?</v>
      </c>
      <c r="AS17" t="e">
        <f t="shared" ca="1" si="12"/>
        <v>#NAME?</v>
      </c>
      <c r="AT17" t="e">
        <f t="shared" ca="1" si="13"/>
        <v>#NAME?</v>
      </c>
      <c r="AU17" t="e">
        <f t="shared" ca="1" si="14"/>
        <v>#NAME?</v>
      </c>
      <c r="AV17" t="e">
        <f t="shared" ca="1" si="15"/>
        <v>#NAME?</v>
      </c>
    </row>
    <row r="18" spans="1:48" x14ac:dyDescent="0.35">
      <c r="A18" s="1" t="e">
        <f>DEFs!#REF!</f>
        <v>#REF!</v>
      </c>
      <c r="B18" s="12" t="s">
        <v>171</v>
      </c>
      <c r="C18" t="e">
        <f t="shared" si="0"/>
        <v>#REF!</v>
      </c>
      <c r="D18" t="e">
        <f>DEFs!#REF!</f>
        <v>#REF!</v>
      </c>
      <c r="E18" t="e">
        <f>DEFs!#REF!</f>
        <v>#REF!</v>
      </c>
      <c r="F18" t="e">
        <f>DEFs!#REF!</f>
        <v>#REF!</v>
      </c>
      <c r="G18" t="e">
        <f>DEFs!#REF!</f>
        <v>#REF!</v>
      </c>
      <c r="H18" t="e">
        <f>DEFs!#REF!</f>
        <v>#REF!</v>
      </c>
      <c r="I18" s="70" t="e">
        <f>DEFs!#REF!</f>
        <v>#REF!</v>
      </c>
      <c r="J18" s="1" t="e">
        <f>DEFs!#REF!</f>
        <v>#REF!</v>
      </c>
      <c r="K18" s="12" t="s">
        <v>171</v>
      </c>
      <c r="L18" t="e">
        <f t="shared" si="1"/>
        <v>#REF!</v>
      </c>
      <c r="M18" t="e">
        <f>DEFs!#REF!</f>
        <v>#REF!</v>
      </c>
      <c r="N18" t="e">
        <f>DEFs!#REF!</f>
        <v>#REF!</v>
      </c>
      <c r="O18" t="e">
        <f>DEFs!#REF!</f>
        <v>#REF!</v>
      </c>
      <c r="P18" t="e">
        <f>DEFs!#REF!</f>
        <v>#REF!</v>
      </c>
      <c r="Q18" t="e">
        <f>DEFs!#REF!</f>
        <v>#REF!</v>
      </c>
      <c r="R18" s="70" t="e">
        <f>DEFs!#REF!</f>
        <v>#REF!</v>
      </c>
      <c r="S18" s="1" t="e">
        <f>DEFs!#REF!</f>
        <v>#REF!</v>
      </c>
      <c r="T18" s="12" t="s">
        <v>171</v>
      </c>
      <c r="U18" t="e">
        <f t="shared" si="2"/>
        <v>#REF!</v>
      </c>
      <c r="V18" t="e">
        <f>DEFs!#REF!</f>
        <v>#REF!</v>
      </c>
      <c r="W18" t="e">
        <f>DEFs!#REF!</f>
        <v>#REF!</v>
      </c>
      <c r="X18" t="e">
        <f>DEFs!#REF!</f>
        <v>#REF!</v>
      </c>
      <c r="Y18" t="e">
        <f>DEFs!#REF!</f>
        <v>#REF!</v>
      </c>
      <c r="Z18" t="str">
        <f>DEFs!A18</f>
        <v>Colts</v>
      </c>
      <c r="AA18" s="70">
        <f>DEFs!C18</f>
        <v>955</v>
      </c>
      <c r="AB18" s="1" t="str">
        <f>DEFs!A18</f>
        <v>Colts</v>
      </c>
      <c r="AC18" s="12" t="s">
        <v>171</v>
      </c>
      <c r="AD18" t="str">
        <f t="shared" si="3"/>
        <v>Colts</v>
      </c>
      <c r="AE18">
        <f>DEFs!B18</f>
        <v>14</v>
      </c>
      <c r="AF18">
        <f>DEFs!D18</f>
        <v>-44</v>
      </c>
      <c r="AG18">
        <f>DEFs!F18</f>
        <v>-44</v>
      </c>
      <c r="AH18">
        <f>DEFs!H18</f>
        <v>-44</v>
      </c>
      <c r="AI18">
        <f>DEFs!J18</f>
        <v>-44</v>
      </c>
      <c r="AJ18" s="70">
        <f>DEFs!L18</f>
        <v>-44</v>
      </c>
      <c r="AK18" t="e">
        <f t="shared" ca="1" si="4"/>
        <v>#NAME?</v>
      </c>
      <c r="AL18" t="e">
        <f t="shared" ca="1" si="5"/>
        <v>#NAME?</v>
      </c>
      <c r="AM18" t="e">
        <f t="shared" ca="1" si="6"/>
        <v>#NAME?</v>
      </c>
      <c r="AN18" t="e">
        <f t="shared" ca="1" si="7"/>
        <v>#NAME?</v>
      </c>
      <c r="AO18" t="e">
        <f t="shared" ca="1" si="8"/>
        <v>#NAME?</v>
      </c>
      <c r="AP18" t="e">
        <f t="shared" ca="1" si="9"/>
        <v>#NAME?</v>
      </c>
      <c r="AQ18" t="e">
        <f t="shared" ca="1" si="10"/>
        <v>#NAME?</v>
      </c>
      <c r="AR18" t="e">
        <f t="shared" ca="1" si="11"/>
        <v>#NAME?</v>
      </c>
      <c r="AS18" t="e">
        <f t="shared" ca="1" si="12"/>
        <v>#NAME?</v>
      </c>
      <c r="AT18" t="e">
        <f t="shared" ca="1" si="13"/>
        <v>#NAME?</v>
      </c>
      <c r="AU18" t="e">
        <f t="shared" ca="1" si="14"/>
        <v>#NAME?</v>
      </c>
      <c r="AV18" t="e">
        <f t="shared" ca="1" si="15"/>
        <v>#NAME?</v>
      </c>
    </row>
    <row r="19" spans="1:48" x14ac:dyDescent="0.35">
      <c r="A19" s="1" t="e">
        <f>DEFs!#REF!</f>
        <v>#REF!</v>
      </c>
      <c r="B19" s="12" t="s">
        <v>171</v>
      </c>
      <c r="C19" t="e">
        <f t="shared" si="0"/>
        <v>#REF!</v>
      </c>
      <c r="D19" t="e">
        <f>DEFs!#REF!</f>
        <v>#REF!</v>
      </c>
      <c r="E19" t="e">
        <f>DEFs!#REF!</f>
        <v>#REF!</v>
      </c>
      <c r="F19" t="e">
        <f>DEFs!#REF!</f>
        <v>#REF!</v>
      </c>
      <c r="G19" t="e">
        <f>DEFs!#REF!</f>
        <v>#REF!</v>
      </c>
      <c r="H19" t="e">
        <f>DEFs!#REF!</f>
        <v>#REF!</v>
      </c>
      <c r="I19" s="70" t="e">
        <f>DEFs!#REF!</f>
        <v>#REF!</v>
      </c>
      <c r="J19" s="1" t="e">
        <f>DEFs!#REF!</f>
        <v>#REF!</v>
      </c>
      <c r="K19" s="12" t="s">
        <v>171</v>
      </c>
      <c r="L19" t="e">
        <f t="shared" si="1"/>
        <v>#REF!</v>
      </c>
      <c r="M19" t="e">
        <f>DEFs!#REF!</f>
        <v>#REF!</v>
      </c>
      <c r="N19" t="e">
        <f>DEFs!#REF!</f>
        <v>#REF!</v>
      </c>
      <c r="O19" t="e">
        <f>DEFs!#REF!</f>
        <v>#REF!</v>
      </c>
      <c r="P19" t="e">
        <f>DEFs!#REF!</f>
        <v>#REF!</v>
      </c>
      <c r="Q19" t="e">
        <f>DEFs!#REF!</f>
        <v>#REF!</v>
      </c>
      <c r="R19" s="70" t="e">
        <f>DEFs!#REF!</f>
        <v>#REF!</v>
      </c>
      <c r="S19" s="1" t="e">
        <f>DEFs!#REF!</f>
        <v>#REF!</v>
      </c>
      <c r="T19" s="12" t="s">
        <v>171</v>
      </c>
      <c r="U19" t="e">
        <f t="shared" si="2"/>
        <v>#REF!</v>
      </c>
      <c r="V19" t="e">
        <f>DEFs!#REF!</f>
        <v>#REF!</v>
      </c>
      <c r="W19" t="e">
        <f>DEFs!#REF!</f>
        <v>#REF!</v>
      </c>
      <c r="X19" t="e">
        <f>DEFs!#REF!</f>
        <v>#REF!</v>
      </c>
      <c r="Y19" t="e">
        <f>DEFs!#REF!</f>
        <v>#REF!</v>
      </c>
      <c r="Z19" t="str">
        <f>DEFs!A19</f>
        <v>Saints</v>
      </c>
      <c r="AA19" s="70">
        <f>DEFs!C19</f>
        <v>955</v>
      </c>
      <c r="AB19" s="1" t="str">
        <f>DEFs!A19</f>
        <v>Saints</v>
      </c>
      <c r="AC19" s="12" t="s">
        <v>171</v>
      </c>
      <c r="AD19" t="str">
        <f t="shared" si="3"/>
        <v>Saints</v>
      </c>
      <c r="AE19">
        <f>DEFs!B19</f>
        <v>12</v>
      </c>
      <c r="AF19">
        <f>DEFs!D19</f>
        <v>-44</v>
      </c>
      <c r="AG19">
        <f>DEFs!F19</f>
        <v>-44</v>
      </c>
      <c r="AH19">
        <f>DEFs!H19</f>
        <v>-44</v>
      </c>
      <c r="AI19">
        <f>DEFs!J19</f>
        <v>-44</v>
      </c>
      <c r="AJ19" s="70">
        <f>DEFs!L19</f>
        <v>-44</v>
      </c>
      <c r="AK19" t="e">
        <f t="shared" ca="1" si="4"/>
        <v>#NAME?</v>
      </c>
      <c r="AL19" t="e">
        <f t="shared" ca="1" si="5"/>
        <v>#NAME?</v>
      </c>
      <c r="AM19" t="e">
        <f t="shared" ca="1" si="6"/>
        <v>#NAME?</v>
      </c>
      <c r="AN19" t="e">
        <f t="shared" ca="1" si="7"/>
        <v>#NAME?</v>
      </c>
      <c r="AO19" t="e">
        <f t="shared" ca="1" si="8"/>
        <v>#NAME?</v>
      </c>
      <c r="AP19" t="e">
        <f t="shared" ca="1" si="9"/>
        <v>#NAME?</v>
      </c>
      <c r="AQ19" t="e">
        <f t="shared" ca="1" si="10"/>
        <v>#NAME?</v>
      </c>
      <c r="AR19" t="e">
        <f t="shared" ca="1" si="11"/>
        <v>#NAME?</v>
      </c>
      <c r="AS19" t="e">
        <f t="shared" ca="1" si="12"/>
        <v>#NAME?</v>
      </c>
      <c r="AT19" t="e">
        <f t="shared" ca="1" si="13"/>
        <v>#NAME?</v>
      </c>
      <c r="AU19" t="e">
        <f t="shared" ca="1" si="14"/>
        <v>#NAME?</v>
      </c>
      <c r="AV19" t="e">
        <f t="shared" ca="1" si="15"/>
        <v>#NAME?</v>
      </c>
    </row>
    <row r="20" spans="1:48" x14ac:dyDescent="0.35">
      <c r="A20" s="1" t="e">
        <f>DEFs!#REF!</f>
        <v>#REF!</v>
      </c>
      <c r="B20" s="12" t="s">
        <v>171</v>
      </c>
      <c r="C20" t="e">
        <f t="shared" si="0"/>
        <v>#REF!</v>
      </c>
      <c r="D20" t="e">
        <f>DEFs!#REF!</f>
        <v>#REF!</v>
      </c>
      <c r="E20" t="e">
        <f>DEFs!#REF!</f>
        <v>#REF!</v>
      </c>
      <c r="F20" t="e">
        <f>DEFs!#REF!</f>
        <v>#REF!</v>
      </c>
      <c r="G20" t="e">
        <f>DEFs!#REF!</f>
        <v>#REF!</v>
      </c>
      <c r="H20" t="e">
        <f>DEFs!#REF!</f>
        <v>#REF!</v>
      </c>
      <c r="I20" s="70" t="e">
        <f>DEFs!#REF!</f>
        <v>#REF!</v>
      </c>
      <c r="J20" s="1" t="e">
        <f>DEFs!#REF!</f>
        <v>#REF!</v>
      </c>
      <c r="K20" s="12" t="s">
        <v>171</v>
      </c>
      <c r="L20" t="e">
        <f t="shared" si="1"/>
        <v>#REF!</v>
      </c>
      <c r="M20" t="e">
        <f>DEFs!#REF!</f>
        <v>#REF!</v>
      </c>
      <c r="N20" t="e">
        <f>DEFs!#REF!</f>
        <v>#REF!</v>
      </c>
      <c r="O20" t="e">
        <f>DEFs!#REF!</f>
        <v>#REF!</v>
      </c>
      <c r="P20" t="e">
        <f>DEFs!#REF!</f>
        <v>#REF!</v>
      </c>
      <c r="Q20" t="e">
        <f>DEFs!#REF!</f>
        <v>#REF!</v>
      </c>
      <c r="R20" s="70" t="e">
        <f>DEFs!#REF!</f>
        <v>#REF!</v>
      </c>
      <c r="S20" s="1" t="e">
        <f>DEFs!#REF!</f>
        <v>#REF!</v>
      </c>
      <c r="T20" s="12" t="s">
        <v>171</v>
      </c>
      <c r="U20" t="e">
        <f t="shared" si="2"/>
        <v>#REF!</v>
      </c>
      <c r="V20" t="e">
        <f>DEFs!#REF!</f>
        <v>#REF!</v>
      </c>
      <c r="W20" t="e">
        <f>DEFs!#REF!</f>
        <v>#REF!</v>
      </c>
      <c r="X20" t="e">
        <f>DEFs!#REF!</f>
        <v>#REF!</v>
      </c>
      <c r="Y20" t="e">
        <f>DEFs!#REF!</f>
        <v>#REF!</v>
      </c>
      <c r="Z20" t="str">
        <f>DEFs!A20</f>
        <v>Panthers</v>
      </c>
      <c r="AA20" s="70">
        <f>DEFs!C20</f>
        <v>954</v>
      </c>
      <c r="AB20" s="1" t="str">
        <f>DEFs!A20</f>
        <v>Panthers</v>
      </c>
      <c r="AC20" s="12" t="s">
        <v>171</v>
      </c>
      <c r="AD20" t="str">
        <f t="shared" si="3"/>
        <v>Panthers</v>
      </c>
      <c r="AE20">
        <f>DEFs!B20</f>
        <v>11</v>
      </c>
      <c r="AF20">
        <f>DEFs!D20</f>
        <v>-45</v>
      </c>
      <c r="AG20">
        <f>DEFs!F20</f>
        <v>-45</v>
      </c>
      <c r="AH20">
        <f>DEFs!H20</f>
        <v>-45</v>
      </c>
      <c r="AI20">
        <f>DEFs!J20</f>
        <v>-45</v>
      </c>
      <c r="AJ20" s="70">
        <f>DEFs!L20</f>
        <v>-45</v>
      </c>
      <c r="AK20" t="e">
        <f t="shared" ca="1" si="4"/>
        <v>#NAME?</v>
      </c>
      <c r="AL20" t="e">
        <f t="shared" ca="1" si="5"/>
        <v>#NAME?</v>
      </c>
      <c r="AM20" t="e">
        <f t="shared" ca="1" si="6"/>
        <v>#NAME?</v>
      </c>
      <c r="AN20" t="e">
        <f t="shared" ca="1" si="7"/>
        <v>#NAME?</v>
      </c>
      <c r="AO20" t="e">
        <f t="shared" ca="1" si="8"/>
        <v>#NAME?</v>
      </c>
      <c r="AP20" t="e">
        <f t="shared" ca="1" si="9"/>
        <v>#NAME?</v>
      </c>
      <c r="AQ20" t="e">
        <f t="shared" ca="1" si="10"/>
        <v>#NAME?</v>
      </c>
      <c r="AR20" t="e">
        <f t="shared" ca="1" si="11"/>
        <v>#NAME?</v>
      </c>
      <c r="AS20" t="e">
        <f t="shared" ca="1" si="12"/>
        <v>#NAME?</v>
      </c>
      <c r="AT20" t="e">
        <f t="shared" ca="1" si="13"/>
        <v>#NAME?</v>
      </c>
      <c r="AU20" t="e">
        <f t="shared" ca="1" si="14"/>
        <v>#NAME?</v>
      </c>
      <c r="AV20" t="e">
        <f t="shared" ca="1" si="15"/>
        <v>#NAME?</v>
      </c>
    </row>
    <row r="21" spans="1:48" x14ac:dyDescent="0.35">
      <c r="A21" s="1" t="e">
        <f>DEFs!#REF!</f>
        <v>#REF!</v>
      </c>
      <c r="B21" s="12" t="s">
        <v>171</v>
      </c>
      <c r="C21" t="e">
        <f t="shared" si="0"/>
        <v>#REF!</v>
      </c>
      <c r="D21" t="e">
        <f>DEFs!#REF!</f>
        <v>#REF!</v>
      </c>
      <c r="E21" t="e">
        <f>DEFs!#REF!</f>
        <v>#REF!</v>
      </c>
      <c r="F21" t="e">
        <f>DEFs!#REF!</f>
        <v>#REF!</v>
      </c>
      <c r="G21" t="e">
        <f>DEFs!#REF!</f>
        <v>#REF!</v>
      </c>
      <c r="H21" t="e">
        <f>DEFs!#REF!</f>
        <v>#REF!</v>
      </c>
      <c r="I21" s="70" t="e">
        <f>DEFs!#REF!</f>
        <v>#REF!</v>
      </c>
      <c r="J21" s="1" t="e">
        <f>DEFs!#REF!</f>
        <v>#REF!</v>
      </c>
      <c r="K21" s="12" t="s">
        <v>171</v>
      </c>
      <c r="L21" t="e">
        <f t="shared" si="1"/>
        <v>#REF!</v>
      </c>
      <c r="M21" t="e">
        <f>DEFs!#REF!</f>
        <v>#REF!</v>
      </c>
      <c r="N21" t="e">
        <f>DEFs!#REF!</f>
        <v>#REF!</v>
      </c>
      <c r="O21" t="e">
        <f>DEFs!#REF!</f>
        <v>#REF!</v>
      </c>
      <c r="P21" t="e">
        <f>DEFs!#REF!</f>
        <v>#REF!</v>
      </c>
      <c r="Q21" t="e">
        <f>DEFs!#REF!</f>
        <v>#REF!</v>
      </c>
      <c r="R21" s="70" t="e">
        <f>DEFs!#REF!</f>
        <v>#REF!</v>
      </c>
      <c r="S21" s="1" t="e">
        <f>DEFs!#REF!</f>
        <v>#REF!</v>
      </c>
      <c r="T21" s="12" t="s">
        <v>171</v>
      </c>
      <c r="U21" t="e">
        <f t="shared" si="2"/>
        <v>#REF!</v>
      </c>
      <c r="V21" t="e">
        <f>DEFs!#REF!</f>
        <v>#REF!</v>
      </c>
      <c r="W21" t="e">
        <f>DEFs!#REF!</f>
        <v>#REF!</v>
      </c>
      <c r="X21" t="e">
        <f>DEFs!#REF!</f>
        <v>#REF!</v>
      </c>
      <c r="Y21" t="e">
        <f>DEFs!#REF!</f>
        <v>#REF!</v>
      </c>
      <c r="Z21" t="str">
        <f>DEFs!A21</f>
        <v>Packers</v>
      </c>
      <c r="AA21" s="70">
        <f>DEFs!C21</f>
        <v>953</v>
      </c>
      <c r="AB21" s="1" t="str">
        <f>DEFs!A21</f>
        <v>Packers</v>
      </c>
      <c r="AC21" s="12" t="s">
        <v>171</v>
      </c>
      <c r="AD21" t="str">
        <f t="shared" si="3"/>
        <v>Packers</v>
      </c>
      <c r="AE21">
        <f>DEFs!B21</f>
        <v>10</v>
      </c>
      <c r="AF21">
        <f>DEFs!D21</f>
        <v>-46</v>
      </c>
      <c r="AG21">
        <f>DEFs!F21</f>
        <v>-46</v>
      </c>
      <c r="AH21">
        <f>DEFs!H21</f>
        <v>-46</v>
      </c>
      <c r="AI21">
        <f>DEFs!J21</f>
        <v>-46</v>
      </c>
      <c r="AJ21" s="70">
        <f>DEFs!L21</f>
        <v>-46</v>
      </c>
      <c r="AK21" t="e">
        <f t="shared" ca="1" si="4"/>
        <v>#NAME?</v>
      </c>
      <c r="AL21" t="e">
        <f t="shared" ca="1" si="5"/>
        <v>#NAME?</v>
      </c>
      <c r="AM21" t="e">
        <f t="shared" ca="1" si="6"/>
        <v>#NAME?</v>
      </c>
      <c r="AN21" t="e">
        <f t="shared" ca="1" si="7"/>
        <v>#NAME?</v>
      </c>
      <c r="AO21" t="e">
        <f t="shared" ca="1" si="8"/>
        <v>#NAME?</v>
      </c>
      <c r="AP21" t="e">
        <f t="shared" ca="1" si="9"/>
        <v>#NAME?</v>
      </c>
      <c r="AQ21" t="e">
        <f t="shared" ca="1" si="10"/>
        <v>#NAME?</v>
      </c>
      <c r="AR21" t="e">
        <f t="shared" ca="1" si="11"/>
        <v>#NAME?</v>
      </c>
      <c r="AS21" t="e">
        <f t="shared" ca="1" si="12"/>
        <v>#NAME?</v>
      </c>
      <c r="AT21" t="e">
        <f t="shared" ca="1" si="13"/>
        <v>#NAME?</v>
      </c>
      <c r="AU21" t="e">
        <f t="shared" ca="1" si="14"/>
        <v>#NAME?</v>
      </c>
      <c r="AV21" t="e">
        <f t="shared" ca="1" si="15"/>
        <v>#NAME?</v>
      </c>
    </row>
    <row r="22" spans="1:48" x14ac:dyDescent="0.35">
      <c r="A22" s="1" t="e">
        <f>DEFs!#REF!</f>
        <v>#REF!</v>
      </c>
      <c r="B22" s="12" t="s">
        <v>171</v>
      </c>
      <c r="C22" t="e">
        <f t="shared" si="0"/>
        <v>#REF!</v>
      </c>
      <c r="D22" t="e">
        <f>DEFs!#REF!</f>
        <v>#REF!</v>
      </c>
      <c r="E22" t="e">
        <f>DEFs!#REF!</f>
        <v>#REF!</v>
      </c>
      <c r="F22" t="e">
        <f>DEFs!#REF!</f>
        <v>#REF!</v>
      </c>
      <c r="G22" t="e">
        <f>DEFs!#REF!</f>
        <v>#REF!</v>
      </c>
      <c r="H22" t="e">
        <f>DEFs!#REF!</f>
        <v>#REF!</v>
      </c>
      <c r="I22" s="70" t="e">
        <f>DEFs!#REF!</f>
        <v>#REF!</v>
      </c>
      <c r="J22" s="1" t="e">
        <f>DEFs!#REF!</f>
        <v>#REF!</v>
      </c>
      <c r="K22" s="12" t="s">
        <v>171</v>
      </c>
      <c r="L22" t="e">
        <f t="shared" si="1"/>
        <v>#REF!</v>
      </c>
      <c r="M22" t="e">
        <f>DEFs!#REF!</f>
        <v>#REF!</v>
      </c>
      <c r="N22" t="e">
        <f>DEFs!#REF!</f>
        <v>#REF!</v>
      </c>
      <c r="O22" t="e">
        <f>DEFs!#REF!</f>
        <v>#REF!</v>
      </c>
      <c r="P22" t="e">
        <f>DEFs!#REF!</f>
        <v>#REF!</v>
      </c>
      <c r="Q22" t="e">
        <f>DEFs!#REF!</f>
        <v>#REF!</v>
      </c>
      <c r="R22" s="70" t="e">
        <f>DEFs!#REF!</f>
        <v>#REF!</v>
      </c>
      <c r="S22" s="1" t="e">
        <f>DEFs!#REF!</f>
        <v>#REF!</v>
      </c>
      <c r="T22" s="12" t="s">
        <v>171</v>
      </c>
      <c r="U22" t="e">
        <f t="shared" si="2"/>
        <v>#REF!</v>
      </c>
      <c r="V22" t="e">
        <f>DEFs!#REF!</f>
        <v>#REF!</v>
      </c>
      <c r="W22" t="e">
        <f>DEFs!#REF!</f>
        <v>#REF!</v>
      </c>
      <c r="X22" t="e">
        <f>DEFs!#REF!</f>
        <v>#REF!</v>
      </c>
      <c r="Y22" t="e">
        <f>DEFs!#REF!</f>
        <v>#REF!</v>
      </c>
      <c r="Z22" t="str">
        <f>DEFs!A22</f>
        <v>Vikings</v>
      </c>
      <c r="AA22" s="70">
        <f>DEFs!C22</f>
        <v>952</v>
      </c>
      <c r="AB22" s="1" t="str">
        <f>DEFs!A22</f>
        <v>Vikings</v>
      </c>
      <c r="AC22" s="12" t="s">
        <v>171</v>
      </c>
      <c r="AD22" t="str">
        <f t="shared" si="3"/>
        <v>Vikings</v>
      </c>
      <c r="AE22">
        <f>DEFs!B22</f>
        <v>6</v>
      </c>
      <c r="AF22">
        <f>DEFs!D22</f>
        <v>-47</v>
      </c>
      <c r="AG22">
        <f>DEFs!F22</f>
        <v>-47</v>
      </c>
      <c r="AH22">
        <f>DEFs!H22</f>
        <v>-47</v>
      </c>
      <c r="AI22">
        <f>DEFs!J22</f>
        <v>-47</v>
      </c>
      <c r="AJ22" s="70">
        <f>DEFs!L22</f>
        <v>-47</v>
      </c>
      <c r="AK22" t="e">
        <f t="shared" ca="1" si="4"/>
        <v>#NAME?</v>
      </c>
      <c r="AL22" t="e">
        <f t="shared" ca="1" si="5"/>
        <v>#NAME?</v>
      </c>
      <c r="AM22" t="e">
        <f t="shared" ca="1" si="6"/>
        <v>#NAME?</v>
      </c>
      <c r="AN22" t="e">
        <f t="shared" ca="1" si="7"/>
        <v>#NAME?</v>
      </c>
      <c r="AO22" t="e">
        <f t="shared" ca="1" si="8"/>
        <v>#NAME?</v>
      </c>
      <c r="AP22" t="e">
        <f t="shared" ca="1" si="9"/>
        <v>#NAME?</v>
      </c>
      <c r="AQ22" t="e">
        <f t="shared" ca="1" si="10"/>
        <v>#NAME?</v>
      </c>
      <c r="AR22" t="e">
        <f t="shared" ca="1" si="11"/>
        <v>#NAME?</v>
      </c>
      <c r="AS22" t="e">
        <f t="shared" ca="1" si="12"/>
        <v>#NAME?</v>
      </c>
      <c r="AT22" t="e">
        <f t="shared" ca="1" si="13"/>
        <v>#NAME?</v>
      </c>
      <c r="AU22" t="e">
        <f t="shared" ca="1" si="14"/>
        <v>#NAME?</v>
      </c>
      <c r="AV22" t="e">
        <f t="shared" ca="1" si="15"/>
        <v>#NAME?</v>
      </c>
    </row>
    <row r="23" spans="1:48" x14ac:dyDescent="0.35">
      <c r="A23" s="1" t="e">
        <f>DEFs!#REF!</f>
        <v>#REF!</v>
      </c>
      <c r="B23" s="12" t="s">
        <v>171</v>
      </c>
      <c r="C23" t="e">
        <f t="shared" si="0"/>
        <v>#REF!</v>
      </c>
      <c r="D23" t="e">
        <f>DEFs!#REF!</f>
        <v>#REF!</v>
      </c>
      <c r="E23" t="e">
        <f>DEFs!#REF!</f>
        <v>#REF!</v>
      </c>
      <c r="F23" t="e">
        <f>DEFs!#REF!</f>
        <v>#REF!</v>
      </c>
      <c r="G23" t="e">
        <f>DEFs!#REF!</f>
        <v>#REF!</v>
      </c>
      <c r="H23" t="e">
        <f>DEFs!#REF!</f>
        <v>#REF!</v>
      </c>
      <c r="I23" s="70" t="e">
        <f>DEFs!#REF!</f>
        <v>#REF!</v>
      </c>
      <c r="J23" s="1" t="e">
        <f>DEFs!#REF!</f>
        <v>#REF!</v>
      </c>
      <c r="K23" s="12" t="s">
        <v>171</v>
      </c>
      <c r="L23" t="e">
        <f t="shared" si="1"/>
        <v>#REF!</v>
      </c>
      <c r="M23" t="e">
        <f>DEFs!#REF!</f>
        <v>#REF!</v>
      </c>
      <c r="N23" t="e">
        <f>DEFs!#REF!</f>
        <v>#REF!</v>
      </c>
      <c r="O23" t="e">
        <f>DEFs!#REF!</f>
        <v>#REF!</v>
      </c>
      <c r="P23" t="e">
        <f>DEFs!#REF!</f>
        <v>#REF!</v>
      </c>
      <c r="Q23" t="e">
        <f>DEFs!#REF!</f>
        <v>#REF!</v>
      </c>
      <c r="R23" s="70" t="e">
        <f>DEFs!#REF!</f>
        <v>#REF!</v>
      </c>
      <c r="S23" s="1" t="e">
        <f>DEFs!#REF!</f>
        <v>#REF!</v>
      </c>
      <c r="T23" s="12" t="s">
        <v>171</v>
      </c>
      <c r="U23" t="e">
        <f t="shared" si="2"/>
        <v>#REF!</v>
      </c>
      <c r="V23" t="e">
        <f>DEFs!#REF!</f>
        <v>#REF!</v>
      </c>
      <c r="W23" t="e">
        <f>DEFs!#REF!</f>
        <v>#REF!</v>
      </c>
      <c r="X23" t="e">
        <f>DEFs!#REF!</f>
        <v>#REF!</v>
      </c>
      <c r="Y23" t="e">
        <f>DEFs!#REF!</f>
        <v>#REF!</v>
      </c>
      <c r="Z23" t="str">
        <f>DEFs!A23</f>
        <v>Texans</v>
      </c>
      <c r="AA23" s="70">
        <f>DEFs!C23</f>
        <v>947</v>
      </c>
      <c r="AB23" s="1" t="str">
        <f>DEFs!A23</f>
        <v>Texans</v>
      </c>
      <c r="AC23" s="12" t="s">
        <v>171</v>
      </c>
      <c r="AD23" t="str">
        <f t="shared" si="3"/>
        <v>Texans</v>
      </c>
      <c r="AE23">
        <f>DEFs!B23</f>
        <v>14</v>
      </c>
      <c r="AF23">
        <f>DEFs!D23</f>
        <v>-52</v>
      </c>
      <c r="AG23">
        <f>DEFs!F23</f>
        <v>-52</v>
      </c>
      <c r="AH23">
        <f>DEFs!H23</f>
        <v>-52</v>
      </c>
      <c r="AI23">
        <f>DEFs!J23</f>
        <v>-52</v>
      </c>
      <c r="AJ23" s="70">
        <f>DEFs!L23</f>
        <v>-52</v>
      </c>
      <c r="AK23" t="e">
        <f t="shared" ca="1" si="4"/>
        <v>#NAME?</v>
      </c>
      <c r="AL23" t="e">
        <f t="shared" ca="1" si="5"/>
        <v>#NAME?</v>
      </c>
      <c r="AM23" t="e">
        <f t="shared" ca="1" si="6"/>
        <v>#NAME?</v>
      </c>
      <c r="AN23" t="e">
        <f t="shared" ca="1" si="7"/>
        <v>#NAME?</v>
      </c>
      <c r="AO23" t="e">
        <f t="shared" ca="1" si="8"/>
        <v>#NAME?</v>
      </c>
      <c r="AP23" t="e">
        <f t="shared" ca="1" si="9"/>
        <v>#NAME?</v>
      </c>
      <c r="AQ23" t="e">
        <f t="shared" ca="1" si="10"/>
        <v>#NAME?</v>
      </c>
      <c r="AR23" t="e">
        <f t="shared" ca="1" si="11"/>
        <v>#NAME?</v>
      </c>
      <c r="AS23" t="e">
        <f t="shared" ca="1" si="12"/>
        <v>#NAME?</v>
      </c>
      <c r="AT23" t="e">
        <f t="shared" ca="1" si="13"/>
        <v>#NAME?</v>
      </c>
      <c r="AU23" t="e">
        <f t="shared" ca="1" si="14"/>
        <v>#NAME?</v>
      </c>
      <c r="AV23" t="e">
        <f t="shared" ca="1" si="15"/>
        <v>#NAME?</v>
      </c>
    </row>
    <row r="24" spans="1:48" x14ac:dyDescent="0.35">
      <c r="A24" s="1" t="e">
        <f>DEFs!#REF!</f>
        <v>#REF!</v>
      </c>
      <c r="B24" s="12" t="s">
        <v>171</v>
      </c>
      <c r="C24" t="e">
        <f t="shared" si="0"/>
        <v>#REF!</v>
      </c>
      <c r="D24" t="e">
        <f>DEFs!#REF!</f>
        <v>#REF!</v>
      </c>
      <c r="E24" t="e">
        <f>DEFs!#REF!</f>
        <v>#REF!</v>
      </c>
      <c r="F24" t="e">
        <f>DEFs!#REF!</f>
        <v>#REF!</v>
      </c>
      <c r="G24" t="e">
        <f>DEFs!#REF!</f>
        <v>#REF!</v>
      </c>
      <c r="H24" t="e">
        <f>DEFs!#REF!</f>
        <v>#REF!</v>
      </c>
      <c r="I24" s="70" t="e">
        <f>DEFs!#REF!</f>
        <v>#REF!</v>
      </c>
      <c r="J24" s="1" t="e">
        <f>DEFs!#REF!</f>
        <v>#REF!</v>
      </c>
      <c r="K24" s="12" t="s">
        <v>171</v>
      </c>
      <c r="L24" t="e">
        <f t="shared" si="1"/>
        <v>#REF!</v>
      </c>
      <c r="M24" t="e">
        <f>DEFs!#REF!</f>
        <v>#REF!</v>
      </c>
      <c r="N24" t="e">
        <f>DEFs!#REF!</f>
        <v>#REF!</v>
      </c>
      <c r="O24" t="e">
        <f>DEFs!#REF!</f>
        <v>#REF!</v>
      </c>
      <c r="P24" t="e">
        <f>DEFs!#REF!</f>
        <v>#REF!</v>
      </c>
      <c r="Q24" t="e">
        <f>DEFs!#REF!</f>
        <v>#REF!</v>
      </c>
      <c r="R24" s="70" t="e">
        <f>DEFs!#REF!</f>
        <v>#REF!</v>
      </c>
      <c r="S24" s="1" t="e">
        <f>DEFs!#REF!</f>
        <v>#REF!</v>
      </c>
      <c r="T24" s="12" t="s">
        <v>171</v>
      </c>
      <c r="U24" t="e">
        <f t="shared" si="2"/>
        <v>#REF!</v>
      </c>
      <c r="V24" t="e">
        <f>DEFs!#REF!</f>
        <v>#REF!</v>
      </c>
      <c r="W24" t="e">
        <f>DEFs!#REF!</f>
        <v>#REF!</v>
      </c>
      <c r="X24" t="e">
        <f>DEFs!#REF!</f>
        <v>#REF!</v>
      </c>
      <c r="Y24" t="e">
        <f>DEFs!#REF!</f>
        <v>#REF!</v>
      </c>
      <c r="Z24" t="str">
        <f>DEFs!A24</f>
        <v>Browns</v>
      </c>
      <c r="AA24" s="70">
        <f>DEFs!C24</f>
        <v>944</v>
      </c>
      <c r="AB24" s="1" t="str">
        <f>DEFs!A24</f>
        <v>Browns</v>
      </c>
      <c r="AC24" s="12" t="s">
        <v>171</v>
      </c>
      <c r="AD24" t="str">
        <f t="shared" si="3"/>
        <v>Browns</v>
      </c>
      <c r="AE24">
        <f>DEFs!B24</f>
        <v>10</v>
      </c>
      <c r="AF24">
        <f>DEFs!D24</f>
        <v>-55</v>
      </c>
      <c r="AG24">
        <f>DEFs!F24</f>
        <v>-55</v>
      </c>
      <c r="AH24">
        <f>DEFs!H24</f>
        <v>-55</v>
      </c>
      <c r="AI24">
        <f>DEFs!J24</f>
        <v>-55</v>
      </c>
      <c r="AJ24" s="70">
        <f>DEFs!L24</f>
        <v>-55</v>
      </c>
      <c r="AK24" t="e">
        <f t="shared" ca="1" si="4"/>
        <v>#NAME?</v>
      </c>
      <c r="AL24" t="e">
        <f t="shared" ca="1" si="5"/>
        <v>#NAME?</v>
      </c>
      <c r="AM24" t="e">
        <f t="shared" ca="1" si="6"/>
        <v>#NAME?</v>
      </c>
      <c r="AN24" t="e">
        <f t="shared" ca="1" si="7"/>
        <v>#NAME?</v>
      </c>
      <c r="AO24" t="e">
        <f t="shared" ca="1" si="8"/>
        <v>#NAME?</v>
      </c>
      <c r="AP24" t="e">
        <f t="shared" ca="1" si="9"/>
        <v>#NAME?</v>
      </c>
      <c r="AQ24" t="e">
        <f t="shared" ca="1" si="10"/>
        <v>#NAME?</v>
      </c>
      <c r="AR24" t="e">
        <f t="shared" ca="1" si="11"/>
        <v>#NAME?</v>
      </c>
      <c r="AS24" t="e">
        <f t="shared" ca="1" si="12"/>
        <v>#NAME?</v>
      </c>
      <c r="AT24" t="e">
        <f t="shared" ca="1" si="13"/>
        <v>#NAME?</v>
      </c>
      <c r="AU24" t="e">
        <f t="shared" ca="1" si="14"/>
        <v>#NAME?</v>
      </c>
      <c r="AV24" t="e">
        <f t="shared" ca="1" si="15"/>
        <v>#NAME?</v>
      </c>
    </row>
    <row r="25" spans="1:48" x14ac:dyDescent="0.35">
      <c r="A25" s="1" t="e">
        <f>DEFs!#REF!</f>
        <v>#REF!</v>
      </c>
      <c r="B25" s="12" t="s">
        <v>171</v>
      </c>
      <c r="C25" t="e">
        <f t="shared" si="0"/>
        <v>#REF!</v>
      </c>
      <c r="D25" t="e">
        <f>DEFs!#REF!</f>
        <v>#REF!</v>
      </c>
      <c r="E25" t="e">
        <f>DEFs!#REF!</f>
        <v>#REF!</v>
      </c>
      <c r="F25" t="e">
        <f>DEFs!#REF!</f>
        <v>#REF!</v>
      </c>
      <c r="G25" t="e">
        <f>DEFs!#REF!</f>
        <v>#REF!</v>
      </c>
      <c r="H25" t="e">
        <f>DEFs!#REF!</f>
        <v>#REF!</v>
      </c>
      <c r="I25" s="70" t="e">
        <f>DEFs!#REF!</f>
        <v>#REF!</v>
      </c>
      <c r="J25" s="1" t="e">
        <f>DEFs!#REF!</f>
        <v>#REF!</v>
      </c>
      <c r="K25" s="12" t="s">
        <v>171</v>
      </c>
      <c r="L25" t="e">
        <f t="shared" si="1"/>
        <v>#REF!</v>
      </c>
      <c r="M25" t="e">
        <f>DEFs!#REF!</f>
        <v>#REF!</v>
      </c>
      <c r="N25" t="e">
        <f>DEFs!#REF!</f>
        <v>#REF!</v>
      </c>
      <c r="O25" t="e">
        <f>DEFs!#REF!</f>
        <v>#REF!</v>
      </c>
      <c r="P25" t="e">
        <f>DEFs!#REF!</f>
        <v>#REF!</v>
      </c>
      <c r="Q25" t="e">
        <f>DEFs!#REF!</f>
        <v>#REF!</v>
      </c>
      <c r="R25" s="70" t="e">
        <f>DEFs!#REF!</f>
        <v>#REF!</v>
      </c>
      <c r="S25" s="1" t="e">
        <f>DEFs!#REF!</f>
        <v>#REF!</v>
      </c>
      <c r="T25" s="12" t="s">
        <v>171</v>
      </c>
      <c r="U25" t="e">
        <f t="shared" si="2"/>
        <v>#REF!</v>
      </c>
      <c r="V25" t="e">
        <f>DEFs!#REF!</f>
        <v>#REF!</v>
      </c>
      <c r="W25" t="e">
        <f>DEFs!#REF!</f>
        <v>#REF!</v>
      </c>
      <c r="X25" t="e">
        <f>DEFs!#REF!</f>
        <v>#REF!</v>
      </c>
      <c r="Y25" t="e">
        <f>DEFs!#REF!</f>
        <v>#REF!</v>
      </c>
      <c r="Z25" t="str">
        <f>DEFs!A25</f>
        <v>Jaguars</v>
      </c>
      <c r="AA25" s="70">
        <f>DEFs!C25</f>
        <v>944</v>
      </c>
      <c r="AB25" s="1" t="str">
        <f>DEFs!A25</f>
        <v>Jaguars</v>
      </c>
      <c r="AC25" s="12" t="s">
        <v>171</v>
      </c>
      <c r="AD25" t="str">
        <f t="shared" si="3"/>
        <v>Jaguars</v>
      </c>
      <c r="AE25">
        <f>DEFs!B25</f>
        <v>12</v>
      </c>
      <c r="AF25">
        <f>DEFs!D25</f>
        <v>-55</v>
      </c>
      <c r="AG25">
        <f>DEFs!F25</f>
        <v>-55</v>
      </c>
      <c r="AH25">
        <f>DEFs!H25</f>
        <v>-55</v>
      </c>
      <c r="AI25">
        <f>DEFs!J25</f>
        <v>-55</v>
      </c>
      <c r="AJ25" s="70">
        <f>DEFs!L25</f>
        <v>-55</v>
      </c>
      <c r="AK25" t="e">
        <f t="shared" ca="1" si="4"/>
        <v>#NAME?</v>
      </c>
      <c r="AL25" t="e">
        <f t="shared" ca="1" si="5"/>
        <v>#NAME?</v>
      </c>
      <c r="AM25" t="e">
        <f t="shared" ca="1" si="6"/>
        <v>#NAME?</v>
      </c>
      <c r="AN25" t="e">
        <f t="shared" ca="1" si="7"/>
        <v>#NAME?</v>
      </c>
      <c r="AO25" t="e">
        <f t="shared" ca="1" si="8"/>
        <v>#NAME?</v>
      </c>
      <c r="AP25" t="e">
        <f t="shared" ca="1" si="9"/>
        <v>#NAME?</v>
      </c>
      <c r="AQ25" t="e">
        <f t="shared" ca="1" si="10"/>
        <v>#NAME?</v>
      </c>
      <c r="AR25" t="e">
        <f t="shared" ca="1" si="11"/>
        <v>#NAME?</v>
      </c>
      <c r="AS25" t="e">
        <f t="shared" ca="1" si="12"/>
        <v>#NAME?</v>
      </c>
      <c r="AT25" t="e">
        <f t="shared" ca="1" si="13"/>
        <v>#NAME?</v>
      </c>
      <c r="AU25" t="e">
        <f t="shared" ca="1" si="14"/>
        <v>#NAME?</v>
      </c>
      <c r="AV25" t="e">
        <f t="shared" ca="1" si="15"/>
        <v>#NAME?</v>
      </c>
    </row>
    <row r="26" spans="1:48" x14ac:dyDescent="0.35">
      <c r="A26" s="1" t="e">
        <f>DEFs!#REF!</f>
        <v>#REF!</v>
      </c>
      <c r="B26" s="12" t="s">
        <v>171</v>
      </c>
      <c r="C26" t="e">
        <f t="shared" si="0"/>
        <v>#REF!</v>
      </c>
      <c r="D26" t="e">
        <f>DEFs!#REF!</f>
        <v>#REF!</v>
      </c>
      <c r="E26" t="e">
        <f>DEFs!#REF!</f>
        <v>#REF!</v>
      </c>
      <c r="F26" t="e">
        <f>DEFs!#REF!</f>
        <v>#REF!</v>
      </c>
      <c r="G26" t="e">
        <f>DEFs!#REF!</f>
        <v>#REF!</v>
      </c>
      <c r="H26" t="e">
        <f>DEFs!#REF!</f>
        <v>#REF!</v>
      </c>
      <c r="I26" s="70" t="e">
        <f>DEFs!#REF!</f>
        <v>#REF!</v>
      </c>
      <c r="J26" s="1" t="e">
        <f>DEFs!#REF!</f>
        <v>#REF!</v>
      </c>
      <c r="K26" s="12" t="s">
        <v>171</v>
      </c>
      <c r="L26" t="e">
        <f t="shared" si="1"/>
        <v>#REF!</v>
      </c>
      <c r="M26" t="e">
        <f>DEFs!#REF!</f>
        <v>#REF!</v>
      </c>
      <c r="N26" t="e">
        <f>DEFs!#REF!</f>
        <v>#REF!</v>
      </c>
      <c r="O26" t="e">
        <f>DEFs!#REF!</f>
        <v>#REF!</v>
      </c>
      <c r="P26" t="e">
        <f>DEFs!#REF!</f>
        <v>#REF!</v>
      </c>
      <c r="Q26" t="e">
        <f>DEFs!#REF!</f>
        <v>#REF!</v>
      </c>
      <c r="R26" s="70" t="e">
        <f>DEFs!#REF!</f>
        <v>#REF!</v>
      </c>
      <c r="S26" s="1" t="e">
        <f>DEFs!#REF!</f>
        <v>#REF!</v>
      </c>
      <c r="T26" s="12" t="s">
        <v>171</v>
      </c>
      <c r="U26" t="e">
        <f t="shared" si="2"/>
        <v>#REF!</v>
      </c>
      <c r="V26" t="e">
        <f>DEFs!#REF!</f>
        <v>#REF!</v>
      </c>
      <c r="W26" t="e">
        <f>DEFs!#REF!</f>
        <v>#REF!</v>
      </c>
      <c r="X26" t="e">
        <f>DEFs!#REF!</f>
        <v>#REF!</v>
      </c>
      <c r="Y26" t="e">
        <f>DEFs!#REF!</f>
        <v>#REF!</v>
      </c>
      <c r="Z26" t="str">
        <f>DEFs!A26</f>
        <v>Rams</v>
      </c>
      <c r="AA26" s="70">
        <f>DEFs!C26</f>
        <v>919</v>
      </c>
      <c r="AB26" s="1" t="str">
        <f>DEFs!A26</f>
        <v>Rams</v>
      </c>
      <c r="AC26" s="12" t="s">
        <v>171</v>
      </c>
      <c r="AD26" t="str">
        <f t="shared" si="3"/>
        <v>Rams</v>
      </c>
      <c r="AE26">
        <f>DEFs!B26</f>
        <v>6</v>
      </c>
      <c r="AF26">
        <f>DEFs!D26</f>
        <v>-80</v>
      </c>
      <c r="AG26">
        <f>DEFs!F26</f>
        <v>-80</v>
      </c>
      <c r="AH26">
        <f>DEFs!H26</f>
        <v>-80</v>
      </c>
      <c r="AI26">
        <f>DEFs!J26</f>
        <v>-80</v>
      </c>
      <c r="AJ26" s="70">
        <f>DEFs!L26</f>
        <v>-80</v>
      </c>
      <c r="AK26" t="e">
        <f t="shared" ca="1" si="4"/>
        <v>#NAME?</v>
      </c>
      <c r="AL26" t="e">
        <f t="shared" ca="1" si="5"/>
        <v>#NAME?</v>
      </c>
      <c r="AM26" t="e">
        <f t="shared" ca="1" si="6"/>
        <v>#NAME?</v>
      </c>
      <c r="AN26" t="e">
        <f t="shared" ca="1" si="7"/>
        <v>#NAME?</v>
      </c>
      <c r="AO26" t="e">
        <f t="shared" ca="1" si="8"/>
        <v>#NAME?</v>
      </c>
      <c r="AP26" t="e">
        <f t="shared" ca="1" si="9"/>
        <v>#NAME?</v>
      </c>
      <c r="AQ26" t="e">
        <f t="shared" ca="1" si="10"/>
        <v>#NAME?</v>
      </c>
      <c r="AR26" t="e">
        <f t="shared" ca="1" si="11"/>
        <v>#NAME?</v>
      </c>
      <c r="AS26" t="e">
        <f t="shared" ca="1" si="12"/>
        <v>#NAME?</v>
      </c>
      <c r="AT26" t="e">
        <f t="shared" ca="1" si="13"/>
        <v>#NAME?</v>
      </c>
      <c r="AU26" t="e">
        <f t="shared" ca="1" si="14"/>
        <v>#NAME?</v>
      </c>
      <c r="AV26" t="e">
        <f t="shared" ca="1" si="15"/>
        <v>#NAME?</v>
      </c>
    </row>
    <row r="27" spans="1:48" x14ac:dyDescent="0.35">
      <c r="A27" s="1" t="e">
        <f>DEFs!#REF!</f>
        <v>#REF!</v>
      </c>
      <c r="B27" s="12" t="s">
        <v>171</v>
      </c>
      <c r="C27" t="e">
        <f t="shared" si="0"/>
        <v>#REF!</v>
      </c>
      <c r="D27" t="e">
        <f>DEFs!#REF!</f>
        <v>#REF!</v>
      </c>
      <c r="E27" t="e">
        <f>DEFs!#REF!</f>
        <v>#REF!</v>
      </c>
      <c r="F27" t="e">
        <f>DEFs!#REF!</f>
        <v>#REF!</v>
      </c>
      <c r="G27" t="e">
        <f>DEFs!#REF!</f>
        <v>#REF!</v>
      </c>
      <c r="H27" t="e">
        <f>DEFs!#REF!</f>
        <v>#REF!</v>
      </c>
      <c r="I27" s="70" t="e">
        <f>DEFs!#REF!</f>
        <v>#REF!</v>
      </c>
      <c r="J27" s="1" t="e">
        <f>DEFs!#REF!</f>
        <v>#REF!</v>
      </c>
      <c r="K27" s="12" t="s">
        <v>171</v>
      </c>
      <c r="L27" t="e">
        <f t="shared" si="1"/>
        <v>#REF!</v>
      </c>
      <c r="M27" t="e">
        <f>DEFs!#REF!</f>
        <v>#REF!</v>
      </c>
      <c r="N27" t="e">
        <f>DEFs!#REF!</f>
        <v>#REF!</v>
      </c>
      <c r="O27" t="e">
        <f>DEFs!#REF!</f>
        <v>#REF!</v>
      </c>
      <c r="P27" t="e">
        <f>DEFs!#REF!</f>
        <v>#REF!</v>
      </c>
      <c r="Q27" t="e">
        <f>DEFs!#REF!</f>
        <v>#REF!</v>
      </c>
      <c r="R27" s="70" t="e">
        <f>DEFs!#REF!</f>
        <v>#REF!</v>
      </c>
      <c r="S27" s="1" t="e">
        <f>DEFs!#REF!</f>
        <v>#REF!</v>
      </c>
      <c r="T27" s="12" t="s">
        <v>171</v>
      </c>
      <c r="U27" t="e">
        <f t="shared" si="2"/>
        <v>#REF!</v>
      </c>
      <c r="V27" t="e">
        <f>DEFs!#REF!</f>
        <v>#REF!</v>
      </c>
      <c r="W27" t="e">
        <f>DEFs!#REF!</f>
        <v>#REF!</v>
      </c>
      <c r="X27" t="e">
        <f>DEFs!#REF!</f>
        <v>#REF!</v>
      </c>
      <c r="Y27" t="e">
        <f>DEFs!#REF!</f>
        <v>#REF!</v>
      </c>
      <c r="Z27" t="str">
        <f>DEFs!A27</f>
        <v>Buccaneers</v>
      </c>
      <c r="AA27" s="70">
        <f>DEFs!C27</f>
        <v>891</v>
      </c>
      <c r="AB27" s="1" t="str">
        <f>DEFs!A27</f>
        <v>Buccaneers</v>
      </c>
      <c r="AC27" s="12" t="s">
        <v>171</v>
      </c>
      <c r="AD27" t="str">
        <f t="shared" si="3"/>
        <v>Buccaneers</v>
      </c>
      <c r="AE27">
        <f>DEFs!B27</f>
        <v>11</v>
      </c>
      <c r="AF27">
        <f>DEFs!D27</f>
        <v>-108</v>
      </c>
      <c r="AG27">
        <f>DEFs!F27</f>
        <v>-108</v>
      </c>
      <c r="AH27">
        <f>DEFs!H27</f>
        <v>-108</v>
      </c>
      <c r="AI27">
        <f>DEFs!J27</f>
        <v>-108</v>
      </c>
      <c r="AJ27" s="70">
        <f>DEFs!L27</f>
        <v>-108</v>
      </c>
      <c r="AK27" t="e">
        <f t="shared" ca="1" si="4"/>
        <v>#NAME?</v>
      </c>
      <c r="AL27" t="e">
        <f t="shared" ca="1" si="5"/>
        <v>#NAME?</v>
      </c>
      <c r="AM27" t="e">
        <f t="shared" ca="1" si="6"/>
        <v>#NAME?</v>
      </c>
      <c r="AN27" t="e">
        <f t="shared" ca="1" si="7"/>
        <v>#NAME?</v>
      </c>
      <c r="AO27" t="e">
        <f t="shared" ca="1" si="8"/>
        <v>#NAME?</v>
      </c>
      <c r="AP27" t="e">
        <f t="shared" ca="1" si="9"/>
        <v>#NAME?</v>
      </c>
      <c r="AQ27" t="e">
        <f t="shared" ca="1" si="10"/>
        <v>#NAME?</v>
      </c>
      <c r="AR27" t="e">
        <f t="shared" ca="1" si="11"/>
        <v>#NAME?</v>
      </c>
      <c r="AS27" t="e">
        <f t="shared" ca="1" si="12"/>
        <v>#NAME?</v>
      </c>
      <c r="AT27" t="e">
        <f t="shared" ca="1" si="13"/>
        <v>#NAME?</v>
      </c>
      <c r="AU27" t="e">
        <f t="shared" ca="1" si="14"/>
        <v>#NAME?</v>
      </c>
      <c r="AV27" t="e">
        <f t="shared" ca="1" si="15"/>
        <v>#NAME?</v>
      </c>
    </row>
    <row r="28" spans="1:48" x14ac:dyDescent="0.35">
      <c r="A28" s="1" t="e">
        <f>DEFs!#REF!</f>
        <v>#REF!</v>
      </c>
      <c r="B28" s="12" t="s">
        <v>171</v>
      </c>
      <c r="C28" t="e">
        <f t="shared" si="0"/>
        <v>#REF!</v>
      </c>
      <c r="D28" t="e">
        <f>DEFs!#REF!</f>
        <v>#REF!</v>
      </c>
      <c r="E28" t="e">
        <f>DEFs!#REF!</f>
        <v>#REF!</v>
      </c>
      <c r="F28" t="e">
        <f>DEFs!#REF!</f>
        <v>#REF!</v>
      </c>
      <c r="G28" t="e">
        <f>DEFs!#REF!</f>
        <v>#REF!</v>
      </c>
      <c r="H28" t="e">
        <f>DEFs!#REF!</f>
        <v>#REF!</v>
      </c>
      <c r="I28" s="70" t="e">
        <f>DEFs!#REF!</f>
        <v>#REF!</v>
      </c>
      <c r="J28" s="1" t="e">
        <f>DEFs!#REF!</f>
        <v>#REF!</v>
      </c>
      <c r="K28" s="12" t="s">
        <v>171</v>
      </c>
      <c r="L28" t="e">
        <f t="shared" si="1"/>
        <v>#REF!</v>
      </c>
      <c r="M28" t="e">
        <f>DEFs!#REF!</f>
        <v>#REF!</v>
      </c>
      <c r="N28" t="e">
        <f>DEFs!#REF!</f>
        <v>#REF!</v>
      </c>
      <c r="O28" t="e">
        <f>DEFs!#REF!</f>
        <v>#REF!</v>
      </c>
      <c r="P28" t="e">
        <f>DEFs!#REF!</f>
        <v>#REF!</v>
      </c>
      <c r="Q28" t="e">
        <f>DEFs!#REF!</f>
        <v>#REF!</v>
      </c>
      <c r="R28" s="70" t="e">
        <f>DEFs!#REF!</f>
        <v>#REF!</v>
      </c>
      <c r="S28" s="1" t="e">
        <f>DEFs!#REF!</f>
        <v>#REF!</v>
      </c>
      <c r="T28" s="12" t="s">
        <v>171</v>
      </c>
      <c r="U28" t="e">
        <f t="shared" si="2"/>
        <v>#REF!</v>
      </c>
      <c r="V28" t="e">
        <f>DEFs!#REF!</f>
        <v>#REF!</v>
      </c>
      <c r="W28" t="e">
        <f>DEFs!#REF!</f>
        <v>#REF!</v>
      </c>
      <c r="X28" t="e">
        <f>DEFs!#REF!</f>
        <v>#REF!</v>
      </c>
      <c r="Y28" t="e">
        <f>DEFs!#REF!</f>
        <v>#REF!</v>
      </c>
      <c r="Z28" t="str">
        <f>DEFs!A29</f>
        <v>Titans</v>
      </c>
      <c r="AA28" s="70">
        <f>DEFs!C28</f>
        <v>870</v>
      </c>
      <c r="AB28" s="1" t="str">
        <f>DEFs!A29</f>
        <v>Titans</v>
      </c>
      <c r="AC28" s="12" t="s">
        <v>171</v>
      </c>
      <c r="AD28" t="str">
        <f t="shared" si="3"/>
        <v>Titans</v>
      </c>
      <c r="AE28">
        <f>DEFs!B28</f>
        <v>11</v>
      </c>
      <c r="AF28">
        <f>DEFs!D28</f>
        <v>-129</v>
      </c>
      <c r="AG28">
        <f>DEFs!F28</f>
        <v>-129</v>
      </c>
      <c r="AH28">
        <f>DEFs!H28</f>
        <v>-129</v>
      </c>
      <c r="AI28">
        <f>DEFs!J28</f>
        <v>-129</v>
      </c>
      <c r="AJ28" s="70">
        <f>DEFs!L28</f>
        <v>-129</v>
      </c>
      <c r="AK28" t="e">
        <f t="shared" ca="1" si="4"/>
        <v>#NAME?</v>
      </c>
      <c r="AL28" t="e">
        <f t="shared" ca="1" si="5"/>
        <v>#NAME?</v>
      </c>
      <c r="AM28" t="e">
        <f t="shared" ca="1" si="6"/>
        <v>#NAME?</v>
      </c>
      <c r="AN28" t="e">
        <f t="shared" ca="1" si="7"/>
        <v>#NAME?</v>
      </c>
      <c r="AO28" t="e">
        <f t="shared" ca="1" si="8"/>
        <v>#NAME?</v>
      </c>
      <c r="AP28" t="e">
        <f t="shared" ca="1" si="9"/>
        <v>#NAME?</v>
      </c>
      <c r="AQ28" t="e">
        <f t="shared" ca="1" si="10"/>
        <v>#NAME?</v>
      </c>
      <c r="AR28" t="e">
        <f t="shared" ca="1" si="11"/>
        <v>#NAME?</v>
      </c>
      <c r="AS28" t="e">
        <f t="shared" ca="1" si="12"/>
        <v>#NAME?</v>
      </c>
      <c r="AT28" t="e">
        <f t="shared" ca="1" si="13"/>
        <v>#NAME?</v>
      </c>
      <c r="AU28" t="e">
        <f t="shared" ca="1" si="14"/>
        <v>#NAME?</v>
      </c>
      <c r="AV28" t="e">
        <f t="shared" ca="1" si="15"/>
        <v>#NAME?</v>
      </c>
    </row>
    <row r="29" spans="1:48" x14ac:dyDescent="0.35">
      <c r="A29" s="1" t="e">
        <f>DEFs!#REF!</f>
        <v>#REF!</v>
      </c>
      <c r="B29" s="12" t="s">
        <v>171</v>
      </c>
      <c r="C29" t="e">
        <f t="shared" si="0"/>
        <v>#REF!</v>
      </c>
      <c r="D29" t="e">
        <f>DEFs!#REF!</f>
        <v>#REF!</v>
      </c>
      <c r="E29" t="e">
        <f>DEFs!#REF!</f>
        <v>#REF!</v>
      </c>
      <c r="F29" t="e">
        <f>DEFs!#REF!</f>
        <v>#REF!</v>
      </c>
      <c r="G29" t="e">
        <f>DEFs!#REF!</f>
        <v>#REF!</v>
      </c>
      <c r="H29" t="e">
        <f>DEFs!#REF!</f>
        <v>#REF!</v>
      </c>
      <c r="I29" s="70" t="e">
        <f>DEFs!#REF!</f>
        <v>#REF!</v>
      </c>
      <c r="J29" s="1" t="e">
        <f>DEFs!#REF!</f>
        <v>#REF!</v>
      </c>
      <c r="K29" s="12" t="s">
        <v>171</v>
      </c>
      <c r="L29" t="e">
        <f t="shared" si="1"/>
        <v>#REF!</v>
      </c>
      <c r="M29" t="e">
        <f>DEFs!#REF!</f>
        <v>#REF!</v>
      </c>
      <c r="N29" t="e">
        <f>DEFs!#REF!</f>
        <v>#REF!</v>
      </c>
      <c r="O29" t="e">
        <f>DEFs!#REF!</f>
        <v>#REF!</v>
      </c>
      <c r="P29" t="e">
        <f>DEFs!#REF!</f>
        <v>#REF!</v>
      </c>
      <c r="Q29" t="e">
        <f>DEFs!#REF!</f>
        <v>#REF!</v>
      </c>
      <c r="R29" s="70" t="e">
        <f>DEFs!#REF!</f>
        <v>#REF!</v>
      </c>
      <c r="S29" s="1" t="e">
        <f>DEFs!#REF!</f>
        <v>#REF!</v>
      </c>
      <c r="T29" s="12" t="s">
        <v>171</v>
      </c>
      <c r="U29" t="e">
        <f t="shared" si="2"/>
        <v>#REF!</v>
      </c>
      <c r="V29" t="e">
        <f>DEFs!#REF!</f>
        <v>#REF!</v>
      </c>
      <c r="W29" t="e">
        <f>DEFs!#REF!</f>
        <v>#REF!</v>
      </c>
      <c r="X29" t="e">
        <f>DEFs!#REF!</f>
        <v>#REF!</v>
      </c>
      <c r="Y29" t="e">
        <f>DEFs!#REF!</f>
        <v>#REF!</v>
      </c>
      <c r="Z29" t="str">
        <f>DEFs!A30</f>
        <v>Seahawks</v>
      </c>
      <c r="AA29" s="70">
        <f>DEFs!C29</f>
        <v>866</v>
      </c>
      <c r="AB29" s="1" t="str">
        <f>DEFs!A30</f>
        <v>Seahawks</v>
      </c>
      <c r="AC29" s="12" t="s">
        <v>171</v>
      </c>
      <c r="AD29" t="str">
        <f t="shared" si="3"/>
        <v>Seahawks</v>
      </c>
      <c r="AE29">
        <f>DEFs!B29</f>
        <v>5</v>
      </c>
      <c r="AF29">
        <f>DEFs!D29</f>
        <v>-133</v>
      </c>
      <c r="AG29">
        <f>DEFs!F29</f>
        <v>-133</v>
      </c>
      <c r="AH29">
        <f>DEFs!H29</f>
        <v>-133</v>
      </c>
      <c r="AI29">
        <f>DEFs!J29</f>
        <v>-133</v>
      </c>
      <c r="AJ29" s="70">
        <f>DEFs!L29</f>
        <v>-133</v>
      </c>
      <c r="AK29" t="e">
        <f t="shared" ca="1" si="4"/>
        <v>#NAME?</v>
      </c>
      <c r="AL29" t="e">
        <f t="shared" ca="1" si="5"/>
        <v>#NAME?</v>
      </c>
      <c r="AM29" t="e">
        <f t="shared" ca="1" si="6"/>
        <v>#NAME?</v>
      </c>
      <c r="AN29" t="e">
        <f t="shared" ca="1" si="7"/>
        <v>#NAME?</v>
      </c>
      <c r="AO29" t="e">
        <f t="shared" ca="1" si="8"/>
        <v>#NAME?</v>
      </c>
      <c r="AP29" t="e">
        <f t="shared" ca="1" si="9"/>
        <v>#NAME?</v>
      </c>
      <c r="AQ29" t="e">
        <f t="shared" ca="1" si="10"/>
        <v>#NAME?</v>
      </c>
      <c r="AR29" t="e">
        <f t="shared" ca="1" si="11"/>
        <v>#NAME?</v>
      </c>
      <c r="AS29" t="e">
        <f t="shared" ca="1" si="12"/>
        <v>#NAME?</v>
      </c>
      <c r="AT29" t="e">
        <f t="shared" ca="1" si="13"/>
        <v>#NAME?</v>
      </c>
      <c r="AU29" t="e">
        <f t="shared" ca="1" si="14"/>
        <v>#NAME?</v>
      </c>
      <c r="AV29" t="e">
        <f t="shared" ca="1" si="15"/>
        <v>#NAME?</v>
      </c>
    </row>
    <row r="30" spans="1:48" x14ac:dyDescent="0.35">
      <c r="A30" s="1" t="e">
        <f>DEFs!#REF!</f>
        <v>#REF!</v>
      </c>
      <c r="B30" s="12" t="s">
        <v>171</v>
      </c>
      <c r="C30" t="e">
        <f t="shared" si="0"/>
        <v>#REF!</v>
      </c>
      <c r="D30" t="e">
        <f>DEFs!#REF!</f>
        <v>#REF!</v>
      </c>
      <c r="E30" t="e">
        <f>DEFs!#REF!</f>
        <v>#REF!</v>
      </c>
      <c r="F30" t="e">
        <f>DEFs!#REF!</f>
        <v>#REF!</v>
      </c>
      <c r="G30" t="e">
        <f>DEFs!#REF!</f>
        <v>#REF!</v>
      </c>
      <c r="H30" t="e">
        <f>DEFs!#REF!</f>
        <v>#REF!</v>
      </c>
      <c r="I30" s="70" t="e">
        <f>DEFs!#REF!</f>
        <v>#REF!</v>
      </c>
      <c r="J30" s="1" t="e">
        <f>DEFs!#REF!</f>
        <v>#REF!</v>
      </c>
      <c r="K30" s="12" t="s">
        <v>171</v>
      </c>
      <c r="L30" t="e">
        <f t="shared" si="1"/>
        <v>#REF!</v>
      </c>
      <c r="M30" t="e">
        <f>DEFs!#REF!</f>
        <v>#REF!</v>
      </c>
      <c r="N30" t="e">
        <f>DEFs!#REF!</f>
        <v>#REF!</v>
      </c>
      <c r="O30" t="e">
        <f>DEFs!#REF!</f>
        <v>#REF!</v>
      </c>
      <c r="P30" t="e">
        <f>DEFs!#REF!</f>
        <v>#REF!</v>
      </c>
      <c r="Q30" t="e">
        <f>DEFs!#REF!</f>
        <v>#REF!</v>
      </c>
      <c r="R30" s="70" t="e">
        <f>DEFs!#REF!</f>
        <v>#REF!</v>
      </c>
      <c r="S30" s="1" t="e">
        <f>DEFs!#REF!</f>
        <v>#REF!</v>
      </c>
      <c r="T30" s="12" t="s">
        <v>171</v>
      </c>
      <c r="U30" t="e">
        <f t="shared" si="2"/>
        <v>#REF!</v>
      </c>
      <c r="V30" t="e">
        <f>DEFs!#REF!</f>
        <v>#REF!</v>
      </c>
      <c r="W30" t="e">
        <f>DEFs!#REF!</f>
        <v>#REF!</v>
      </c>
      <c r="X30" t="e">
        <f>DEFs!#REF!</f>
        <v>#REF!</v>
      </c>
      <c r="Y30" t="e">
        <f>DEFs!#REF!</f>
        <v>#REF!</v>
      </c>
      <c r="Z30" t="str">
        <f>DEFs!A31</f>
        <v>Falcons</v>
      </c>
      <c r="AA30" s="70">
        <f>DEFs!C30</f>
        <v>819</v>
      </c>
      <c r="AB30" s="1" t="str">
        <f>DEFs!A31</f>
        <v>Falcons</v>
      </c>
      <c r="AC30" s="12" t="s">
        <v>171</v>
      </c>
      <c r="AD30" t="str">
        <f t="shared" si="3"/>
        <v>Falcons</v>
      </c>
      <c r="AE30">
        <f>DEFs!B30</f>
        <v>10</v>
      </c>
      <c r="AF30">
        <f>DEFs!D30</f>
        <v>-180</v>
      </c>
      <c r="AG30">
        <f>DEFs!F30</f>
        <v>-180</v>
      </c>
      <c r="AH30">
        <f>DEFs!H30</f>
        <v>-180</v>
      </c>
      <c r="AI30">
        <f>DEFs!J30</f>
        <v>-180</v>
      </c>
      <c r="AJ30" s="70">
        <f>DEFs!L30</f>
        <v>-180</v>
      </c>
      <c r="AK30" t="e">
        <f t="shared" ca="1" si="4"/>
        <v>#NAME?</v>
      </c>
      <c r="AL30" t="e">
        <f t="shared" ca="1" si="5"/>
        <v>#NAME?</v>
      </c>
      <c r="AM30" t="e">
        <f t="shared" ca="1" si="6"/>
        <v>#NAME?</v>
      </c>
      <c r="AN30" t="e">
        <f t="shared" ca="1" si="7"/>
        <v>#NAME?</v>
      </c>
      <c r="AO30" t="e">
        <f t="shared" ca="1" si="8"/>
        <v>#NAME?</v>
      </c>
      <c r="AP30" t="e">
        <f t="shared" ca="1" si="9"/>
        <v>#NAME?</v>
      </c>
      <c r="AQ30" t="e">
        <f t="shared" ca="1" si="10"/>
        <v>#NAME?</v>
      </c>
      <c r="AR30" t="e">
        <f t="shared" ca="1" si="11"/>
        <v>#NAME?</v>
      </c>
      <c r="AS30" t="e">
        <f t="shared" ca="1" si="12"/>
        <v>#NAME?</v>
      </c>
      <c r="AT30" t="e">
        <f t="shared" ca="1" si="13"/>
        <v>#NAME?</v>
      </c>
      <c r="AU30" t="e">
        <f t="shared" ca="1" si="14"/>
        <v>#NAME?</v>
      </c>
      <c r="AV30" t="e">
        <f t="shared" ca="1" si="15"/>
        <v>#NAME?</v>
      </c>
    </row>
    <row r="31" spans="1:48" x14ac:dyDescent="0.35">
      <c r="A31" s="1" t="e">
        <f>DEFs!#REF!</f>
        <v>#REF!</v>
      </c>
      <c r="B31" s="12" t="s">
        <v>171</v>
      </c>
      <c r="C31" t="e">
        <f t="shared" si="0"/>
        <v>#REF!</v>
      </c>
      <c r="D31" t="e">
        <f>DEFs!#REF!</f>
        <v>#REF!</v>
      </c>
      <c r="E31" t="e">
        <f>DEFs!#REF!</f>
        <v>#REF!</v>
      </c>
      <c r="F31" t="e">
        <f>DEFs!#REF!</f>
        <v>#REF!</v>
      </c>
      <c r="G31" t="e">
        <f>DEFs!#REF!</f>
        <v>#REF!</v>
      </c>
      <c r="H31" t="e">
        <f>DEFs!#REF!</f>
        <v>#REF!</v>
      </c>
      <c r="I31" s="70" t="e">
        <f>DEFs!#REF!</f>
        <v>#REF!</v>
      </c>
      <c r="J31" s="1" t="e">
        <f>DEFs!#REF!</f>
        <v>#REF!</v>
      </c>
      <c r="K31" s="12" t="s">
        <v>171</v>
      </c>
      <c r="L31" t="e">
        <f t="shared" si="1"/>
        <v>#REF!</v>
      </c>
      <c r="M31" t="e">
        <f>DEFs!#REF!</f>
        <v>#REF!</v>
      </c>
      <c r="N31" t="e">
        <f>DEFs!#REF!</f>
        <v>#REF!</v>
      </c>
      <c r="O31" t="e">
        <f>DEFs!#REF!</f>
        <v>#REF!</v>
      </c>
      <c r="P31" t="e">
        <f>DEFs!#REF!</f>
        <v>#REF!</v>
      </c>
      <c r="Q31" t="e">
        <f>DEFs!#REF!</f>
        <v>#REF!</v>
      </c>
      <c r="R31" s="70" t="e">
        <f>DEFs!#REF!</f>
        <v>#REF!</v>
      </c>
      <c r="S31" s="1" t="e">
        <f>DEFs!#REF!</f>
        <v>#REF!</v>
      </c>
      <c r="T31" s="12" t="s">
        <v>171</v>
      </c>
      <c r="U31" t="e">
        <f t="shared" si="2"/>
        <v>#REF!</v>
      </c>
      <c r="V31" t="e">
        <f>DEFs!#REF!</f>
        <v>#REF!</v>
      </c>
      <c r="W31" t="e">
        <f>DEFs!#REF!</f>
        <v>#REF!</v>
      </c>
      <c r="X31" t="e">
        <f>DEFs!#REF!</f>
        <v>#REF!</v>
      </c>
      <c r="Y31" t="e">
        <f>DEFs!#REF!</f>
        <v>#REF!</v>
      </c>
      <c r="Z31" t="str">
        <f>DEFs!A32</f>
        <v>Cardinals</v>
      </c>
      <c r="AA31" s="70">
        <f>DEFs!C31</f>
        <v>777</v>
      </c>
      <c r="AB31" s="1" t="str">
        <f>DEFs!A32</f>
        <v>Cardinals</v>
      </c>
      <c r="AC31" s="12" t="s">
        <v>171</v>
      </c>
      <c r="AD31" t="str">
        <f t="shared" si="3"/>
        <v>Cardinals</v>
      </c>
      <c r="AE31">
        <f>DEFs!B31</f>
        <v>12</v>
      </c>
      <c r="AF31">
        <f>DEFs!D31</f>
        <v>-222</v>
      </c>
      <c r="AG31">
        <f>DEFs!F31</f>
        <v>-222</v>
      </c>
      <c r="AH31">
        <f>DEFs!H31</f>
        <v>-222</v>
      </c>
      <c r="AI31">
        <f>DEFs!J31</f>
        <v>-222</v>
      </c>
      <c r="AJ31" s="70">
        <f>DEFs!L31</f>
        <v>-222</v>
      </c>
      <c r="AK31" t="e">
        <f t="shared" ca="1" si="4"/>
        <v>#NAME?</v>
      </c>
      <c r="AL31" t="e">
        <f t="shared" ca="1" si="5"/>
        <v>#NAME?</v>
      </c>
      <c r="AM31" t="e">
        <f t="shared" ca="1" si="6"/>
        <v>#NAME?</v>
      </c>
      <c r="AN31" t="e">
        <f t="shared" ca="1" si="7"/>
        <v>#NAME?</v>
      </c>
      <c r="AO31" t="e">
        <f t="shared" ca="1" si="8"/>
        <v>#NAME?</v>
      </c>
      <c r="AP31" t="e">
        <f t="shared" ca="1" si="9"/>
        <v>#NAME?</v>
      </c>
      <c r="AQ31" t="e">
        <f t="shared" ca="1" si="10"/>
        <v>#NAME?</v>
      </c>
      <c r="AR31" t="e">
        <f t="shared" ca="1" si="11"/>
        <v>#NAME?</v>
      </c>
      <c r="AS31" t="e">
        <f t="shared" ca="1" si="12"/>
        <v>#NAME?</v>
      </c>
      <c r="AT31" t="e">
        <f t="shared" ca="1" si="13"/>
        <v>#NAME?</v>
      </c>
      <c r="AU31" t="e">
        <f t="shared" ca="1" si="14"/>
        <v>#NAME?</v>
      </c>
      <c r="AV31" t="e">
        <f t="shared" ca="1" si="15"/>
        <v>#NAME?</v>
      </c>
    </row>
    <row r="32" spans="1:48" x14ac:dyDescent="0.35">
      <c r="A32" s="1" t="e">
        <f>DEFs!#REF!</f>
        <v>#REF!</v>
      </c>
      <c r="B32" s="12" t="s">
        <v>171</v>
      </c>
      <c r="C32" t="e">
        <f t="shared" si="0"/>
        <v>#REF!</v>
      </c>
      <c r="D32" t="e">
        <f>DEFs!#REF!</f>
        <v>#REF!</v>
      </c>
      <c r="E32" t="e">
        <f>DEFs!#REF!</f>
        <v>#REF!</v>
      </c>
      <c r="F32" t="e">
        <f>DEFs!#REF!</f>
        <v>#REF!</v>
      </c>
      <c r="G32" t="e">
        <f>DEFs!#REF!</f>
        <v>#REF!</v>
      </c>
      <c r="H32" t="e">
        <f>DEFs!#REF!</f>
        <v>#REF!</v>
      </c>
      <c r="I32" s="70" t="e">
        <f>DEFs!#REF!</f>
        <v>#REF!</v>
      </c>
      <c r="J32" s="1" t="e">
        <f>DEFs!#REF!</f>
        <v>#REF!</v>
      </c>
      <c r="K32" s="12" t="s">
        <v>171</v>
      </c>
      <c r="L32" t="e">
        <f t="shared" si="1"/>
        <v>#REF!</v>
      </c>
      <c r="M32" t="e">
        <f>DEFs!#REF!</f>
        <v>#REF!</v>
      </c>
      <c r="N32" t="e">
        <f>DEFs!#REF!</f>
        <v>#REF!</v>
      </c>
      <c r="O32" t="e">
        <f>DEFs!#REF!</f>
        <v>#REF!</v>
      </c>
      <c r="P32" t="e">
        <f>DEFs!#REF!</f>
        <v>#REF!</v>
      </c>
      <c r="Q32" t="e">
        <f>DEFs!#REF!</f>
        <v>#REF!</v>
      </c>
      <c r="R32" s="70" t="e">
        <f>DEFs!#REF!</f>
        <v>#REF!</v>
      </c>
      <c r="S32" s="1" t="e">
        <f>DEFs!#REF!</f>
        <v>#REF!</v>
      </c>
      <c r="T32" s="12" t="s">
        <v>171</v>
      </c>
      <c r="U32" t="e">
        <f t="shared" si="2"/>
        <v>#REF!</v>
      </c>
      <c r="V32" t="e">
        <f>DEFs!#REF!</f>
        <v>#REF!</v>
      </c>
      <c r="W32" t="e">
        <f>DEFs!#REF!</f>
        <v>#REF!</v>
      </c>
      <c r="X32" t="e">
        <f>DEFs!#REF!</f>
        <v>#REF!</v>
      </c>
      <c r="Y32" t="e">
        <f>DEFs!#REF!</f>
        <v>#REF!</v>
      </c>
      <c r="Z32" t="str">
        <f>DEFs!A33</f>
        <v>Redskins</v>
      </c>
      <c r="AA32" s="70">
        <f>DEFs!C32</f>
        <v>700</v>
      </c>
      <c r="AB32" s="1" t="str">
        <f>DEFs!A33</f>
        <v>Redskins</v>
      </c>
      <c r="AC32" s="12" t="s">
        <v>171</v>
      </c>
      <c r="AD32" t="str">
        <f t="shared" si="3"/>
        <v>Redskins</v>
      </c>
      <c r="AE32">
        <f>DEFs!B32</f>
        <v>11</v>
      </c>
      <c r="AF32">
        <f>DEFs!D32</f>
        <v>-299</v>
      </c>
      <c r="AG32">
        <f>DEFs!F32</f>
        <v>-299</v>
      </c>
      <c r="AH32">
        <f>DEFs!H32</f>
        <v>-299</v>
      </c>
      <c r="AI32">
        <f>DEFs!J32</f>
        <v>-299</v>
      </c>
      <c r="AJ32" s="70">
        <f>DEFs!L32</f>
        <v>-299</v>
      </c>
      <c r="AK32" t="e">
        <f t="shared" ca="1" si="4"/>
        <v>#NAME?</v>
      </c>
      <c r="AL32" t="e">
        <f t="shared" ca="1" si="5"/>
        <v>#NAME?</v>
      </c>
      <c r="AM32" t="e">
        <f t="shared" ca="1" si="6"/>
        <v>#NAME?</v>
      </c>
      <c r="AN32" t="e">
        <f t="shared" ca="1" si="7"/>
        <v>#NAME?</v>
      </c>
      <c r="AO32" t="e">
        <f t="shared" ca="1" si="8"/>
        <v>#NAME?</v>
      </c>
      <c r="AP32" t="e">
        <f t="shared" ca="1" si="9"/>
        <v>#NAME?</v>
      </c>
      <c r="AQ32" t="e">
        <f t="shared" ca="1" si="10"/>
        <v>#NAME?</v>
      </c>
      <c r="AR32" t="e">
        <f t="shared" ca="1" si="11"/>
        <v>#NAME?</v>
      </c>
      <c r="AS32" t="e">
        <f t="shared" ca="1" si="12"/>
        <v>#NAME?</v>
      </c>
      <c r="AT32" t="e">
        <f t="shared" ca="1" si="13"/>
        <v>#NAME?</v>
      </c>
      <c r="AU32" t="e">
        <f t="shared" ca="1" si="14"/>
        <v>#NAME?</v>
      </c>
      <c r="AV32" t="e">
        <f t="shared" ca="1" si="15"/>
        <v>#NAME?</v>
      </c>
    </row>
    <row r="33" spans="1:48" x14ac:dyDescent="0.35">
      <c r="A33" s="1" t="e">
        <f>DEFs!#REF!</f>
        <v>#REF!</v>
      </c>
      <c r="B33" s="12" t="s">
        <v>171</v>
      </c>
      <c r="C33" t="e">
        <f t="shared" si="0"/>
        <v>#REF!</v>
      </c>
      <c r="D33" t="e">
        <f>DEFs!#REF!</f>
        <v>#REF!</v>
      </c>
      <c r="E33" t="e">
        <f>DEFs!#REF!</f>
        <v>#REF!</v>
      </c>
      <c r="F33" t="e">
        <f>DEFs!#REF!</f>
        <v>#REF!</v>
      </c>
      <c r="G33" t="e">
        <f>DEFs!#REF!</f>
        <v>#REF!</v>
      </c>
      <c r="H33" t="e">
        <f>DEFs!#REF!</f>
        <v>#REF!</v>
      </c>
      <c r="I33" s="70" t="e">
        <f>DEFs!#REF!</f>
        <v>#REF!</v>
      </c>
      <c r="J33" s="1" t="e">
        <f>DEFs!#REF!</f>
        <v>#REF!</v>
      </c>
      <c r="K33" s="12" t="s">
        <v>171</v>
      </c>
      <c r="L33" t="e">
        <f t="shared" si="1"/>
        <v>#REF!</v>
      </c>
      <c r="M33" t="e">
        <f>DEFs!#REF!</f>
        <v>#REF!</v>
      </c>
      <c r="N33" t="e">
        <f>DEFs!#REF!</f>
        <v>#REF!</v>
      </c>
      <c r="O33" t="e">
        <f>DEFs!#REF!</f>
        <v>#REF!</v>
      </c>
      <c r="P33" t="e">
        <f>DEFs!#REF!</f>
        <v>#REF!</v>
      </c>
      <c r="Q33" t="e">
        <f>DEFs!#REF!</f>
        <v>#REF!</v>
      </c>
      <c r="R33" s="70" t="e">
        <f>DEFs!#REF!</f>
        <v>#REF!</v>
      </c>
      <c r="S33" s="1" t="e">
        <f>DEFs!#REF!</f>
        <v>#REF!</v>
      </c>
      <c r="T33" s="12" t="s">
        <v>171</v>
      </c>
      <c r="U33" t="e">
        <f t="shared" si="2"/>
        <v>#REF!</v>
      </c>
      <c r="V33" t="e">
        <f>DEFs!#REF!</f>
        <v>#REF!</v>
      </c>
      <c r="W33" t="e">
        <f>DEFs!#REF!</f>
        <v>#REF!</v>
      </c>
      <c r="X33" t="e">
        <f>DEFs!#REF!</f>
        <v>#REF!</v>
      </c>
      <c r="Y33" t="e">
        <f>DEFs!#REF!</f>
        <v>#REF!</v>
      </c>
      <c r="Z33" t="str">
        <f>DEFs!A28</f>
        <v>Giants</v>
      </c>
      <c r="AA33" s="70">
        <f>DEFs!C33</f>
        <v>650</v>
      </c>
      <c r="AB33" s="1" t="str">
        <f>DEFs!A28</f>
        <v>Giants</v>
      </c>
      <c r="AC33" s="12" t="s">
        <v>171</v>
      </c>
      <c r="AD33" t="str">
        <f t="shared" si="3"/>
        <v>Giants</v>
      </c>
      <c r="AE33">
        <f>DEFs!B33</f>
        <v>14</v>
      </c>
      <c r="AF33">
        <f>DEFs!D33</f>
        <v>-349</v>
      </c>
      <c r="AG33">
        <f>DEFs!F33</f>
        <v>-349</v>
      </c>
      <c r="AH33">
        <f>DEFs!H33</f>
        <v>-349</v>
      </c>
      <c r="AI33">
        <f>DEFs!J33</f>
        <v>-349</v>
      </c>
      <c r="AJ33" s="70">
        <f>DEFs!L33</f>
        <v>-349</v>
      </c>
      <c r="AK33" t="e">
        <f t="shared" ca="1" si="4"/>
        <v>#NAME?</v>
      </c>
      <c r="AL33" t="e">
        <f t="shared" ca="1" si="5"/>
        <v>#NAME?</v>
      </c>
      <c r="AM33" t="e">
        <f t="shared" ca="1" si="6"/>
        <v>#NAME?</v>
      </c>
      <c r="AN33" t="e">
        <f t="shared" ca="1" si="7"/>
        <v>#NAME?</v>
      </c>
      <c r="AO33" t="e">
        <f t="shared" ca="1" si="8"/>
        <v>#NAME?</v>
      </c>
      <c r="AP33" t="e">
        <f t="shared" ca="1" si="9"/>
        <v>#NAME?</v>
      </c>
      <c r="AQ33" t="e">
        <f t="shared" ca="1" si="10"/>
        <v>#NAME?</v>
      </c>
      <c r="AR33" t="e">
        <f t="shared" ca="1" si="11"/>
        <v>#NAME?</v>
      </c>
      <c r="AS33" t="e">
        <f t="shared" ca="1" si="12"/>
        <v>#NAME?</v>
      </c>
      <c r="AT33" t="e">
        <f t="shared" ca="1" si="13"/>
        <v>#NAME?</v>
      </c>
      <c r="AU33" t="e">
        <f t="shared" ca="1" si="14"/>
        <v>#NAME?</v>
      </c>
      <c r="AV33" t="e">
        <f t="shared" ca="1" si="15"/>
        <v>#NAME?</v>
      </c>
    </row>
    <row r="34" spans="1:48" x14ac:dyDescent="0.35">
      <c r="A34" s="1" t="e">
        <f>CONCATENATE(Ks!#REF!," ",Ks!#REF!)</f>
        <v>#REF!</v>
      </c>
      <c r="B34" t="e">
        <f>Ks!#REF!</f>
        <v>#REF!</v>
      </c>
      <c r="C34" t="e">
        <f>Ks!#REF!</f>
        <v>#REF!</v>
      </c>
      <c r="D34" t="e">
        <f>Ks!#REF!</f>
        <v>#REF!</v>
      </c>
      <c r="E34" t="e">
        <f>Ks!#REF!</f>
        <v>#REF!</v>
      </c>
      <c r="F34" t="e">
        <f>Ks!#REF!</f>
        <v>#REF!</v>
      </c>
      <c r="G34" t="e">
        <f>Ks!#REF!</f>
        <v>#REF!</v>
      </c>
      <c r="H34" t="e">
        <f>Ks!#REF!</f>
        <v>#REF!</v>
      </c>
      <c r="I34" s="70" t="e">
        <f>Ks!#REF!</f>
        <v>#REF!</v>
      </c>
      <c r="J34" s="1" t="e">
        <f>CONCATENATE(Ks!#REF!," ",Ks!#REF!)</f>
        <v>#REF!</v>
      </c>
      <c r="K34" t="e">
        <f>Ks!#REF!</f>
        <v>#REF!</v>
      </c>
      <c r="L34" t="e">
        <f>Ks!#REF!</f>
        <v>#REF!</v>
      </c>
      <c r="M34" t="e">
        <f>Ks!#REF!</f>
        <v>#REF!</v>
      </c>
      <c r="N34" t="e">
        <f>Ks!#REF!</f>
        <v>#REF!</v>
      </c>
      <c r="O34" t="e">
        <f>Ks!#REF!</f>
        <v>#REF!</v>
      </c>
      <c r="P34" t="e">
        <f>Ks!#REF!</f>
        <v>#REF!</v>
      </c>
      <c r="Q34" t="e">
        <f>Ks!#REF!</f>
        <v>#REF!</v>
      </c>
      <c r="R34" s="70" t="str">
        <f>Ks!A2</f>
        <v>Aubrey</v>
      </c>
      <c r="S34" s="1" t="e">
        <f>CONCATENATE(Ks!#REF!," ",Ks!#REF!)</f>
        <v>#REF!</v>
      </c>
      <c r="T34" t="e">
        <f>Ks!#REF!</f>
        <v>#REF!</v>
      </c>
      <c r="U34" t="e">
        <f>Ks!#REF!</f>
        <v>#REF!</v>
      </c>
      <c r="V34" t="e">
        <f>Ks!#REF!</f>
        <v>#REF!</v>
      </c>
      <c r="W34" t="str">
        <f>Ks!B2</f>
        <v>Brandon</v>
      </c>
      <c r="X34" t="str">
        <f>Ks!E2</f>
        <v>K</v>
      </c>
      <c r="Y34">
        <f>Ks!F2</f>
        <v>22</v>
      </c>
      <c r="Z34">
        <f>Ks!H2</f>
        <v>10</v>
      </c>
      <c r="AA34" s="70">
        <f>Ks!J2</f>
        <v>187</v>
      </c>
      <c r="AB34" s="1" t="str">
        <f>CONCATENATE(Ks!B2," ",Ks!A2)</f>
        <v>Brandon Aubrey</v>
      </c>
      <c r="AC34" t="str">
        <f>Ks!E2</f>
        <v>K</v>
      </c>
      <c r="AD34" t="str">
        <f>Ks!C2</f>
        <v>Cowboys</v>
      </c>
      <c r="AE34">
        <f>Ks!D2</f>
        <v>7</v>
      </c>
      <c r="AF34">
        <f>Ks!K2</f>
        <v>0</v>
      </c>
      <c r="AG34">
        <f>Ks!M2</f>
        <v>0</v>
      </c>
      <c r="AH34">
        <f>Ks!O2</f>
        <v>0</v>
      </c>
      <c r="AI34">
        <f>Ks!Q2</f>
        <v>0</v>
      </c>
      <c r="AJ34" s="70">
        <f>Ks!S2</f>
        <v>0</v>
      </c>
      <c r="AK34" t="e">
        <f t="shared" ca="1" si="4"/>
        <v>#NAME?</v>
      </c>
      <c r="AL34" t="e">
        <f t="shared" ca="1" si="5"/>
        <v>#NAME?</v>
      </c>
      <c r="AM34" t="e">
        <f t="shared" ca="1" si="6"/>
        <v>#NAME?</v>
      </c>
      <c r="AN34" t="e">
        <f t="shared" ca="1" si="7"/>
        <v>#NAME?</v>
      </c>
      <c r="AO34" t="e">
        <f t="shared" ca="1" si="8"/>
        <v>#NAME?</v>
      </c>
      <c r="AP34" t="e">
        <f t="shared" ca="1" si="9"/>
        <v>#NAME?</v>
      </c>
      <c r="AQ34" t="e">
        <f t="shared" ca="1" si="10"/>
        <v>#NAME?</v>
      </c>
      <c r="AR34" t="e">
        <f t="shared" ca="1" si="11"/>
        <v>#NAME?</v>
      </c>
      <c r="AS34" t="e">
        <f t="shared" ca="1" si="12"/>
        <v>#NAME?</v>
      </c>
      <c r="AT34" t="e">
        <f t="shared" ca="1" si="13"/>
        <v>#NAME?</v>
      </c>
      <c r="AU34" t="e">
        <f t="shared" ca="1" si="14"/>
        <v>#NAME?</v>
      </c>
      <c r="AV34" t="e">
        <f t="shared" ca="1" si="15"/>
        <v>#NAME?</v>
      </c>
    </row>
    <row r="35" spans="1:48" x14ac:dyDescent="0.35">
      <c r="A35" s="1" t="e">
        <f>CONCATENATE(Ks!#REF!," ",Ks!#REF!)</f>
        <v>#REF!</v>
      </c>
      <c r="B35" t="e">
        <f>Ks!#REF!</f>
        <v>#REF!</v>
      </c>
      <c r="C35" t="e">
        <f>Ks!#REF!</f>
        <v>#REF!</v>
      </c>
      <c r="D35" t="e">
        <f>Ks!#REF!</f>
        <v>#REF!</v>
      </c>
      <c r="E35" t="e">
        <f>Ks!#REF!</f>
        <v>#REF!</v>
      </c>
      <c r="F35" t="e">
        <f>Ks!#REF!</f>
        <v>#REF!</v>
      </c>
      <c r="G35" t="e">
        <f>Ks!#REF!</f>
        <v>#REF!</v>
      </c>
      <c r="H35" t="e">
        <f>Ks!#REF!</f>
        <v>#REF!</v>
      </c>
      <c r="I35" s="70" t="e">
        <f>Ks!#REF!</f>
        <v>#REF!</v>
      </c>
      <c r="J35" s="1" t="e">
        <f>CONCATENATE(Ks!#REF!," ",Ks!#REF!)</f>
        <v>#REF!</v>
      </c>
      <c r="K35" t="e">
        <f>Ks!#REF!</f>
        <v>#REF!</v>
      </c>
      <c r="L35" t="e">
        <f>Ks!#REF!</f>
        <v>#REF!</v>
      </c>
      <c r="M35" t="e">
        <f>Ks!#REF!</f>
        <v>#REF!</v>
      </c>
      <c r="N35" t="e">
        <f>Ks!#REF!</f>
        <v>#REF!</v>
      </c>
      <c r="O35" t="e">
        <f>Ks!#REF!</f>
        <v>#REF!</v>
      </c>
      <c r="P35" t="e">
        <f>Ks!#REF!</f>
        <v>#REF!</v>
      </c>
      <c r="Q35" t="e">
        <f>Ks!#REF!</f>
        <v>#REF!</v>
      </c>
      <c r="R35" s="70" t="str">
        <f>Ks!A3</f>
        <v>Tucker</v>
      </c>
      <c r="S35" s="1" t="e">
        <f>CONCATENATE(Ks!#REF!," ",Ks!#REF!)</f>
        <v>#REF!</v>
      </c>
      <c r="T35" t="e">
        <f>Ks!#REF!</f>
        <v>#REF!</v>
      </c>
      <c r="U35" t="e">
        <f>Ks!#REF!</f>
        <v>#REF!</v>
      </c>
      <c r="V35" t="e">
        <f>Ks!#REF!</f>
        <v>#REF!</v>
      </c>
      <c r="W35" t="str">
        <f>Ks!B3</f>
        <v>Justin</v>
      </c>
      <c r="X35" t="str">
        <f>Ks!E3</f>
        <v>K</v>
      </c>
      <c r="Y35">
        <f>Ks!F3</f>
        <v>24</v>
      </c>
      <c r="Z35">
        <f>Ks!H3</f>
        <v>4</v>
      </c>
      <c r="AA35" s="70">
        <f>Ks!J3</f>
        <v>174</v>
      </c>
      <c r="AB35" s="1" t="str">
        <f>CONCATENATE(Ks!B3," ",Ks!A3)</f>
        <v>Justin Tucker</v>
      </c>
      <c r="AC35" t="str">
        <f>Ks!E3</f>
        <v>K</v>
      </c>
      <c r="AD35" t="str">
        <f>Ks!C3</f>
        <v>Ravens</v>
      </c>
      <c r="AE35">
        <f>Ks!D3</f>
        <v>14</v>
      </c>
      <c r="AF35">
        <f>Ks!K3</f>
        <v>-13</v>
      </c>
      <c r="AG35">
        <f>Ks!M3</f>
        <v>-13</v>
      </c>
      <c r="AH35">
        <f>Ks!O3</f>
        <v>-13</v>
      </c>
      <c r="AI35">
        <f>Ks!Q3</f>
        <v>-13</v>
      </c>
      <c r="AJ35" s="70">
        <f>Ks!S3</f>
        <v>-13</v>
      </c>
      <c r="AK35" t="e">
        <f t="shared" ca="1" si="4"/>
        <v>#NAME?</v>
      </c>
      <c r="AL35" t="e">
        <f t="shared" ca="1" si="5"/>
        <v>#NAME?</v>
      </c>
      <c r="AM35" t="e">
        <f t="shared" ca="1" si="6"/>
        <v>#NAME?</v>
      </c>
      <c r="AN35" t="e">
        <f t="shared" ca="1" si="7"/>
        <v>#NAME?</v>
      </c>
      <c r="AO35" t="e">
        <f t="shared" ca="1" si="8"/>
        <v>#NAME?</v>
      </c>
      <c r="AP35" t="e">
        <f t="shared" ca="1" si="9"/>
        <v>#NAME?</v>
      </c>
      <c r="AQ35" t="e">
        <f t="shared" ca="1" si="10"/>
        <v>#NAME?</v>
      </c>
      <c r="AR35" t="e">
        <f t="shared" ca="1" si="11"/>
        <v>#NAME?</v>
      </c>
      <c r="AS35" t="e">
        <f t="shared" ca="1" si="12"/>
        <v>#NAME?</v>
      </c>
      <c r="AT35" t="e">
        <f t="shared" ca="1" si="13"/>
        <v>#NAME?</v>
      </c>
      <c r="AU35" t="e">
        <f t="shared" ca="1" si="14"/>
        <v>#NAME?</v>
      </c>
      <c r="AV35" t="e">
        <f t="shared" ca="1" si="15"/>
        <v>#NAME?</v>
      </c>
    </row>
    <row r="36" spans="1:48" x14ac:dyDescent="0.35">
      <c r="A36" s="1" t="e">
        <f>CONCATENATE(Ks!#REF!," ",Ks!#REF!)</f>
        <v>#REF!</v>
      </c>
      <c r="B36" t="e">
        <f>Ks!#REF!</f>
        <v>#REF!</v>
      </c>
      <c r="C36" t="e">
        <f>Ks!#REF!</f>
        <v>#REF!</v>
      </c>
      <c r="D36" t="e">
        <f>Ks!#REF!</f>
        <v>#REF!</v>
      </c>
      <c r="E36" t="e">
        <f>Ks!#REF!</f>
        <v>#REF!</v>
      </c>
      <c r="F36" t="e">
        <f>Ks!#REF!</f>
        <v>#REF!</v>
      </c>
      <c r="G36" t="e">
        <f>Ks!#REF!</f>
        <v>#REF!</v>
      </c>
      <c r="H36" t="e">
        <f>Ks!#REF!</f>
        <v>#REF!</v>
      </c>
      <c r="I36" s="70" t="e">
        <f>Ks!#REF!</f>
        <v>#REF!</v>
      </c>
      <c r="J36" s="1" t="e">
        <f>CONCATENATE(Ks!#REF!," ",Ks!#REF!)</f>
        <v>#REF!</v>
      </c>
      <c r="K36" t="e">
        <f>Ks!#REF!</f>
        <v>#REF!</v>
      </c>
      <c r="L36" t="e">
        <f>Ks!#REF!</f>
        <v>#REF!</v>
      </c>
      <c r="M36" t="e">
        <f>Ks!#REF!</f>
        <v>#REF!</v>
      </c>
      <c r="N36" t="e">
        <f>Ks!#REF!</f>
        <v>#REF!</v>
      </c>
      <c r="O36" t="e">
        <f>Ks!#REF!</f>
        <v>#REF!</v>
      </c>
      <c r="P36" t="e">
        <f>Ks!#REF!</f>
        <v>#REF!</v>
      </c>
      <c r="Q36" t="e">
        <f>Ks!#REF!</f>
        <v>#REF!</v>
      </c>
      <c r="R36" s="70" t="str">
        <f>Ks!A4</f>
        <v>Koo</v>
      </c>
      <c r="S36" s="1" t="e">
        <f>CONCATENATE(Ks!#REF!," ",Ks!#REF!)</f>
        <v>#REF!</v>
      </c>
      <c r="T36" t="e">
        <f>Ks!#REF!</f>
        <v>#REF!</v>
      </c>
      <c r="U36" t="e">
        <f>Ks!#REF!</f>
        <v>#REF!</v>
      </c>
      <c r="V36" t="e">
        <f>Ks!#REF!</f>
        <v>#REF!</v>
      </c>
      <c r="W36" t="str">
        <f>Ks!B4</f>
        <v>Younghoe</v>
      </c>
      <c r="X36" t="str">
        <f>Ks!E4</f>
        <v>K</v>
      </c>
      <c r="Y36">
        <f>Ks!F4</f>
        <v>18</v>
      </c>
      <c r="Z36">
        <f>Ks!H4</f>
        <v>7</v>
      </c>
      <c r="AA36" s="70">
        <f>Ks!J4</f>
        <v>155</v>
      </c>
      <c r="AB36" s="1" t="str">
        <f>CONCATENATE(Ks!B4," ",Ks!A4)</f>
        <v>Younghoe Koo</v>
      </c>
      <c r="AC36" t="str">
        <f>Ks!E4</f>
        <v>K</v>
      </c>
      <c r="AD36" t="str">
        <f>Ks!C4</f>
        <v>Falcons</v>
      </c>
      <c r="AE36">
        <f>Ks!D4</f>
        <v>12</v>
      </c>
      <c r="AF36">
        <f>Ks!K4</f>
        <v>-32</v>
      </c>
      <c r="AG36">
        <f>Ks!M4</f>
        <v>-32</v>
      </c>
      <c r="AH36">
        <f>Ks!O4</f>
        <v>-32</v>
      </c>
      <c r="AI36">
        <f>Ks!Q4</f>
        <v>-32</v>
      </c>
      <c r="AJ36" s="70">
        <f>Ks!S4</f>
        <v>-32</v>
      </c>
      <c r="AK36" t="e">
        <f t="shared" ca="1" si="4"/>
        <v>#NAME?</v>
      </c>
      <c r="AL36" t="e">
        <f t="shared" ca="1" si="5"/>
        <v>#NAME?</v>
      </c>
      <c r="AM36" t="e">
        <f t="shared" ca="1" si="6"/>
        <v>#NAME?</v>
      </c>
      <c r="AN36" t="e">
        <f t="shared" ca="1" si="7"/>
        <v>#NAME?</v>
      </c>
      <c r="AO36" t="e">
        <f t="shared" ca="1" si="8"/>
        <v>#NAME?</v>
      </c>
      <c r="AP36" t="e">
        <f t="shared" ca="1" si="9"/>
        <v>#NAME?</v>
      </c>
      <c r="AQ36" t="e">
        <f t="shared" ca="1" si="10"/>
        <v>#NAME?</v>
      </c>
      <c r="AR36" t="e">
        <f t="shared" ca="1" si="11"/>
        <v>#NAME?</v>
      </c>
      <c r="AS36" t="e">
        <f t="shared" ca="1" si="12"/>
        <v>#NAME?</v>
      </c>
      <c r="AT36" t="e">
        <f t="shared" ca="1" si="13"/>
        <v>#NAME?</v>
      </c>
      <c r="AU36" t="e">
        <f t="shared" ca="1" si="14"/>
        <v>#NAME?</v>
      </c>
      <c r="AV36" t="e">
        <f t="shared" ca="1" si="15"/>
        <v>#NAME?</v>
      </c>
    </row>
    <row r="37" spans="1:48" x14ac:dyDescent="0.35">
      <c r="A37" s="1" t="e">
        <f>CONCATENATE(Ks!#REF!," ",Ks!#REF!)</f>
        <v>#REF!</v>
      </c>
      <c r="B37" t="e">
        <f>Ks!#REF!</f>
        <v>#REF!</v>
      </c>
      <c r="C37" t="e">
        <f>Ks!#REF!</f>
        <v>#REF!</v>
      </c>
      <c r="D37" t="e">
        <f>Ks!#REF!</f>
        <v>#REF!</v>
      </c>
      <c r="E37" t="e">
        <f>Ks!#REF!</f>
        <v>#REF!</v>
      </c>
      <c r="F37" t="e">
        <f>Ks!#REF!</f>
        <v>#REF!</v>
      </c>
      <c r="G37" t="e">
        <f>Ks!#REF!</f>
        <v>#REF!</v>
      </c>
      <c r="H37" t="e">
        <f>Ks!#REF!</f>
        <v>#REF!</v>
      </c>
      <c r="I37" s="70" t="e">
        <f>Ks!#REF!</f>
        <v>#REF!</v>
      </c>
      <c r="J37" s="1" t="e">
        <f>CONCATENATE(Ks!#REF!," ",Ks!#REF!)</f>
        <v>#REF!</v>
      </c>
      <c r="K37" t="e">
        <f>Ks!#REF!</f>
        <v>#REF!</v>
      </c>
      <c r="L37" t="e">
        <f>Ks!#REF!</f>
        <v>#REF!</v>
      </c>
      <c r="M37" t="e">
        <f>Ks!#REF!</f>
        <v>#REF!</v>
      </c>
      <c r="N37" t="e">
        <f>Ks!#REF!</f>
        <v>#REF!</v>
      </c>
      <c r="O37" t="e">
        <f>Ks!#REF!</f>
        <v>#REF!</v>
      </c>
      <c r="P37" t="e">
        <f>Ks!#REF!</f>
        <v>#REF!</v>
      </c>
      <c r="Q37" t="e">
        <f>Ks!#REF!</f>
        <v>#REF!</v>
      </c>
      <c r="R37" s="70" t="str">
        <f>Ks!A5</f>
        <v>Zuerlein</v>
      </c>
      <c r="S37" s="1" t="e">
        <f>CONCATENATE(Ks!#REF!," ",Ks!#REF!)</f>
        <v>#REF!</v>
      </c>
      <c r="T37" t="e">
        <f>Ks!#REF!</f>
        <v>#REF!</v>
      </c>
      <c r="U37" t="e">
        <f>Ks!#REF!</f>
        <v>#REF!</v>
      </c>
      <c r="V37" t="e">
        <f>Ks!#REF!</f>
        <v>#REF!</v>
      </c>
      <c r="W37" t="str">
        <f>Ks!B5</f>
        <v>Greg</v>
      </c>
      <c r="X37" t="str">
        <f>Ks!E5</f>
        <v>K</v>
      </c>
      <c r="Y37">
        <f>Ks!F5</f>
        <v>16</v>
      </c>
      <c r="Z37">
        <f>Ks!H5</f>
        <v>6</v>
      </c>
      <c r="AA37" s="70">
        <f>Ks!J5</f>
        <v>154</v>
      </c>
      <c r="AB37" s="1" t="str">
        <f>CONCATENATE(Ks!B5," ",Ks!A5)</f>
        <v>Greg Zuerlein</v>
      </c>
      <c r="AC37" t="str">
        <f>Ks!E5</f>
        <v>K</v>
      </c>
      <c r="AD37" t="str">
        <f>Ks!C5</f>
        <v>Jets</v>
      </c>
      <c r="AE37">
        <f>Ks!D5</f>
        <v>12</v>
      </c>
      <c r="AF37">
        <f>Ks!K5</f>
        <v>-33</v>
      </c>
      <c r="AG37">
        <f>Ks!M5</f>
        <v>-33</v>
      </c>
      <c r="AH37">
        <f>Ks!O5</f>
        <v>-33</v>
      </c>
      <c r="AI37">
        <f>Ks!Q5</f>
        <v>-33</v>
      </c>
      <c r="AJ37" s="70">
        <f>Ks!S5</f>
        <v>-33</v>
      </c>
      <c r="AK37" t="e">
        <f t="shared" ca="1" si="4"/>
        <v>#NAME?</v>
      </c>
      <c r="AL37" t="e">
        <f t="shared" ca="1" si="5"/>
        <v>#NAME?</v>
      </c>
      <c r="AM37" t="e">
        <f t="shared" ca="1" si="6"/>
        <v>#NAME?</v>
      </c>
      <c r="AN37" t="e">
        <f t="shared" ca="1" si="7"/>
        <v>#NAME?</v>
      </c>
      <c r="AO37" t="e">
        <f t="shared" ca="1" si="8"/>
        <v>#NAME?</v>
      </c>
      <c r="AP37" t="e">
        <f t="shared" ca="1" si="9"/>
        <v>#NAME?</v>
      </c>
      <c r="AQ37" t="e">
        <f t="shared" ca="1" si="10"/>
        <v>#NAME?</v>
      </c>
      <c r="AR37" t="e">
        <f t="shared" ca="1" si="11"/>
        <v>#NAME?</v>
      </c>
      <c r="AS37" t="e">
        <f t="shared" ca="1" si="12"/>
        <v>#NAME?</v>
      </c>
      <c r="AT37" t="e">
        <f t="shared" ca="1" si="13"/>
        <v>#NAME?</v>
      </c>
      <c r="AU37" t="e">
        <f t="shared" ca="1" si="14"/>
        <v>#NAME?</v>
      </c>
      <c r="AV37" t="e">
        <f t="shared" ca="1" si="15"/>
        <v>#NAME?</v>
      </c>
    </row>
    <row r="38" spans="1:48" x14ac:dyDescent="0.35">
      <c r="A38" s="1" t="e">
        <f>CONCATENATE(Ks!#REF!," ",Ks!#REF!)</f>
        <v>#REF!</v>
      </c>
      <c r="B38" t="e">
        <f>Ks!#REF!</f>
        <v>#REF!</v>
      </c>
      <c r="C38" t="e">
        <f>Ks!#REF!</f>
        <v>#REF!</v>
      </c>
      <c r="D38" t="e">
        <f>Ks!#REF!</f>
        <v>#REF!</v>
      </c>
      <c r="E38" t="e">
        <f>Ks!#REF!</f>
        <v>#REF!</v>
      </c>
      <c r="F38" t="e">
        <f>Ks!#REF!</f>
        <v>#REF!</v>
      </c>
      <c r="G38" t="e">
        <f>Ks!#REF!</f>
        <v>#REF!</v>
      </c>
      <c r="H38" t="e">
        <f>Ks!#REF!</f>
        <v>#REF!</v>
      </c>
      <c r="I38" s="70" t="e">
        <f>Ks!#REF!</f>
        <v>#REF!</v>
      </c>
      <c r="J38" s="1" t="e">
        <f>CONCATENATE(Ks!#REF!," ",Ks!#REF!)</f>
        <v>#REF!</v>
      </c>
      <c r="K38" t="e">
        <f>Ks!#REF!</f>
        <v>#REF!</v>
      </c>
      <c r="L38" t="e">
        <f>Ks!#REF!</f>
        <v>#REF!</v>
      </c>
      <c r="M38" t="e">
        <f>Ks!#REF!</f>
        <v>#REF!</v>
      </c>
      <c r="N38" t="e">
        <f>Ks!#REF!</f>
        <v>#REF!</v>
      </c>
      <c r="O38" t="e">
        <f>Ks!#REF!</f>
        <v>#REF!</v>
      </c>
      <c r="P38" t="e">
        <f>Ks!#REF!</f>
        <v>#REF!</v>
      </c>
      <c r="Q38" t="e">
        <f>Ks!#REF!</f>
        <v>#REF!</v>
      </c>
      <c r="R38" s="70" t="str">
        <f>Ks!A6</f>
        <v>McPherson</v>
      </c>
      <c r="S38" s="1" t="e">
        <f>CONCATENATE(Ks!#REF!," ",Ks!#REF!)</f>
        <v>#REF!</v>
      </c>
      <c r="T38" t="e">
        <f>Ks!#REF!</f>
        <v>#REF!</v>
      </c>
      <c r="U38" t="e">
        <f>Ks!#REF!</f>
        <v>#REF!</v>
      </c>
      <c r="V38" t="e">
        <f>Ks!#REF!</f>
        <v>#REF!</v>
      </c>
      <c r="W38" t="str">
        <f>Ks!B6</f>
        <v>Evan</v>
      </c>
      <c r="X38" t="str">
        <f>Ks!E6</f>
        <v>K</v>
      </c>
      <c r="Y38">
        <f>Ks!F6</f>
        <v>12</v>
      </c>
      <c r="Z38">
        <f>Ks!H6</f>
        <v>7</v>
      </c>
      <c r="AA38" s="70">
        <f>Ks!J6</f>
        <v>150</v>
      </c>
      <c r="AB38" s="1" t="str">
        <f>CONCATENATE(Ks!B6," ",Ks!A6)</f>
        <v>Evan McPherson</v>
      </c>
      <c r="AC38" t="str">
        <f>Ks!E6</f>
        <v>K</v>
      </c>
      <c r="AD38" t="str">
        <f>Ks!C6</f>
        <v>Bengals</v>
      </c>
      <c r="AE38">
        <f>Ks!D6</f>
        <v>12</v>
      </c>
      <c r="AF38">
        <f>Ks!K6</f>
        <v>-37</v>
      </c>
      <c r="AG38">
        <f>Ks!M6</f>
        <v>-37</v>
      </c>
      <c r="AH38">
        <f>Ks!O6</f>
        <v>-37</v>
      </c>
      <c r="AI38">
        <f>Ks!Q6</f>
        <v>-37</v>
      </c>
      <c r="AJ38" s="70">
        <f>Ks!S6</f>
        <v>-37</v>
      </c>
      <c r="AK38" t="e">
        <f t="shared" ca="1" si="4"/>
        <v>#NAME?</v>
      </c>
      <c r="AL38" t="e">
        <f t="shared" ca="1" si="5"/>
        <v>#NAME?</v>
      </c>
      <c r="AM38" t="e">
        <f t="shared" ca="1" si="6"/>
        <v>#NAME?</v>
      </c>
      <c r="AN38" t="e">
        <f t="shared" ca="1" si="7"/>
        <v>#NAME?</v>
      </c>
      <c r="AO38" t="e">
        <f t="shared" ca="1" si="8"/>
        <v>#NAME?</v>
      </c>
      <c r="AP38" t="e">
        <f t="shared" ca="1" si="9"/>
        <v>#NAME?</v>
      </c>
      <c r="AQ38" t="e">
        <f t="shared" ca="1" si="10"/>
        <v>#NAME?</v>
      </c>
      <c r="AR38" t="e">
        <f t="shared" ca="1" si="11"/>
        <v>#NAME?</v>
      </c>
      <c r="AS38" t="e">
        <f t="shared" ca="1" si="12"/>
        <v>#NAME?</v>
      </c>
      <c r="AT38" t="e">
        <f t="shared" ca="1" si="13"/>
        <v>#NAME?</v>
      </c>
      <c r="AU38" t="e">
        <f t="shared" ca="1" si="14"/>
        <v>#NAME?</v>
      </c>
      <c r="AV38" t="e">
        <f t="shared" ca="1" si="15"/>
        <v>#NAME?</v>
      </c>
    </row>
    <row r="39" spans="1:48" x14ac:dyDescent="0.35">
      <c r="A39" s="1" t="e">
        <f>CONCATENATE(Ks!#REF!," ",Ks!#REF!)</f>
        <v>#REF!</v>
      </c>
      <c r="B39" t="e">
        <f>Ks!#REF!</f>
        <v>#REF!</v>
      </c>
      <c r="C39" t="e">
        <f>Ks!#REF!</f>
        <v>#REF!</v>
      </c>
      <c r="D39" t="e">
        <f>Ks!#REF!</f>
        <v>#REF!</v>
      </c>
      <c r="E39" t="e">
        <f>Ks!#REF!</f>
        <v>#REF!</v>
      </c>
      <c r="F39" t="e">
        <f>Ks!#REF!</f>
        <v>#REF!</v>
      </c>
      <c r="G39" t="e">
        <f>Ks!#REF!</f>
        <v>#REF!</v>
      </c>
      <c r="H39" t="e">
        <f>Ks!#REF!</f>
        <v>#REF!</v>
      </c>
      <c r="I39" s="70" t="e">
        <f>Ks!#REF!</f>
        <v>#REF!</v>
      </c>
      <c r="J39" s="1" t="e">
        <f>CONCATENATE(Ks!#REF!," ",Ks!#REF!)</f>
        <v>#REF!</v>
      </c>
      <c r="K39" t="e">
        <f>Ks!#REF!</f>
        <v>#REF!</v>
      </c>
      <c r="L39" t="e">
        <f>Ks!#REF!</f>
        <v>#REF!</v>
      </c>
      <c r="M39" t="e">
        <f>Ks!#REF!</f>
        <v>#REF!</v>
      </c>
      <c r="N39" t="e">
        <f>Ks!#REF!</f>
        <v>#REF!</v>
      </c>
      <c r="O39" t="e">
        <f>Ks!#REF!</f>
        <v>#REF!</v>
      </c>
      <c r="P39" t="e">
        <f>Ks!#REF!</f>
        <v>#REF!</v>
      </c>
      <c r="Q39" t="e">
        <f>Ks!#REF!</f>
        <v>#REF!</v>
      </c>
      <c r="R39" s="70" t="str">
        <f>Ks!A7</f>
        <v>Grupe</v>
      </c>
      <c r="S39" s="1" t="e">
        <f>CONCATENATE(Ks!#REF!," ",Ks!#REF!)</f>
        <v>#REF!</v>
      </c>
      <c r="T39" t="e">
        <f>Ks!#REF!</f>
        <v>#REF!</v>
      </c>
      <c r="U39" t="e">
        <f>Ks!#REF!</f>
        <v>#REF!</v>
      </c>
      <c r="V39" t="e">
        <f>Ks!#REF!</f>
        <v>#REF!</v>
      </c>
      <c r="W39" t="str">
        <f>Ks!B7</f>
        <v>Blake</v>
      </c>
      <c r="X39" t="str">
        <f>Ks!E7</f>
        <v>K</v>
      </c>
      <c r="Y39">
        <f>Ks!F7</f>
        <v>16</v>
      </c>
      <c r="Z39">
        <f>Ks!H7</f>
        <v>6</v>
      </c>
      <c r="AA39" s="70">
        <f>Ks!J7</f>
        <v>150</v>
      </c>
      <c r="AB39" s="1" t="str">
        <f>CONCATENATE(Ks!B7," ",Ks!A7)</f>
        <v>Blake Grupe</v>
      </c>
      <c r="AC39" t="str">
        <f>Ks!E7</f>
        <v>K</v>
      </c>
      <c r="AD39" t="str">
        <f>Ks!C7</f>
        <v>Saints</v>
      </c>
      <c r="AE39">
        <f>Ks!D7</f>
        <v>12</v>
      </c>
      <c r="AF39">
        <f>Ks!K7</f>
        <v>-37</v>
      </c>
      <c r="AG39">
        <f>Ks!M7</f>
        <v>-37</v>
      </c>
      <c r="AH39">
        <f>Ks!O7</f>
        <v>-37</v>
      </c>
      <c r="AI39">
        <f>Ks!Q7</f>
        <v>-37</v>
      </c>
      <c r="AJ39" s="70">
        <f>Ks!S7</f>
        <v>-37</v>
      </c>
      <c r="AK39" t="e">
        <f t="shared" ca="1" si="4"/>
        <v>#NAME?</v>
      </c>
      <c r="AL39" t="e">
        <f t="shared" ca="1" si="5"/>
        <v>#NAME?</v>
      </c>
      <c r="AM39" t="e">
        <f t="shared" ca="1" si="6"/>
        <v>#NAME?</v>
      </c>
      <c r="AN39" t="e">
        <f t="shared" ca="1" si="7"/>
        <v>#NAME?</v>
      </c>
      <c r="AO39" t="e">
        <f t="shared" ca="1" si="8"/>
        <v>#NAME?</v>
      </c>
      <c r="AP39" t="e">
        <f t="shared" ca="1" si="9"/>
        <v>#NAME?</v>
      </c>
      <c r="AQ39" t="e">
        <f t="shared" ca="1" si="10"/>
        <v>#NAME?</v>
      </c>
      <c r="AR39" t="e">
        <f t="shared" ca="1" si="11"/>
        <v>#NAME?</v>
      </c>
      <c r="AS39" t="e">
        <f t="shared" ca="1" si="12"/>
        <v>#NAME?</v>
      </c>
      <c r="AT39" t="e">
        <f t="shared" ca="1" si="13"/>
        <v>#NAME?</v>
      </c>
      <c r="AU39" t="e">
        <f t="shared" ca="1" si="14"/>
        <v>#NAME?</v>
      </c>
      <c r="AV39" t="e">
        <f t="shared" ca="1" si="15"/>
        <v>#NAME?</v>
      </c>
    </row>
    <row r="40" spans="1:48" x14ac:dyDescent="0.35">
      <c r="A40" s="1" t="e">
        <f>CONCATENATE(Ks!#REF!," ",Ks!#REF!)</f>
        <v>#REF!</v>
      </c>
      <c r="B40" t="e">
        <f>Ks!#REF!</f>
        <v>#REF!</v>
      </c>
      <c r="C40" t="e">
        <f>Ks!#REF!</f>
        <v>#REF!</v>
      </c>
      <c r="D40" t="e">
        <f>Ks!#REF!</f>
        <v>#REF!</v>
      </c>
      <c r="E40" t="e">
        <f>Ks!#REF!</f>
        <v>#REF!</v>
      </c>
      <c r="F40" t="e">
        <f>Ks!#REF!</f>
        <v>#REF!</v>
      </c>
      <c r="G40" t="e">
        <f>Ks!#REF!</f>
        <v>#REF!</v>
      </c>
      <c r="H40" t="e">
        <f>Ks!#REF!</f>
        <v>#REF!</v>
      </c>
      <c r="I40" s="70" t="e">
        <f>Ks!#REF!</f>
        <v>#REF!</v>
      </c>
      <c r="J40" s="1" t="e">
        <f>CONCATENATE(Ks!#REF!," ",Ks!#REF!)</f>
        <v>#REF!</v>
      </c>
      <c r="K40" t="e">
        <f>Ks!#REF!</f>
        <v>#REF!</v>
      </c>
      <c r="L40" t="e">
        <f>Ks!#REF!</f>
        <v>#REF!</v>
      </c>
      <c r="M40" t="e">
        <f>Ks!#REF!</f>
        <v>#REF!</v>
      </c>
      <c r="N40" t="e">
        <f>Ks!#REF!</f>
        <v>#REF!</v>
      </c>
      <c r="O40" t="e">
        <f>Ks!#REF!</f>
        <v>#REF!</v>
      </c>
      <c r="P40" t="e">
        <f>Ks!#REF!</f>
        <v>#REF!</v>
      </c>
      <c r="Q40" t="e">
        <f>Ks!#REF!</f>
        <v>#REF!</v>
      </c>
      <c r="R40" s="70" t="str">
        <f>Ks!A8</f>
        <v>Butker</v>
      </c>
      <c r="S40" s="1" t="e">
        <f>CONCATENATE(Ks!#REF!," ",Ks!#REF!)</f>
        <v>#REF!</v>
      </c>
      <c r="T40" t="e">
        <f>Ks!#REF!</f>
        <v>#REF!</v>
      </c>
      <c r="U40" t="e">
        <f>Ks!#REF!</f>
        <v>#REF!</v>
      </c>
      <c r="V40" t="e">
        <f>Ks!#REF!</f>
        <v>#REF!</v>
      </c>
      <c r="W40" t="str">
        <f>Ks!B8</f>
        <v>Harrison</v>
      </c>
      <c r="X40" t="str">
        <f>Ks!E8</f>
        <v>K</v>
      </c>
      <c r="Y40">
        <f>Ks!F8</f>
        <v>16</v>
      </c>
      <c r="Z40">
        <f>Ks!H8</f>
        <v>4</v>
      </c>
      <c r="AA40" s="70">
        <f>Ks!J8</f>
        <v>149</v>
      </c>
      <c r="AB40" s="1" t="str">
        <f>CONCATENATE(Ks!B8," ",Ks!A8)</f>
        <v>Harrison Butker</v>
      </c>
      <c r="AC40" t="str">
        <f>Ks!E8</f>
        <v>K</v>
      </c>
      <c r="AD40" t="str">
        <f>Ks!C8</f>
        <v>Chiefs</v>
      </c>
      <c r="AE40">
        <f>Ks!D8</f>
        <v>6</v>
      </c>
      <c r="AF40">
        <f>Ks!K8</f>
        <v>-38</v>
      </c>
      <c r="AG40">
        <f>Ks!M8</f>
        <v>-38</v>
      </c>
      <c r="AH40">
        <f>Ks!O8</f>
        <v>-38</v>
      </c>
      <c r="AI40">
        <f>Ks!Q8</f>
        <v>-38</v>
      </c>
      <c r="AJ40" s="70">
        <f>Ks!S8</f>
        <v>-38</v>
      </c>
      <c r="AK40" t="e">
        <f t="shared" ca="1" si="4"/>
        <v>#NAME?</v>
      </c>
      <c r="AL40" t="e">
        <f t="shared" ca="1" si="5"/>
        <v>#NAME?</v>
      </c>
      <c r="AM40" t="e">
        <f t="shared" ca="1" si="6"/>
        <v>#NAME?</v>
      </c>
      <c r="AN40" t="e">
        <f t="shared" ca="1" si="7"/>
        <v>#NAME?</v>
      </c>
      <c r="AO40" t="e">
        <f t="shared" ca="1" si="8"/>
        <v>#NAME?</v>
      </c>
      <c r="AP40" t="e">
        <f t="shared" ca="1" si="9"/>
        <v>#NAME?</v>
      </c>
      <c r="AQ40" t="e">
        <f t="shared" ca="1" si="10"/>
        <v>#NAME?</v>
      </c>
      <c r="AR40" t="e">
        <f t="shared" ca="1" si="11"/>
        <v>#NAME?</v>
      </c>
      <c r="AS40" t="e">
        <f t="shared" ca="1" si="12"/>
        <v>#NAME?</v>
      </c>
      <c r="AT40" t="e">
        <f t="shared" ca="1" si="13"/>
        <v>#NAME?</v>
      </c>
      <c r="AU40" t="e">
        <f t="shared" ca="1" si="14"/>
        <v>#NAME?</v>
      </c>
      <c r="AV40" t="e">
        <f t="shared" ca="1" si="15"/>
        <v>#NAME?</v>
      </c>
    </row>
    <row r="41" spans="1:48" x14ac:dyDescent="0.35">
      <c r="A41" s="1" t="e">
        <f>CONCATENATE(Ks!#REF!," ",Ks!#REF!)</f>
        <v>#REF!</v>
      </c>
      <c r="B41" t="e">
        <f>Ks!#REF!</f>
        <v>#REF!</v>
      </c>
      <c r="C41" t="e">
        <f>Ks!#REF!</f>
        <v>#REF!</v>
      </c>
      <c r="D41" t="e">
        <f>Ks!#REF!</f>
        <v>#REF!</v>
      </c>
      <c r="E41" t="e">
        <f>Ks!#REF!</f>
        <v>#REF!</v>
      </c>
      <c r="F41" t="e">
        <f>Ks!#REF!</f>
        <v>#REF!</v>
      </c>
      <c r="G41" t="e">
        <f>Ks!#REF!</f>
        <v>#REF!</v>
      </c>
      <c r="H41" t="e">
        <f>Ks!#REF!</f>
        <v>#REF!</v>
      </c>
      <c r="I41" s="70" t="e">
        <f>Ks!#REF!</f>
        <v>#REF!</v>
      </c>
      <c r="J41" s="1" t="e">
        <f>CONCATENATE(Ks!#REF!," ",Ks!#REF!)</f>
        <v>#REF!</v>
      </c>
      <c r="K41" t="e">
        <f>Ks!#REF!</f>
        <v>#REF!</v>
      </c>
      <c r="L41" t="e">
        <f>Ks!#REF!</f>
        <v>#REF!</v>
      </c>
      <c r="M41" t="e">
        <f>Ks!#REF!</f>
        <v>#REF!</v>
      </c>
      <c r="N41" t="e">
        <f>Ks!#REF!</f>
        <v>#REF!</v>
      </c>
      <c r="O41" t="e">
        <f>Ks!#REF!</f>
        <v>#REF!</v>
      </c>
      <c r="P41" t="e">
        <f>Ks!#REF!</f>
        <v>#REF!</v>
      </c>
      <c r="Q41" t="e">
        <f>Ks!#REF!</f>
        <v>#REF!</v>
      </c>
      <c r="R41" s="70" t="str">
        <f>Ks!A10</f>
        <v>Moody</v>
      </c>
      <c r="S41" s="1" t="e">
        <f>CONCATENATE(Ks!#REF!," ",Ks!#REF!)</f>
        <v>#REF!</v>
      </c>
      <c r="T41" t="e">
        <f>Ks!#REF!</f>
        <v>#REF!</v>
      </c>
      <c r="U41" t="e">
        <f>Ks!#REF!</f>
        <v>#REF!</v>
      </c>
      <c r="V41" t="e">
        <f>Ks!#REF!</f>
        <v>#REF!</v>
      </c>
      <c r="W41" t="str">
        <f>Ks!B10</f>
        <v>Jake</v>
      </c>
      <c r="X41" t="str">
        <f>Ks!E10</f>
        <v>K</v>
      </c>
      <c r="Y41">
        <f>Ks!F10</f>
        <v>17</v>
      </c>
      <c r="Z41">
        <f>Ks!H10</f>
        <v>4</v>
      </c>
      <c r="AA41" s="70">
        <f>Ks!J10</f>
        <v>147</v>
      </c>
      <c r="AB41" s="1" t="str">
        <f>CONCATENATE(Ks!B10," ",Ks!A10)</f>
        <v>Jake Moody</v>
      </c>
      <c r="AC41" t="str">
        <f>Ks!E10</f>
        <v>K</v>
      </c>
      <c r="AD41" t="str">
        <f>Ks!C10</f>
        <v>49ers</v>
      </c>
      <c r="AE41">
        <f>Ks!D10</f>
        <v>9</v>
      </c>
      <c r="AF41">
        <f>Ks!K10</f>
        <v>-40</v>
      </c>
      <c r="AG41">
        <f>Ks!M10</f>
        <v>-40</v>
      </c>
      <c r="AH41">
        <f>Ks!O10</f>
        <v>-40</v>
      </c>
      <c r="AI41">
        <f>Ks!Q10</f>
        <v>-40</v>
      </c>
      <c r="AJ41" s="70">
        <f>Ks!S10</f>
        <v>-40</v>
      </c>
      <c r="AK41" t="e">
        <f t="shared" ca="1" si="4"/>
        <v>#NAME?</v>
      </c>
      <c r="AL41" t="e">
        <f t="shared" ca="1" si="5"/>
        <v>#NAME?</v>
      </c>
      <c r="AM41" t="e">
        <f t="shared" ca="1" si="6"/>
        <v>#NAME?</v>
      </c>
      <c r="AN41" t="e">
        <f t="shared" ca="1" si="7"/>
        <v>#NAME?</v>
      </c>
      <c r="AO41" t="e">
        <f t="shared" ca="1" si="8"/>
        <v>#NAME?</v>
      </c>
      <c r="AP41" t="e">
        <f t="shared" ca="1" si="9"/>
        <v>#NAME?</v>
      </c>
      <c r="AQ41" t="e">
        <f t="shared" ca="1" si="10"/>
        <v>#NAME?</v>
      </c>
      <c r="AR41" t="e">
        <f t="shared" ca="1" si="11"/>
        <v>#NAME?</v>
      </c>
      <c r="AS41" t="e">
        <f t="shared" ca="1" si="12"/>
        <v>#NAME?</v>
      </c>
      <c r="AT41" t="e">
        <f t="shared" ca="1" si="13"/>
        <v>#NAME?</v>
      </c>
      <c r="AU41" t="e">
        <f t="shared" ca="1" si="14"/>
        <v>#NAME?</v>
      </c>
      <c r="AV41" t="e">
        <f t="shared" ca="1" si="15"/>
        <v>#NAME?</v>
      </c>
    </row>
    <row r="42" spans="1:48" x14ac:dyDescent="0.35">
      <c r="A42" s="1" t="e">
        <f>CONCATENATE(Ks!#REF!," ",Ks!#REF!)</f>
        <v>#REF!</v>
      </c>
      <c r="B42" t="e">
        <f>Ks!#REF!</f>
        <v>#REF!</v>
      </c>
      <c r="C42" t="e">
        <f>Ks!#REF!</f>
        <v>#REF!</v>
      </c>
      <c r="D42" t="e">
        <f>Ks!#REF!</f>
        <v>#REF!</v>
      </c>
      <c r="E42" t="e">
        <f>Ks!#REF!</f>
        <v>#REF!</v>
      </c>
      <c r="F42" t="e">
        <f>Ks!#REF!</f>
        <v>#REF!</v>
      </c>
      <c r="G42" t="e">
        <f>Ks!#REF!</f>
        <v>#REF!</v>
      </c>
      <c r="H42" t="e">
        <f>Ks!#REF!</f>
        <v>#REF!</v>
      </c>
      <c r="I42" s="70" t="e">
        <f>Ks!#REF!</f>
        <v>#REF!</v>
      </c>
      <c r="J42" s="1" t="e">
        <f>CONCATENATE(Ks!#REF!," ",Ks!#REF!)</f>
        <v>#REF!</v>
      </c>
      <c r="K42" t="e">
        <f>Ks!#REF!</f>
        <v>#REF!</v>
      </c>
      <c r="L42" t="e">
        <f>Ks!#REF!</f>
        <v>#REF!</v>
      </c>
      <c r="M42" t="e">
        <f>Ks!#REF!</f>
        <v>#REF!</v>
      </c>
      <c r="N42" t="e">
        <f>Ks!#REF!</f>
        <v>#REF!</v>
      </c>
      <c r="O42" t="e">
        <f>Ks!#REF!</f>
        <v>#REF!</v>
      </c>
      <c r="P42" t="e">
        <f>Ks!#REF!</f>
        <v>#REF!</v>
      </c>
      <c r="Q42" t="e">
        <f>Ks!#REF!</f>
        <v>#REF!</v>
      </c>
      <c r="R42" s="70" t="str">
        <f>Ks!A9</f>
        <v>Carlson</v>
      </c>
      <c r="S42" s="1" t="e">
        <f>CONCATENATE(Ks!#REF!," ",Ks!#REF!)</f>
        <v>#REF!</v>
      </c>
      <c r="T42" t="e">
        <f>Ks!#REF!</f>
        <v>#REF!</v>
      </c>
      <c r="U42" t="e">
        <f>Ks!#REF!</f>
        <v>#REF!</v>
      </c>
      <c r="V42" t="e">
        <f>Ks!#REF!</f>
        <v>#REF!</v>
      </c>
      <c r="W42" t="str">
        <f>Ks!B9</f>
        <v>Daniel</v>
      </c>
      <c r="X42" t="str">
        <f>Ks!E9</f>
        <v>K</v>
      </c>
      <c r="Y42">
        <f>Ks!F9</f>
        <v>19</v>
      </c>
      <c r="Z42">
        <f>Ks!H9</f>
        <v>6</v>
      </c>
      <c r="AA42" s="70">
        <f>Ks!J9</f>
        <v>149</v>
      </c>
      <c r="AB42" s="1" t="str">
        <f>CONCATENATE(Ks!B9," ",Ks!A9)</f>
        <v>Daniel Carlson</v>
      </c>
      <c r="AC42" t="str">
        <f>Ks!E9</f>
        <v>K</v>
      </c>
      <c r="AD42" t="str">
        <f>Ks!C9</f>
        <v>Raiders</v>
      </c>
      <c r="AE42">
        <f>Ks!D9</f>
        <v>10</v>
      </c>
      <c r="AF42">
        <f>Ks!K9</f>
        <v>-38</v>
      </c>
      <c r="AG42">
        <f>Ks!M9</f>
        <v>-38</v>
      </c>
      <c r="AH42">
        <f>Ks!O9</f>
        <v>-38</v>
      </c>
      <c r="AI42">
        <f>Ks!Q9</f>
        <v>-38</v>
      </c>
      <c r="AJ42" s="70">
        <f>Ks!S9</f>
        <v>-38</v>
      </c>
      <c r="AK42" t="e">
        <f t="shared" ca="1" si="4"/>
        <v>#NAME?</v>
      </c>
      <c r="AL42" t="e">
        <f t="shared" ca="1" si="5"/>
        <v>#NAME?</v>
      </c>
      <c r="AM42" t="e">
        <f t="shared" ca="1" si="6"/>
        <v>#NAME?</v>
      </c>
      <c r="AN42" t="e">
        <f t="shared" ca="1" si="7"/>
        <v>#NAME?</v>
      </c>
      <c r="AO42" t="e">
        <f t="shared" ca="1" si="8"/>
        <v>#NAME?</v>
      </c>
      <c r="AP42" t="e">
        <f t="shared" ca="1" si="9"/>
        <v>#NAME?</v>
      </c>
      <c r="AQ42" t="e">
        <f t="shared" ca="1" si="10"/>
        <v>#NAME?</v>
      </c>
      <c r="AR42" t="e">
        <f t="shared" ca="1" si="11"/>
        <v>#NAME?</v>
      </c>
      <c r="AS42" t="e">
        <f t="shared" ca="1" si="12"/>
        <v>#NAME?</v>
      </c>
      <c r="AT42" t="e">
        <f t="shared" ca="1" si="13"/>
        <v>#NAME?</v>
      </c>
      <c r="AU42" t="e">
        <f t="shared" ca="1" si="14"/>
        <v>#NAME?</v>
      </c>
      <c r="AV42" t="e">
        <f t="shared" ca="1" si="15"/>
        <v>#NAME?</v>
      </c>
    </row>
    <row r="43" spans="1:48" x14ac:dyDescent="0.35">
      <c r="A43" s="1" t="e">
        <f>CONCATENATE(Ks!#REF!," ",Ks!#REF!)</f>
        <v>#REF!</v>
      </c>
      <c r="B43" t="e">
        <f>Ks!#REF!</f>
        <v>#REF!</v>
      </c>
      <c r="C43" t="e">
        <f>Ks!#REF!</f>
        <v>#REF!</v>
      </c>
      <c r="D43" t="e">
        <f>Ks!#REF!</f>
        <v>#REF!</v>
      </c>
      <c r="E43" t="e">
        <f>Ks!#REF!</f>
        <v>#REF!</v>
      </c>
      <c r="F43" t="e">
        <f>Ks!#REF!</f>
        <v>#REF!</v>
      </c>
      <c r="G43" t="e">
        <f>Ks!#REF!</f>
        <v>#REF!</v>
      </c>
      <c r="H43" t="e">
        <f>Ks!#REF!</f>
        <v>#REF!</v>
      </c>
      <c r="I43" s="70" t="e">
        <f>Ks!#REF!</f>
        <v>#REF!</v>
      </c>
      <c r="J43" s="1" t="e">
        <f>CONCATENATE(Ks!#REF!," ",Ks!#REF!)</f>
        <v>#REF!</v>
      </c>
      <c r="K43" t="e">
        <f>Ks!#REF!</f>
        <v>#REF!</v>
      </c>
      <c r="L43" t="e">
        <f>Ks!#REF!</f>
        <v>#REF!</v>
      </c>
      <c r="M43" t="e">
        <f>Ks!#REF!</f>
        <v>#REF!</v>
      </c>
      <c r="N43" t="e">
        <f>Ks!#REF!</f>
        <v>#REF!</v>
      </c>
      <c r="O43" t="e">
        <f>Ks!#REF!</f>
        <v>#REF!</v>
      </c>
      <c r="P43" t="e">
        <f>Ks!#REF!</f>
        <v>#REF!</v>
      </c>
      <c r="Q43" t="e">
        <f>Ks!#REF!</f>
        <v>#REF!</v>
      </c>
      <c r="R43" s="70" t="str">
        <f>Ks!A11</f>
        <v>Bass</v>
      </c>
      <c r="S43" s="1" t="e">
        <f>CONCATENATE(Ks!#REF!," ",Ks!#REF!)</f>
        <v>#REF!</v>
      </c>
      <c r="T43" t="e">
        <f>Ks!#REF!</f>
        <v>#REF!</v>
      </c>
      <c r="U43" t="e">
        <f>Ks!#REF!</f>
        <v>#REF!</v>
      </c>
      <c r="V43" t="e">
        <f>Ks!#REF!</f>
        <v>#REF!</v>
      </c>
      <c r="W43" t="str">
        <f>Ks!B11</f>
        <v>Tyler</v>
      </c>
      <c r="X43" t="str">
        <f>Ks!E11</f>
        <v>K</v>
      </c>
      <c r="Y43">
        <f>Ks!F11</f>
        <v>15</v>
      </c>
      <c r="Z43">
        <f>Ks!H11</f>
        <v>4</v>
      </c>
      <c r="AA43" s="70">
        <f>Ks!J11</f>
        <v>147</v>
      </c>
      <c r="AB43" s="1" t="str">
        <f>CONCATENATE(Ks!B11," ",Ks!A11)</f>
        <v>Tyler Bass</v>
      </c>
      <c r="AC43" t="str">
        <f>Ks!E11</f>
        <v>K</v>
      </c>
      <c r="AD43" t="str">
        <f>Ks!C11</f>
        <v>Bills</v>
      </c>
      <c r="AE43">
        <f>Ks!D11</f>
        <v>12</v>
      </c>
      <c r="AF43">
        <f>Ks!K11</f>
        <v>-40</v>
      </c>
      <c r="AG43">
        <f>Ks!M11</f>
        <v>-40</v>
      </c>
      <c r="AH43">
        <f>Ks!O11</f>
        <v>-40</v>
      </c>
      <c r="AI43">
        <f>Ks!Q11</f>
        <v>-40</v>
      </c>
      <c r="AJ43" s="70">
        <f>Ks!S11</f>
        <v>-40</v>
      </c>
      <c r="AK43" t="e">
        <f t="shared" ca="1" si="4"/>
        <v>#NAME?</v>
      </c>
      <c r="AL43" t="e">
        <f t="shared" ca="1" si="5"/>
        <v>#NAME?</v>
      </c>
      <c r="AM43" t="e">
        <f t="shared" ca="1" si="6"/>
        <v>#NAME?</v>
      </c>
      <c r="AN43" t="e">
        <f t="shared" ca="1" si="7"/>
        <v>#NAME?</v>
      </c>
      <c r="AO43" t="e">
        <f t="shared" ca="1" si="8"/>
        <v>#NAME?</v>
      </c>
      <c r="AP43" t="e">
        <f t="shared" ca="1" si="9"/>
        <v>#NAME?</v>
      </c>
      <c r="AQ43" t="e">
        <f t="shared" ca="1" si="10"/>
        <v>#NAME?</v>
      </c>
      <c r="AR43" t="e">
        <f t="shared" ca="1" si="11"/>
        <v>#NAME?</v>
      </c>
      <c r="AS43" t="e">
        <f t="shared" ca="1" si="12"/>
        <v>#NAME?</v>
      </c>
      <c r="AT43" t="e">
        <f t="shared" ca="1" si="13"/>
        <v>#NAME?</v>
      </c>
      <c r="AU43" t="e">
        <f t="shared" ca="1" si="14"/>
        <v>#NAME?</v>
      </c>
      <c r="AV43" t="e">
        <f t="shared" ca="1" si="15"/>
        <v>#NAME?</v>
      </c>
    </row>
    <row r="44" spans="1:48" x14ac:dyDescent="0.35">
      <c r="A44" s="1" t="e">
        <f>CONCATENATE(Ks!#REF!," ",Ks!#REF!)</f>
        <v>#REF!</v>
      </c>
      <c r="B44" t="e">
        <f>Ks!#REF!</f>
        <v>#REF!</v>
      </c>
      <c r="C44" t="e">
        <f>Ks!#REF!</f>
        <v>#REF!</v>
      </c>
      <c r="D44" t="e">
        <f>Ks!#REF!</f>
        <v>#REF!</v>
      </c>
      <c r="E44" t="e">
        <f>Ks!#REF!</f>
        <v>#REF!</v>
      </c>
      <c r="F44" t="e">
        <f>Ks!#REF!</f>
        <v>#REF!</v>
      </c>
      <c r="G44" t="e">
        <f>Ks!#REF!</f>
        <v>#REF!</v>
      </c>
      <c r="H44" t="e">
        <f>Ks!#REF!</f>
        <v>#REF!</v>
      </c>
      <c r="I44" s="70" t="e">
        <f>Ks!#REF!</f>
        <v>#REF!</v>
      </c>
      <c r="J44" s="1" t="e">
        <f>CONCATENATE(Ks!#REF!," ",Ks!#REF!)</f>
        <v>#REF!</v>
      </c>
      <c r="K44" t="e">
        <f>Ks!#REF!</f>
        <v>#REF!</v>
      </c>
      <c r="L44" t="e">
        <f>Ks!#REF!</f>
        <v>#REF!</v>
      </c>
      <c r="M44" t="e">
        <f>Ks!#REF!</f>
        <v>#REF!</v>
      </c>
      <c r="N44" t="e">
        <f>Ks!#REF!</f>
        <v>#REF!</v>
      </c>
      <c r="O44" t="e">
        <f>Ks!#REF!</f>
        <v>#REF!</v>
      </c>
      <c r="P44" t="e">
        <f>Ks!#REF!</f>
        <v>#REF!</v>
      </c>
      <c r="Q44" t="e">
        <f>Ks!#REF!</f>
        <v>#REF!</v>
      </c>
      <c r="R44" s="70" t="str">
        <f>Ks!A12</f>
        <v>Elliott</v>
      </c>
      <c r="S44" s="1" t="e">
        <f>CONCATENATE(Ks!#REF!," ",Ks!#REF!)</f>
        <v>#REF!</v>
      </c>
      <c r="T44" t="e">
        <f>Ks!#REF!</f>
        <v>#REF!</v>
      </c>
      <c r="U44" t="e">
        <f>Ks!#REF!</f>
        <v>#REF!</v>
      </c>
      <c r="V44" t="e">
        <f>Ks!#REF!</f>
        <v>#REF!</v>
      </c>
      <c r="W44" t="str">
        <f>Ks!B12</f>
        <v>Jake</v>
      </c>
      <c r="X44" t="str">
        <f>Ks!E12</f>
        <v>K</v>
      </c>
      <c r="Y44">
        <f>Ks!F12</f>
        <v>16</v>
      </c>
      <c r="Z44">
        <f>Ks!H12</f>
        <v>5</v>
      </c>
      <c r="AA44" s="70">
        <f>Ks!J12</f>
        <v>147</v>
      </c>
      <c r="AB44" s="1" t="str">
        <f>CONCATENATE(Ks!B12," ",Ks!A12)</f>
        <v>Jake Elliott</v>
      </c>
      <c r="AC44" t="str">
        <f>Ks!E12</f>
        <v>K</v>
      </c>
      <c r="AD44" t="str">
        <f>Ks!C12</f>
        <v>Eagles</v>
      </c>
      <c r="AE44">
        <f>Ks!D12</f>
        <v>5</v>
      </c>
      <c r="AF44">
        <f>Ks!K12</f>
        <v>-40</v>
      </c>
      <c r="AG44">
        <f>Ks!M12</f>
        <v>-40</v>
      </c>
      <c r="AH44">
        <f>Ks!O12</f>
        <v>-40</v>
      </c>
      <c r="AI44">
        <f>Ks!Q12</f>
        <v>-40</v>
      </c>
      <c r="AJ44" s="70">
        <f>Ks!S12</f>
        <v>-40</v>
      </c>
      <c r="AK44" t="e">
        <f t="shared" ca="1" si="4"/>
        <v>#NAME?</v>
      </c>
      <c r="AL44" t="e">
        <f t="shared" ca="1" si="5"/>
        <v>#NAME?</v>
      </c>
      <c r="AM44" t="e">
        <f t="shared" ca="1" si="6"/>
        <v>#NAME?</v>
      </c>
      <c r="AN44" t="e">
        <f t="shared" ca="1" si="7"/>
        <v>#NAME?</v>
      </c>
      <c r="AO44" t="e">
        <f t="shared" ca="1" si="8"/>
        <v>#NAME?</v>
      </c>
      <c r="AP44" t="e">
        <f t="shared" ca="1" si="9"/>
        <v>#NAME?</v>
      </c>
      <c r="AQ44" t="e">
        <f t="shared" ca="1" si="10"/>
        <v>#NAME?</v>
      </c>
      <c r="AR44" t="e">
        <f t="shared" ca="1" si="11"/>
        <v>#NAME?</v>
      </c>
      <c r="AS44" t="e">
        <f t="shared" ca="1" si="12"/>
        <v>#NAME?</v>
      </c>
      <c r="AT44" t="e">
        <f t="shared" ca="1" si="13"/>
        <v>#NAME?</v>
      </c>
      <c r="AU44" t="e">
        <f t="shared" ca="1" si="14"/>
        <v>#NAME?</v>
      </c>
      <c r="AV44" t="e">
        <f t="shared" ca="1" si="15"/>
        <v>#NAME?</v>
      </c>
    </row>
    <row r="45" spans="1:48" x14ac:dyDescent="0.35">
      <c r="A45" s="1" t="e">
        <f>CONCATENATE(Ks!#REF!," ",Ks!#REF!)</f>
        <v>#REF!</v>
      </c>
      <c r="B45" t="e">
        <f>Ks!#REF!</f>
        <v>#REF!</v>
      </c>
      <c r="C45" t="e">
        <f>Ks!#REF!</f>
        <v>#REF!</v>
      </c>
      <c r="D45" t="e">
        <f>Ks!#REF!</f>
        <v>#REF!</v>
      </c>
      <c r="E45" t="e">
        <f>Ks!#REF!</f>
        <v>#REF!</v>
      </c>
      <c r="F45" t="e">
        <f>Ks!#REF!</f>
        <v>#REF!</v>
      </c>
      <c r="G45" t="e">
        <f>Ks!#REF!</f>
        <v>#REF!</v>
      </c>
      <c r="H45" t="e">
        <f>Ks!#REF!</f>
        <v>#REF!</v>
      </c>
      <c r="I45" s="70" t="e">
        <f>Ks!#REF!</f>
        <v>#REF!</v>
      </c>
      <c r="J45" s="1" t="e">
        <f>CONCATENATE(Ks!#REF!," ",Ks!#REF!)</f>
        <v>#REF!</v>
      </c>
      <c r="K45" t="e">
        <f>Ks!#REF!</f>
        <v>#REF!</v>
      </c>
      <c r="L45" t="e">
        <f>Ks!#REF!</f>
        <v>#REF!</v>
      </c>
      <c r="M45" t="e">
        <f>Ks!#REF!</f>
        <v>#REF!</v>
      </c>
      <c r="N45" t="e">
        <f>Ks!#REF!</f>
        <v>#REF!</v>
      </c>
      <c r="O45" t="e">
        <f>Ks!#REF!</f>
        <v>#REF!</v>
      </c>
      <c r="P45" t="e">
        <f>Ks!#REF!</f>
        <v>#REF!</v>
      </c>
      <c r="Q45" t="e">
        <f>Ks!#REF!</f>
        <v>#REF!</v>
      </c>
      <c r="R45" s="70" t="str">
        <f>Ks!A13</f>
        <v>Myers</v>
      </c>
      <c r="S45" s="1" t="e">
        <f>CONCATENATE(Ks!#REF!," ",Ks!#REF!)</f>
        <v>#REF!</v>
      </c>
      <c r="T45" t="e">
        <f>Ks!#REF!</f>
        <v>#REF!</v>
      </c>
      <c r="U45" t="e">
        <f>Ks!#REF!</f>
        <v>#REF!</v>
      </c>
      <c r="V45" t="e">
        <f>Ks!#REF!</f>
        <v>#REF!</v>
      </c>
      <c r="W45" t="str">
        <f>Ks!B13</f>
        <v>Jason</v>
      </c>
      <c r="X45" t="str">
        <f>Ks!E13</f>
        <v>K</v>
      </c>
      <c r="Y45">
        <f>Ks!F13</f>
        <v>18</v>
      </c>
      <c r="Z45">
        <f>Ks!H13</f>
        <v>5</v>
      </c>
      <c r="AA45" s="70">
        <f>Ks!J13</f>
        <v>147</v>
      </c>
      <c r="AB45" s="1" t="str">
        <f>CONCATENATE(Ks!B13," ",Ks!A13)</f>
        <v>Jason Myers</v>
      </c>
      <c r="AC45" t="str">
        <f>Ks!E13</f>
        <v>K</v>
      </c>
      <c r="AD45" t="str">
        <f>Ks!C13</f>
        <v>Seahawks</v>
      </c>
      <c r="AE45">
        <f>Ks!D13</f>
        <v>10</v>
      </c>
      <c r="AF45">
        <f>Ks!K13</f>
        <v>-40</v>
      </c>
      <c r="AG45">
        <f>Ks!M13</f>
        <v>-40</v>
      </c>
      <c r="AH45">
        <f>Ks!O13</f>
        <v>-40</v>
      </c>
      <c r="AI45">
        <f>Ks!Q13</f>
        <v>-40</v>
      </c>
      <c r="AJ45" s="70">
        <f>Ks!S13</f>
        <v>-40</v>
      </c>
      <c r="AK45" t="e">
        <f t="shared" ca="1" si="4"/>
        <v>#NAME?</v>
      </c>
      <c r="AL45" t="e">
        <f t="shared" ca="1" si="5"/>
        <v>#NAME?</v>
      </c>
      <c r="AM45" t="e">
        <f t="shared" ca="1" si="6"/>
        <v>#NAME?</v>
      </c>
      <c r="AN45" t="e">
        <f t="shared" ca="1" si="7"/>
        <v>#NAME?</v>
      </c>
      <c r="AO45" t="e">
        <f t="shared" ca="1" si="8"/>
        <v>#NAME?</v>
      </c>
      <c r="AP45" t="e">
        <f t="shared" ca="1" si="9"/>
        <v>#NAME?</v>
      </c>
      <c r="AQ45" t="e">
        <f t="shared" ca="1" si="10"/>
        <v>#NAME?</v>
      </c>
      <c r="AR45" t="e">
        <f t="shared" ca="1" si="11"/>
        <v>#NAME?</v>
      </c>
      <c r="AS45" t="e">
        <f t="shared" ca="1" si="12"/>
        <v>#NAME?</v>
      </c>
      <c r="AT45" t="e">
        <f t="shared" ca="1" si="13"/>
        <v>#NAME?</v>
      </c>
      <c r="AU45" t="e">
        <f t="shared" ca="1" si="14"/>
        <v>#NAME?</v>
      </c>
      <c r="AV45" t="e">
        <f t="shared" ca="1" si="15"/>
        <v>#NAME?</v>
      </c>
    </row>
    <row r="46" spans="1:48" x14ac:dyDescent="0.35">
      <c r="A46" s="1" t="e">
        <f>CONCATENATE(Ks!#REF!," ",Ks!#REF!)</f>
        <v>#REF!</v>
      </c>
      <c r="B46" t="e">
        <f>Ks!#REF!</f>
        <v>#REF!</v>
      </c>
      <c r="C46" t="e">
        <f>Ks!#REF!</f>
        <v>#REF!</v>
      </c>
      <c r="D46" t="e">
        <f>Ks!#REF!</f>
        <v>#REF!</v>
      </c>
      <c r="E46" t="e">
        <f>Ks!#REF!</f>
        <v>#REF!</v>
      </c>
      <c r="F46" t="e">
        <f>Ks!#REF!</f>
        <v>#REF!</v>
      </c>
      <c r="G46" t="e">
        <f>Ks!#REF!</f>
        <v>#REF!</v>
      </c>
      <c r="H46" t="e">
        <f>Ks!#REF!</f>
        <v>#REF!</v>
      </c>
      <c r="I46" s="70" t="e">
        <f>Ks!#REF!</f>
        <v>#REF!</v>
      </c>
      <c r="J46" s="1" t="e">
        <f>CONCATENATE(Ks!#REF!," ",Ks!#REF!)</f>
        <v>#REF!</v>
      </c>
      <c r="K46" t="e">
        <f>Ks!#REF!</f>
        <v>#REF!</v>
      </c>
      <c r="L46" t="e">
        <f>Ks!#REF!</f>
        <v>#REF!</v>
      </c>
      <c r="M46" t="e">
        <f>Ks!#REF!</f>
        <v>#REF!</v>
      </c>
      <c r="N46" t="e">
        <f>Ks!#REF!</f>
        <v>#REF!</v>
      </c>
      <c r="O46" t="e">
        <f>Ks!#REF!</f>
        <v>#REF!</v>
      </c>
      <c r="P46" t="e">
        <f>Ks!#REF!</f>
        <v>#REF!</v>
      </c>
      <c r="Q46" t="e">
        <f>Ks!#REF!</f>
        <v>#REF!</v>
      </c>
      <c r="R46" s="70" t="str">
        <f>Ks!A14</f>
        <v>Ka'imi</v>
      </c>
      <c r="S46" s="1" t="e">
        <f>CONCATENATE(Ks!#REF!," ",Ks!#REF!)</f>
        <v>#REF!</v>
      </c>
      <c r="T46" t="e">
        <f>Ks!#REF!</f>
        <v>#REF!</v>
      </c>
      <c r="U46" t="e">
        <f>Ks!#REF!</f>
        <v>#REF!</v>
      </c>
      <c r="V46" t="e">
        <f>Ks!#REF!</f>
        <v>#REF!</v>
      </c>
      <c r="W46" t="str">
        <f>Ks!B14</f>
        <v>Fairbairn</v>
      </c>
      <c r="X46" t="str">
        <f>Ks!E14</f>
        <v>K</v>
      </c>
      <c r="Y46">
        <f>Ks!F14</f>
        <v>15</v>
      </c>
      <c r="Z46">
        <f>Ks!H14</f>
        <v>5</v>
      </c>
      <c r="AA46" s="70">
        <f>Ks!J14</f>
        <v>146</v>
      </c>
      <c r="AB46" s="1" t="str">
        <f>CONCATENATE(Ks!B14," ",Ks!A14)</f>
        <v>Fairbairn Ka'imi</v>
      </c>
      <c r="AC46" t="str">
        <f>Ks!E14</f>
        <v>K</v>
      </c>
      <c r="AD46" t="str">
        <f>Ks!C14</f>
        <v>Texans</v>
      </c>
      <c r="AE46">
        <f>Ks!D14</f>
        <v>14</v>
      </c>
      <c r="AF46">
        <f>Ks!K14</f>
        <v>-41</v>
      </c>
      <c r="AG46">
        <f>Ks!M14</f>
        <v>-41</v>
      </c>
      <c r="AH46">
        <f>Ks!O14</f>
        <v>-41</v>
      </c>
      <c r="AI46">
        <f>Ks!Q14</f>
        <v>-41</v>
      </c>
      <c r="AJ46" s="70">
        <f>Ks!S14</f>
        <v>-41</v>
      </c>
      <c r="AK46" t="e">
        <f t="shared" ca="1" si="4"/>
        <v>#NAME?</v>
      </c>
      <c r="AL46" t="e">
        <f t="shared" ca="1" si="5"/>
        <v>#NAME?</v>
      </c>
      <c r="AM46" t="e">
        <f t="shared" ca="1" si="6"/>
        <v>#NAME?</v>
      </c>
      <c r="AN46" t="e">
        <f t="shared" ca="1" si="7"/>
        <v>#NAME?</v>
      </c>
      <c r="AO46" t="e">
        <f t="shared" ca="1" si="8"/>
        <v>#NAME?</v>
      </c>
      <c r="AP46" t="e">
        <f t="shared" ca="1" si="9"/>
        <v>#NAME?</v>
      </c>
      <c r="AQ46" t="e">
        <f t="shared" ca="1" si="10"/>
        <v>#NAME?</v>
      </c>
      <c r="AR46" t="e">
        <f t="shared" ca="1" si="11"/>
        <v>#NAME?</v>
      </c>
      <c r="AS46" t="e">
        <f t="shared" ca="1" si="12"/>
        <v>#NAME?</v>
      </c>
      <c r="AT46" t="e">
        <f t="shared" ca="1" si="13"/>
        <v>#NAME?</v>
      </c>
      <c r="AU46" t="e">
        <f t="shared" ca="1" si="14"/>
        <v>#NAME?</v>
      </c>
      <c r="AV46" t="e">
        <f t="shared" ca="1" si="15"/>
        <v>#NAME?</v>
      </c>
    </row>
    <row r="47" spans="1:48" x14ac:dyDescent="0.35">
      <c r="A47" s="1" t="e">
        <f>CONCATENATE(Ks!#REF!," ",Ks!#REF!)</f>
        <v>#REF!</v>
      </c>
      <c r="B47" t="e">
        <f>Ks!#REF!</f>
        <v>#REF!</v>
      </c>
      <c r="C47" t="e">
        <f>Ks!#REF!</f>
        <v>#REF!</v>
      </c>
      <c r="D47" t="e">
        <f>Ks!#REF!</f>
        <v>#REF!</v>
      </c>
      <c r="E47" t="e">
        <f>Ks!#REF!</f>
        <v>#REF!</v>
      </c>
      <c r="F47" t="e">
        <f>Ks!#REF!</f>
        <v>#REF!</v>
      </c>
      <c r="G47" t="e">
        <f>Ks!#REF!</f>
        <v>#REF!</v>
      </c>
      <c r="H47" t="e">
        <f>Ks!#REF!</f>
        <v>#REF!</v>
      </c>
      <c r="I47" s="70" t="e">
        <f>Ks!#REF!</f>
        <v>#REF!</v>
      </c>
      <c r="J47" s="1" t="e">
        <f>CONCATENATE(Ks!#REF!," ",Ks!#REF!)</f>
        <v>#REF!</v>
      </c>
      <c r="K47" t="e">
        <f>Ks!#REF!</f>
        <v>#REF!</v>
      </c>
      <c r="L47" t="e">
        <f>Ks!#REF!</f>
        <v>#REF!</v>
      </c>
      <c r="M47" t="e">
        <f>Ks!#REF!</f>
        <v>#REF!</v>
      </c>
      <c r="N47" t="e">
        <f>Ks!#REF!</f>
        <v>#REF!</v>
      </c>
      <c r="O47" t="e">
        <f>Ks!#REF!</f>
        <v>#REF!</v>
      </c>
      <c r="P47" t="e">
        <f>Ks!#REF!</f>
        <v>#REF!</v>
      </c>
      <c r="Q47" t="e">
        <f>Ks!#REF!</f>
        <v>#REF!</v>
      </c>
      <c r="R47" s="70" t="str">
        <f>Ks!A15</f>
        <v>Little</v>
      </c>
      <c r="S47" s="1" t="e">
        <f>CONCATENATE(Ks!#REF!," ",Ks!#REF!)</f>
        <v>#REF!</v>
      </c>
      <c r="T47" t="e">
        <f>Ks!#REF!</f>
        <v>#REF!</v>
      </c>
      <c r="U47" t="e">
        <f>Ks!#REF!</f>
        <v>#REF!</v>
      </c>
      <c r="V47" t="e">
        <f>Ks!#REF!</f>
        <v>#REF!</v>
      </c>
      <c r="W47" t="str">
        <f>Ks!B15</f>
        <v>Cam</v>
      </c>
      <c r="X47" t="str">
        <f>Ks!E15</f>
        <v>K</v>
      </c>
      <c r="Y47">
        <f>Ks!F15</f>
        <v>14</v>
      </c>
      <c r="Z47">
        <f>Ks!H15</f>
        <v>7</v>
      </c>
      <c r="AA47" s="70">
        <f>Ks!J15</f>
        <v>145</v>
      </c>
      <c r="AB47" s="1" t="str">
        <f>CONCATENATE(Ks!B15," ",Ks!A15)</f>
        <v>Cam Little</v>
      </c>
      <c r="AC47" t="str">
        <f>Ks!E15</f>
        <v>K</v>
      </c>
      <c r="AD47" t="str">
        <f>Ks!C15</f>
        <v>Jaguars</v>
      </c>
      <c r="AE47">
        <f>Ks!D15</f>
        <v>12</v>
      </c>
      <c r="AF47">
        <f>Ks!K15</f>
        <v>-42</v>
      </c>
      <c r="AG47">
        <f>Ks!M15</f>
        <v>-42</v>
      </c>
      <c r="AH47">
        <f>Ks!O15</f>
        <v>-42</v>
      </c>
      <c r="AI47">
        <f>Ks!Q15</f>
        <v>-42</v>
      </c>
      <c r="AJ47" s="70">
        <f>Ks!S15</f>
        <v>-42</v>
      </c>
      <c r="AK47" t="e">
        <f t="shared" ca="1" si="4"/>
        <v>#NAME?</v>
      </c>
      <c r="AL47" t="e">
        <f t="shared" ca="1" si="5"/>
        <v>#NAME?</v>
      </c>
      <c r="AM47" t="e">
        <f t="shared" ca="1" si="6"/>
        <v>#NAME?</v>
      </c>
      <c r="AN47" t="e">
        <f t="shared" ca="1" si="7"/>
        <v>#NAME?</v>
      </c>
      <c r="AO47" t="e">
        <f t="shared" ca="1" si="8"/>
        <v>#NAME?</v>
      </c>
      <c r="AP47" t="e">
        <f t="shared" ca="1" si="9"/>
        <v>#NAME?</v>
      </c>
      <c r="AQ47" t="e">
        <f t="shared" ca="1" si="10"/>
        <v>#NAME?</v>
      </c>
      <c r="AR47" t="e">
        <f t="shared" ca="1" si="11"/>
        <v>#NAME?</v>
      </c>
      <c r="AS47" t="e">
        <f t="shared" ca="1" si="12"/>
        <v>#NAME?</v>
      </c>
      <c r="AT47" t="e">
        <f t="shared" ca="1" si="13"/>
        <v>#NAME?</v>
      </c>
      <c r="AU47" t="e">
        <f t="shared" ca="1" si="14"/>
        <v>#NAME?</v>
      </c>
      <c r="AV47" t="e">
        <f t="shared" ca="1" si="15"/>
        <v>#NAME?</v>
      </c>
    </row>
    <row r="48" spans="1:48" x14ac:dyDescent="0.35">
      <c r="A48" s="1" t="e">
        <f>CONCATENATE(Ks!#REF!," ",Ks!#REF!)</f>
        <v>#REF!</v>
      </c>
      <c r="B48" t="e">
        <f>Ks!#REF!</f>
        <v>#REF!</v>
      </c>
      <c r="C48" t="e">
        <f>Ks!#REF!</f>
        <v>#REF!</v>
      </c>
      <c r="D48" t="e">
        <f>Ks!#REF!</f>
        <v>#REF!</v>
      </c>
      <c r="E48" t="e">
        <f>Ks!#REF!</f>
        <v>#REF!</v>
      </c>
      <c r="F48" t="e">
        <f>Ks!#REF!</f>
        <v>#REF!</v>
      </c>
      <c r="G48" t="e">
        <f>Ks!#REF!</f>
        <v>#REF!</v>
      </c>
      <c r="H48" t="e">
        <f>Ks!#REF!</f>
        <v>#REF!</v>
      </c>
      <c r="I48" s="70" t="e">
        <f>Ks!#REF!</f>
        <v>#REF!</v>
      </c>
      <c r="J48" s="1" t="e">
        <f>CONCATENATE(Ks!#REF!," ",Ks!#REF!)</f>
        <v>#REF!</v>
      </c>
      <c r="K48" t="e">
        <f>Ks!#REF!</f>
        <v>#REF!</v>
      </c>
      <c r="L48" t="e">
        <f>Ks!#REF!</f>
        <v>#REF!</v>
      </c>
      <c r="M48" t="e">
        <f>Ks!#REF!</f>
        <v>#REF!</v>
      </c>
      <c r="N48" t="e">
        <f>Ks!#REF!</f>
        <v>#REF!</v>
      </c>
      <c r="O48" t="e">
        <f>Ks!#REF!</f>
        <v>#REF!</v>
      </c>
      <c r="P48" t="e">
        <f>Ks!#REF!</f>
        <v>#REF!</v>
      </c>
      <c r="Q48" t="e">
        <f>Ks!#REF!</f>
        <v>#REF!</v>
      </c>
      <c r="R48" s="70" t="str">
        <f>Ks!A17</f>
        <v>Gano</v>
      </c>
      <c r="S48" s="1" t="e">
        <f>CONCATENATE(Ks!#REF!," ",Ks!#REF!)</f>
        <v>#REF!</v>
      </c>
      <c r="T48" t="e">
        <f>Ks!#REF!</f>
        <v>#REF!</v>
      </c>
      <c r="U48" t="e">
        <f>Ks!#REF!</f>
        <v>#REF!</v>
      </c>
      <c r="V48" t="e">
        <f>Ks!#REF!</f>
        <v>#REF!</v>
      </c>
      <c r="W48" t="str">
        <f>Ks!B17</f>
        <v>Graham</v>
      </c>
      <c r="X48" t="str">
        <f>Ks!E17</f>
        <v>K</v>
      </c>
      <c r="Y48">
        <f>Ks!F17</f>
        <v>15</v>
      </c>
      <c r="Z48">
        <f>Ks!H17</f>
        <v>6</v>
      </c>
      <c r="AA48" s="70">
        <f>Ks!J17</f>
        <v>144</v>
      </c>
      <c r="AB48" s="1" t="str">
        <f>CONCATENATE(Ks!B17," ",Ks!A17)</f>
        <v>Graham Gano</v>
      </c>
      <c r="AC48" t="str">
        <f>Ks!E17</f>
        <v>K</v>
      </c>
      <c r="AD48" t="str">
        <f>Ks!C17</f>
        <v>Giants</v>
      </c>
      <c r="AE48">
        <f>Ks!D17</f>
        <v>11</v>
      </c>
      <c r="AF48">
        <f>Ks!K17</f>
        <v>-43</v>
      </c>
      <c r="AG48">
        <f>Ks!M17</f>
        <v>-43</v>
      </c>
      <c r="AH48">
        <f>Ks!O17</f>
        <v>-43</v>
      </c>
      <c r="AI48">
        <f>Ks!Q17</f>
        <v>-43</v>
      </c>
      <c r="AJ48" s="70">
        <f>Ks!S17</f>
        <v>-43</v>
      </c>
      <c r="AK48" t="e">
        <f t="shared" ca="1" si="4"/>
        <v>#NAME?</v>
      </c>
      <c r="AL48" t="e">
        <f t="shared" ca="1" si="5"/>
        <v>#NAME?</v>
      </c>
      <c r="AM48" t="e">
        <f t="shared" ca="1" si="6"/>
        <v>#NAME?</v>
      </c>
      <c r="AN48" t="e">
        <f t="shared" ca="1" si="7"/>
        <v>#NAME?</v>
      </c>
      <c r="AO48" t="e">
        <f t="shared" ca="1" si="8"/>
        <v>#NAME?</v>
      </c>
      <c r="AP48" t="e">
        <f t="shared" ca="1" si="9"/>
        <v>#NAME?</v>
      </c>
      <c r="AQ48" t="e">
        <f t="shared" ca="1" si="10"/>
        <v>#NAME?</v>
      </c>
      <c r="AR48" t="e">
        <f t="shared" ca="1" si="11"/>
        <v>#NAME?</v>
      </c>
      <c r="AS48" t="e">
        <f t="shared" ca="1" si="12"/>
        <v>#NAME?</v>
      </c>
      <c r="AT48" t="e">
        <f t="shared" ca="1" si="13"/>
        <v>#NAME?</v>
      </c>
      <c r="AU48" t="e">
        <f t="shared" ca="1" si="14"/>
        <v>#NAME?</v>
      </c>
      <c r="AV48" t="e">
        <f t="shared" ca="1" si="15"/>
        <v>#NAME?</v>
      </c>
    </row>
    <row r="49" spans="1:48" x14ac:dyDescent="0.35">
      <c r="A49" s="1" t="e">
        <f>CONCATENATE(Ks!#REF!," ",Ks!#REF!)</f>
        <v>#REF!</v>
      </c>
      <c r="B49" t="e">
        <f>Ks!#REF!</f>
        <v>#REF!</v>
      </c>
      <c r="C49" t="e">
        <f>Ks!#REF!</f>
        <v>#REF!</v>
      </c>
      <c r="D49" t="e">
        <f>Ks!#REF!</f>
        <v>#REF!</v>
      </c>
      <c r="E49" t="e">
        <f>Ks!#REF!</f>
        <v>#REF!</v>
      </c>
      <c r="F49" t="e">
        <f>Ks!#REF!</f>
        <v>#REF!</v>
      </c>
      <c r="G49" t="e">
        <f>Ks!#REF!</f>
        <v>#REF!</v>
      </c>
      <c r="H49" t="e">
        <f>Ks!#REF!</f>
        <v>#REF!</v>
      </c>
      <c r="I49" s="70" t="e">
        <f>Ks!#REF!</f>
        <v>#REF!</v>
      </c>
      <c r="J49" s="1" t="e">
        <f>CONCATENATE(Ks!#REF!," ",Ks!#REF!)</f>
        <v>#REF!</v>
      </c>
      <c r="K49" t="e">
        <f>Ks!#REF!</f>
        <v>#REF!</v>
      </c>
      <c r="L49" t="e">
        <f>Ks!#REF!</f>
        <v>#REF!</v>
      </c>
      <c r="M49" t="e">
        <f>Ks!#REF!</f>
        <v>#REF!</v>
      </c>
      <c r="N49" t="e">
        <f>Ks!#REF!</f>
        <v>#REF!</v>
      </c>
      <c r="O49" t="e">
        <f>Ks!#REF!</f>
        <v>#REF!</v>
      </c>
      <c r="P49" t="e">
        <f>Ks!#REF!</f>
        <v>#REF!</v>
      </c>
      <c r="Q49" t="e">
        <f>Ks!#REF!</f>
        <v>#REF!</v>
      </c>
      <c r="R49" s="70" t="str">
        <f>Ks!A16</f>
        <v>Prater</v>
      </c>
      <c r="S49" s="1" t="e">
        <f>CONCATENATE(Ks!#REF!," ",Ks!#REF!)</f>
        <v>#REF!</v>
      </c>
      <c r="T49" t="e">
        <f>Ks!#REF!</f>
        <v>#REF!</v>
      </c>
      <c r="U49" t="e">
        <f>Ks!#REF!</f>
        <v>#REF!</v>
      </c>
      <c r="V49" t="e">
        <f>Ks!#REF!</f>
        <v>#REF!</v>
      </c>
      <c r="W49" t="str">
        <f>Ks!B16</f>
        <v>Matt</v>
      </c>
      <c r="X49" t="str">
        <f>Ks!E16</f>
        <v>K</v>
      </c>
      <c r="Y49">
        <f>Ks!F16</f>
        <v>18</v>
      </c>
      <c r="Z49">
        <f>Ks!H16</f>
        <v>7</v>
      </c>
      <c r="AA49" s="70">
        <f>Ks!J16</f>
        <v>144</v>
      </c>
      <c r="AB49" s="1" t="str">
        <f>CONCATENATE(Ks!B16," ",Ks!A16)</f>
        <v>Matt Prater</v>
      </c>
      <c r="AC49" t="str">
        <f>Ks!E16</f>
        <v>K</v>
      </c>
      <c r="AD49" t="str">
        <f>Ks!C16</f>
        <v>Cardinals</v>
      </c>
      <c r="AE49">
        <f>Ks!D16</f>
        <v>11</v>
      </c>
      <c r="AF49">
        <f>Ks!K16</f>
        <v>-43</v>
      </c>
      <c r="AG49">
        <f>Ks!M16</f>
        <v>-43</v>
      </c>
      <c r="AH49">
        <f>Ks!O16</f>
        <v>-43</v>
      </c>
      <c r="AI49">
        <f>Ks!Q16</f>
        <v>-43</v>
      </c>
      <c r="AJ49" s="70">
        <f>Ks!S16</f>
        <v>-43</v>
      </c>
      <c r="AK49" t="e">
        <f t="shared" ca="1" si="4"/>
        <v>#NAME?</v>
      </c>
      <c r="AL49" t="e">
        <f t="shared" ca="1" si="5"/>
        <v>#NAME?</v>
      </c>
      <c r="AM49" t="e">
        <f t="shared" ca="1" si="6"/>
        <v>#NAME?</v>
      </c>
      <c r="AN49" t="e">
        <f t="shared" ca="1" si="7"/>
        <v>#NAME?</v>
      </c>
      <c r="AO49" t="e">
        <f t="shared" ca="1" si="8"/>
        <v>#NAME?</v>
      </c>
      <c r="AP49" t="e">
        <f t="shared" ca="1" si="9"/>
        <v>#NAME?</v>
      </c>
      <c r="AQ49" t="e">
        <f t="shared" ca="1" si="10"/>
        <v>#NAME?</v>
      </c>
      <c r="AR49" t="e">
        <f t="shared" ca="1" si="11"/>
        <v>#NAME?</v>
      </c>
      <c r="AS49" t="e">
        <f t="shared" ca="1" si="12"/>
        <v>#NAME?</v>
      </c>
      <c r="AT49" t="e">
        <f t="shared" ca="1" si="13"/>
        <v>#NAME?</v>
      </c>
      <c r="AU49" t="e">
        <f t="shared" ca="1" si="14"/>
        <v>#NAME?</v>
      </c>
      <c r="AV49" t="e">
        <f t="shared" ca="1" si="15"/>
        <v>#NAME?</v>
      </c>
    </row>
    <row r="50" spans="1:48" x14ac:dyDescent="0.35">
      <c r="A50" s="1" t="e">
        <f>CONCATENATE(Ks!#REF!," ",Ks!#REF!)</f>
        <v>#REF!</v>
      </c>
      <c r="B50" t="e">
        <f>Ks!#REF!</f>
        <v>#REF!</v>
      </c>
      <c r="C50" t="e">
        <f>Ks!#REF!</f>
        <v>#REF!</v>
      </c>
      <c r="D50" t="e">
        <f>Ks!#REF!</f>
        <v>#REF!</v>
      </c>
      <c r="E50" t="e">
        <f>Ks!#REF!</f>
        <v>#REF!</v>
      </c>
      <c r="F50" t="e">
        <f>Ks!#REF!</f>
        <v>#REF!</v>
      </c>
      <c r="G50" t="e">
        <f>Ks!#REF!</f>
        <v>#REF!</v>
      </c>
      <c r="H50" t="e">
        <f>Ks!#REF!</f>
        <v>#REF!</v>
      </c>
      <c r="I50" s="70" t="e">
        <f>Ks!#REF!</f>
        <v>#REF!</v>
      </c>
      <c r="J50" s="1" t="e">
        <f>CONCATENATE(Ks!#REF!," ",Ks!#REF!)</f>
        <v>#REF!</v>
      </c>
      <c r="K50" t="e">
        <f>Ks!#REF!</f>
        <v>#REF!</v>
      </c>
      <c r="L50" t="e">
        <f>Ks!#REF!</f>
        <v>#REF!</v>
      </c>
      <c r="M50" t="e">
        <f>Ks!#REF!</f>
        <v>#REF!</v>
      </c>
      <c r="N50" t="e">
        <f>Ks!#REF!</f>
        <v>#REF!</v>
      </c>
      <c r="O50" t="e">
        <f>Ks!#REF!</f>
        <v>#REF!</v>
      </c>
      <c r="P50" t="e">
        <f>Ks!#REF!</f>
        <v>#REF!</v>
      </c>
      <c r="Q50" t="e">
        <f>Ks!#REF!</f>
        <v>#REF!</v>
      </c>
      <c r="R50" s="70" t="str">
        <f>Ks!A18</f>
        <v>Gay</v>
      </c>
      <c r="S50" s="1" t="e">
        <f>CONCATENATE(Ks!#REF!," ",Ks!#REF!)</f>
        <v>#REF!</v>
      </c>
      <c r="T50" t="e">
        <f>Ks!#REF!</f>
        <v>#REF!</v>
      </c>
      <c r="U50" t="e">
        <f>Ks!#REF!</f>
        <v>#REF!</v>
      </c>
      <c r="V50" t="e">
        <f>Ks!#REF!</f>
        <v>#REF!</v>
      </c>
      <c r="W50" t="str">
        <f>Ks!B18</f>
        <v>Matt</v>
      </c>
      <c r="X50" t="str">
        <f>Ks!E18</f>
        <v>K</v>
      </c>
      <c r="Y50">
        <f>Ks!F18</f>
        <v>17</v>
      </c>
      <c r="Z50">
        <f>Ks!H18</f>
        <v>6</v>
      </c>
      <c r="AA50" s="70">
        <f>Ks!J18</f>
        <v>143</v>
      </c>
      <c r="AB50" s="1" t="str">
        <f>CONCATENATE(Ks!B18," ",Ks!A18)</f>
        <v>Matt Gay</v>
      </c>
      <c r="AC50" t="str">
        <f>Ks!E18</f>
        <v>K</v>
      </c>
      <c r="AD50" t="str">
        <f>Ks!C18</f>
        <v>Colts</v>
      </c>
      <c r="AE50">
        <f>Ks!D18</f>
        <v>14</v>
      </c>
      <c r="AF50">
        <f>Ks!K18</f>
        <v>-44</v>
      </c>
      <c r="AG50">
        <f>Ks!M18</f>
        <v>-44</v>
      </c>
      <c r="AH50">
        <f>Ks!O18</f>
        <v>-44</v>
      </c>
      <c r="AI50">
        <f>Ks!Q18</f>
        <v>-44</v>
      </c>
      <c r="AJ50" s="70">
        <f>Ks!S18</f>
        <v>-44</v>
      </c>
      <c r="AK50" t="e">
        <f t="shared" ca="1" si="4"/>
        <v>#NAME?</v>
      </c>
      <c r="AL50" t="e">
        <f t="shared" ca="1" si="5"/>
        <v>#NAME?</v>
      </c>
      <c r="AM50" t="e">
        <f t="shared" ca="1" si="6"/>
        <v>#NAME?</v>
      </c>
      <c r="AN50" t="e">
        <f t="shared" ca="1" si="7"/>
        <v>#NAME?</v>
      </c>
      <c r="AO50" t="e">
        <f t="shared" ca="1" si="8"/>
        <v>#NAME?</v>
      </c>
      <c r="AP50" t="e">
        <f t="shared" ca="1" si="9"/>
        <v>#NAME?</v>
      </c>
      <c r="AQ50" t="e">
        <f t="shared" ca="1" si="10"/>
        <v>#NAME?</v>
      </c>
      <c r="AR50" t="e">
        <f t="shared" ca="1" si="11"/>
        <v>#NAME?</v>
      </c>
      <c r="AS50" t="e">
        <f t="shared" ca="1" si="12"/>
        <v>#NAME?</v>
      </c>
      <c r="AT50" t="e">
        <f t="shared" ca="1" si="13"/>
        <v>#NAME?</v>
      </c>
      <c r="AU50" t="e">
        <f t="shared" ca="1" si="14"/>
        <v>#NAME?</v>
      </c>
      <c r="AV50" t="e">
        <f t="shared" ca="1" si="15"/>
        <v>#NAME?</v>
      </c>
    </row>
    <row r="51" spans="1:48" x14ac:dyDescent="0.35">
      <c r="A51" s="1" t="e">
        <f>CONCATENATE(Ks!#REF!," ",Ks!#REF!)</f>
        <v>#REF!</v>
      </c>
      <c r="B51" t="e">
        <f>Ks!#REF!</f>
        <v>#REF!</v>
      </c>
      <c r="C51" t="e">
        <f>Ks!#REF!</f>
        <v>#REF!</v>
      </c>
      <c r="D51" t="e">
        <f>Ks!#REF!</f>
        <v>#REF!</v>
      </c>
      <c r="E51" t="e">
        <f>Ks!#REF!</f>
        <v>#REF!</v>
      </c>
      <c r="F51" t="e">
        <f>Ks!#REF!</f>
        <v>#REF!</v>
      </c>
      <c r="G51" t="e">
        <f>Ks!#REF!</f>
        <v>#REF!</v>
      </c>
      <c r="H51" t="e">
        <f>Ks!#REF!</f>
        <v>#REF!</v>
      </c>
      <c r="I51" s="70" t="e">
        <f>Ks!#REF!</f>
        <v>#REF!</v>
      </c>
      <c r="J51" s="1" t="e">
        <f>CONCATENATE(Ks!#REF!," ",Ks!#REF!)</f>
        <v>#REF!</v>
      </c>
      <c r="K51" t="e">
        <f>Ks!#REF!</f>
        <v>#REF!</v>
      </c>
      <c r="L51" t="e">
        <f>Ks!#REF!</f>
        <v>#REF!</v>
      </c>
      <c r="M51" t="e">
        <f>Ks!#REF!</f>
        <v>#REF!</v>
      </c>
      <c r="N51" t="e">
        <f>Ks!#REF!</f>
        <v>#REF!</v>
      </c>
      <c r="O51" t="e">
        <f>Ks!#REF!</f>
        <v>#REF!</v>
      </c>
      <c r="P51" t="e">
        <f>Ks!#REF!</f>
        <v>#REF!</v>
      </c>
      <c r="Q51" t="e">
        <f>Ks!#REF!</f>
        <v>#REF!</v>
      </c>
      <c r="R51" s="70" t="str">
        <f>Ks!A19</f>
        <v>Boswell</v>
      </c>
      <c r="S51" s="1" t="e">
        <f>CONCATENATE(Ks!#REF!," ",Ks!#REF!)</f>
        <v>#REF!</v>
      </c>
      <c r="T51" t="e">
        <f>Ks!#REF!</f>
        <v>#REF!</v>
      </c>
      <c r="U51" t="e">
        <f>Ks!#REF!</f>
        <v>#REF!</v>
      </c>
      <c r="V51" t="e">
        <f>Ks!#REF!</f>
        <v>#REF!</v>
      </c>
      <c r="W51" t="str">
        <f>Ks!B19</f>
        <v>Chris</v>
      </c>
      <c r="X51" t="str">
        <f>Ks!E19</f>
        <v>K</v>
      </c>
      <c r="Y51">
        <f>Ks!F19</f>
        <v>16</v>
      </c>
      <c r="Z51">
        <f>Ks!H19</f>
        <v>6</v>
      </c>
      <c r="AA51" s="70">
        <f>Ks!J19</f>
        <v>143</v>
      </c>
      <c r="AB51" s="1" t="str">
        <f>CONCATENATE(Ks!B19," ",Ks!A19)</f>
        <v>Chris Boswell</v>
      </c>
      <c r="AC51" t="str">
        <f>Ks!E19</f>
        <v>K</v>
      </c>
      <c r="AD51" t="str">
        <f>Ks!C19</f>
        <v>Steelers</v>
      </c>
      <c r="AE51">
        <f>Ks!D19</f>
        <v>9</v>
      </c>
      <c r="AF51">
        <f>Ks!K19</f>
        <v>-44</v>
      </c>
      <c r="AG51">
        <f>Ks!M19</f>
        <v>-44</v>
      </c>
      <c r="AH51">
        <f>Ks!O19</f>
        <v>-44</v>
      </c>
      <c r="AI51">
        <f>Ks!Q19</f>
        <v>-44</v>
      </c>
      <c r="AJ51" s="70">
        <f>Ks!S19</f>
        <v>-44</v>
      </c>
      <c r="AK51" t="e">
        <f t="shared" ca="1" si="4"/>
        <v>#NAME?</v>
      </c>
      <c r="AL51" t="e">
        <f t="shared" ca="1" si="5"/>
        <v>#NAME?</v>
      </c>
      <c r="AM51" t="e">
        <f t="shared" ca="1" si="6"/>
        <v>#NAME?</v>
      </c>
      <c r="AN51" t="e">
        <f t="shared" ca="1" si="7"/>
        <v>#NAME?</v>
      </c>
      <c r="AO51" t="e">
        <f t="shared" ca="1" si="8"/>
        <v>#NAME?</v>
      </c>
      <c r="AP51" t="e">
        <f t="shared" ca="1" si="9"/>
        <v>#NAME?</v>
      </c>
      <c r="AQ51" t="e">
        <f t="shared" ca="1" si="10"/>
        <v>#NAME?</v>
      </c>
      <c r="AR51" t="e">
        <f t="shared" ca="1" si="11"/>
        <v>#NAME?</v>
      </c>
      <c r="AS51" t="e">
        <f t="shared" ca="1" si="12"/>
        <v>#NAME?</v>
      </c>
      <c r="AT51" t="e">
        <f t="shared" ca="1" si="13"/>
        <v>#NAME?</v>
      </c>
      <c r="AU51" t="e">
        <f t="shared" ca="1" si="14"/>
        <v>#NAME?</v>
      </c>
      <c r="AV51" t="e">
        <f t="shared" ca="1" si="15"/>
        <v>#NAME?</v>
      </c>
    </row>
    <row r="52" spans="1:48" x14ac:dyDescent="0.35">
      <c r="A52" s="1" t="e">
        <f>CONCATENATE(Ks!#REF!," ",Ks!#REF!)</f>
        <v>#REF!</v>
      </c>
      <c r="B52" t="e">
        <f>Ks!#REF!</f>
        <v>#REF!</v>
      </c>
      <c r="C52" t="e">
        <f>Ks!#REF!</f>
        <v>#REF!</v>
      </c>
      <c r="D52" t="e">
        <f>Ks!#REF!</f>
        <v>#REF!</v>
      </c>
      <c r="E52" t="e">
        <f>Ks!#REF!</f>
        <v>#REF!</v>
      </c>
      <c r="F52" t="e">
        <f>Ks!#REF!</f>
        <v>#REF!</v>
      </c>
      <c r="G52" t="e">
        <f>Ks!#REF!</f>
        <v>#REF!</v>
      </c>
      <c r="H52" t="e">
        <f>Ks!#REF!</f>
        <v>#REF!</v>
      </c>
      <c r="I52" s="70" t="e">
        <f>Ks!#REF!</f>
        <v>#REF!</v>
      </c>
      <c r="J52" s="1" t="e">
        <f>CONCATENATE(Ks!#REF!," ",Ks!#REF!)</f>
        <v>#REF!</v>
      </c>
      <c r="K52" t="e">
        <f>Ks!#REF!</f>
        <v>#REF!</v>
      </c>
      <c r="L52" t="e">
        <f>Ks!#REF!</f>
        <v>#REF!</v>
      </c>
      <c r="M52" t="e">
        <f>Ks!#REF!</f>
        <v>#REF!</v>
      </c>
      <c r="N52" t="e">
        <f>Ks!#REF!</f>
        <v>#REF!</v>
      </c>
      <c r="O52" t="e">
        <f>Ks!#REF!</f>
        <v>#REF!</v>
      </c>
      <c r="P52" t="e">
        <f>Ks!#REF!</f>
        <v>#REF!</v>
      </c>
      <c r="Q52" t="e">
        <f>Ks!#REF!</f>
        <v>#REF!</v>
      </c>
      <c r="R52" s="70" t="str">
        <f>Ks!A21</f>
        <v>Sanders</v>
      </c>
      <c r="S52" s="1" t="e">
        <f>CONCATENATE(Ks!#REF!," ",Ks!#REF!)</f>
        <v>#REF!</v>
      </c>
      <c r="T52" t="e">
        <f>Ks!#REF!</f>
        <v>#REF!</v>
      </c>
      <c r="U52" t="e">
        <f>Ks!#REF!</f>
        <v>#REF!</v>
      </c>
      <c r="V52" t="e">
        <f>Ks!#REF!</f>
        <v>#REF!</v>
      </c>
      <c r="W52" t="str">
        <f>Ks!B21</f>
        <v>Jason</v>
      </c>
      <c r="X52" t="str">
        <f>Ks!E21</f>
        <v>K</v>
      </c>
      <c r="Y52">
        <f>Ks!F21</f>
        <v>14</v>
      </c>
      <c r="Z52">
        <f>Ks!H21</f>
        <v>3</v>
      </c>
      <c r="AA52" s="70">
        <f>Ks!J21</f>
        <v>140</v>
      </c>
      <c r="AB52" s="1" t="str">
        <f>CONCATENATE(Ks!B21," ",Ks!A21)</f>
        <v>Jason Sanders</v>
      </c>
      <c r="AC52" t="str">
        <f>Ks!E21</f>
        <v>K</v>
      </c>
      <c r="AD52" t="str">
        <f>Ks!C21</f>
        <v>Dolphins</v>
      </c>
      <c r="AE52">
        <f>Ks!D21</f>
        <v>6</v>
      </c>
      <c r="AF52">
        <f>Ks!K21</f>
        <v>-47</v>
      </c>
      <c r="AG52">
        <f>Ks!M21</f>
        <v>-47</v>
      </c>
      <c r="AH52">
        <f>Ks!O21</f>
        <v>-47</v>
      </c>
      <c r="AI52">
        <f>Ks!Q21</f>
        <v>-47</v>
      </c>
      <c r="AJ52" s="70">
        <f>Ks!S21</f>
        <v>-47</v>
      </c>
      <c r="AK52" t="e">
        <f t="shared" ca="1" si="4"/>
        <v>#NAME?</v>
      </c>
      <c r="AL52" t="e">
        <f t="shared" ca="1" si="5"/>
        <v>#NAME?</v>
      </c>
      <c r="AM52" t="e">
        <f t="shared" ca="1" si="6"/>
        <v>#NAME?</v>
      </c>
      <c r="AN52" t="e">
        <f t="shared" ca="1" si="7"/>
        <v>#NAME?</v>
      </c>
      <c r="AO52" t="e">
        <f t="shared" ca="1" si="8"/>
        <v>#NAME?</v>
      </c>
      <c r="AP52" t="e">
        <f t="shared" ca="1" si="9"/>
        <v>#NAME?</v>
      </c>
      <c r="AQ52" t="e">
        <f t="shared" ca="1" si="10"/>
        <v>#NAME?</v>
      </c>
      <c r="AR52" t="e">
        <f t="shared" ca="1" si="11"/>
        <v>#NAME?</v>
      </c>
      <c r="AS52" t="e">
        <f t="shared" ca="1" si="12"/>
        <v>#NAME?</v>
      </c>
      <c r="AT52" t="e">
        <f t="shared" ca="1" si="13"/>
        <v>#NAME?</v>
      </c>
      <c r="AU52" t="e">
        <f t="shared" ca="1" si="14"/>
        <v>#NAME?</v>
      </c>
      <c r="AV52" t="e">
        <f t="shared" ca="1" si="15"/>
        <v>#NAME?</v>
      </c>
    </row>
    <row r="53" spans="1:48" x14ac:dyDescent="0.35">
      <c r="A53" s="1" t="e">
        <f>CONCATENATE(Ks!#REF!," ",Ks!#REF!)</f>
        <v>#REF!</v>
      </c>
      <c r="B53" t="e">
        <f>Ks!#REF!</f>
        <v>#REF!</v>
      </c>
      <c r="C53" t="e">
        <f>Ks!#REF!</f>
        <v>#REF!</v>
      </c>
      <c r="D53" t="e">
        <f>Ks!#REF!</f>
        <v>#REF!</v>
      </c>
      <c r="E53" t="e">
        <f>Ks!#REF!</f>
        <v>#REF!</v>
      </c>
      <c r="F53" t="e">
        <f>Ks!#REF!</f>
        <v>#REF!</v>
      </c>
      <c r="G53" t="e">
        <f>Ks!#REF!</f>
        <v>#REF!</v>
      </c>
      <c r="H53" t="e">
        <f>Ks!#REF!</f>
        <v>#REF!</v>
      </c>
      <c r="I53" s="70" t="e">
        <f>Ks!#REF!</f>
        <v>#REF!</v>
      </c>
      <c r="J53" s="1" t="e">
        <f>CONCATENATE(Ks!#REF!," ",Ks!#REF!)</f>
        <v>#REF!</v>
      </c>
      <c r="K53" t="e">
        <f>Ks!#REF!</f>
        <v>#REF!</v>
      </c>
      <c r="L53" t="e">
        <f>Ks!#REF!</f>
        <v>#REF!</v>
      </c>
      <c r="M53" t="e">
        <f>Ks!#REF!</f>
        <v>#REF!</v>
      </c>
      <c r="N53" t="e">
        <f>Ks!#REF!</f>
        <v>#REF!</v>
      </c>
      <c r="O53" t="e">
        <f>Ks!#REF!</f>
        <v>#REF!</v>
      </c>
      <c r="P53" t="e">
        <f>Ks!#REF!</f>
        <v>#REF!</v>
      </c>
      <c r="Q53" t="e">
        <f>Ks!#REF!</f>
        <v>#REF!</v>
      </c>
      <c r="R53" s="70" t="str">
        <f>Ks!A20</f>
        <v>Reichard</v>
      </c>
      <c r="S53" s="1" t="e">
        <f>CONCATENATE(Ks!#REF!," ",Ks!#REF!)</f>
        <v>#REF!</v>
      </c>
      <c r="T53" t="e">
        <f>Ks!#REF!</f>
        <v>#REF!</v>
      </c>
      <c r="U53" t="e">
        <f>Ks!#REF!</f>
        <v>#REF!</v>
      </c>
      <c r="V53" t="e">
        <f>Ks!#REF!</f>
        <v>#REF!</v>
      </c>
      <c r="W53" t="str">
        <f>Ks!B20</f>
        <v>Will</v>
      </c>
      <c r="X53" t="str">
        <f>Ks!E20</f>
        <v>K</v>
      </c>
      <c r="Y53">
        <f>Ks!F20</f>
        <v>17</v>
      </c>
      <c r="Z53">
        <f>Ks!H20</f>
        <v>4</v>
      </c>
      <c r="AA53" s="70">
        <f>Ks!J20</f>
        <v>142</v>
      </c>
      <c r="AB53" s="1" t="str">
        <f>CONCATENATE(Ks!B20," ",Ks!A20)</f>
        <v>Will Reichard</v>
      </c>
      <c r="AC53" t="str">
        <f>Ks!E20</f>
        <v>K</v>
      </c>
      <c r="AD53" t="str">
        <f>Ks!C20</f>
        <v>Vikings</v>
      </c>
      <c r="AE53">
        <f>Ks!D20</f>
        <v>6</v>
      </c>
      <c r="AF53">
        <f>Ks!K20</f>
        <v>-45</v>
      </c>
      <c r="AG53">
        <f>Ks!M20</f>
        <v>-45</v>
      </c>
      <c r="AH53">
        <f>Ks!O20</f>
        <v>-45</v>
      </c>
      <c r="AI53">
        <f>Ks!Q20</f>
        <v>-45</v>
      </c>
      <c r="AJ53" s="70">
        <f>Ks!S20</f>
        <v>-45</v>
      </c>
      <c r="AK53" t="e">
        <f t="shared" ca="1" si="4"/>
        <v>#NAME?</v>
      </c>
      <c r="AL53" t="e">
        <f t="shared" ca="1" si="5"/>
        <v>#NAME?</v>
      </c>
      <c r="AM53" t="e">
        <f t="shared" ca="1" si="6"/>
        <v>#NAME?</v>
      </c>
      <c r="AN53" t="e">
        <f t="shared" ca="1" si="7"/>
        <v>#NAME?</v>
      </c>
      <c r="AO53" t="e">
        <f t="shared" ca="1" si="8"/>
        <v>#NAME?</v>
      </c>
      <c r="AP53" t="e">
        <f t="shared" ca="1" si="9"/>
        <v>#NAME?</v>
      </c>
      <c r="AQ53" t="e">
        <f t="shared" ca="1" si="10"/>
        <v>#NAME?</v>
      </c>
      <c r="AR53" t="e">
        <f t="shared" ca="1" si="11"/>
        <v>#NAME?</v>
      </c>
      <c r="AS53" t="e">
        <f t="shared" ca="1" si="12"/>
        <v>#NAME?</v>
      </c>
      <c r="AT53" t="e">
        <f t="shared" ca="1" si="13"/>
        <v>#NAME?</v>
      </c>
      <c r="AU53" t="e">
        <f t="shared" ca="1" si="14"/>
        <v>#NAME?</v>
      </c>
      <c r="AV53" t="e">
        <f t="shared" ca="1" si="15"/>
        <v>#NAME?</v>
      </c>
    </row>
    <row r="54" spans="1:48" x14ac:dyDescent="0.35">
      <c r="A54" s="1" t="e">
        <f>CONCATENATE(Ks!#REF!," ",Ks!#REF!)</f>
        <v>#REF!</v>
      </c>
      <c r="B54" t="e">
        <f>Ks!#REF!</f>
        <v>#REF!</v>
      </c>
      <c r="C54" t="e">
        <f>Ks!#REF!</f>
        <v>#REF!</v>
      </c>
      <c r="D54" t="e">
        <f>Ks!#REF!</f>
        <v>#REF!</v>
      </c>
      <c r="E54" t="e">
        <f>Ks!#REF!</f>
        <v>#REF!</v>
      </c>
      <c r="F54" t="e">
        <f>Ks!#REF!</f>
        <v>#REF!</v>
      </c>
      <c r="G54" t="e">
        <f>Ks!#REF!</f>
        <v>#REF!</v>
      </c>
      <c r="H54" t="e">
        <f>Ks!#REF!</f>
        <v>#REF!</v>
      </c>
      <c r="I54" s="70" t="e">
        <f>Ks!#REF!</f>
        <v>#REF!</v>
      </c>
      <c r="J54" s="1" t="e">
        <f>CONCATENATE(Ks!#REF!," ",Ks!#REF!)</f>
        <v>#REF!</v>
      </c>
      <c r="K54" t="e">
        <f>Ks!#REF!</f>
        <v>#REF!</v>
      </c>
      <c r="L54" t="e">
        <f>Ks!#REF!</f>
        <v>#REF!</v>
      </c>
      <c r="M54" t="e">
        <f>Ks!#REF!</f>
        <v>#REF!</v>
      </c>
      <c r="N54" t="e">
        <f>Ks!#REF!</f>
        <v>#REF!</v>
      </c>
      <c r="O54" t="e">
        <f>Ks!#REF!</f>
        <v>#REF!</v>
      </c>
      <c r="P54" t="e">
        <f>Ks!#REF!</f>
        <v>#REF!</v>
      </c>
      <c r="Q54" t="e">
        <f>Ks!#REF!</f>
        <v>#REF!</v>
      </c>
      <c r="R54" s="70" t="str">
        <f>Ks!A22</f>
        <v>Bates</v>
      </c>
      <c r="S54" s="1" t="e">
        <f>CONCATENATE(Ks!#REF!," ",Ks!#REF!)</f>
        <v>#REF!</v>
      </c>
      <c r="T54" t="e">
        <f>Ks!#REF!</f>
        <v>#REF!</v>
      </c>
      <c r="U54" t="e">
        <f>Ks!#REF!</f>
        <v>#REF!</v>
      </c>
      <c r="V54" t="e">
        <f>Ks!#REF!</f>
        <v>#REF!</v>
      </c>
      <c r="W54" t="str">
        <f>Ks!B22</f>
        <v>Jake</v>
      </c>
      <c r="X54" t="str">
        <f>Ks!E22</f>
        <v>K</v>
      </c>
      <c r="Y54">
        <f>Ks!F22</f>
        <v>15</v>
      </c>
      <c r="Z54">
        <f>Ks!H22</f>
        <v>3</v>
      </c>
      <c r="AA54" s="70">
        <f>Ks!J22</f>
        <v>139</v>
      </c>
      <c r="AB54" s="1" t="str">
        <f>CONCATENATE(Ks!B22," ",Ks!A22)</f>
        <v>Jake Bates</v>
      </c>
      <c r="AC54" t="str">
        <f>Ks!E22</f>
        <v>K</v>
      </c>
      <c r="AD54" t="str">
        <f>Ks!C22</f>
        <v>Lions</v>
      </c>
      <c r="AE54">
        <f>Ks!D22</f>
        <v>5</v>
      </c>
      <c r="AF54">
        <f>Ks!K22</f>
        <v>-48</v>
      </c>
      <c r="AG54">
        <f>Ks!M22</f>
        <v>-48</v>
      </c>
      <c r="AH54">
        <f>Ks!O22</f>
        <v>-48</v>
      </c>
      <c r="AI54">
        <f>Ks!Q22</f>
        <v>-48</v>
      </c>
      <c r="AJ54" s="70">
        <f>Ks!S22</f>
        <v>-48</v>
      </c>
      <c r="AK54" t="e">
        <f t="shared" ca="1" si="4"/>
        <v>#NAME?</v>
      </c>
      <c r="AL54" t="e">
        <f t="shared" ca="1" si="5"/>
        <v>#NAME?</v>
      </c>
      <c r="AM54" t="e">
        <f t="shared" ca="1" si="6"/>
        <v>#NAME?</v>
      </c>
      <c r="AN54" t="e">
        <f t="shared" ca="1" si="7"/>
        <v>#NAME?</v>
      </c>
      <c r="AO54" t="e">
        <f t="shared" ca="1" si="8"/>
        <v>#NAME?</v>
      </c>
      <c r="AP54" t="e">
        <f t="shared" ca="1" si="9"/>
        <v>#NAME?</v>
      </c>
      <c r="AQ54" t="e">
        <f t="shared" ca="1" si="10"/>
        <v>#NAME?</v>
      </c>
      <c r="AR54" t="e">
        <f t="shared" ca="1" si="11"/>
        <v>#NAME?</v>
      </c>
      <c r="AS54" t="e">
        <f t="shared" ca="1" si="12"/>
        <v>#NAME?</v>
      </c>
      <c r="AT54" t="e">
        <f t="shared" ca="1" si="13"/>
        <v>#NAME?</v>
      </c>
      <c r="AU54" t="e">
        <f t="shared" ca="1" si="14"/>
        <v>#NAME?</v>
      </c>
      <c r="AV54" t="e">
        <f t="shared" ca="1" si="15"/>
        <v>#NAME?</v>
      </c>
    </row>
    <row r="55" spans="1:48" x14ac:dyDescent="0.35">
      <c r="A55" s="1" t="e">
        <f>CONCATENATE(Ks!#REF!," ",Ks!#REF!)</f>
        <v>#REF!</v>
      </c>
      <c r="B55" t="e">
        <f>Ks!#REF!</f>
        <v>#REF!</v>
      </c>
      <c r="C55" t="e">
        <f>Ks!#REF!</f>
        <v>#REF!</v>
      </c>
      <c r="D55" t="e">
        <f>Ks!#REF!</f>
        <v>#REF!</v>
      </c>
      <c r="E55" t="e">
        <f>Ks!#REF!</f>
        <v>#REF!</v>
      </c>
      <c r="F55" t="e">
        <f>Ks!#REF!</f>
        <v>#REF!</v>
      </c>
      <c r="G55" t="e">
        <f>Ks!#REF!</f>
        <v>#REF!</v>
      </c>
      <c r="H55" t="e">
        <f>Ks!#REF!</f>
        <v>#REF!</v>
      </c>
      <c r="I55" s="70" t="e">
        <f>Ks!#REF!</f>
        <v>#REF!</v>
      </c>
      <c r="J55" s="1" t="e">
        <f>CONCATENATE(Ks!#REF!," ",Ks!#REF!)</f>
        <v>#REF!</v>
      </c>
      <c r="K55" t="e">
        <f>Ks!#REF!</f>
        <v>#REF!</v>
      </c>
      <c r="L55" t="e">
        <f>Ks!#REF!</f>
        <v>#REF!</v>
      </c>
      <c r="M55" t="e">
        <f>Ks!#REF!</f>
        <v>#REF!</v>
      </c>
      <c r="N55" t="e">
        <f>Ks!#REF!</f>
        <v>#REF!</v>
      </c>
      <c r="O55" t="e">
        <f>Ks!#REF!</f>
        <v>#REF!</v>
      </c>
      <c r="P55" t="e">
        <f>Ks!#REF!</f>
        <v>#REF!</v>
      </c>
      <c r="Q55" t="e">
        <f>Ks!#REF!</f>
        <v>#REF!</v>
      </c>
      <c r="R55" s="70" t="str">
        <f>Ks!A23</f>
        <v>Ryland</v>
      </c>
      <c r="S55" s="1" t="e">
        <f>CONCATENATE(Ks!#REF!," ",Ks!#REF!)</f>
        <v>#REF!</v>
      </c>
      <c r="T55" t="e">
        <f>Ks!#REF!</f>
        <v>#REF!</v>
      </c>
      <c r="U55" t="e">
        <f>Ks!#REF!</f>
        <v>#REF!</v>
      </c>
      <c r="V55" t="e">
        <f>Ks!#REF!</f>
        <v>#REF!</v>
      </c>
      <c r="W55" t="str">
        <f>Ks!B23</f>
        <v>Chad</v>
      </c>
      <c r="X55" t="str">
        <f>Ks!E23</f>
        <v>K</v>
      </c>
      <c r="Y55">
        <f>Ks!F23</f>
        <v>19</v>
      </c>
      <c r="Z55">
        <f>Ks!H23</f>
        <v>3</v>
      </c>
      <c r="AA55" s="70">
        <f>Ks!J23</f>
        <v>136</v>
      </c>
      <c r="AB55" s="1" t="str">
        <f>CONCATENATE(Ks!B23," ",Ks!A23)</f>
        <v>Chad Ryland</v>
      </c>
      <c r="AC55" t="str">
        <f>Ks!E23</f>
        <v>K</v>
      </c>
      <c r="AD55" t="str">
        <f>Ks!C23</f>
        <v>Patriots</v>
      </c>
      <c r="AE55">
        <f>Ks!D23</f>
        <v>14</v>
      </c>
      <c r="AF55">
        <f>Ks!K23</f>
        <v>-51</v>
      </c>
      <c r="AG55">
        <f>Ks!M23</f>
        <v>-51</v>
      </c>
      <c r="AH55">
        <f>Ks!O23</f>
        <v>-51</v>
      </c>
      <c r="AI55">
        <f>Ks!Q23</f>
        <v>-51</v>
      </c>
      <c r="AJ55" s="70">
        <f>Ks!S23</f>
        <v>-51</v>
      </c>
      <c r="AK55" t="e">
        <f t="shared" ca="1" si="4"/>
        <v>#NAME?</v>
      </c>
      <c r="AL55" t="e">
        <f t="shared" ca="1" si="5"/>
        <v>#NAME?</v>
      </c>
      <c r="AM55" t="e">
        <f t="shared" ca="1" si="6"/>
        <v>#NAME?</v>
      </c>
      <c r="AN55" t="e">
        <f t="shared" ca="1" si="7"/>
        <v>#NAME?</v>
      </c>
      <c r="AO55" t="e">
        <f t="shared" ca="1" si="8"/>
        <v>#NAME?</v>
      </c>
      <c r="AP55" t="e">
        <f t="shared" ca="1" si="9"/>
        <v>#NAME?</v>
      </c>
      <c r="AQ55" t="e">
        <f t="shared" ca="1" si="10"/>
        <v>#NAME?</v>
      </c>
      <c r="AR55" t="e">
        <f t="shared" ca="1" si="11"/>
        <v>#NAME?</v>
      </c>
      <c r="AS55" t="e">
        <f t="shared" ca="1" si="12"/>
        <v>#NAME?</v>
      </c>
      <c r="AT55" t="e">
        <f t="shared" ca="1" si="13"/>
        <v>#NAME?</v>
      </c>
      <c r="AU55" t="e">
        <f t="shared" ca="1" si="14"/>
        <v>#NAME?</v>
      </c>
      <c r="AV55" t="e">
        <f t="shared" ca="1" si="15"/>
        <v>#NAME?</v>
      </c>
    </row>
    <row r="56" spans="1:48" x14ac:dyDescent="0.35">
      <c r="A56" s="1" t="e">
        <f>CONCATENATE(Ks!#REF!," ",Ks!#REF!)</f>
        <v>#REF!</v>
      </c>
      <c r="B56" t="e">
        <f>Ks!#REF!</f>
        <v>#REF!</v>
      </c>
      <c r="C56" t="e">
        <f>Ks!#REF!</f>
        <v>#REF!</v>
      </c>
      <c r="D56" t="e">
        <f>Ks!#REF!</f>
        <v>#REF!</v>
      </c>
      <c r="E56" t="e">
        <f>Ks!#REF!</f>
        <v>#REF!</v>
      </c>
      <c r="F56" t="e">
        <f>Ks!#REF!</f>
        <v>#REF!</v>
      </c>
      <c r="G56" t="e">
        <f>Ks!#REF!</f>
        <v>#REF!</v>
      </c>
      <c r="H56" t="e">
        <f>Ks!#REF!</f>
        <v>#REF!</v>
      </c>
      <c r="I56" s="70" t="e">
        <f>Ks!#REF!</f>
        <v>#REF!</v>
      </c>
      <c r="J56" s="1" t="e">
        <f>CONCATENATE(Ks!#REF!," ",Ks!#REF!)</f>
        <v>#REF!</v>
      </c>
      <c r="K56" t="e">
        <f>Ks!#REF!</f>
        <v>#REF!</v>
      </c>
      <c r="L56" t="e">
        <f>Ks!#REF!</f>
        <v>#REF!</v>
      </c>
      <c r="M56" t="e">
        <f>Ks!#REF!</f>
        <v>#REF!</v>
      </c>
      <c r="N56" t="e">
        <f>Ks!#REF!</f>
        <v>#REF!</v>
      </c>
      <c r="O56" t="e">
        <f>Ks!#REF!</f>
        <v>#REF!</v>
      </c>
      <c r="P56" t="e">
        <f>Ks!#REF!</f>
        <v>#REF!</v>
      </c>
      <c r="Q56" t="e">
        <f>Ks!#REF!</f>
        <v>#REF!</v>
      </c>
      <c r="R56" s="70" t="str">
        <f>Ks!A24</f>
        <v>Dicker</v>
      </c>
      <c r="S56" s="1" t="e">
        <f>CONCATENATE(Ks!#REF!," ",Ks!#REF!)</f>
        <v>#REF!</v>
      </c>
      <c r="T56" t="e">
        <f>Ks!#REF!</f>
        <v>#REF!</v>
      </c>
      <c r="U56" t="e">
        <f>Ks!#REF!</f>
        <v>#REF!</v>
      </c>
      <c r="V56" t="e">
        <f>Ks!#REF!</f>
        <v>#REF!</v>
      </c>
      <c r="W56" t="str">
        <f>Ks!B24</f>
        <v>Cameron</v>
      </c>
      <c r="X56" t="str">
        <f>Ks!E24</f>
        <v>K</v>
      </c>
      <c r="Y56">
        <f>Ks!F24</f>
        <v>17</v>
      </c>
      <c r="Z56">
        <f>Ks!H24</f>
        <v>2</v>
      </c>
      <c r="AA56" s="70">
        <f>Ks!J24</f>
        <v>135</v>
      </c>
      <c r="AB56" s="1" t="str">
        <f>CONCATENATE(Ks!B24," ",Ks!A24)</f>
        <v>Cameron Dicker</v>
      </c>
      <c r="AC56" t="str">
        <f>Ks!E24</f>
        <v>K</v>
      </c>
      <c r="AD56" t="str">
        <f>Ks!C24</f>
        <v>Chargers</v>
      </c>
      <c r="AE56">
        <f>Ks!D24</f>
        <v>5</v>
      </c>
      <c r="AF56">
        <f>Ks!K24</f>
        <v>-52</v>
      </c>
      <c r="AG56">
        <f>Ks!M24</f>
        <v>-52</v>
      </c>
      <c r="AH56">
        <f>Ks!O24</f>
        <v>-52</v>
      </c>
      <c r="AI56">
        <f>Ks!Q24</f>
        <v>-52</v>
      </c>
      <c r="AJ56" s="70">
        <f>Ks!S24</f>
        <v>-52</v>
      </c>
      <c r="AK56" t="e">
        <f t="shared" ca="1" si="4"/>
        <v>#NAME?</v>
      </c>
      <c r="AL56" t="e">
        <f t="shared" ca="1" si="5"/>
        <v>#NAME?</v>
      </c>
      <c r="AM56" t="e">
        <f t="shared" ca="1" si="6"/>
        <v>#NAME?</v>
      </c>
      <c r="AN56" t="e">
        <f t="shared" ca="1" si="7"/>
        <v>#NAME?</v>
      </c>
      <c r="AO56" t="e">
        <f t="shared" ca="1" si="8"/>
        <v>#NAME?</v>
      </c>
      <c r="AP56" t="e">
        <f t="shared" ca="1" si="9"/>
        <v>#NAME?</v>
      </c>
      <c r="AQ56" t="e">
        <f t="shared" ca="1" si="10"/>
        <v>#NAME?</v>
      </c>
      <c r="AR56" t="e">
        <f t="shared" ca="1" si="11"/>
        <v>#NAME?</v>
      </c>
      <c r="AS56" t="e">
        <f t="shared" ca="1" si="12"/>
        <v>#NAME?</v>
      </c>
      <c r="AT56" t="e">
        <f t="shared" ca="1" si="13"/>
        <v>#NAME?</v>
      </c>
      <c r="AU56" t="e">
        <f t="shared" ca="1" si="14"/>
        <v>#NAME?</v>
      </c>
      <c r="AV56" t="e">
        <f t="shared" ca="1" si="15"/>
        <v>#NAME?</v>
      </c>
    </row>
    <row r="57" spans="1:48" x14ac:dyDescent="0.35">
      <c r="A57" s="1" t="e">
        <f>CONCATENATE(Ks!#REF!," ",Ks!#REF!)</f>
        <v>#REF!</v>
      </c>
      <c r="B57" t="e">
        <f>Ks!#REF!</f>
        <v>#REF!</v>
      </c>
      <c r="C57" t="e">
        <f>Ks!#REF!</f>
        <v>#REF!</v>
      </c>
      <c r="D57" t="e">
        <f>Ks!#REF!</f>
        <v>#REF!</v>
      </c>
      <c r="E57" t="e">
        <f>Ks!#REF!</f>
        <v>#REF!</v>
      </c>
      <c r="F57" t="e">
        <f>Ks!#REF!</f>
        <v>#REF!</v>
      </c>
      <c r="G57" t="e">
        <f>Ks!#REF!</f>
        <v>#REF!</v>
      </c>
      <c r="H57" t="e">
        <f>Ks!#REF!</f>
        <v>#REF!</v>
      </c>
      <c r="I57" s="70" t="e">
        <f>Ks!#REF!</f>
        <v>#REF!</v>
      </c>
      <c r="J57" s="1" t="e">
        <f>CONCATENATE(Ks!#REF!," ",Ks!#REF!)</f>
        <v>#REF!</v>
      </c>
      <c r="K57" t="e">
        <f>Ks!#REF!</f>
        <v>#REF!</v>
      </c>
      <c r="L57" t="e">
        <f>Ks!#REF!</f>
        <v>#REF!</v>
      </c>
      <c r="M57" t="e">
        <f>Ks!#REF!</f>
        <v>#REF!</v>
      </c>
      <c r="N57" t="e">
        <f>Ks!#REF!</f>
        <v>#REF!</v>
      </c>
      <c r="O57" t="e">
        <f>Ks!#REF!</f>
        <v>#REF!</v>
      </c>
      <c r="P57" t="e">
        <f>Ks!#REF!</f>
        <v>#REF!</v>
      </c>
      <c r="Q57" t="e">
        <f>Ks!#REF!</f>
        <v>#REF!</v>
      </c>
      <c r="R57" s="70" t="str">
        <f>Ks!A25</f>
        <v>Hopkins</v>
      </c>
      <c r="S57" s="1" t="e">
        <f>CONCATENATE(Ks!#REF!," ",Ks!#REF!)</f>
        <v>#REF!</v>
      </c>
      <c r="T57" t="e">
        <f>Ks!#REF!</f>
        <v>#REF!</v>
      </c>
      <c r="U57" t="e">
        <f>Ks!#REF!</f>
        <v>#REF!</v>
      </c>
      <c r="V57" t="e">
        <f>Ks!#REF!</f>
        <v>#REF!</v>
      </c>
      <c r="W57" t="str">
        <f>Ks!B25</f>
        <v>Dustin</v>
      </c>
      <c r="X57" t="str">
        <f>Ks!E25</f>
        <v>K</v>
      </c>
      <c r="Y57">
        <f>Ks!F25</f>
        <v>16</v>
      </c>
      <c r="Z57">
        <f>Ks!H25</f>
        <v>4</v>
      </c>
      <c r="AA57" s="70">
        <f>Ks!J25</f>
        <v>134</v>
      </c>
      <c r="AB57" s="1" t="str">
        <f>CONCATENATE(Ks!B25," ",Ks!A25)</f>
        <v>Dustin Hopkins</v>
      </c>
      <c r="AC57" t="str">
        <f>Ks!E25</f>
        <v>K</v>
      </c>
      <c r="AD57" t="str">
        <f>Ks!C25</f>
        <v>Browns</v>
      </c>
      <c r="AE57">
        <f>Ks!D25</f>
        <v>10</v>
      </c>
      <c r="AF57">
        <f>Ks!K25</f>
        <v>-53</v>
      </c>
      <c r="AG57">
        <f>Ks!M25</f>
        <v>-53</v>
      </c>
      <c r="AH57">
        <f>Ks!O25</f>
        <v>-53</v>
      </c>
      <c r="AI57">
        <f>Ks!Q25</f>
        <v>-53</v>
      </c>
      <c r="AJ57" s="70">
        <f>Ks!S25</f>
        <v>-53</v>
      </c>
      <c r="AK57" t="e">
        <f t="shared" ca="1" si="4"/>
        <v>#NAME?</v>
      </c>
      <c r="AL57" t="e">
        <f t="shared" ca="1" si="5"/>
        <v>#NAME?</v>
      </c>
      <c r="AM57" t="e">
        <f t="shared" ca="1" si="6"/>
        <v>#NAME?</v>
      </c>
      <c r="AN57" t="e">
        <f t="shared" ca="1" si="7"/>
        <v>#NAME?</v>
      </c>
      <c r="AO57" t="e">
        <f t="shared" ca="1" si="8"/>
        <v>#NAME?</v>
      </c>
      <c r="AP57" t="e">
        <f t="shared" ca="1" si="9"/>
        <v>#NAME?</v>
      </c>
      <c r="AQ57" t="e">
        <f t="shared" ca="1" si="10"/>
        <v>#NAME?</v>
      </c>
      <c r="AR57" t="e">
        <f t="shared" ca="1" si="11"/>
        <v>#NAME?</v>
      </c>
      <c r="AS57" t="e">
        <f t="shared" ca="1" si="12"/>
        <v>#NAME?</v>
      </c>
      <c r="AT57" t="e">
        <f t="shared" ca="1" si="13"/>
        <v>#NAME?</v>
      </c>
      <c r="AU57" t="e">
        <f t="shared" ca="1" si="14"/>
        <v>#NAME?</v>
      </c>
      <c r="AV57" t="e">
        <f t="shared" ca="1" si="15"/>
        <v>#NAME?</v>
      </c>
    </row>
    <row r="58" spans="1:48" x14ac:dyDescent="0.35">
      <c r="A58" s="1" t="e">
        <f>CONCATENATE(Ks!#REF!," ",Ks!#REF!)</f>
        <v>#REF!</v>
      </c>
      <c r="B58" t="e">
        <f>Ks!#REF!</f>
        <v>#REF!</v>
      </c>
      <c r="C58" t="e">
        <f>Ks!#REF!</f>
        <v>#REF!</v>
      </c>
      <c r="D58" t="e">
        <f>Ks!#REF!</f>
        <v>#REF!</v>
      </c>
      <c r="E58" t="e">
        <f>Ks!#REF!</f>
        <v>#REF!</v>
      </c>
      <c r="F58" t="e">
        <f>Ks!#REF!</f>
        <v>#REF!</v>
      </c>
      <c r="G58" t="e">
        <f>Ks!#REF!</f>
        <v>#REF!</v>
      </c>
      <c r="H58" t="e">
        <f>Ks!#REF!</f>
        <v>#REF!</v>
      </c>
      <c r="I58" s="70" t="e">
        <f>Ks!#REF!</f>
        <v>#REF!</v>
      </c>
      <c r="J58" s="1" t="e">
        <f>CONCATENATE(Ks!#REF!," ",Ks!#REF!)</f>
        <v>#REF!</v>
      </c>
      <c r="K58" t="e">
        <f>Ks!#REF!</f>
        <v>#REF!</v>
      </c>
      <c r="L58" t="e">
        <f>Ks!#REF!</f>
        <v>#REF!</v>
      </c>
      <c r="M58" t="e">
        <f>Ks!#REF!</f>
        <v>#REF!</v>
      </c>
      <c r="N58" t="e">
        <f>Ks!#REF!</f>
        <v>#REF!</v>
      </c>
      <c r="O58" t="e">
        <f>Ks!#REF!</f>
        <v>#REF!</v>
      </c>
      <c r="P58" t="e">
        <f>Ks!#REF!</f>
        <v>#REF!</v>
      </c>
      <c r="Q58" t="e">
        <f>Ks!#REF!</f>
        <v>#REF!</v>
      </c>
      <c r="R58" s="70" t="str">
        <f>Ks!A26</f>
        <v>Lutz</v>
      </c>
      <c r="S58" s="1" t="e">
        <f>CONCATENATE(Ks!#REF!," ",Ks!#REF!)</f>
        <v>#REF!</v>
      </c>
      <c r="T58" t="e">
        <f>Ks!#REF!</f>
        <v>#REF!</v>
      </c>
      <c r="U58" t="e">
        <f>Ks!#REF!</f>
        <v>#REF!</v>
      </c>
      <c r="V58" t="e">
        <f>Ks!#REF!</f>
        <v>#REF!</v>
      </c>
      <c r="W58" t="str">
        <f>Ks!B26</f>
        <v>Wil</v>
      </c>
      <c r="X58" t="str">
        <f>Ks!E26</f>
        <v>K</v>
      </c>
      <c r="Y58">
        <f>Ks!F26</f>
        <v>16</v>
      </c>
      <c r="Z58">
        <f>Ks!H26</f>
        <v>4</v>
      </c>
      <c r="AA58" s="70">
        <f>Ks!J26</f>
        <v>132</v>
      </c>
      <c r="AB58" s="1" t="str">
        <f>CONCATENATE(Ks!B26," ",Ks!A26)</f>
        <v>Wil Lutz</v>
      </c>
      <c r="AC58" t="str">
        <f>Ks!E26</f>
        <v>K</v>
      </c>
      <c r="AD58" t="str">
        <f>Ks!C26</f>
        <v>Broncos</v>
      </c>
      <c r="AE58">
        <f>Ks!D26</f>
        <v>14</v>
      </c>
      <c r="AF58">
        <f>Ks!K26</f>
        <v>-55</v>
      </c>
      <c r="AG58">
        <f>Ks!M26</f>
        <v>-55</v>
      </c>
      <c r="AH58">
        <f>Ks!O26</f>
        <v>-55</v>
      </c>
      <c r="AI58">
        <f>Ks!Q26</f>
        <v>-55</v>
      </c>
      <c r="AJ58" s="70">
        <f>Ks!S26</f>
        <v>-55</v>
      </c>
      <c r="AK58" t="e">
        <f t="shared" ca="1" si="4"/>
        <v>#NAME?</v>
      </c>
      <c r="AL58" t="e">
        <f t="shared" ca="1" si="5"/>
        <v>#NAME?</v>
      </c>
      <c r="AM58" t="e">
        <f t="shared" ca="1" si="6"/>
        <v>#NAME?</v>
      </c>
      <c r="AN58" t="e">
        <f t="shared" ca="1" si="7"/>
        <v>#NAME?</v>
      </c>
      <c r="AO58" t="e">
        <f t="shared" ca="1" si="8"/>
        <v>#NAME?</v>
      </c>
      <c r="AP58" t="e">
        <f t="shared" ca="1" si="9"/>
        <v>#NAME?</v>
      </c>
      <c r="AQ58" t="e">
        <f t="shared" ca="1" si="10"/>
        <v>#NAME?</v>
      </c>
      <c r="AR58" t="e">
        <f t="shared" ca="1" si="11"/>
        <v>#NAME?</v>
      </c>
      <c r="AS58" t="e">
        <f t="shared" ca="1" si="12"/>
        <v>#NAME?</v>
      </c>
      <c r="AT58" t="e">
        <f t="shared" ca="1" si="13"/>
        <v>#NAME?</v>
      </c>
      <c r="AU58" t="e">
        <f t="shared" ca="1" si="14"/>
        <v>#NAME?</v>
      </c>
      <c r="AV58" t="e">
        <f t="shared" ca="1" si="15"/>
        <v>#NAME?</v>
      </c>
    </row>
    <row r="59" spans="1:48" x14ac:dyDescent="0.35">
      <c r="A59" s="1" t="e">
        <f>CONCATENATE(Ks!#REF!," ",Ks!#REF!)</f>
        <v>#REF!</v>
      </c>
      <c r="B59" t="e">
        <f>Ks!#REF!</f>
        <v>#REF!</v>
      </c>
      <c r="C59" t="e">
        <f>Ks!#REF!</f>
        <v>#REF!</v>
      </c>
      <c r="D59" t="e">
        <f>Ks!#REF!</f>
        <v>#REF!</v>
      </c>
      <c r="E59" t="e">
        <f>Ks!#REF!</f>
        <v>#REF!</v>
      </c>
      <c r="F59" t="e">
        <f>Ks!#REF!</f>
        <v>#REF!</v>
      </c>
      <c r="G59" t="e">
        <f>Ks!#REF!</f>
        <v>#REF!</v>
      </c>
      <c r="H59" t="e">
        <f>Ks!#REF!</f>
        <v>#REF!</v>
      </c>
      <c r="I59" s="70" t="e">
        <f>Ks!#REF!</f>
        <v>#REF!</v>
      </c>
      <c r="J59" s="1" t="e">
        <f>CONCATENATE(Ks!#REF!," ",Ks!#REF!)</f>
        <v>#REF!</v>
      </c>
      <c r="K59" t="e">
        <f>Ks!#REF!</f>
        <v>#REF!</v>
      </c>
      <c r="L59" t="e">
        <f>Ks!#REF!</f>
        <v>#REF!</v>
      </c>
      <c r="M59" t="e">
        <f>Ks!#REF!</f>
        <v>#REF!</v>
      </c>
      <c r="N59" t="e">
        <f>Ks!#REF!</f>
        <v>#REF!</v>
      </c>
      <c r="O59" t="e">
        <f>Ks!#REF!</f>
        <v>#REF!</v>
      </c>
      <c r="P59" t="e">
        <f>Ks!#REF!</f>
        <v>#REF!</v>
      </c>
      <c r="Q59" t="e">
        <f>Ks!#REF!</f>
        <v>#REF!</v>
      </c>
      <c r="R59" s="70" t="str">
        <f>Ks!A27</f>
        <v>Santos</v>
      </c>
      <c r="S59" s="1" t="e">
        <f>CONCATENATE(Ks!#REF!," ",Ks!#REF!)</f>
        <v>#REF!</v>
      </c>
      <c r="T59" t="e">
        <f>Ks!#REF!</f>
        <v>#REF!</v>
      </c>
      <c r="U59" t="e">
        <f>Ks!#REF!</f>
        <v>#REF!</v>
      </c>
      <c r="V59" t="e">
        <f>Ks!#REF!</f>
        <v>#REF!</v>
      </c>
      <c r="W59" t="str">
        <f>Ks!B27</f>
        <v>Cairo</v>
      </c>
      <c r="X59" t="str">
        <f>Ks!E27</f>
        <v>K</v>
      </c>
      <c r="Y59">
        <f>Ks!F27</f>
        <v>16</v>
      </c>
      <c r="Z59">
        <f>Ks!H27</f>
        <v>3</v>
      </c>
      <c r="AA59" s="70">
        <f>Ks!J27</f>
        <v>131</v>
      </c>
      <c r="AB59" s="1" t="str">
        <f>CONCATENATE(Ks!B27," ",Ks!A27)</f>
        <v>Cairo Santos</v>
      </c>
      <c r="AC59" t="str">
        <f>Ks!E27</f>
        <v>K</v>
      </c>
      <c r="AD59" t="str">
        <f>Ks!C27</f>
        <v>Bears</v>
      </c>
      <c r="AE59">
        <f>Ks!D27</f>
        <v>7</v>
      </c>
      <c r="AF59">
        <f>Ks!K27</f>
        <v>-56</v>
      </c>
      <c r="AG59">
        <f>Ks!M27</f>
        <v>-56</v>
      </c>
      <c r="AH59">
        <f>Ks!O27</f>
        <v>-56</v>
      </c>
      <c r="AI59">
        <f>Ks!Q27</f>
        <v>-56</v>
      </c>
      <c r="AJ59" s="70">
        <f>Ks!S27</f>
        <v>-56</v>
      </c>
      <c r="AK59" t="e">
        <f t="shared" ca="1" si="4"/>
        <v>#NAME?</v>
      </c>
      <c r="AL59" t="e">
        <f t="shared" ca="1" si="5"/>
        <v>#NAME?</v>
      </c>
      <c r="AM59" t="e">
        <f t="shared" ca="1" si="6"/>
        <v>#NAME?</v>
      </c>
      <c r="AN59" t="e">
        <f t="shared" ca="1" si="7"/>
        <v>#NAME?</v>
      </c>
      <c r="AO59" t="e">
        <f t="shared" ca="1" si="8"/>
        <v>#NAME?</v>
      </c>
      <c r="AP59" t="e">
        <f t="shared" ca="1" si="9"/>
        <v>#NAME?</v>
      </c>
      <c r="AQ59" t="e">
        <f t="shared" ca="1" si="10"/>
        <v>#NAME?</v>
      </c>
      <c r="AR59" t="e">
        <f t="shared" ca="1" si="11"/>
        <v>#NAME?</v>
      </c>
      <c r="AS59" t="e">
        <f t="shared" ca="1" si="12"/>
        <v>#NAME?</v>
      </c>
      <c r="AT59" t="e">
        <f t="shared" ca="1" si="13"/>
        <v>#NAME?</v>
      </c>
      <c r="AU59" t="e">
        <f t="shared" ca="1" si="14"/>
        <v>#NAME?</v>
      </c>
      <c r="AV59" t="e">
        <f t="shared" ca="1" si="15"/>
        <v>#NAME?</v>
      </c>
    </row>
    <row r="60" spans="1:48" x14ac:dyDescent="0.35">
      <c r="A60" s="1" t="e">
        <f>CONCATENATE(Ks!#REF!," ",Ks!#REF!)</f>
        <v>#REF!</v>
      </c>
      <c r="B60" t="e">
        <f>Ks!#REF!</f>
        <v>#REF!</v>
      </c>
      <c r="C60" t="e">
        <f>Ks!#REF!</f>
        <v>#REF!</v>
      </c>
      <c r="D60" t="e">
        <f>Ks!#REF!</f>
        <v>#REF!</v>
      </c>
      <c r="E60" t="e">
        <f>Ks!#REF!</f>
        <v>#REF!</v>
      </c>
      <c r="F60" t="e">
        <f>Ks!#REF!</f>
        <v>#REF!</v>
      </c>
      <c r="G60" t="e">
        <f>Ks!#REF!</f>
        <v>#REF!</v>
      </c>
      <c r="H60" t="e">
        <f>Ks!#REF!</f>
        <v>#REF!</v>
      </c>
      <c r="I60" s="70" t="e">
        <f>Ks!#REF!</f>
        <v>#REF!</v>
      </c>
      <c r="J60" s="1" t="e">
        <f>CONCATENATE(Ks!#REF!," ",Ks!#REF!)</f>
        <v>#REF!</v>
      </c>
      <c r="K60" t="e">
        <f>Ks!#REF!</f>
        <v>#REF!</v>
      </c>
      <c r="L60" t="e">
        <f>Ks!#REF!</f>
        <v>#REF!</v>
      </c>
      <c r="M60" t="e">
        <f>Ks!#REF!</f>
        <v>#REF!</v>
      </c>
      <c r="N60" t="e">
        <f>Ks!#REF!</f>
        <v>#REF!</v>
      </c>
      <c r="O60" t="e">
        <f>Ks!#REF!</f>
        <v>#REF!</v>
      </c>
      <c r="P60" t="e">
        <f>Ks!#REF!</f>
        <v>#REF!</v>
      </c>
      <c r="Q60" t="e">
        <f>Ks!#REF!</f>
        <v>#REF!</v>
      </c>
      <c r="R60" s="70" t="str">
        <f>Ks!A28</f>
        <v>Karty</v>
      </c>
      <c r="S60" s="1" t="e">
        <f>CONCATENATE(Ks!#REF!," ",Ks!#REF!)</f>
        <v>#REF!</v>
      </c>
      <c r="T60" t="e">
        <f>Ks!#REF!</f>
        <v>#REF!</v>
      </c>
      <c r="U60" t="e">
        <f>Ks!#REF!</f>
        <v>#REF!</v>
      </c>
      <c r="V60" t="e">
        <f>Ks!#REF!</f>
        <v>#REF!</v>
      </c>
      <c r="W60" t="str">
        <f>Ks!B28</f>
        <v>Joshua</v>
      </c>
      <c r="X60" t="str">
        <f>Ks!E28</f>
        <v>K</v>
      </c>
      <c r="Y60">
        <f>Ks!F28</f>
        <v>14</v>
      </c>
      <c r="Z60">
        <f>Ks!H28</f>
        <v>3</v>
      </c>
      <c r="AA60" s="70">
        <f>Ks!J28</f>
        <v>128</v>
      </c>
      <c r="AB60" s="1" t="str">
        <f>CONCATENATE(Ks!B28," ",Ks!A28)</f>
        <v>Joshua Karty</v>
      </c>
      <c r="AC60" t="str">
        <f>Ks!E28</f>
        <v>K</v>
      </c>
      <c r="AD60" t="str">
        <f>Ks!C28</f>
        <v>Rams</v>
      </c>
      <c r="AE60">
        <f>Ks!D28</f>
        <v>6</v>
      </c>
      <c r="AF60">
        <f>Ks!K28</f>
        <v>-59</v>
      </c>
      <c r="AG60">
        <f>Ks!M28</f>
        <v>-59</v>
      </c>
      <c r="AH60">
        <f>Ks!O28</f>
        <v>-59</v>
      </c>
      <c r="AI60">
        <f>Ks!Q28</f>
        <v>-59</v>
      </c>
      <c r="AJ60" s="70">
        <f>Ks!S28</f>
        <v>-59</v>
      </c>
      <c r="AK60" t="e">
        <f t="shared" ca="1" si="4"/>
        <v>#NAME?</v>
      </c>
      <c r="AL60" t="e">
        <f t="shared" ca="1" si="5"/>
        <v>#NAME?</v>
      </c>
      <c r="AM60" t="e">
        <f t="shared" ca="1" si="6"/>
        <v>#NAME?</v>
      </c>
      <c r="AN60" t="e">
        <f t="shared" ca="1" si="7"/>
        <v>#NAME?</v>
      </c>
      <c r="AO60" t="e">
        <f t="shared" ca="1" si="8"/>
        <v>#NAME?</v>
      </c>
      <c r="AP60" t="e">
        <f t="shared" ca="1" si="9"/>
        <v>#NAME?</v>
      </c>
      <c r="AQ60" t="e">
        <f t="shared" ca="1" si="10"/>
        <v>#NAME?</v>
      </c>
      <c r="AR60" t="e">
        <f t="shared" ca="1" si="11"/>
        <v>#NAME?</v>
      </c>
      <c r="AS60" t="e">
        <f t="shared" ca="1" si="12"/>
        <v>#NAME?</v>
      </c>
      <c r="AT60" t="e">
        <f t="shared" ca="1" si="13"/>
        <v>#NAME?</v>
      </c>
      <c r="AU60" t="e">
        <f t="shared" ca="1" si="14"/>
        <v>#NAME?</v>
      </c>
      <c r="AV60" t="e">
        <f t="shared" ca="1" si="15"/>
        <v>#NAME?</v>
      </c>
    </row>
    <row r="61" spans="1:48" x14ac:dyDescent="0.35">
      <c r="A61" s="1" t="e">
        <f>CONCATENATE(Ks!#REF!," ",Ks!#REF!)</f>
        <v>#REF!</v>
      </c>
      <c r="B61" t="e">
        <f>Ks!#REF!</f>
        <v>#REF!</v>
      </c>
      <c r="C61" t="e">
        <f>Ks!#REF!</f>
        <v>#REF!</v>
      </c>
      <c r="D61" t="e">
        <f>Ks!#REF!</f>
        <v>#REF!</v>
      </c>
      <c r="E61" t="e">
        <f>Ks!#REF!</f>
        <v>#REF!</v>
      </c>
      <c r="F61" t="e">
        <f>Ks!#REF!</f>
        <v>#REF!</v>
      </c>
      <c r="G61" t="e">
        <f>Ks!#REF!</f>
        <v>#REF!</v>
      </c>
      <c r="H61" t="e">
        <f>Ks!#REF!</f>
        <v>#REF!</v>
      </c>
      <c r="I61" s="70" t="e">
        <f>Ks!#REF!</f>
        <v>#REF!</v>
      </c>
      <c r="J61" s="1" t="e">
        <f>CONCATENATE(Ks!#REF!," ",Ks!#REF!)</f>
        <v>#REF!</v>
      </c>
      <c r="K61" t="e">
        <f>Ks!#REF!</f>
        <v>#REF!</v>
      </c>
      <c r="L61" t="e">
        <f>Ks!#REF!</f>
        <v>#REF!</v>
      </c>
      <c r="M61" t="e">
        <f>Ks!#REF!</f>
        <v>#REF!</v>
      </c>
      <c r="N61" t="e">
        <f>Ks!#REF!</f>
        <v>#REF!</v>
      </c>
      <c r="O61" t="e">
        <f>Ks!#REF!</f>
        <v>#REF!</v>
      </c>
      <c r="P61" t="e">
        <f>Ks!#REF!</f>
        <v>#REF!</v>
      </c>
      <c r="Q61" t="e">
        <f>Ks!#REF!</f>
        <v>#REF!</v>
      </c>
      <c r="R61" s="70" t="str">
        <f>Ks!A29</f>
        <v>Pineiro</v>
      </c>
      <c r="S61" s="1" t="e">
        <f>CONCATENATE(Ks!#REF!," ",Ks!#REF!)</f>
        <v>#REF!</v>
      </c>
      <c r="T61" t="e">
        <f>Ks!#REF!</f>
        <v>#REF!</v>
      </c>
      <c r="U61" t="e">
        <f>Ks!#REF!</f>
        <v>#REF!</v>
      </c>
      <c r="V61" t="e">
        <f>Ks!#REF!</f>
        <v>#REF!</v>
      </c>
      <c r="W61" t="str">
        <f>Ks!B29</f>
        <v>Eddy</v>
      </c>
      <c r="X61" t="str">
        <f>Ks!E29</f>
        <v>K</v>
      </c>
      <c r="Y61">
        <f>Ks!F29</f>
        <v>17</v>
      </c>
      <c r="Z61">
        <f>Ks!H29</f>
        <v>2</v>
      </c>
      <c r="AA61" s="70">
        <f>Ks!J29</f>
        <v>126</v>
      </c>
      <c r="AB61" s="1" t="str">
        <f>CONCATENATE(Ks!B29," ",Ks!A29)</f>
        <v>Eddy Pineiro</v>
      </c>
      <c r="AC61" t="str">
        <f>Ks!E29</f>
        <v>K</v>
      </c>
      <c r="AD61" t="str">
        <f>Ks!C29</f>
        <v>Panthers</v>
      </c>
      <c r="AE61">
        <f>Ks!D29</f>
        <v>11</v>
      </c>
      <c r="AF61">
        <f>Ks!K29</f>
        <v>-61</v>
      </c>
      <c r="AG61">
        <f>Ks!M29</f>
        <v>-61</v>
      </c>
      <c r="AH61">
        <f>Ks!O29</f>
        <v>-61</v>
      </c>
      <c r="AI61">
        <f>Ks!Q29</f>
        <v>-61</v>
      </c>
      <c r="AJ61" s="70">
        <f>Ks!S29</f>
        <v>-61</v>
      </c>
      <c r="AK61" t="e">
        <f t="shared" ca="1" si="4"/>
        <v>#NAME?</v>
      </c>
      <c r="AL61" t="e">
        <f t="shared" ca="1" si="5"/>
        <v>#NAME?</v>
      </c>
      <c r="AM61" t="e">
        <f t="shared" ca="1" si="6"/>
        <v>#NAME?</v>
      </c>
      <c r="AN61" t="e">
        <f t="shared" ca="1" si="7"/>
        <v>#NAME?</v>
      </c>
      <c r="AO61" t="e">
        <f t="shared" ca="1" si="8"/>
        <v>#NAME?</v>
      </c>
      <c r="AP61" t="e">
        <f t="shared" ca="1" si="9"/>
        <v>#NAME?</v>
      </c>
      <c r="AQ61" t="e">
        <f t="shared" ca="1" si="10"/>
        <v>#NAME?</v>
      </c>
      <c r="AR61" t="e">
        <f t="shared" ca="1" si="11"/>
        <v>#NAME?</v>
      </c>
      <c r="AS61" t="e">
        <f t="shared" ca="1" si="12"/>
        <v>#NAME?</v>
      </c>
      <c r="AT61" t="e">
        <f t="shared" ca="1" si="13"/>
        <v>#NAME?</v>
      </c>
      <c r="AU61" t="e">
        <f t="shared" ca="1" si="14"/>
        <v>#NAME?</v>
      </c>
      <c r="AV61" t="e">
        <f t="shared" ca="1" si="15"/>
        <v>#NAME?</v>
      </c>
    </row>
    <row r="62" spans="1:48" x14ac:dyDescent="0.35">
      <c r="A62" s="1" t="e">
        <f>CONCATENATE(Ks!#REF!," ",Ks!#REF!)</f>
        <v>#REF!</v>
      </c>
      <c r="B62" t="e">
        <f>Ks!#REF!</f>
        <v>#REF!</v>
      </c>
      <c r="C62" t="e">
        <f>Ks!#REF!</f>
        <v>#REF!</v>
      </c>
      <c r="D62" t="e">
        <f>Ks!#REF!</f>
        <v>#REF!</v>
      </c>
      <c r="E62" t="e">
        <f>Ks!#REF!</f>
        <v>#REF!</v>
      </c>
      <c r="F62" t="e">
        <f>Ks!#REF!</f>
        <v>#REF!</v>
      </c>
      <c r="G62" t="e">
        <f>Ks!#REF!</f>
        <v>#REF!</v>
      </c>
      <c r="H62" t="e">
        <f>Ks!#REF!</f>
        <v>#REF!</v>
      </c>
      <c r="I62" s="70" t="e">
        <f>Ks!#REF!</f>
        <v>#REF!</v>
      </c>
      <c r="J62" s="1" t="e">
        <f>CONCATENATE(Ks!#REF!," ",Ks!#REF!)</f>
        <v>#REF!</v>
      </c>
      <c r="K62" t="e">
        <f>Ks!#REF!</f>
        <v>#REF!</v>
      </c>
      <c r="L62" t="e">
        <f>Ks!#REF!</f>
        <v>#REF!</v>
      </c>
      <c r="M62" t="e">
        <f>Ks!#REF!</f>
        <v>#REF!</v>
      </c>
      <c r="N62" t="e">
        <f>Ks!#REF!</f>
        <v>#REF!</v>
      </c>
      <c r="O62" t="e">
        <f>Ks!#REF!</f>
        <v>#REF!</v>
      </c>
      <c r="P62" t="e">
        <f>Ks!#REF!</f>
        <v>#REF!</v>
      </c>
      <c r="Q62" t="e">
        <f>Ks!#REF!</f>
        <v>#REF!</v>
      </c>
      <c r="R62" s="70" t="str">
        <f>Ks!A30</f>
        <v>Folk</v>
      </c>
      <c r="S62" s="1" t="e">
        <f>CONCATENATE(Ks!#REF!," ",Ks!#REF!)</f>
        <v>#REF!</v>
      </c>
      <c r="T62" t="e">
        <f>Ks!#REF!</f>
        <v>#REF!</v>
      </c>
      <c r="U62" t="e">
        <f>Ks!#REF!</f>
        <v>#REF!</v>
      </c>
      <c r="V62" t="e">
        <f>Ks!#REF!</f>
        <v>#REF!</v>
      </c>
      <c r="W62" t="str">
        <f>Ks!B30</f>
        <v>Nick</v>
      </c>
      <c r="X62" t="str">
        <f>Ks!E30</f>
        <v>K</v>
      </c>
      <c r="Y62">
        <f>Ks!F30</f>
        <v>16</v>
      </c>
      <c r="Z62">
        <f>Ks!H30</f>
        <v>5</v>
      </c>
      <c r="AA62" s="70">
        <f>Ks!J30</f>
        <v>126</v>
      </c>
      <c r="AB62" s="1" t="str">
        <f>CONCATENATE(Ks!B30," ",Ks!A30)</f>
        <v>Nick Folk</v>
      </c>
      <c r="AC62" t="str">
        <f>Ks!E30</f>
        <v>K</v>
      </c>
      <c r="AD62" t="str">
        <f>Ks!C30</f>
        <v>Titans</v>
      </c>
      <c r="AE62">
        <f>Ks!D30</f>
        <v>5</v>
      </c>
      <c r="AF62">
        <f>Ks!K30</f>
        <v>-61</v>
      </c>
      <c r="AG62">
        <f>Ks!M30</f>
        <v>-61</v>
      </c>
      <c r="AH62">
        <f>Ks!O30</f>
        <v>-61</v>
      </c>
      <c r="AI62">
        <f>Ks!Q30</f>
        <v>-61</v>
      </c>
      <c r="AJ62" s="70">
        <f>Ks!S30</f>
        <v>-61</v>
      </c>
      <c r="AK62" t="e">
        <f t="shared" ca="1" si="4"/>
        <v>#NAME?</v>
      </c>
      <c r="AL62" t="e">
        <f t="shared" ca="1" si="5"/>
        <v>#NAME?</v>
      </c>
      <c r="AM62" t="e">
        <f t="shared" ca="1" si="6"/>
        <v>#NAME?</v>
      </c>
      <c r="AN62" t="e">
        <f t="shared" ca="1" si="7"/>
        <v>#NAME?</v>
      </c>
      <c r="AO62" t="e">
        <f t="shared" ca="1" si="8"/>
        <v>#NAME?</v>
      </c>
      <c r="AP62" t="e">
        <f t="shared" ca="1" si="9"/>
        <v>#NAME?</v>
      </c>
      <c r="AQ62" t="e">
        <f t="shared" ca="1" si="10"/>
        <v>#NAME?</v>
      </c>
      <c r="AR62" t="e">
        <f t="shared" ca="1" si="11"/>
        <v>#NAME?</v>
      </c>
      <c r="AS62" t="e">
        <f t="shared" ca="1" si="12"/>
        <v>#NAME?</v>
      </c>
      <c r="AT62" t="e">
        <f t="shared" ca="1" si="13"/>
        <v>#NAME?</v>
      </c>
      <c r="AU62" t="e">
        <f t="shared" ca="1" si="14"/>
        <v>#NAME?</v>
      </c>
      <c r="AV62" t="e">
        <f t="shared" ca="1" si="15"/>
        <v>#NAME?</v>
      </c>
    </row>
    <row r="63" spans="1:48" x14ac:dyDescent="0.35">
      <c r="A63" s="1" t="e">
        <f>CONCATENATE(Ks!#REF!," ",Ks!#REF!)</f>
        <v>#REF!</v>
      </c>
      <c r="B63" t="e">
        <f>Ks!#REF!</f>
        <v>#REF!</v>
      </c>
      <c r="C63" t="e">
        <f>Ks!#REF!</f>
        <v>#REF!</v>
      </c>
      <c r="D63" t="e">
        <f>Ks!#REF!</f>
        <v>#REF!</v>
      </c>
      <c r="E63" t="e">
        <f>Ks!#REF!</f>
        <v>#REF!</v>
      </c>
      <c r="F63" t="e">
        <f>Ks!#REF!</f>
        <v>#REF!</v>
      </c>
      <c r="G63" t="e">
        <f>Ks!#REF!</f>
        <v>#REF!</v>
      </c>
      <c r="H63" t="e">
        <f>Ks!#REF!</f>
        <v>#REF!</v>
      </c>
      <c r="I63" s="70" t="e">
        <f>Ks!#REF!</f>
        <v>#REF!</v>
      </c>
      <c r="J63" s="1" t="e">
        <f>CONCATENATE(Ks!#REF!," ",Ks!#REF!)</f>
        <v>#REF!</v>
      </c>
      <c r="K63" t="e">
        <f>Ks!#REF!</f>
        <v>#REF!</v>
      </c>
      <c r="L63" t="e">
        <f>Ks!#REF!</f>
        <v>#REF!</v>
      </c>
      <c r="M63" t="e">
        <f>Ks!#REF!</f>
        <v>#REF!</v>
      </c>
      <c r="N63" t="e">
        <f>Ks!#REF!</f>
        <v>#REF!</v>
      </c>
      <c r="O63" t="e">
        <f>Ks!#REF!</f>
        <v>#REF!</v>
      </c>
      <c r="P63" t="e">
        <f>Ks!#REF!</f>
        <v>#REF!</v>
      </c>
      <c r="Q63" t="e">
        <f>Ks!#REF!</f>
        <v>#REF!</v>
      </c>
      <c r="R63" s="70" t="str">
        <f>Ks!A31</f>
        <v>McLaughlin</v>
      </c>
      <c r="S63" s="1" t="e">
        <f>CONCATENATE(Ks!#REF!," ",Ks!#REF!)</f>
        <v>#REF!</v>
      </c>
      <c r="T63" t="e">
        <f>Ks!#REF!</f>
        <v>#REF!</v>
      </c>
      <c r="U63" t="e">
        <f>Ks!#REF!</f>
        <v>#REF!</v>
      </c>
      <c r="V63" t="e">
        <f>Ks!#REF!</f>
        <v>#REF!</v>
      </c>
      <c r="W63" t="str">
        <f>Ks!B31</f>
        <v>Chase</v>
      </c>
      <c r="X63" t="str">
        <f>Ks!E31</f>
        <v>K</v>
      </c>
      <c r="Y63">
        <f>Ks!F31</f>
        <v>13</v>
      </c>
      <c r="Z63">
        <f>Ks!H31</f>
        <v>4</v>
      </c>
      <c r="AA63" s="70">
        <f>Ks!J31</f>
        <v>119</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e">
        <f t="shared" ca="1" si="4"/>
        <v>#NAME?</v>
      </c>
      <c r="AL63" t="e">
        <f t="shared" ca="1" si="5"/>
        <v>#NAME?</v>
      </c>
      <c r="AM63" t="e">
        <f t="shared" ca="1" si="6"/>
        <v>#NAME?</v>
      </c>
      <c r="AN63" t="e">
        <f t="shared" ca="1" si="7"/>
        <v>#NAME?</v>
      </c>
      <c r="AO63" t="e">
        <f t="shared" ca="1" si="8"/>
        <v>#NAME?</v>
      </c>
      <c r="AP63" t="e">
        <f t="shared" ca="1" si="9"/>
        <v>#NAME?</v>
      </c>
      <c r="AQ63" t="e">
        <f t="shared" ca="1" si="10"/>
        <v>#NAME?</v>
      </c>
      <c r="AR63" t="e">
        <f t="shared" ca="1" si="11"/>
        <v>#NAME?</v>
      </c>
      <c r="AS63" t="e">
        <f t="shared" ca="1" si="12"/>
        <v>#NAME?</v>
      </c>
      <c r="AT63" t="e">
        <f t="shared" ca="1" si="13"/>
        <v>#NAME?</v>
      </c>
      <c r="AU63" t="e">
        <f t="shared" ca="1" si="14"/>
        <v>#NAME?</v>
      </c>
      <c r="AV63" t="e">
        <f t="shared" ca="1" si="15"/>
        <v>#NAME?</v>
      </c>
    </row>
    <row r="64" spans="1:48" x14ac:dyDescent="0.35">
      <c r="A64" s="1" t="e">
        <f>CONCATENATE(Ks!#REF!," ",Ks!#REF!)</f>
        <v>#REF!</v>
      </c>
      <c r="B64" t="e">
        <f>Ks!#REF!</f>
        <v>#REF!</v>
      </c>
      <c r="C64" t="e">
        <f>Ks!#REF!</f>
        <v>#REF!</v>
      </c>
      <c r="D64" t="e">
        <f>Ks!#REF!</f>
        <v>#REF!</v>
      </c>
      <c r="E64" t="e">
        <f>Ks!#REF!</f>
        <v>#REF!</v>
      </c>
      <c r="F64" t="e">
        <f>Ks!#REF!</f>
        <v>#REF!</v>
      </c>
      <c r="G64" t="e">
        <f>Ks!#REF!</f>
        <v>#REF!</v>
      </c>
      <c r="H64" t="e">
        <f>Ks!#REF!</f>
        <v>#REF!</v>
      </c>
      <c r="I64" s="70" t="e">
        <f>Ks!#REF!</f>
        <v>#REF!</v>
      </c>
      <c r="J64" s="1" t="e">
        <f>CONCATENATE(Ks!#REF!," ",Ks!#REF!)</f>
        <v>#REF!</v>
      </c>
      <c r="K64" t="e">
        <f>Ks!#REF!</f>
        <v>#REF!</v>
      </c>
      <c r="L64" t="e">
        <f>Ks!#REF!</f>
        <v>#REF!</v>
      </c>
      <c r="M64" t="e">
        <f>Ks!#REF!</f>
        <v>#REF!</v>
      </c>
      <c r="N64" t="e">
        <f>Ks!#REF!</f>
        <v>#REF!</v>
      </c>
      <c r="O64" t="e">
        <f>Ks!#REF!</f>
        <v>#REF!</v>
      </c>
      <c r="P64" t="e">
        <f>Ks!#REF!</f>
        <v>#REF!</v>
      </c>
      <c r="Q64" t="e">
        <f>Ks!#REF!</f>
        <v>#REF!</v>
      </c>
      <c r="R64" s="70" t="str">
        <f>Ks!A32</f>
        <v>Carlson</v>
      </c>
      <c r="S64" s="1" t="e">
        <f>CONCATENATE(Ks!#REF!," ",Ks!#REF!)</f>
        <v>#REF!</v>
      </c>
      <c r="T64" t="e">
        <f>Ks!#REF!</f>
        <v>#REF!</v>
      </c>
      <c r="U64" t="e">
        <f>Ks!#REF!</f>
        <v>#REF!</v>
      </c>
      <c r="V64" t="e">
        <f>Ks!#REF!</f>
        <v>#REF!</v>
      </c>
      <c r="W64" t="str">
        <f>Ks!B32</f>
        <v>Anders</v>
      </c>
      <c r="X64" t="str">
        <f>Ks!E32</f>
        <v>K</v>
      </c>
      <c r="Y64">
        <f>Ks!F32</f>
        <v>16</v>
      </c>
      <c r="Z64">
        <f>Ks!H32</f>
        <v>1</v>
      </c>
      <c r="AA64" s="70">
        <f>Ks!J32</f>
        <v>112</v>
      </c>
      <c r="AB64" s="1" t="str">
        <f>CONCATENATE(Ks!B32," ",Ks!A32)</f>
        <v>Anders Carlson</v>
      </c>
      <c r="AC64" t="str">
        <f>Ks!E32</f>
        <v>K</v>
      </c>
      <c r="AD64" t="str">
        <f>Ks!C32</f>
        <v>Packers</v>
      </c>
      <c r="AE64">
        <f>Ks!D32</f>
        <v>10</v>
      </c>
      <c r="AF64">
        <f>Ks!K32</f>
        <v>-75</v>
      </c>
      <c r="AG64">
        <f>Ks!M32</f>
        <v>-75</v>
      </c>
      <c r="AH64">
        <f>Ks!O32</f>
        <v>-75</v>
      </c>
      <c r="AI64">
        <f>Ks!Q32</f>
        <v>-75</v>
      </c>
      <c r="AJ64" s="70">
        <f>Ks!S32</f>
        <v>-75</v>
      </c>
      <c r="AK64" t="e">
        <f t="shared" ca="1" si="4"/>
        <v>#NAME?</v>
      </c>
      <c r="AL64" t="e">
        <f t="shared" ca="1" si="5"/>
        <v>#NAME?</v>
      </c>
      <c r="AM64" t="e">
        <f t="shared" ca="1" si="6"/>
        <v>#NAME?</v>
      </c>
      <c r="AN64" t="e">
        <f t="shared" ca="1" si="7"/>
        <v>#NAME?</v>
      </c>
      <c r="AO64" t="e">
        <f t="shared" ca="1" si="8"/>
        <v>#NAME?</v>
      </c>
      <c r="AP64" t="e">
        <f t="shared" ca="1" si="9"/>
        <v>#NAME?</v>
      </c>
      <c r="AQ64" t="e">
        <f t="shared" ca="1" si="10"/>
        <v>#NAME?</v>
      </c>
      <c r="AR64" t="e">
        <f t="shared" ca="1" si="11"/>
        <v>#NAME?</v>
      </c>
      <c r="AS64" t="e">
        <f t="shared" ca="1" si="12"/>
        <v>#NAME?</v>
      </c>
      <c r="AT64" t="e">
        <f t="shared" ca="1" si="13"/>
        <v>#NAME?</v>
      </c>
      <c r="AU64" t="e">
        <f t="shared" ca="1" si="14"/>
        <v>#NAME?</v>
      </c>
      <c r="AV64" t="e">
        <f t="shared" ca="1" si="15"/>
        <v>#NAME?</v>
      </c>
    </row>
    <row r="65" spans="1:48" x14ac:dyDescent="0.35">
      <c r="A65" s="1" t="e">
        <f>CONCATENATE(Ks!#REF!," ",Ks!#REF!)</f>
        <v>#REF!</v>
      </c>
      <c r="B65" t="e">
        <f>Ks!#REF!</f>
        <v>#REF!</v>
      </c>
      <c r="C65" t="e">
        <f>Ks!#REF!</f>
        <v>#REF!</v>
      </c>
      <c r="D65" t="e">
        <f>Ks!#REF!</f>
        <v>#REF!</v>
      </c>
      <c r="E65" t="e">
        <f>Ks!#REF!</f>
        <v>#REF!</v>
      </c>
      <c r="F65" t="e">
        <f>Ks!#REF!</f>
        <v>#REF!</v>
      </c>
      <c r="G65" t="e">
        <f>Ks!#REF!</f>
        <v>#REF!</v>
      </c>
      <c r="H65" t="e">
        <f>Ks!#REF!</f>
        <v>#REF!</v>
      </c>
      <c r="I65" s="70" t="e">
        <f>Ks!#REF!</f>
        <v>#REF!</v>
      </c>
      <c r="J65" s="1" t="e">
        <f>CONCATENATE(Ks!#REF!," ",Ks!#REF!)</f>
        <v>#REF!</v>
      </c>
      <c r="K65" t="e">
        <f>Ks!#REF!</f>
        <v>#REF!</v>
      </c>
      <c r="L65" t="e">
        <f>Ks!#REF!</f>
        <v>#REF!</v>
      </c>
      <c r="M65" t="e">
        <f>Ks!#REF!</f>
        <v>#REF!</v>
      </c>
      <c r="N65" t="e">
        <f>Ks!#REF!</f>
        <v>#REF!</v>
      </c>
      <c r="O65" t="e">
        <f>Ks!#REF!</f>
        <v>#REF!</v>
      </c>
      <c r="P65" t="e">
        <f>Ks!#REF!</f>
        <v>#REF!</v>
      </c>
      <c r="Q65" t="e">
        <f>Ks!#REF!</f>
        <v>#REF!</v>
      </c>
      <c r="R65" s="70" t="str">
        <f>Ks!A33</f>
        <v>Ahmed</v>
      </c>
      <c r="S65" s="1" t="e">
        <f>CONCATENATE(Ks!#REF!," ",Ks!#REF!)</f>
        <v>#REF!</v>
      </c>
      <c r="T65" t="e">
        <f>Ks!#REF!</f>
        <v>#REF!</v>
      </c>
      <c r="U65" t="e">
        <f>Ks!#REF!</f>
        <v>#REF!</v>
      </c>
      <c r="V65" t="e">
        <f>Ks!#REF!</f>
        <v>#REF!</v>
      </c>
      <c r="W65" t="str">
        <f>Ks!B33</f>
        <v>Ramiz</v>
      </c>
      <c r="X65" t="str">
        <f>Ks!E33</f>
        <v>K</v>
      </c>
      <c r="Y65">
        <f>Ks!F33</f>
        <v>15</v>
      </c>
      <c r="Z65">
        <f>Ks!H33</f>
        <v>1</v>
      </c>
      <c r="AA65" s="70">
        <f>Ks!J33</f>
        <v>99</v>
      </c>
      <c r="AB65" s="1" t="str">
        <f>CONCATENATE(Ks!B33," ",Ks!A33)</f>
        <v>Ramiz Ahmed</v>
      </c>
      <c r="AC65" t="str">
        <f>Ks!E33</f>
        <v>K</v>
      </c>
      <c r="AD65" t="str">
        <f>Ks!C33</f>
        <v>Redskins</v>
      </c>
      <c r="AE65">
        <f>Ks!D33</f>
        <v>14</v>
      </c>
      <c r="AF65">
        <f>Ks!K33</f>
        <v>-88</v>
      </c>
      <c r="AG65">
        <f>Ks!M33</f>
        <v>-88</v>
      </c>
      <c r="AH65">
        <f>Ks!O33</f>
        <v>-88</v>
      </c>
      <c r="AI65">
        <f>Ks!Q33</f>
        <v>-88</v>
      </c>
      <c r="AJ65" s="70">
        <f>Ks!S33</f>
        <v>-88</v>
      </c>
      <c r="AK65" t="e">
        <f t="shared" ca="1" si="4"/>
        <v>#NAME?</v>
      </c>
      <c r="AL65" t="e">
        <f t="shared" ca="1" si="5"/>
        <v>#NAME?</v>
      </c>
      <c r="AM65" t="e">
        <f t="shared" ca="1" si="6"/>
        <v>#NAME?</v>
      </c>
      <c r="AN65" t="e">
        <f t="shared" ca="1" si="7"/>
        <v>#NAME?</v>
      </c>
      <c r="AO65" t="e">
        <f t="shared" ca="1" si="8"/>
        <v>#NAME?</v>
      </c>
      <c r="AP65" t="e">
        <f t="shared" ca="1" si="9"/>
        <v>#NAME?</v>
      </c>
      <c r="AQ65" t="e">
        <f t="shared" ca="1" si="10"/>
        <v>#NAME?</v>
      </c>
      <c r="AR65" t="e">
        <f t="shared" ca="1" si="11"/>
        <v>#NAME?</v>
      </c>
      <c r="AS65" t="e">
        <f t="shared" ca="1" si="12"/>
        <v>#NAME?</v>
      </c>
      <c r="AT65" t="e">
        <f t="shared" ca="1" si="13"/>
        <v>#NAME?</v>
      </c>
      <c r="AU65" t="e">
        <f t="shared" ca="1" si="14"/>
        <v>#NAME?</v>
      </c>
      <c r="AV65" t="e">
        <f t="shared" ca="1" si="15"/>
        <v>#NAME?</v>
      </c>
    </row>
    <row r="66" spans="1:48" x14ac:dyDescent="0.35">
      <c r="A66" s="1" t="e">
        <f>CONCATENATE(QBs!#REF!," ",QBs!#REF!)</f>
        <v>#REF!</v>
      </c>
      <c r="B66" t="e">
        <f>QBs!#REF!</f>
        <v>#REF!</v>
      </c>
      <c r="C66" t="e">
        <f>QBs!#REF!</f>
        <v>#REF!</v>
      </c>
      <c r="D66" t="e">
        <f>QBs!#REF!</f>
        <v>#REF!</v>
      </c>
      <c r="E66" t="e">
        <f>QBs!#REF!</f>
        <v>#REF!</v>
      </c>
      <c r="F66" t="e">
        <f>QBs!#REF!</f>
        <v>#REF!</v>
      </c>
      <c r="G66" t="e">
        <f>QBs!#REF!</f>
        <v>#REF!</v>
      </c>
      <c r="H66" t="e">
        <f>QBs!#REF!</f>
        <v>#REF!</v>
      </c>
      <c r="I66" s="70" t="e">
        <f>QBs!#REF!</f>
        <v>#REF!</v>
      </c>
      <c r="J66" s="1" t="e">
        <f>CONCATENATE(QBs!#REF!," ",QBs!#REF!)</f>
        <v>#REF!</v>
      </c>
      <c r="K66" t="e">
        <f>QBs!#REF!</f>
        <v>#REF!</v>
      </c>
      <c r="L66" t="e">
        <f>QBs!#REF!</f>
        <v>#REF!</v>
      </c>
      <c r="M66" t="e">
        <f>QBs!#REF!</f>
        <v>#REF!</v>
      </c>
      <c r="N66" t="e">
        <f>QBs!#REF!</f>
        <v>#REF!</v>
      </c>
      <c r="O66" t="e">
        <f>QBs!#REF!</f>
        <v>#REF!</v>
      </c>
      <c r="P66" t="str">
        <f>QBs!A2</f>
        <v>Mahomes</v>
      </c>
      <c r="Q66" t="str">
        <f>QBs!C2</f>
        <v>Chiefs</v>
      </c>
      <c r="R66" s="70">
        <f>QBs!D2</f>
        <v>6</v>
      </c>
      <c r="S66" s="1" t="e">
        <f>CONCATENATE(QBs!#REF!," ",QBs!#REF!)</f>
        <v>#REF!</v>
      </c>
      <c r="T66" t="e">
        <f>QBs!#REF!</f>
        <v>#REF!</v>
      </c>
      <c r="U66" t="e">
        <f>QBs!#REF!</f>
        <v>#REF!</v>
      </c>
      <c r="V66" t="e">
        <f>QBs!#REF!</f>
        <v>#REF!</v>
      </c>
      <c r="W66">
        <f>QBs!F2</f>
        <v>4800</v>
      </c>
      <c r="X66">
        <f>QBs!H2</f>
        <v>12</v>
      </c>
      <c r="Y66">
        <f>QBs!J2</f>
        <v>0</v>
      </c>
      <c r="Z66">
        <f>QBs!L2</f>
        <v>2</v>
      </c>
      <c r="AA66" s="70">
        <f>QBs!O2</f>
        <v>369</v>
      </c>
      <c r="AB66" s="1" t="str">
        <f>CONCATENATE(QBs!B2," ",QBs!A2)</f>
        <v>Patrick Mahomes</v>
      </c>
      <c r="AC66" t="str">
        <f>QBs!E2</f>
        <v>QB</v>
      </c>
      <c r="AD66" t="str">
        <f>QBs!C2</f>
        <v>Chiefs</v>
      </c>
      <c r="AE66">
        <f>QBs!D2</f>
        <v>6</v>
      </c>
      <c r="AF66">
        <f>QBs!P2</f>
        <v>58</v>
      </c>
      <c r="AG66">
        <f>QBs!R2</f>
        <v>58</v>
      </c>
      <c r="AH66">
        <f>QBs!T2</f>
        <v>39</v>
      </c>
      <c r="AI66">
        <f>QBs!V2</f>
        <v>159</v>
      </c>
      <c r="AJ66" s="70">
        <f>QBs!X2</f>
        <v>58</v>
      </c>
      <c r="AK66" t="e">
        <f t="shared" ref="AK66:AK129" ca="1" si="16">showf(AB66)</f>
        <v>#NAME?</v>
      </c>
      <c r="AL66" t="e">
        <f t="shared" ref="AL66:AL129" ca="1" si="17">IF(RIGHT(AK66,1)=")",LEFT(RIGHT(AK66,2)),RIGHT(AK66,1))</f>
        <v>#NAME?</v>
      </c>
      <c r="AM66" t="e">
        <f t="shared" ref="AM66:AM129" ca="1" si="18">showf(AF66)</f>
        <v>#NAME?</v>
      </c>
      <c r="AN66" t="e">
        <f t="shared" ref="AN66:AN129" ca="1" si="19">showf(AG66)</f>
        <v>#NAME?</v>
      </c>
      <c r="AO66" t="e">
        <f t="shared" ref="AO66:AO129" ca="1" si="20">showf(AH66)</f>
        <v>#NAME?</v>
      </c>
      <c r="AP66" t="e">
        <f t="shared" ref="AP66:AP129" ca="1" si="21">showf(AI66)</f>
        <v>#NAME?</v>
      </c>
      <c r="AQ66" t="e">
        <f t="shared" ref="AQ66:AQ129" ca="1" si="22">showf(AJ66)</f>
        <v>#NAME?</v>
      </c>
      <c r="AR66" t="e">
        <f t="shared" ref="AR66:AR129" ca="1" si="23">IF($AL66=RIGHT(AM66,1),"","!!!")</f>
        <v>#NAME?</v>
      </c>
      <c r="AS66" t="e">
        <f t="shared" ref="AS66:AS129" ca="1" si="24">IF($AL66=RIGHT(AN66,1),"","!!!")</f>
        <v>#NAME?</v>
      </c>
      <c r="AT66" t="e">
        <f t="shared" ref="AT66:AT129" ca="1" si="25">IF($AL66=RIGHT(AO66,1),"","!!!")</f>
        <v>#NAME?</v>
      </c>
      <c r="AU66" t="e">
        <f t="shared" ref="AU66:AU129" ca="1" si="26">IF($AL66=RIGHT(AP66,1),"","!!!")</f>
        <v>#NAME?</v>
      </c>
      <c r="AV66" t="e">
        <f t="shared" ref="AV66:AV129" ca="1" si="27">IF($AL66=RIGHT(AQ66,1),"","!!!")</f>
        <v>#NAME?</v>
      </c>
    </row>
    <row r="67" spans="1:48" x14ac:dyDescent="0.35">
      <c r="A67" s="1" t="e">
        <f>CONCATENATE(QBs!#REF!," ",QBs!#REF!)</f>
        <v>#REF!</v>
      </c>
      <c r="B67" t="e">
        <f>QBs!#REF!</f>
        <v>#REF!</v>
      </c>
      <c r="C67" t="e">
        <f>QBs!#REF!</f>
        <v>#REF!</v>
      </c>
      <c r="D67" t="e">
        <f>QBs!#REF!</f>
        <v>#REF!</v>
      </c>
      <c r="E67" t="e">
        <f>QBs!#REF!</f>
        <v>#REF!</v>
      </c>
      <c r="F67" t="e">
        <f>QBs!#REF!</f>
        <v>#REF!</v>
      </c>
      <c r="G67" t="e">
        <f>QBs!#REF!</f>
        <v>#REF!</v>
      </c>
      <c r="H67" t="e">
        <f>QBs!#REF!</f>
        <v>#REF!</v>
      </c>
      <c r="I67" s="70" t="e">
        <f>QBs!#REF!</f>
        <v>#REF!</v>
      </c>
      <c r="J67" s="1" t="e">
        <f>CONCATENATE(QBs!#REF!," ",QBs!#REF!)</f>
        <v>#REF!</v>
      </c>
      <c r="K67" t="e">
        <f>QBs!#REF!</f>
        <v>#REF!</v>
      </c>
      <c r="L67" t="e">
        <f>QBs!#REF!</f>
        <v>#REF!</v>
      </c>
      <c r="M67" t="e">
        <f>QBs!#REF!</f>
        <v>#REF!</v>
      </c>
      <c r="N67" t="e">
        <f>QBs!#REF!</f>
        <v>#REF!</v>
      </c>
      <c r="O67" t="e">
        <f>QBs!#REF!</f>
        <v>#REF!</v>
      </c>
      <c r="P67" t="str">
        <f>QBs!A3</f>
        <v>Allen</v>
      </c>
      <c r="Q67" t="str">
        <f>QBs!C3</f>
        <v>Bills</v>
      </c>
      <c r="R67" s="70">
        <f>QBs!D3</f>
        <v>12</v>
      </c>
      <c r="S67" s="1" t="e">
        <f>CONCATENATE(QBs!#REF!," ",QBs!#REF!)</f>
        <v>#REF!</v>
      </c>
      <c r="T67" t="e">
        <f>QBs!#REF!</f>
        <v>#REF!</v>
      </c>
      <c r="U67" t="e">
        <f>QBs!#REF!</f>
        <v>#REF!</v>
      </c>
      <c r="V67" t="e">
        <f>QBs!#REF!</f>
        <v>#REF!</v>
      </c>
      <c r="W67">
        <f>QBs!F3</f>
        <v>4300</v>
      </c>
      <c r="X67">
        <f>QBs!H3</f>
        <v>17</v>
      </c>
      <c r="Y67">
        <f>QBs!J3</f>
        <v>0</v>
      </c>
      <c r="Z67">
        <f>QBs!L3</f>
        <v>9</v>
      </c>
      <c r="AA67" s="70">
        <f>QBs!O3</f>
        <v>366</v>
      </c>
      <c r="AB67" s="1" t="str">
        <f>CONCATENATE(QBs!B3," ",QBs!A3)</f>
        <v>Josh Allen</v>
      </c>
      <c r="AC67" t="str">
        <f>QBs!E3</f>
        <v>QB</v>
      </c>
      <c r="AD67" t="str">
        <f>QBs!C3</f>
        <v>Bills</v>
      </c>
      <c r="AE67">
        <f>QBs!D3</f>
        <v>12</v>
      </c>
      <c r="AF67">
        <f>QBs!P3</f>
        <v>55</v>
      </c>
      <c r="AG67">
        <f>QBs!R3</f>
        <v>55</v>
      </c>
      <c r="AH67">
        <f>QBs!T3</f>
        <v>38</v>
      </c>
      <c r="AI67">
        <f>QBs!V3</f>
        <v>156</v>
      </c>
      <c r="AJ67" s="70">
        <f>QBs!X3</f>
        <v>55</v>
      </c>
      <c r="AK67" t="e">
        <f t="shared" ca="1" si="16"/>
        <v>#NAME?</v>
      </c>
      <c r="AL67" t="e">
        <f t="shared" ca="1" si="17"/>
        <v>#NAME?</v>
      </c>
      <c r="AM67" t="e">
        <f t="shared" ca="1" si="18"/>
        <v>#NAME?</v>
      </c>
      <c r="AN67" t="e">
        <f t="shared" ca="1" si="19"/>
        <v>#NAME?</v>
      </c>
      <c r="AO67" t="e">
        <f t="shared" ca="1" si="20"/>
        <v>#NAME?</v>
      </c>
      <c r="AP67" t="e">
        <f t="shared" ca="1" si="21"/>
        <v>#NAME?</v>
      </c>
      <c r="AQ67" t="e">
        <f t="shared" ca="1" si="22"/>
        <v>#NAME?</v>
      </c>
      <c r="AR67" t="e">
        <f t="shared" ca="1" si="23"/>
        <v>#NAME?</v>
      </c>
      <c r="AS67" t="e">
        <f t="shared" ca="1" si="24"/>
        <v>#NAME?</v>
      </c>
      <c r="AT67" t="e">
        <f t="shared" ca="1" si="25"/>
        <v>#NAME?</v>
      </c>
      <c r="AU67" t="e">
        <f t="shared" ca="1" si="26"/>
        <v>#NAME?</v>
      </c>
      <c r="AV67" t="e">
        <f t="shared" ca="1" si="27"/>
        <v>#NAME?</v>
      </c>
    </row>
    <row r="68" spans="1:48" x14ac:dyDescent="0.35">
      <c r="A68" s="1" t="e">
        <f>CONCATENATE(QBs!#REF!," ",QBs!#REF!)</f>
        <v>#REF!</v>
      </c>
      <c r="B68" t="e">
        <f>QBs!#REF!</f>
        <v>#REF!</v>
      </c>
      <c r="C68" t="e">
        <f>QBs!#REF!</f>
        <v>#REF!</v>
      </c>
      <c r="D68" t="e">
        <f>QBs!#REF!</f>
        <v>#REF!</v>
      </c>
      <c r="E68" t="e">
        <f>QBs!#REF!</f>
        <v>#REF!</v>
      </c>
      <c r="F68" t="e">
        <f>QBs!#REF!</f>
        <v>#REF!</v>
      </c>
      <c r="G68" t="e">
        <f>QBs!#REF!</f>
        <v>#REF!</v>
      </c>
      <c r="H68" t="e">
        <f>QBs!#REF!</f>
        <v>#REF!</v>
      </c>
      <c r="I68" s="70" t="e">
        <f>QBs!#REF!</f>
        <v>#REF!</v>
      </c>
      <c r="J68" s="1" t="e">
        <f>CONCATENATE(QBs!#REF!," ",QBs!#REF!)</f>
        <v>#REF!</v>
      </c>
      <c r="K68" t="e">
        <f>QBs!#REF!</f>
        <v>#REF!</v>
      </c>
      <c r="L68" t="e">
        <f>QBs!#REF!</f>
        <v>#REF!</v>
      </c>
      <c r="M68" t="e">
        <f>QBs!#REF!</f>
        <v>#REF!</v>
      </c>
      <c r="N68" t="e">
        <f>QBs!#REF!</f>
        <v>#REF!</v>
      </c>
      <c r="O68" t="e">
        <f>QBs!#REF!</f>
        <v>#REF!</v>
      </c>
      <c r="P68" t="str">
        <f>QBs!A4</f>
        <v>Hurts</v>
      </c>
      <c r="Q68" t="str">
        <f>QBs!C4</f>
        <v>Eagles</v>
      </c>
      <c r="R68" s="70">
        <f>QBs!D4</f>
        <v>5</v>
      </c>
      <c r="S68" s="1" t="e">
        <f>CONCATENATE(QBs!#REF!," ",QBs!#REF!)</f>
        <v>#REF!</v>
      </c>
      <c r="T68" t="e">
        <f>QBs!#REF!</f>
        <v>#REF!</v>
      </c>
      <c r="U68" t="e">
        <f>QBs!#REF!</f>
        <v>#REF!</v>
      </c>
      <c r="V68" t="e">
        <f>QBs!#REF!</f>
        <v>#REF!</v>
      </c>
      <c r="W68">
        <f>QBs!F4</f>
        <v>3700</v>
      </c>
      <c r="X68">
        <f>QBs!H4</f>
        <v>12</v>
      </c>
      <c r="Y68">
        <f>QBs!J4</f>
        <v>0</v>
      </c>
      <c r="Z68">
        <f>QBs!L4</f>
        <v>13</v>
      </c>
      <c r="AA68" s="70">
        <f>QBs!O4</f>
        <v>363</v>
      </c>
      <c r="AB68" s="1" t="str">
        <f>CONCATENATE(QBs!B4," ",QBs!A4)</f>
        <v>Jalen Hurts</v>
      </c>
      <c r="AC68" t="str">
        <f>QBs!E4</f>
        <v>QB</v>
      </c>
      <c r="AD68" t="str">
        <f>QBs!C4</f>
        <v>Eagles</v>
      </c>
      <c r="AE68">
        <f>QBs!D4</f>
        <v>5</v>
      </c>
      <c r="AF68">
        <f>QBs!P4</f>
        <v>52</v>
      </c>
      <c r="AG68">
        <f>QBs!R4</f>
        <v>52</v>
      </c>
      <c r="AH68">
        <f>QBs!T4</f>
        <v>34</v>
      </c>
      <c r="AI68">
        <f>QBs!V4</f>
        <v>153</v>
      </c>
      <c r="AJ68" s="70">
        <f>QBs!X4</f>
        <v>52</v>
      </c>
      <c r="AK68" t="e">
        <f t="shared" ca="1" si="16"/>
        <v>#NAME?</v>
      </c>
      <c r="AL68" t="e">
        <f t="shared" ca="1" si="17"/>
        <v>#NAME?</v>
      </c>
      <c r="AM68" t="e">
        <f t="shared" ca="1" si="18"/>
        <v>#NAME?</v>
      </c>
      <c r="AN68" t="e">
        <f t="shared" ca="1" si="19"/>
        <v>#NAME?</v>
      </c>
      <c r="AO68" t="e">
        <f t="shared" ca="1" si="20"/>
        <v>#NAME?</v>
      </c>
      <c r="AP68" t="e">
        <f t="shared" ca="1" si="21"/>
        <v>#NAME?</v>
      </c>
      <c r="AQ68" t="e">
        <f t="shared" ca="1" si="22"/>
        <v>#NAME?</v>
      </c>
      <c r="AR68" t="e">
        <f t="shared" ca="1" si="23"/>
        <v>#NAME?</v>
      </c>
      <c r="AS68" t="e">
        <f t="shared" ca="1" si="24"/>
        <v>#NAME?</v>
      </c>
      <c r="AT68" t="e">
        <f t="shared" ca="1" si="25"/>
        <v>#NAME?</v>
      </c>
      <c r="AU68" t="e">
        <f t="shared" ca="1" si="26"/>
        <v>#NAME?</v>
      </c>
      <c r="AV68" t="e">
        <f t="shared" ca="1" si="27"/>
        <v>#NAME?</v>
      </c>
    </row>
    <row r="69" spans="1:48" x14ac:dyDescent="0.35">
      <c r="A69" s="1" t="e">
        <f>CONCATENATE(QBs!#REF!," ",QBs!#REF!)</f>
        <v>#REF!</v>
      </c>
      <c r="B69" t="e">
        <f>QBs!#REF!</f>
        <v>#REF!</v>
      </c>
      <c r="C69" t="e">
        <f>QBs!#REF!</f>
        <v>#REF!</v>
      </c>
      <c r="D69" t="e">
        <f>QBs!#REF!</f>
        <v>#REF!</v>
      </c>
      <c r="E69" t="e">
        <f>QBs!#REF!</f>
        <v>#REF!</v>
      </c>
      <c r="F69" t="e">
        <f>QBs!#REF!</f>
        <v>#REF!</v>
      </c>
      <c r="G69" t="e">
        <f>QBs!#REF!</f>
        <v>#REF!</v>
      </c>
      <c r="H69" t="e">
        <f>QBs!#REF!</f>
        <v>#REF!</v>
      </c>
      <c r="I69" s="70" t="e">
        <f>QBs!#REF!</f>
        <v>#REF!</v>
      </c>
      <c r="J69" s="1" t="e">
        <f>CONCATENATE(QBs!#REF!," ",QBs!#REF!)</f>
        <v>#REF!</v>
      </c>
      <c r="K69" t="e">
        <f>QBs!#REF!</f>
        <v>#REF!</v>
      </c>
      <c r="L69" t="e">
        <f>QBs!#REF!</f>
        <v>#REF!</v>
      </c>
      <c r="M69" t="e">
        <f>QBs!#REF!</f>
        <v>#REF!</v>
      </c>
      <c r="N69" t="e">
        <f>QBs!#REF!</f>
        <v>#REF!</v>
      </c>
      <c r="O69" t="e">
        <f>QBs!#REF!</f>
        <v>#REF!</v>
      </c>
      <c r="P69" t="str">
        <f>QBs!A5</f>
        <v>Stroud</v>
      </c>
      <c r="Q69" t="str">
        <f>QBs!C5</f>
        <v>Texans</v>
      </c>
      <c r="R69" s="70">
        <f>QBs!D5</f>
        <v>14</v>
      </c>
      <c r="S69" s="1" t="e">
        <f>CONCATENATE(QBs!#REF!," ",QBs!#REF!)</f>
        <v>#REF!</v>
      </c>
      <c r="T69" t="e">
        <f>QBs!#REF!</f>
        <v>#REF!</v>
      </c>
      <c r="U69" t="e">
        <f>QBs!#REF!</f>
        <v>#REF!</v>
      </c>
      <c r="V69" t="e">
        <f>QBs!#REF!</f>
        <v>#REF!</v>
      </c>
      <c r="W69">
        <f>QBs!F5</f>
        <v>4600</v>
      </c>
      <c r="X69">
        <f>QBs!H5</f>
        <v>6</v>
      </c>
      <c r="Y69">
        <f>QBs!J5</f>
        <v>0</v>
      </c>
      <c r="Z69">
        <f>QBs!L5</f>
        <v>4</v>
      </c>
      <c r="AA69" s="70">
        <f>QBs!O5</f>
        <v>355</v>
      </c>
      <c r="AB69" s="1" t="str">
        <f>CONCATENATE(QBs!B5," ",QBs!A5)</f>
        <v>C.J. Stroud</v>
      </c>
      <c r="AC69" t="str">
        <f>QBs!E5</f>
        <v>QB</v>
      </c>
      <c r="AD69" t="str">
        <f>QBs!C5</f>
        <v>Texans</v>
      </c>
      <c r="AE69">
        <f>QBs!D5</f>
        <v>14</v>
      </c>
      <c r="AF69">
        <f>QBs!P5</f>
        <v>44</v>
      </c>
      <c r="AG69">
        <f>QBs!R5</f>
        <v>44</v>
      </c>
      <c r="AH69">
        <f>QBs!T5</f>
        <v>34</v>
      </c>
      <c r="AI69">
        <f>QBs!V5</f>
        <v>145</v>
      </c>
      <c r="AJ69" s="70">
        <f>QBs!X5</f>
        <v>44</v>
      </c>
      <c r="AK69" t="e">
        <f t="shared" ca="1" si="16"/>
        <v>#NAME?</v>
      </c>
      <c r="AL69" t="e">
        <f t="shared" ca="1" si="17"/>
        <v>#NAME?</v>
      </c>
      <c r="AM69" t="e">
        <f t="shared" ca="1" si="18"/>
        <v>#NAME?</v>
      </c>
      <c r="AN69" t="e">
        <f t="shared" ca="1" si="19"/>
        <v>#NAME?</v>
      </c>
      <c r="AO69" t="e">
        <f t="shared" ca="1" si="20"/>
        <v>#NAME?</v>
      </c>
      <c r="AP69" t="e">
        <f t="shared" ca="1" si="21"/>
        <v>#NAME?</v>
      </c>
      <c r="AQ69" t="e">
        <f t="shared" ca="1" si="22"/>
        <v>#NAME?</v>
      </c>
      <c r="AR69" t="e">
        <f t="shared" ca="1" si="23"/>
        <v>#NAME?</v>
      </c>
      <c r="AS69" t="e">
        <f t="shared" ca="1" si="24"/>
        <v>#NAME?</v>
      </c>
      <c r="AT69" t="e">
        <f t="shared" ca="1" si="25"/>
        <v>#NAME?</v>
      </c>
      <c r="AU69" t="e">
        <f t="shared" ca="1" si="26"/>
        <v>#NAME?</v>
      </c>
      <c r="AV69" t="e">
        <f t="shared" ca="1" si="27"/>
        <v>#NAME?</v>
      </c>
    </row>
    <row r="70" spans="1:48" x14ac:dyDescent="0.35">
      <c r="A70" s="1" t="e">
        <f>CONCATENATE(QBs!#REF!," ",QBs!#REF!)</f>
        <v>#REF!</v>
      </c>
      <c r="B70" t="e">
        <f>QBs!#REF!</f>
        <v>#REF!</v>
      </c>
      <c r="C70" t="e">
        <f>QBs!#REF!</f>
        <v>#REF!</v>
      </c>
      <c r="D70" t="e">
        <f>QBs!#REF!</f>
        <v>#REF!</v>
      </c>
      <c r="E70" t="e">
        <f>QBs!#REF!</f>
        <v>#REF!</v>
      </c>
      <c r="F70" t="e">
        <f>QBs!#REF!</f>
        <v>#REF!</v>
      </c>
      <c r="G70" t="e">
        <f>QBs!#REF!</f>
        <v>#REF!</v>
      </c>
      <c r="H70" t="e">
        <f>QBs!#REF!</f>
        <v>#REF!</v>
      </c>
      <c r="I70" s="70" t="e">
        <f>QBs!#REF!</f>
        <v>#REF!</v>
      </c>
      <c r="J70" s="1" t="e">
        <f>CONCATENATE(QBs!#REF!," ",QBs!#REF!)</f>
        <v>#REF!</v>
      </c>
      <c r="K70" t="e">
        <f>QBs!#REF!</f>
        <v>#REF!</v>
      </c>
      <c r="L70" t="e">
        <f>QBs!#REF!</f>
        <v>#REF!</v>
      </c>
      <c r="M70" t="e">
        <f>QBs!#REF!</f>
        <v>#REF!</v>
      </c>
      <c r="N70" t="e">
        <f>QBs!#REF!</f>
        <v>#REF!</v>
      </c>
      <c r="O70" t="e">
        <f>QBs!#REF!</f>
        <v>#REF!</v>
      </c>
      <c r="P70" t="str">
        <f>QBs!A6</f>
        <v>Love</v>
      </c>
      <c r="Q70" t="str">
        <f>QBs!C6</f>
        <v>Packers</v>
      </c>
      <c r="R70" s="70">
        <f>QBs!D6</f>
        <v>10</v>
      </c>
      <c r="S70" s="1" t="e">
        <f>CONCATENATE(QBs!#REF!," ",QBs!#REF!)</f>
        <v>#REF!</v>
      </c>
      <c r="T70" t="e">
        <f>QBs!#REF!</f>
        <v>#REF!</v>
      </c>
      <c r="U70" t="e">
        <f>QBs!#REF!</f>
        <v>#REF!</v>
      </c>
      <c r="V70" t="e">
        <f>QBs!#REF!</f>
        <v>#REF!</v>
      </c>
      <c r="W70">
        <f>QBs!F6</f>
        <v>4400</v>
      </c>
      <c r="X70">
        <f>QBs!H6</f>
        <v>11</v>
      </c>
      <c r="Y70">
        <f>QBs!J6</f>
        <v>0</v>
      </c>
      <c r="Z70">
        <f>QBs!L6</f>
        <v>4</v>
      </c>
      <c r="AA70" s="70">
        <f>QBs!O6</f>
        <v>342</v>
      </c>
      <c r="AB70" s="1" t="str">
        <f>CONCATENATE(QBs!B6," ",QBs!A6)</f>
        <v>Jordan Love</v>
      </c>
      <c r="AC70" t="str">
        <f>QBs!E6</f>
        <v>QB</v>
      </c>
      <c r="AD70" t="str">
        <f>QBs!C6</f>
        <v>Packers</v>
      </c>
      <c r="AE70">
        <f>QBs!D6</f>
        <v>10</v>
      </c>
      <c r="AF70">
        <f>QBs!P6</f>
        <v>31</v>
      </c>
      <c r="AG70">
        <f>QBs!R6</f>
        <v>31</v>
      </c>
      <c r="AH70">
        <f>QBs!T6</f>
        <v>27</v>
      </c>
      <c r="AI70">
        <f>QBs!V6</f>
        <v>132</v>
      </c>
      <c r="AJ70" s="70">
        <f>QBs!X6</f>
        <v>31</v>
      </c>
      <c r="AK70" t="e">
        <f t="shared" ca="1" si="16"/>
        <v>#NAME?</v>
      </c>
      <c r="AL70" t="e">
        <f t="shared" ca="1" si="17"/>
        <v>#NAME?</v>
      </c>
      <c r="AM70" t="e">
        <f t="shared" ca="1" si="18"/>
        <v>#NAME?</v>
      </c>
      <c r="AN70" t="e">
        <f t="shared" ca="1" si="19"/>
        <v>#NAME?</v>
      </c>
      <c r="AO70" t="e">
        <f t="shared" ca="1" si="20"/>
        <v>#NAME?</v>
      </c>
      <c r="AP70" t="e">
        <f t="shared" ca="1" si="21"/>
        <v>#NAME?</v>
      </c>
      <c r="AQ70" t="e">
        <f t="shared" ca="1" si="22"/>
        <v>#NAME?</v>
      </c>
      <c r="AR70" t="e">
        <f t="shared" ca="1" si="23"/>
        <v>#NAME?</v>
      </c>
      <c r="AS70" t="e">
        <f t="shared" ca="1" si="24"/>
        <v>#NAME?</v>
      </c>
      <c r="AT70" t="e">
        <f t="shared" ca="1" si="25"/>
        <v>#NAME?</v>
      </c>
      <c r="AU70" t="e">
        <f t="shared" ca="1" si="26"/>
        <v>#NAME?</v>
      </c>
      <c r="AV70" t="e">
        <f t="shared" ca="1" si="27"/>
        <v>#NAME?</v>
      </c>
    </row>
    <row r="71" spans="1:48" x14ac:dyDescent="0.35">
      <c r="A71" s="1" t="e">
        <f>CONCATENATE(QBs!#REF!," ",QBs!#REF!)</f>
        <v>#REF!</v>
      </c>
      <c r="B71" t="e">
        <f>QBs!#REF!</f>
        <v>#REF!</v>
      </c>
      <c r="C71" t="e">
        <f>QBs!#REF!</f>
        <v>#REF!</v>
      </c>
      <c r="D71" t="e">
        <f>QBs!#REF!</f>
        <v>#REF!</v>
      </c>
      <c r="E71" t="e">
        <f>QBs!#REF!</f>
        <v>#REF!</v>
      </c>
      <c r="F71" t="e">
        <f>QBs!#REF!</f>
        <v>#REF!</v>
      </c>
      <c r="G71" t="e">
        <f>QBs!#REF!</f>
        <v>#REF!</v>
      </c>
      <c r="H71" t="e">
        <f>QBs!#REF!</f>
        <v>#REF!</v>
      </c>
      <c r="I71" s="70" t="e">
        <f>QBs!#REF!</f>
        <v>#REF!</v>
      </c>
      <c r="J71" s="1" t="e">
        <f>CONCATENATE(QBs!#REF!," ",QBs!#REF!)</f>
        <v>#REF!</v>
      </c>
      <c r="K71" t="e">
        <f>QBs!#REF!</f>
        <v>#REF!</v>
      </c>
      <c r="L71" t="e">
        <f>QBs!#REF!</f>
        <v>#REF!</v>
      </c>
      <c r="M71" t="e">
        <f>QBs!#REF!</f>
        <v>#REF!</v>
      </c>
      <c r="N71" t="e">
        <f>QBs!#REF!</f>
        <v>#REF!</v>
      </c>
      <c r="O71" t="e">
        <f>QBs!#REF!</f>
        <v>#REF!</v>
      </c>
      <c r="P71" t="str">
        <f>QBs!A7</f>
        <v>Burrow</v>
      </c>
      <c r="Q71" t="str">
        <f>QBs!C7</f>
        <v>Bengals</v>
      </c>
      <c r="R71" s="70">
        <f>QBs!D7</f>
        <v>12</v>
      </c>
      <c r="S71" s="1" t="e">
        <f>CONCATENATE(QBs!#REF!," ",QBs!#REF!)</f>
        <v>#REF!</v>
      </c>
      <c r="T71" t="e">
        <f>QBs!#REF!</f>
        <v>#REF!</v>
      </c>
      <c r="U71" t="e">
        <f>QBs!#REF!</f>
        <v>#REF!</v>
      </c>
      <c r="V71" t="e">
        <f>QBs!#REF!</f>
        <v>#REF!</v>
      </c>
      <c r="W71">
        <f>QBs!F7</f>
        <v>4600</v>
      </c>
      <c r="X71">
        <f>QBs!H7</f>
        <v>12</v>
      </c>
      <c r="Y71">
        <f>QBs!J7</f>
        <v>0</v>
      </c>
      <c r="Z71">
        <f>QBs!L7</f>
        <v>2</v>
      </c>
      <c r="AA71" s="70">
        <f>QBs!O7</f>
        <v>338</v>
      </c>
      <c r="AB71" s="1" t="str">
        <f>CONCATENATE(QBs!B7," ",QBs!A7)</f>
        <v>Joe Burrow</v>
      </c>
      <c r="AC71" t="str">
        <f>QBs!E7</f>
        <v>QB</v>
      </c>
      <c r="AD71" t="str">
        <f>QBs!C7</f>
        <v>Bengals</v>
      </c>
      <c r="AE71">
        <f>QBs!D7</f>
        <v>12</v>
      </c>
      <c r="AF71">
        <f>QBs!P7</f>
        <v>27</v>
      </c>
      <c r="AG71">
        <f>QBs!R7</f>
        <v>27</v>
      </c>
      <c r="AH71">
        <f>QBs!T7</f>
        <v>21</v>
      </c>
      <c r="AI71">
        <f>QBs!V7</f>
        <v>128</v>
      </c>
      <c r="AJ71" s="70">
        <f>QBs!X7</f>
        <v>27</v>
      </c>
      <c r="AK71" t="e">
        <f t="shared" ca="1" si="16"/>
        <v>#NAME?</v>
      </c>
      <c r="AL71" t="e">
        <f t="shared" ca="1" si="17"/>
        <v>#NAME?</v>
      </c>
      <c r="AM71" t="e">
        <f t="shared" ca="1" si="18"/>
        <v>#NAME?</v>
      </c>
      <c r="AN71" t="e">
        <f t="shared" ca="1" si="19"/>
        <v>#NAME?</v>
      </c>
      <c r="AO71" t="e">
        <f t="shared" ca="1" si="20"/>
        <v>#NAME?</v>
      </c>
      <c r="AP71" t="e">
        <f t="shared" ca="1" si="21"/>
        <v>#NAME?</v>
      </c>
      <c r="AQ71" t="e">
        <f t="shared" ca="1" si="22"/>
        <v>#NAME?</v>
      </c>
      <c r="AR71" t="e">
        <f t="shared" ca="1" si="23"/>
        <v>#NAME?</v>
      </c>
      <c r="AS71" t="e">
        <f t="shared" ca="1" si="24"/>
        <v>#NAME?</v>
      </c>
      <c r="AT71" t="e">
        <f t="shared" ca="1" si="25"/>
        <v>#NAME?</v>
      </c>
      <c r="AU71" t="e">
        <f t="shared" ca="1" si="26"/>
        <v>#NAME?</v>
      </c>
      <c r="AV71" t="e">
        <f t="shared" ca="1" si="27"/>
        <v>#NAME?</v>
      </c>
    </row>
    <row r="72" spans="1:48" x14ac:dyDescent="0.35">
      <c r="A72" s="1" t="e">
        <f>CONCATENATE(QBs!#REF!," ",QBs!#REF!)</f>
        <v>#REF!</v>
      </c>
      <c r="B72" t="e">
        <f>QBs!#REF!</f>
        <v>#REF!</v>
      </c>
      <c r="C72" t="e">
        <f>QBs!#REF!</f>
        <v>#REF!</v>
      </c>
      <c r="D72" t="e">
        <f>QBs!#REF!</f>
        <v>#REF!</v>
      </c>
      <c r="E72" t="e">
        <f>QBs!#REF!</f>
        <v>#REF!</v>
      </c>
      <c r="F72" t="e">
        <f>QBs!#REF!</f>
        <v>#REF!</v>
      </c>
      <c r="G72" t="e">
        <f>QBs!#REF!</f>
        <v>#REF!</v>
      </c>
      <c r="H72" t="e">
        <f>QBs!#REF!</f>
        <v>#REF!</v>
      </c>
      <c r="I72" s="70" t="e">
        <f>QBs!#REF!</f>
        <v>#REF!</v>
      </c>
      <c r="J72" s="1" t="e">
        <f>CONCATENATE(QBs!#REF!," ",QBs!#REF!)</f>
        <v>#REF!</v>
      </c>
      <c r="K72" t="e">
        <f>QBs!#REF!</f>
        <v>#REF!</v>
      </c>
      <c r="L72" t="e">
        <f>QBs!#REF!</f>
        <v>#REF!</v>
      </c>
      <c r="M72" t="e">
        <f>QBs!#REF!</f>
        <v>#REF!</v>
      </c>
      <c r="N72" t="e">
        <f>QBs!#REF!</f>
        <v>#REF!</v>
      </c>
      <c r="O72" t="e">
        <f>QBs!#REF!</f>
        <v>#REF!</v>
      </c>
      <c r="P72" t="str">
        <f>QBs!A8</f>
        <v>Tagovailoa</v>
      </c>
      <c r="Q72" t="str">
        <f>QBs!C8</f>
        <v>Dolphins</v>
      </c>
      <c r="R72" s="70">
        <f>QBs!D8</f>
        <v>6</v>
      </c>
      <c r="S72" s="1" t="e">
        <f>CONCATENATE(QBs!#REF!," ",QBs!#REF!)</f>
        <v>#REF!</v>
      </c>
      <c r="T72" t="e">
        <f>QBs!#REF!</f>
        <v>#REF!</v>
      </c>
      <c r="U72" t="e">
        <f>QBs!#REF!</f>
        <v>#REF!</v>
      </c>
      <c r="V72" t="e">
        <f>QBs!#REF!</f>
        <v>#REF!</v>
      </c>
      <c r="W72">
        <f>QBs!F8</f>
        <v>4900</v>
      </c>
      <c r="X72">
        <f>QBs!H8</f>
        <v>12</v>
      </c>
      <c r="Y72">
        <f>QBs!J8</f>
        <v>0</v>
      </c>
      <c r="Z72">
        <f>QBs!L8</f>
        <v>3</v>
      </c>
      <c r="AA72" s="70">
        <f>QBs!O8</f>
        <v>330</v>
      </c>
      <c r="AB72" s="1" t="str">
        <f>CONCATENATE(QBs!B8," ",QBs!A8)</f>
        <v>Tua Tagovailoa</v>
      </c>
      <c r="AC72" t="str">
        <f>QBs!E8</f>
        <v>QB</v>
      </c>
      <c r="AD72" t="str">
        <f>QBs!C8</f>
        <v>Dolphins</v>
      </c>
      <c r="AE72">
        <f>QBs!D8</f>
        <v>6</v>
      </c>
      <c r="AF72">
        <f>QBs!P8</f>
        <v>19</v>
      </c>
      <c r="AG72">
        <f>QBs!R8</f>
        <v>19</v>
      </c>
      <c r="AH72">
        <f>QBs!T8</f>
        <v>16</v>
      </c>
      <c r="AI72">
        <f>QBs!V8</f>
        <v>120</v>
      </c>
      <c r="AJ72" s="70">
        <f>QBs!X8</f>
        <v>19</v>
      </c>
      <c r="AK72" t="e">
        <f t="shared" ca="1" si="16"/>
        <v>#NAME?</v>
      </c>
      <c r="AL72" t="e">
        <f t="shared" ca="1" si="17"/>
        <v>#NAME?</v>
      </c>
      <c r="AM72" t="e">
        <f t="shared" ca="1" si="18"/>
        <v>#NAME?</v>
      </c>
      <c r="AN72" t="e">
        <f t="shared" ca="1" si="19"/>
        <v>#NAME?</v>
      </c>
      <c r="AO72" t="e">
        <f t="shared" ca="1" si="20"/>
        <v>#NAME?</v>
      </c>
      <c r="AP72" t="e">
        <f t="shared" ca="1" si="21"/>
        <v>#NAME?</v>
      </c>
      <c r="AQ72" t="e">
        <f t="shared" ca="1" si="22"/>
        <v>#NAME?</v>
      </c>
      <c r="AR72" t="e">
        <f t="shared" ca="1" si="23"/>
        <v>#NAME?</v>
      </c>
      <c r="AS72" t="e">
        <f t="shared" ca="1" si="24"/>
        <v>#NAME?</v>
      </c>
      <c r="AT72" t="e">
        <f t="shared" ca="1" si="25"/>
        <v>#NAME?</v>
      </c>
      <c r="AU72" t="e">
        <f t="shared" ca="1" si="26"/>
        <v>#NAME?</v>
      </c>
      <c r="AV72" t="e">
        <f t="shared" ca="1" si="27"/>
        <v>#NAME?</v>
      </c>
    </row>
    <row r="73" spans="1:48" x14ac:dyDescent="0.35">
      <c r="A73" s="1" t="e">
        <f>CONCATENATE(QBs!#REF!," ",QBs!#REF!)</f>
        <v>#REF!</v>
      </c>
      <c r="B73" t="e">
        <f>QBs!#REF!</f>
        <v>#REF!</v>
      </c>
      <c r="C73" t="e">
        <f>QBs!#REF!</f>
        <v>#REF!</v>
      </c>
      <c r="D73" t="e">
        <f>QBs!#REF!</f>
        <v>#REF!</v>
      </c>
      <c r="E73" t="e">
        <f>QBs!#REF!</f>
        <v>#REF!</v>
      </c>
      <c r="F73" t="e">
        <f>QBs!#REF!</f>
        <v>#REF!</v>
      </c>
      <c r="G73" t="e">
        <f>QBs!#REF!</f>
        <v>#REF!</v>
      </c>
      <c r="H73" t="e">
        <f>QBs!#REF!</f>
        <v>#REF!</v>
      </c>
      <c r="I73" s="70" t="e">
        <f>QBs!#REF!</f>
        <v>#REF!</v>
      </c>
      <c r="J73" s="1" t="e">
        <f>CONCATENATE(QBs!#REF!," ",QBs!#REF!)</f>
        <v>#REF!</v>
      </c>
      <c r="K73" t="e">
        <f>QBs!#REF!</f>
        <v>#REF!</v>
      </c>
      <c r="L73" t="e">
        <f>QBs!#REF!</f>
        <v>#REF!</v>
      </c>
      <c r="M73" t="e">
        <f>QBs!#REF!</f>
        <v>#REF!</v>
      </c>
      <c r="N73" t="e">
        <f>QBs!#REF!</f>
        <v>#REF!</v>
      </c>
      <c r="O73" t="e">
        <f>QBs!#REF!</f>
        <v>#REF!</v>
      </c>
      <c r="P73" t="str">
        <f>QBs!A9</f>
        <v>Richardson</v>
      </c>
      <c r="Q73" t="str">
        <f>QBs!C9</f>
        <v>Colts</v>
      </c>
      <c r="R73" s="70">
        <f>QBs!D9</f>
        <v>14</v>
      </c>
      <c r="S73" s="1" t="e">
        <f>CONCATENATE(QBs!#REF!," ",QBs!#REF!)</f>
        <v>#REF!</v>
      </c>
      <c r="T73" t="e">
        <f>QBs!#REF!</f>
        <v>#REF!</v>
      </c>
      <c r="U73" t="e">
        <f>QBs!#REF!</f>
        <v>#REF!</v>
      </c>
      <c r="V73" t="e">
        <f>QBs!#REF!</f>
        <v>#REF!</v>
      </c>
      <c r="W73">
        <f>QBs!F9</f>
        <v>2800</v>
      </c>
      <c r="X73">
        <f>QBs!H9</f>
        <v>10</v>
      </c>
      <c r="Y73">
        <f>QBs!J9</f>
        <v>0</v>
      </c>
      <c r="Z73">
        <f>QBs!L9</f>
        <v>11</v>
      </c>
      <c r="AA73" s="70">
        <f>QBs!O9</f>
        <v>329</v>
      </c>
      <c r="AB73" s="1" t="str">
        <f>CONCATENATE(QBs!B9," ",QBs!A9)</f>
        <v>Anthony Richardson</v>
      </c>
      <c r="AC73" t="str">
        <f>QBs!E9</f>
        <v>QB</v>
      </c>
      <c r="AD73" t="str">
        <f>QBs!C9</f>
        <v>Colts</v>
      </c>
      <c r="AE73">
        <f>QBs!D9</f>
        <v>14</v>
      </c>
      <c r="AF73">
        <f>QBs!P9</f>
        <v>18</v>
      </c>
      <c r="AG73">
        <f>QBs!R9</f>
        <v>18</v>
      </c>
      <c r="AH73">
        <f>QBs!T9</f>
        <v>7</v>
      </c>
      <c r="AI73">
        <f>QBs!V9</f>
        <v>119</v>
      </c>
      <c r="AJ73" s="70">
        <f>QBs!X9</f>
        <v>18</v>
      </c>
      <c r="AK73" t="e">
        <f t="shared" ca="1" si="16"/>
        <v>#NAME?</v>
      </c>
      <c r="AL73" t="e">
        <f t="shared" ca="1" si="17"/>
        <v>#NAME?</v>
      </c>
      <c r="AM73" t="e">
        <f t="shared" ca="1" si="18"/>
        <v>#NAME?</v>
      </c>
      <c r="AN73" t="e">
        <f t="shared" ca="1" si="19"/>
        <v>#NAME?</v>
      </c>
      <c r="AO73" t="e">
        <f t="shared" ca="1" si="20"/>
        <v>#NAME?</v>
      </c>
      <c r="AP73" t="e">
        <f t="shared" ca="1" si="21"/>
        <v>#NAME?</v>
      </c>
      <c r="AQ73" t="e">
        <f t="shared" ca="1" si="22"/>
        <v>#NAME?</v>
      </c>
      <c r="AR73" t="e">
        <f t="shared" ca="1" si="23"/>
        <v>#NAME?</v>
      </c>
      <c r="AS73" t="e">
        <f t="shared" ca="1" si="24"/>
        <v>#NAME?</v>
      </c>
      <c r="AT73" t="e">
        <f t="shared" ca="1" si="25"/>
        <v>#NAME?</v>
      </c>
      <c r="AU73" t="e">
        <f t="shared" ca="1" si="26"/>
        <v>#NAME?</v>
      </c>
      <c r="AV73" t="e">
        <f t="shared" ca="1" si="27"/>
        <v>#NAME?</v>
      </c>
    </row>
    <row r="74" spans="1:48" x14ac:dyDescent="0.35">
      <c r="A74" s="1" t="e">
        <f>CONCATENATE(QBs!#REF!," ",QBs!#REF!)</f>
        <v>#REF!</v>
      </c>
      <c r="B74" t="e">
        <f>QBs!#REF!</f>
        <v>#REF!</v>
      </c>
      <c r="C74" t="e">
        <f>QBs!#REF!</f>
        <v>#REF!</v>
      </c>
      <c r="D74" t="e">
        <f>QBs!#REF!</f>
        <v>#REF!</v>
      </c>
      <c r="E74" t="e">
        <f>QBs!#REF!</f>
        <v>#REF!</v>
      </c>
      <c r="F74" t="e">
        <f>QBs!#REF!</f>
        <v>#REF!</v>
      </c>
      <c r="G74" t="e">
        <f>QBs!#REF!</f>
        <v>#REF!</v>
      </c>
      <c r="H74" t="e">
        <f>QBs!#REF!</f>
        <v>#REF!</v>
      </c>
      <c r="I74" s="70" t="e">
        <f>QBs!#REF!</f>
        <v>#REF!</v>
      </c>
      <c r="J74" s="1" t="e">
        <f>CONCATENATE(QBs!#REF!," ",QBs!#REF!)</f>
        <v>#REF!</v>
      </c>
      <c r="K74" t="e">
        <f>QBs!#REF!</f>
        <v>#REF!</v>
      </c>
      <c r="L74" t="e">
        <f>QBs!#REF!</f>
        <v>#REF!</v>
      </c>
      <c r="M74" t="e">
        <f>QBs!#REF!</f>
        <v>#REF!</v>
      </c>
      <c r="N74" t="e">
        <f>QBs!#REF!</f>
        <v>#REF!</v>
      </c>
      <c r="O74" t="e">
        <f>QBs!#REF!</f>
        <v>#REF!</v>
      </c>
      <c r="P74" t="str">
        <f>QBs!A10</f>
        <v>Jackson</v>
      </c>
      <c r="Q74" t="str">
        <f>QBs!C10</f>
        <v>Ravens</v>
      </c>
      <c r="R74" s="70">
        <f>QBs!D10</f>
        <v>14</v>
      </c>
      <c r="S74" s="1" t="e">
        <f>CONCATENATE(QBs!#REF!," ",QBs!#REF!)</f>
        <v>#REF!</v>
      </c>
      <c r="T74" t="e">
        <f>QBs!#REF!</f>
        <v>#REF!</v>
      </c>
      <c r="U74" t="e">
        <f>QBs!#REF!</f>
        <v>#REF!</v>
      </c>
      <c r="V74" t="e">
        <f>QBs!#REF!</f>
        <v>#REF!</v>
      </c>
      <c r="W74">
        <f>QBs!F10</f>
        <v>3450</v>
      </c>
      <c r="X74">
        <f>QBs!H10</f>
        <v>9</v>
      </c>
      <c r="Y74">
        <f>QBs!J10</f>
        <v>0</v>
      </c>
      <c r="Z74">
        <f>QBs!L10</f>
        <v>5</v>
      </c>
      <c r="AA74" s="70">
        <f>QBs!O10</f>
        <v>322</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e">
        <f t="shared" ca="1" si="16"/>
        <v>#NAME?</v>
      </c>
      <c r="AL74" t="e">
        <f t="shared" ca="1" si="17"/>
        <v>#NAME?</v>
      </c>
      <c r="AM74" t="e">
        <f t="shared" ca="1" si="18"/>
        <v>#NAME?</v>
      </c>
      <c r="AN74" t="e">
        <f t="shared" ca="1" si="19"/>
        <v>#NAME?</v>
      </c>
      <c r="AO74" t="e">
        <f t="shared" ca="1" si="20"/>
        <v>#NAME?</v>
      </c>
      <c r="AP74" t="e">
        <f t="shared" ca="1" si="21"/>
        <v>#NAME?</v>
      </c>
      <c r="AQ74" t="e">
        <f t="shared" ca="1" si="22"/>
        <v>#NAME?</v>
      </c>
      <c r="AR74" t="e">
        <f t="shared" ca="1" si="23"/>
        <v>#NAME?</v>
      </c>
      <c r="AS74" t="e">
        <f t="shared" ca="1" si="24"/>
        <v>#NAME?</v>
      </c>
      <c r="AT74" t="e">
        <f t="shared" ca="1" si="25"/>
        <v>#NAME?</v>
      </c>
      <c r="AU74" t="e">
        <f t="shared" ca="1" si="26"/>
        <v>#NAME?</v>
      </c>
      <c r="AV74" t="e">
        <f t="shared" ca="1" si="27"/>
        <v>#NAME?</v>
      </c>
    </row>
    <row r="75" spans="1:48" x14ac:dyDescent="0.35">
      <c r="A75" s="1" t="e">
        <f>CONCATENATE(QBs!#REF!," ",QBs!#REF!)</f>
        <v>#REF!</v>
      </c>
      <c r="B75" t="e">
        <f>QBs!#REF!</f>
        <v>#REF!</v>
      </c>
      <c r="C75" t="e">
        <f>QBs!#REF!</f>
        <v>#REF!</v>
      </c>
      <c r="D75" t="e">
        <f>QBs!#REF!</f>
        <v>#REF!</v>
      </c>
      <c r="E75" t="e">
        <f>QBs!#REF!</f>
        <v>#REF!</v>
      </c>
      <c r="F75" t="e">
        <f>QBs!#REF!</f>
        <v>#REF!</v>
      </c>
      <c r="G75" t="e">
        <f>QBs!#REF!</f>
        <v>#REF!</v>
      </c>
      <c r="H75" t="e">
        <f>QBs!#REF!</f>
        <v>#REF!</v>
      </c>
      <c r="I75" s="70" t="e">
        <f>QBs!#REF!</f>
        <v>#REF!</v>
      </c>
      <c r="J75" s="1" t="e">
        <f>CONCATENATE(QBs!#REF!," ",QBs!#REF!)</f>
        <v>#REF!</v>
      </c>
      <c r="K75" t="e">
        <f>QBs!#REF!</f>
        <v>#REF!</v>
      </c>
      <c r="L75" t="e">
        <f>QBs!#REF!</f>
        <v>#REF!</v>
      </c>
      <c r="M75" t="e">
        <f>QBs!#REF!</f>
        <v>#REF!</v>
      </c>
      <c r="N75" t="e">
        <f>QBs!#REF!</f>
        <v>#REF!</v>
      </c>
      <c r="O75" t="e">
        <f>QBs!#REF!</f>
        <v>#REF!</v>
      </c>
      <c r="P75" t="str">
        <f>QBs!A11</f>
        <v>Prescott</v>
      </c>
      <c r="Q75" t="str">
        <f>QBs!C11</f>
        <v>Cowboys</v>
      </c>
      <c r="R75" s="70">
        <f>QBs!D11</f>
        <v>7</v>
      </c>
      <c r="S75" s="1" t="e">
        <f>CONCATENATE(QBs!#REF!," ",QBs!#REF!)</f>
        <v>#REF!</v>
      </c>
      <c r="T75" t="e">
        <f>QBs!#REF!</f>
        <v>#REF!</v>
      </c>
      <c r="U75" t="e">
        <f>QBs!#REF!</f>
        <v>#REF!</v>
      </c>
      <c r="V75" t="e">
        <f>QBs!#REF!</f>
        <v>#REF!</v>
      </c>
      <c r="W75">
        <f>QBs!F11</f>
        <v>4500</v>
      </c>
      <c r="X75">
        <f>QBs!H11</f>
        <v>15</v>
      </c>
      <c r="Y75">
        <f>QBs!J11</f>
        <v>0</v>
      </c>
      <c r="Z75">
        <f>QBs!L11</f>
        <v>2</v>
      </c>
      <c r="AA75" s="70">
        <f>QBs!O11</f>
        <v>320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e">
        <f t="shared" ca="1" si="16"/>
        <v>#NAME?</v>
      </c>
      <c r="AL75" t="e">
        <f t="shared" ca="1" si="17"/>
        <v>#NAME?</v>
      </c>
      <c r="AM75" t="e">
        <f t="shared" ca="1" si="18"/>
        <v>#NAME?</v>
      </c>
      <c r="AN75" t="e">
        <f t="shared" ca="1" si="19"/>
        <v>#NAME?</v>
      </c>
      <c r="AO75" t="e">
        <f t="shared" ca="1" si="20"/>
        <v>#NAME?</v>
      </c>
      <c r="AP75" t="e">
        <f t="shared" ca="1" si="21"/>
        <v>#NAME?</v>
      </c>
      <c r="AQ75" t="e">
        <f t="shared" ca="1" si="22"/>
        <v>#NAME?</v>
      </c>
      <c r="AR75" t="e">
        <f t="shared" ca="1" si="23"/>
        <v>#NAME?</v>
      </c>
      <c r="AS75" t="e">
        <f t="shared" ca="1" si="24"/>
        <v>#NAME?</v>
      </c>
      <c r="AT75" t="e">
        <f t="shared" ca="1" si="25"/>
        <v>#NAME?</v>
      </c>
      <c r="AU75" t="e">
        <f t="shared" ca="1" si="26"/>
        <v>#NAME?</v>
      </c>
      <c r="AV75" t="e">
        <f t="shared" ca="1" si="27"/>
        <v>#NAME?</v>
      </c>
    </row>
    <row r="76" spans="1:48" x14ac:dyDescent="0.35">
      <c r="A76" s="1" t="e">
        <f>CONCATENATE(QBs!#REF!," ",QBs!#REF!)</f>
        <v>#REF!</v>
      </c>
      <c r="B76" t="e">
        <f>QBs!#REF!</f>
        <v>#REF!</v>
      </c>
      <c r="C76" t="e">
        <f>QBs!#REF!</f>
        <v>#REF!</v>
      </c>
      <c r="D76" t="e">
        <f>QBs!#REF!</f>
        <v>#REF!</v>
      </c>
      <c r="E76" t="e">
        <f>QBs!#REF!</f>
        <v>#REF!</v>
      </c>
      <c r="F76" t="e">
        <f>QBs!#REF!</f>
        <v>#REF!</v>
      </c>
      <c r="G76" t="e">
        <f>QBs!#REF!</f>
        <v>#REF!</v>
      </c>
      <c r="H76" t="e">
        <f>QBs!#REF!</f>
        <v>#REF!</v>
      </c>
      <c r="I76" s="70" t="e">
        <f>QBs!#REF!</f>
        <v>#REF!</v>
      </c>
      <c r="J76" s="1" t="e">
        <f>CONCATENATE(QBs!#REF!," ",QBs!#REF!)</f>
        <v>#REF!</v>
      </c>
      <c r="K76" t="e">
        <f>QBs!#REF!</f>
        <v>#REF!</v>
      </c>
      <c r="L76" t="e">
        <f>QBs!#REF!</f>
        <v>#REF!</v>
      </c>
      <c r="M76" t="e">
        <f>QBs!#REF!</f>
        <v>#REF!</v>
      </c>
      <c r="N76" t="e">
        <f>QBs!#REF!</f>
        <v>#REF!</v>
      </c>
      <c r="O76" t="e">
        <f>QBs!#REF!</f>
        <v>#REF!</v>
      </c>
      <c r="P76" t="str">
        <f>QBs!A12</f>
        <v>Murray</v>
      </c>
      <c r="Q76" t="str">
        <f>QBs!C12</f>
        <v>Cardinals</v>
      </c>
      <c r="R76" s="70">
        <f>QBs!D12</f>
        <v>11</v>
      </c>
      <c r="S76" s="1" t="e">
        <f>CONCATENATE(QBs!#REF!," ",QBs!#REF!)</f>
        <v>#REF!</v>
      </c>
      <c r="T76" t="e">
        <f>QBs!#REF!</f>
        <v>#REF!</v>
      </c>
      <c r="U76" t="e">
        <f>QBs!#REF!</f>
        <v>#REF!</v>
      </c>
      <c r="V76" t="e">
        <f>QBs!#REF!</f>
        <v>#REF!</v>
      </c>
      <c r="W76">
        <f>QBs!F12</f>
        <v>3800</v>
      </c>
      <c r="X76">
        <f>QBs!H12</f>
        <v>11</v>
      </c>
      <c r="Y76">
        <f>QBs!J12</f>
        <v>0</v>
      </c>
      <c r="Z76">
        <f>QBs!L12</f>
        <v>6</v>
      </c>
      <c r="AA76" s="70">
        <f>QBs!O12</f>
        <v>318</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e">
        <f t="shared" ca="1" si="16"/>
        <v>#NAME?</v>
      </c>
      <c r="AL76" t="e">
        <f t="shared" ca="1" si="17"/>
        <v>#NAME?</v>
      </c>
      <c r="AM76" t="e">
        <f t="shared" ca="1" si="18"/>
        <v>#NAME?</v>
      </c>
      <c r="AN76" t="e">
        <f t="shared" ca="1" si="19"/>
        <v>#NAME?</v>
      </c>
      <c r="AO76" t="e">
        <f t="shared" ca="1" si="20"/>
        <v>#NAME?</v>
      </c>
      <c r="AP76" t="e">
        <f t="shared" ca="1" si="21"/>
        <v>#NAME?</v>
      </c>
      <c r="AQ76" t="e">
        <f t="shared" ca="1" si="22"/>
        <v>#NAME?</v>
      </c>
      <c r="AR76" t="e">
        <f t="shared" ca="1" si="23"/>
        <v>#NAME?</v>
      </c>
      <c r="AS76" t="e">
        <f t="shared" ca="1" si="24"/>
        <v>#NAME?</v>
      </c>
      <c r="AT76" t="e">
        <f t="shared" ca="1" si="25"/>
        <v>#NAME?</v>
      </c>
      <c r="AU76" t="e">
        <f t="shared" ca="1" si="26"/>
        <v>#NAME?</v>
      </c>
      <c r="AV76" t="e">
        <f t="shared" ca="1" si="27"/>
        <v>#NAME?</v>
      </c>
    </row>
    <row r="77" spans="1:48" x14ac:dyDescent="0.35">
      <c r="A77" s="1" t="e">
        <f>CONCATENATE(QBs!#REF!," ",QBs!#REF!)</f>
        <v>#REF!</v>
      </c>
      <c r="B77" t="e">
        <f>QBs!#REF!</f>
        <v>#REF!</v>
      </c>
      <c r="C77" t="e">
        <f>QBs!#REF!</f>
        <v>#REF!</v>
      </c>
      <c r="D77" t="e">
        <f>QBs!#REF!</f>
        <v>#REF!</v>
      </c>
      <c r="E77" t="e">
        <f>QBs!#REF!</f>
        <v>#REF!</v>
      </c>
      <c r="F77" t="e">
        <f>QBs!#REF!</f>
        <v>#REF!</v>
      </c>
      <c r="G77" t="e">
        <f>QBs!#REF!</f>
        <v>#REF!</v>
      </c>
      <c r="H77" t="e">
        <f>QBs!#REF!</f>
        <v>#REF!</v>
      </c>
      <c r="I77" s="70" t="e">
        <f>QBs!#REF!</f>
        <v>#REF!</v>
      </c>
      <c r="J77" s="1" t="e">
        <f>CONCATENATE(QBs!#REF!," ",QBs!#REF!)</f>
        <v>#REF!</v>
      </c>
      <c r="K77" t="e">
        <f>QBs!#REF!</f>
        <v>#REF!</v>
      </c>
      <c r="L77" t="e">
        <f>QBs!#REF!</f>
        <v>#REF!</v>
      </c>
      <c r="M77" t="e">
        <f>QBs!#REF!</f>
        <v>#REF!</v>
      </c>
      <c r="N77" t="e">
        <f>QBs!#REF!</f>
        <v>#REF!</v>
      </c>
      <c r="O77" t="e">
        <f>QBs!#REF!</f>
        <v>#REF!</v>
      </c>
      <c r="P77" t="str">
        <f>QBs!A13</f>
        <v>Lawrence</v>
      </c>
      <c r="Q77" t="str">
        <f>QBs!C13</f>
        <v>Jaguars</v>
      </c>
      <c r="R77" s="70">
        <f>QBs!D13</f>
        <v>12</v>
      </c>
      <c r="S77" s="1" t="e">
        <f>CONCATENATE(QBs!#REF!," ",QBs!#REF!)</f>
        <v>#REF!</v>
      </c>
      <c r="T77" t="e">
        <f>QBs!#REF!</f>
        <v>#REF!</v>
      </c>
      <c r="U77" t="e">
        <f>QBs!#REF!</f>
        <v>#REF!</v>
      </c>
      <c r="V77" t="e">
        <f>QBs!#REF!</f>
        <v>#REF!</v>
      </c>
      <c r="W77">
        <f>QBs!F13</f>
        <v>4350</v>
      </c>
      <c r="X77">
        <f>QBs!H13</f>
        <v>13</v>
      </c>
      <c r="Y77">
        <f>QBs!J13</f>
        <v>0</v>
      </c>
      <c r="Z77">
        <f>QBs!L13</f>
        <v>4</v>
      </c>
      <c r="AA77" s="70">
        <f>QBs!O13</f>
        <v>317</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e">
        <f t="shared" ca="1" si="16"/>
        <v>#NAME?</v>
      </c>
      <c r="AL77" t="e">
        <f t="shared" ca="1" si="17"/>
        <v>#NAME?</v>
      </c>
      <c r="AM77" t="e">
        <f t="shared" ca="1" si="18"/>
        <v>#NAME?</v>
      </c>
      <c r="AN77" t="e">
        <f t="shared" ca="1" si="19"/>
        <v>#NAME?</v>
      </c>
      <c r="AO77" t="e">
        <f t="shared" ca="1" si="20"/>
        <v>#NAME?</v>
      </c>
      <c r="AP77" t="e">
        <f t="shared" ca="1" si="21"/>
        <v>#NAME?</v>
      </c>
      <c r="AQ77" t="e">
        <f t="shared" ca="1" si="22"/>
        <v>#NAME?</v>
      </c>
      <c r="AR77" t="e">
        <f t="shared" ca="1" si="23"/>
        <v>#NAME?</v>
      </c>
      <c r="AS77" t="e">
        <f t="shared" ca="1" si="24"/>
        <v>#NAME?</v>
      </c>
      <c r="AT77" t="e">
        <f t="shared" ca="1" si="25"/>
        <v>#NAME?</v>
      </c>
      <c r="AU77" t="e">
        <f t="shared" ca="1" si="26"/>
        <v>#NAME?</v>
      </c>
      <c r="AV77" t="e">
        <f t="shared" ca="1" si="27"/>
        <v>#NAME?</v>
      </c>
    </row>
    <row r="78" spans="1:48" x14ac:dyDescent="0.35">
      <c r="A78" s="1" t="e">
        <f>CONCATENATE(QBs!#REF!," ",QBs!#REF!)</f>
        <v>#REF!</v>
      </c>
      <c r="B78" t="e">
        <f>QBs!#REF!</f>
        <v>#REF!</v>
      </c>
      <c r="C78" t="e">
        <f>QBs!#REF!</f>
        <v>#REF!</v>
      </c>
      <c r="D78" t="e">
        <f>QBs!#REF!</f>
        <v>#REF!</v>
      </c>
      <c r="E78" t="e">
        <f>QBs!#REF!</f>
        <v>#REF!</v>
      </c>
      <c r="F78" t="e">
        <f>QBs!#REF!</f>
        <v>#REF!</v>
      </c>
      <c r="G78" t="e">
        <f>QBs!#REF!</f>
        <v>#REF!</v>
      </c>
      <c r="H78" t="e">
        <f>QBs!#REF!</f>
        <v>#REF!</v>
      </c>
      <c r="I78" s="70" t="e">
        <f>QBs!#REF!</f>
        <v>#REF!</v>
      </c>
      <c r="J78" s="1" t="e">
        <f>CONCATENATE(QBs!#REF!," ",QBs!#REF!)</f>
        <v>#REF!</v>
      </c>
      <c r="K78" t="e">
        <f>QBs!#REF!</f>
        <v>#REF!</v>
      </c>
      <c r="L78" t="e">
        <f>QBs!#REF!</f>
        <v>#REF!</v>
      </c>
      <c r="M78" t="e">
        <f>QBs!#REF!</f>
        <v>#REF!</v>
      </c>
      <c r="N78" t="e">
        <f>QBs!#REF!</f>
        <v>#REF!</v>
      </c>
      <c r="O78" t="e">
        <f>QBs!#REF!</f>
        <v>#REF!</v>
      </c>
      <c r="P78" t="str">
        <f>QBs!A14</f>
        <v>Daniels</v>
      </c>
      <c r="Q78" t="str">
        <f>QBs!C14</f>
        <v>Redskins</v>
      </c>
      <c r="R78" s="70">
        <f>QBs!D14</f>
        <v>14</v>
      </c>
      <c r="S78" s="1" t="e">
        <f>CONCATENATE(QBs!#REF!," ",QBs!#REF!)</f>
        <v>#REF!</v>
      </c>
      <c r="T78" t="e">
        <f>QBs!#REF!</f>
        <v>#REF!</v>
      </c>
      <c r="U78" t="e">
        <f>QBs!#REF!</f>
        <v>#REF!</v>
      </c>
      <c r="V78" t="e">
        <f>QBs!#REF!</f>
        <v>#REF!</v>
      </c>
      <c r="W78">
        <f>QBs!F14</f>
        <v>3300</v>
      </c>
      <c r="X78">
        <f>QBs!H14</f>
        <v>10</v>
      </c>
      <c r="Y78">
        <f>QBs!J14</f>
        <v>0</v>
      </c>
      <c r="Z78">
        <f>QBs!L14</f>
        <v>6</v>
      </c>
      <c r="AA78" s="70">
        <f>QBs!O14</f>
        <v>316</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e">
        <f t="shared" ca="1" si="16"/>
        <v>#NAME?</v>
      </c>
      <c r="AL78" t="e">
        <f t="shared" ca="1" si="17"/>
        <v>#NAME?</v>
      </c>
      <c r="AM78" t="e">
        <f t="shared" ca="1" si="18"/>
        <v>#NAME?</v>
      </c>
      <c r="AN78" t="e">
        <f t="shared" ca="1" si="19"/>
        <v>#NAME?</v>
      </c>
      <c r="AO78" t="e">
        <f t="shared" ca="1" si="20"/>
        <v>#NAME?</v>
      </c>
      <c r="AP78" t="e">
        <f t="shared" ca="1" si="21"/>
        <v>#NAME?</v>
      </c>
      <c r="AQ78" t="e">
        <f t="shared" ca="1" si="22"/>
        <v>#NAME?</v>
      </c>
      <c r="AR78" t="e">
        <f t="shared" ca="1" si="23"/>
        <v>#NAME?</v>
      </c>
      <c r="AS78" t="e">
        <f t="shared" ca="1" si="24"/>
        <v>#NAME?</v>
      </c>
      <c r="AT78" t="e">
        <f t="shared" ca="1" si="25"/>
        <v>#NAME?</v>
      </c>
      <c r="AU78" t="e">
        <f t="shared" ca="1" si="26"/>
        <v>#NAME?</v>
      </c>
      <c r="AV78" t="e">
        <f t="shared" ca="1" si="27"/>
        <v>#NAME?</v>
      </c>
    </row>
    <row r="79" spans="1:48" x14ac:dyDescent="0.35">
      <c r="A79" s="1" t="e">
        <f>CONCATENATE(QBs!#REF!," ",QBs!#REF!)</f>
        <v>#REF!</v>
      </c>
      <c r="B79" t="e">
        <f>QBs!#REF!</f>
        <v>#REF!</v>
      </c>
      <c r="C79" t="e">
        <f>QBs!#REF!</f>
        <v>#REF!</v>
      </c>
      <c r="D79" t="e">
        <f>QBs!#REF!</f>
        <v>#REF!</v>
      </c>
      <c r="E79" t="e">
        <f>QBs!#REF!</f>
        <v>#REF!</v>
      </c>
      <c r="F79" t="e">
        <f>QBs!#REF!</f>
        <v>#REF!</v>
      </c>
      <c r="G79" t="e">
        <f>QBs!#REF!</f>
        <v>#REF!</v>
      </c>
      <c r="H79" t="e">
        <f>QBs!#REF!</f>
        <v>#REF!</v>
      </c>
      <c r="I79" s="70" t="e">
        <f>QBs!#REF!</f>
        <v>#REF!</v>
      </c>
      <c r="J79" s="1" t="e">
        <f>CONCATENATE(QBs!#REF!," ",QBs!#REF!)</f>
        <v>#REF!</v>
      </c>
      <c r="K79" t="e">
        <f>QBs!#REF!</f>
        <v>#REF!</v>
      </c>
      <c r="L79" t="e">
        <f>QBs!#REF!</f>
        <v>#REF!</v>
      </c>
      <c r="M79" t="e">
        <f>QBs!#REF!</f>
        <v>#REF!</v>
      </c>
      <c r="N79" t="e">
        <f>QBs!#REF!</f>
        <v>#REF!</v>
      </c>
      <c r="O79" t="e">
        <f>QBs!#REF!</f>
        <v>#REF!</v>
      </c>
      <c r="P79" t="str">
        <f>QBs!A15</f>
        <v>Williams</v>
      </c>
      <c r="Q79" t="str">
        <f>QBs!C15</f>
        <v>Bears</v>
      </c>
      <c r="R79" s="70">
        <f>QBs!D15</f>
        <v>7</v>
      </c>
      <c r="S79" s="1" t="e">
        <f>CONCATENATE(QBs!#REF!," ",QBs!#REF!)</f>
        <v>#REF!</v>
      </c>
      <c r="T79" t="e">
        <f>QBs!#REF!</f>
        <v>#REF!</v>
      </c>
      <c r="U79" t="e">
        <f>QBs!#REF!</f>
        <v>#REF!</v>
      </c>
      <c r="V79" t="e">
        <f>QBs!#REF!</f>
        <v>#REF!</v>
      </c>
      <c r="W79">
        <f>QBs!F15</f>
        <v>4200</v>
      </c>
      <c r="X79">
        <f>QBs!H15</f>
        <v>13</v>
      </c>
      <c r="Y79">
        <f>QBs!J15</f>
        <v>0</v>
      </c>
      <c r="Z79">
        <f>QBs!L15</f>
        <v>5</v>
      </c>
      <c r="AA79" s="70">
        <f>QBs!O15</f>
        <v>312</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e">
        <f t="shared" ca="1" si="16"/>
        <v>#NAME?</v>
      </c>
      <c r="AL79" t="e">
        <f t="shared" ca="1" si="17"/>
        <v>#NAME?</v>
      </c>
      <c r="AM79" t="e">
        <f t="shared" ca="1" si="18"/>
        <v>#NAME?</v>
      </c>
      <c r="AN79" t="e">
        <f t="shared" ca="1" si="19"/>
        <v>#NAME?</v>
      </c>
      <c r="AO79" t="e">
        <f t="shared" ca="1" si="20"/>
        <v>#NAME?</v>
      </c>
      <c r="AP79" t="e">
        <f t="shared" ca="1" si="21"/>
        <v>#NAME?</v>
      </c>
      <c r="AQ79" t="e">
        <f t="shared" ca="1" si="22"/>
        <v>#NAME?</v>
      </c>
      <c r="AR79" t="e">
        <f t="shared" ca="1" si="23"/>
        <v>#NAME?</v>
      </c>
      <c r="AS79" t="e">
        <f t="shared" ca="1" si="24"/>
        <v>#NAME?</v>
      </c>
      <c r="AT79" t="e">
        <f t="shared" ca="1" si="25"/>
        <v>#NAME?</v>
      </c>
      <c r="AU79" t="e">
        <f t="shared" ca="1" si="26"/>
        <v>#NAME?</v>
      </c>
      <c r="AV79" t="e">
        <f t="shared" ca="1" si="27"/>
        <v>#NAME?</v>
      </c>
    </row>
    <row r="80" spans="1:48" x14ac:dyDescent="0.35">
      <c r="A80" s="1" t="e">
        <f>CONCATENATE(QBs!#REF!," ",QBs!#REF!)</f>
        <v>#REF!</v>
      </c>
      <c r="B80" t="e">
        <f>QBs!#REF!</f>
        <v>#REF!</v>
      </c>
      <c r="C80" t="e">
        <f>QBs!#REF!</f>
        <v>#REF!</v>
      </c>
      <c r="D80" t="e">
        <f>QBs!#REF!</f>
        <v>#REF!</v>
      </c>
      <c r="E80" t="e">
        <f>QBs!#REF!</f>
        <v>#REF!</v>
      </c>
      <c r="F80" t="e">
        <f>QBs!#REF!</f>
        <v>#REF!</v>
      </c>
      <c r="G80" t="e">
        <f>QBs!#REF!</f>
        <v>#REF!</v>
      </c>
      <c r="H80" t="e">
        <f>QBs!#REF!</f>
        <v>#REF!</v>
      </c>
      <c r="I80" s="70" t="e">
        <f>QBs!#REF!</f>
        <v>#REF!</v>
      </c>
      <c r="J80" s="1" t="e">
        <f>CONCATENATE(QBs!#REF!," ",QBs!#REF!)</f>
        <v>#REF!</v>
      </c>
      <c r="K80" t="e">
        <f>QBs!#REF!</f>
        <v>#REF!</v>
      </c>
      <c r="L80" t="e">
        <f>QBs!#REF!</f>
        <v>#REF!</v>
      </c>
      <c r="M80" t="e">
        <f>QBs!#REF!</f>
        <v>#REF!</v>
      </c>
      <c r="N80" t="e">
        <f>QBs!#REF!</f>
        <v>#REF!</v>
      </c>
      <c r="O80" t="e">
        <f>QBs!#REF!</f>
        <v>#REF!</v>
      </c>
      <c r="P80" t="str">
        <f>QBs!A16</f>
        <v>Purdy</v>
      </c>
      <c r="Q80" t="str">
        <f>QBs!C16</f>
        <v>49ers</v>
      </c>
      <c r="R80" s="70">
        <f>QBs!D16</f>
        <v>9</v>
      </c>
      <c r="S80" s="1" t="e">
        <f>CONCATENATE(QBs!#REF!," ",QBs!#REF!)</f>
        <v>#REF!</v>
      </c>
      <c r="T80" t="e">
        <f>QBs!#REF!</f>
        <v>#REF!</v>
      </c>
      <c r="U80" t="e">
        <f>QBs!#REF!</f>
        <v>#REF!</v>
      </c>
      <c r="V80" t="e">
        <f>QBs!#REF!</f>
        <v>#REF!</v>
      </c>
      <c r="W80">
        <f>QBs!F16</f>
        <v>4400</v>
      </c>
      <c r="X80">
        <f>QBs!H16</f>
        <v>11</v>
      </c>
      <c r="Y80">
        <f>QBs!J16</f>
        <v>0</v>
      </c>
      <c r="Z80">
        <f>QBs!L16</f>
        <v>2</v>
      </c>
      <c r="AA80" s="70">
        <f>QBs!O16</f>
        <v>311</v>
      </c>
      <c r="AB80" s="1" t="str">
        <f>CONCATENATE(QBs!B16," ",QBs!A16)</f>
        <v>Brock Purdy</v>
      </c>
      <c r="AC80" t="str">
        <f>QBs!E16</f>
        <v>QB</v>
      </c>
      <c r="AD80" t="str">
        <f>QBs!C16</f>
        <v>49ers</v>
      </c>
      <c r="AE80">
        <f>QBs!D16</f>
        <v>9</v>
      </c>
      <c r="AF80">
        <f>QBs!P16</f>
        <v>0</v>
      </c>
      <c r="AG80">
        <f>QBs!R16</f>
        <v>0</v>
      </c>
      <c r="AH80">
        <f>QBs!T16</f>
        <v>3</v>
      </c>
      <c r="AI80">
        <f>QBs!V16</f>
        <v>101</v>
      </c>
      <c r="AJ80" s="70">
        <f>QBs!X16</f>
        <v>0</v>
      </c>
      <c r="AK80" t="e">
        <f t="shared" ca="1" si="16"/>
        <v>#NAME?</v>
      </c>
      <c r="AL80" t="e">
        <f t="shared" ca="1" si="17"/>
        <v>#NAME?</v>
      </c>
      <c r="AM80" t="e">
        <f t="shared" ca="1" si="18"/>
        <v>#NAME?</v>
      </c>
      <c r="AN80" t="e">
        <f t="shared" ca="1" si="19"/>
        <v>#NAME?</v>
      </c>
      <c r="AO80" t="e">
        <f t="shared" ca="1" si="20"/>
        <v>#NAME?</v>
      </c>
      <c r="AP80" t="e">
        <f t="shared" ca="1" si="21"/>
        <v>#NAME?</v>
      </c>
      <c r="AQ80" t="e">
        <f t="shared" ca="1" si="22"/>
        <v>#NAME?</v>
      </c>
      <c r="AR80" t="e">
        <f t="shared" ca="1" si="23"/>
        <v>#NAME?</v>
      </c>
      <c r="AS80" t="e">
        <f t="shared" ca="1" si="24"/>
        <v>#NAME?</v>
      </c>
      <c r="AT80" t="e">
        <f t="shared" ca="1" si="25"/>
        <v>#NAME?</v>
      </c>
      <c r="AU80" t="e">
        <f t="shared" ca="1" si="26"/>
        <v>#NAME?</v>
      </c>
      <c r="AV80" t="e">
        <f t="shared" ca="1" si="27"/>
        <v>#NAME?</v>
      </c>
    </row>
    <row r="81" spans="1:48" x14ac:dyDescent="0.35">
      <c r="A81" s="1" t="e">
        <f>CONCATENATE(QBs!#REF!," ",QBs!#REF!)</f>
        <v>#REF!</v>
      </c>
      <c r="B81" t="e">
        <f>QBs!#REF!</f>
        <v>#REF!</v>
      </c>
      <c r="C81" t="e">
        <f>QBs!#REF!</f>
        <v>#REF!</v>
      </c>
      <c r="D81" t="e">
        <f>QBs!#REF!</f>
        <v>#REF!</v>
      </c>
      <c r="E81" t="e">
        <f>QBs!#REF!</f>
        <v>#REF!</v>
      </c>
      <c r="F81" t="e">
        <f>QBs!#REF!</f>
        <v>#REF!</v>
      </c>
      <c r="G81" t="e">
        <f>QBs!#REF!</f>
        <v>#REF!</v>
      </c>
      <c r="H81" t="e">
        <f>QBs!#REF!</f>
        <v>#REF!</v>
      </c>
      <c r="I81" s="70" t="e">
        <f>QBs!#REF!</f>
        <v>#REF!</v>
      </c>
      <c r="J81" s="1" t="e">
        <f>CONCATENATE(QBs!#REF!," ",QBs!#REF!)</f>
        <v>#REF!</v>
      </c>
      <c r="K81" t="e">
        <f>QBs!#REF!</f>
        <v>#REF!</v>
      </c>
      <c r="L81" t="e">
        <f>QBs!#REF!</f>
        <v>#REF!</v>
      </c>
      <c r="M81" t="e">
        <f>QBs!#REF!</f>
        <v>#REF!</v>
      </c>
      <c r="N81" t="e">
        <f>QBs!#REF!</f>
        <v>#REF!</v>
      </c>
      <c r="O81" t="e">
        <f>QBs!#REF!</f>
        <v>#REF!</v>
      </c>
      <c r="P81" t="str">
        <f>QBs!A17</f>
        <v>Goff</v>
      </c>
      <c r="Q81" t="str">
        <f>QBs!C17</f>
        <v>Lions</v>
      </c>
      <c r="R81" s="70">
        <f>QBs!D17</f>
        <v>5</v>
      </c>
      <c r="S81" s="1" t="e">
        <f>CONCATENATE(QBs!#REF!," ",QBs!#REF!)</f>
        <v>#REF!</v>
      </c>
      <c r="T81" t="e">
        <f>QBs!#REF!</f>
        <v>#REF!</v>
      </c>
      <c r="U81" t="e">
        <f>QBs!#REF!</f>
        <v>#REF!</v>
      </c>
      <c r="V81" t="e">
        <f>QBs!#REF!</f>
        <v>#REF!</v>
      </c>
      <c r="W81">
        <f>QBs!F17</f>
        <v>4700</v>
      </c>
      <c r="X81">
        <f>QBs!H17</f>
        <v>10</v>
      </c>
      <c r="Y81">
        <f>QBs!J17</f>
        <v>0</v>
      </c>
      <c r="Z81">
        <f>QBs!L17</f>
        <v>2</v>
      </c>
      <c r="AA81" s="70">
        <f>QBs!O17</f>
        <v>311</v>
      </c>
      <c r="AB81" s="1" t="str">
        <f>CONCATENATE(QBs!B17," ",QBs!A17)</f>
        <v>Jared Goff</v>
      </c>
      <c r="AC81" t="str">
        <f>QBs!E17</f>
        <v>QB</v>
      </c>
      <c r="AD81" t="str">
        <f>QBs!C17</f>
        <v>Lions</v>
      </c>
      <c r="AE81">
        <f>QBs!D17</f>
        <v>5</v>
      </c>
      <c r="AF81">
        <f>QBs!P17</f>
        <v>0</v>
      </c>
      <c r="AG81">
        <f>QBs!R17</f>
        <v>0</v>
      </c>
      <c r="AH81">
        <f>QBs!T17</f>
        <v>2</v>
      </c>
      <c r="AI81">
        <f>QBs!V17</f>
        <v>101</v>
      </c>
      <c r="AJ81" s="70">
        <f>QBs!X17</f>
        <v>0</v>
      </c>
      <c r="AK81" t="e">
        <f t="shared" ca="1" si="16"/>
        <v>#NAME?</v>
      </c>
      <c r="AL81" t="e">
        <f t="shared" ca="1" si="17"/>
        <v>#NAME?</v>
      </c>
      <c r="AM81" t="e">
        <f t="shared" ca="1" si="18"/>
        <v>#NAME?</v>
      </c>
      <c r="AN81" t="e">
        <f t="shared" ca="1" si="19"/>
        <v>#NAME?</v>
      </c>
      <c r="AO81" t="e">
        <f t="shared" ca="1" si="20"/>
        <v>#NAME?</v>
      </c>
      <c r="AP81" t="e">
        <f t="shared" ca="1" si="21"/>
        <v>#NAME?</v>
      </c>
      <c r="AQ81" t="e">
        <f t="shared" ca="1" si="22"/>
        <v>#NAME?</v>
      </c>
      <c r="AR81" t="e">
        <f t="shared" ca="1" si="23"/>
        <v>#NAME?</v>
      </c>
      <c r="AS81" t="e">
        <f t="shared" ca="1" si="24"/>
        <v>#NAME?</v>
      </c>
      <c r="AT81" t="e">
        <f t="shared" ca="1" si="25"/>
        <v>#NAME?</v>
      </c>
      <c r="AU81" t="e">
        <f t="shared" ca="1" si="26"/>
        <v>#NAME?</v>
      </c>
      <c r="AV81" t="e">
        <f t="shared" ca="1" si="27"/>
        <v>#NAME?</v>
      </c>
    </row>
    <row r="82" spans="1:48" x14ac:dyDescent="0.35">
      <c r="A82" s="1" t="e">
        <f>CONCATENATE(QBs!#REF!," ",QBs!#REF!)</f>
        <v>#REF!</v>
      </c>
      <c r="B82" t="e">
        <f>QBs!#REF!</f>
        <v>#REF!</v>
      </c>
      <c r="C82" t="e">
        <f>QBs!#REF!</f>
        <v>#REF!</v>
      </c>
      <c r="D82" t="e">
        <f>QBs!#REF!</f>
        <v>#REF!</v>
      </c>
      <c r="E82" t="e">
        <f>QBs!#REF!</f>
        <v>#REF!</v>
      </c>
      <c r="F82" t="e">
        <f>QBs!#REF!</f>
        <v>#REF!</v>
      </c>
      <c r="G82" t="e">
        <f>QBs!#REF!</f>
        <v>#REF!</v>
      </c>
      <c r="H82" t="e">
        <f>QBs!#REF!</f>
        <v>#REF!</v>
      </c>
      <c r="I82" s="70" t="e">
        <f>QBs!#REF!</f>
        <v>#REF!</v>
      </c>
      <c r="J82" s="1" t="e">
        <f>CONCATENATE(QBs!#REF!," ",QBs!#REF!)</f>
        <v>#REF!</v>
      </c>
      <c r="K82" t="e">
        <f>QBs!#REF!</f>
        <v>#REF!</v>
      </c>
      <c r="L82" t="e">
        <f>QBs!#REF!</f>
        <v>#REF!</v>
      </c>
      <c r="M82" t="e">
        <f>QBs!#REF!</f>
        <v>#REF!</v>
      </c>
      <c r="N82" t="e">
        <f>QBs!#REF!</f>
        <v>#REF!</v>
      </c>
      <c r="O82" t="e">
        <f>QBs!#REF!</f>
        <v>#REF!</v>
      </c>
      <c r="P82" t="str">
        <f>QBs!A18</f>
        <v>Cousins</v>
      </c>
      <c r="Q82" t="str">
        <f>QBs!C18</f>
        <v>Falcons</v>
      </c>
      <c r="R82" s="70">
        <f>QBs!D18</f>
        <v>12</v>
      </c>
      <c r="S82" s="1" t="e">
        <f>CONCATENATE(QBs!#REF!," ",QBs!#REF!)</f>
        <v>#REF!</v>
      </c>
      <c r="T82" t="e">
        <f>QBs!#REF!</f>
        <v>#REF!</v>
      </c>
      <c r="U82" t="e">
        <f>QBs!#REF!</f>
        <v>#REF!</v>
      </c>
      <c r="V82" t="e">
        <f>QBs!#REF!</f>
        <v>#REF!</v>
      </c>
      <c r="W82">
        <f>QBs!F18</f>
        <v>4600</v>
      </c>
      <c r="X82">
        <f>QBs!H18</f>
        <v>13</v>
      </c>
      <c r="Y82">
        <f>QBs!J18</f>
        <v>0</v>
      </c>
      <c r="Z82">
        <f>QBs!L18</f>
        <v>1</v>
      </c>
      <c r="AA82" s="70">
        <f>QBs!O18</f>
        <v>310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e">
        <f t="shared" ca="1" si="16"/>
        <v>#NAME?</v>
      </c>
      <c r="AL82" t="e">
        <f t="shared" ca="1" si="17"/>
        <v>#NAME?</v>
      </c>
      <c r="AM82" t="e">
        <f t="shared" ca="1" si="18"/>
        <v>#NAME?</v>
      </c>
      <c r="AN82" t="e">
        <f t="shared" ca="1" si="19"/>
        <v>#NAME?</v>
      </c>
      <c r="AO82" t="e">
        <f t="shared" ca="1" si="20"/>
        <v>#NAME?</v>
      </c>
      <c r="AP82" t="e">
        <f t="shared" ca="1" si="21"/>
        <v>#NAME?</v>
      </c>
      <c r="AQ82" t="e">
        <f t="shared" ca="1" si="22"/>
        <v>#NAME?</v>
      </c>
      <c r="AR82" t="e">
        <f t="shared" ca="1" si="23"/>
        <v>#NAME?</v>
      </c>
      <c r="AS82" t="e">
        <f t="shared" ca="1" si="24"/>
        <v>#NAME?</v>
      </c>
      <c r="AT82" t="e">
        <f t="shared" ca="1" si="25"/>
        <v>#NAME?</v>
      </c>
      <c r="AU82" t="e">
        <f t="shared" ca="1" si="26"/>
        <v>#NAME?</v>
      </c>
      <c r="AV82" t="e">
        <f t="shared" ca="1" si="27"/>
        <v>#NAME?</v>
      </c>
    </row>
    <row r="83" spans="1:48" x14ac:dyDescent="0.35">
      <c r="A83" s="1" t="e">
        <f>CONCATENATE(QBs!#REF!," ",QBs!#REF!)</f>
        <v>#REF!</v>
      </c>
      <c r="B83" t="e">
        <f>QBs!#REF!</f>
        <v>#REF!</v>
      </c>
      <c r="C83" t="e">
        <f>QBs!#REF!</f>
        <v>#REF!</v>
      </c>
      <c r="D83" t="e">
        <f>QBs!#REF!</f>
        <v>#REF!</v>
      </c>
      <c r="E83" t="e">
        <f>QBs!#REF!</f>
        <v>#REF!</v>
      </c>
      <c r="F83" t="e">
        <f>QBs!#REF!</f>
        <v>#REF!</v>
      </c>
      <c r="G83" t="e">
        <f>QBs!#REF!</f>
        <v>#REF!</v>
      </c>
      <c r="H83" t="e">
        <f>QBs!#REF!</f>
        <v>#REF!</v>
      </c>
      <c r="I83" s="70" t="e">
        <f>QBs!#REF!</f>
        <v>#REF!</v>
      </c>
      <c r="J83" s="1" t="e">
        <f>CONCATENATE(QBs!#REF!," ",QBs!#REF!)</f>
        <v>#REF!</v>
      </c>
      <c r="K83" t="e">
        <f>QBs!#REF!</f>
        <v>#REF!</v>
      </c>
      <c r="L83" t="e">
        <f>QBs!#REF!</f>
        <v>#REF!</v>
      </c>
      <c r="M83" t="e">
        <f>QBs!#REF!</f>
        <v>#REF!</v>
      </c>
      <c r="N83" t="e">
        <f>QBs!#REF!</f>
        <v>#REF!</v>
      </c>
      <c r="O83" t="e">
        <f>QBs!#REF!</f>
        <v>#REF!</v>
      </c>
      <c r="P83" t="str">
        <f>QBs!A19</f>
        <v>Rodgers</v>
      </c>
      <c r="Q83" t="str">
        <f>QBs!C19</f>
        <v>Jets</v>
      </c>
      <c r="R83" s="70">
        <f>QBs!D19</f>
        <v>12</v>
      </c>
      <c r="S83" s="1" t="e">
        <f>CONCATENATE(QBs!#REF!," ",QBs!#REF!)</f>
        <v>#REF!</v>
      </c>
      <c r="T83" t="e">
        <f>QBs!#REF!</f>
        <v>#REF!</v>
      </c>
      <c r="U83" t="e">
        <f>QBs!#REF!</f>
        <v>#REF!</v>
      </c>
      <c r="V83" t="e">
        <f>QBs!#REF!</f>
        <v>#REF!</v>
      </c>
      <c r="W83">
        <f>QBs!F19</f>
        <v>4300</v>
      </c>
      <c r="X83">
        <f>QBs!H19</f>
        <v>10</v>
      </c>
      <c r="Y83">
        <f>QBs!J19</f>
        <v>0</v>
      </c>
      <c r="Z83">
        <f>QBs!L19</f>
        <v>2</v>
      </c>
      <c r="AA83" s="70">
        <f>QBs!O19</f>
        <v>305</v>
      </c>
      <c r="AB83" s="1" t="str">
        <f>CONCATENATE(QBs!B19," ",QBs!A19)</f>
        <v>Aaron Rodgers</v>
      </c>
      <c r="AC83" t="str">
        <f>QBs!E19</f>
        <v>QB</v>
      </c>
      <c r="AD83" t="str">
        <f>QBs!C19</f>
        <v>Jets</v>
      </c>
      <c r="AE83">
        <f>QBs!D19</f>
        <v>12</v>
      </c>
      <c r="AF83">
        <f>QBs!P19</f>
        <v>-6</v>
      </c>
      <c r="AG83">
        <f>QBs!R19</f>
        <v>-6</v>
      </c>
      <c r="AH83">
        <f>QBs!T19</f>
        <v>3</v>
      </c>
      <c r="AI83">
        <f>QBs!V19</f>
        <v>95</v>
      </c>
      <c r="AJ83" s="70">
        <f>QBs!X19</f>
        <v>-6</v>
      </c>
      <c r="AK83" t="e">
        <f t="shared" ca="1" si="16"/>
        <v>#NAME?</v>
      </c>
      <c r="AL83" t="e">
        <f t="shared" ca="1" si="17"/>
        <v>#NAME?</v>
      </c>
      <c r="AM83" t="e">
        <f t="shared" ca="1" si="18"/>
        <v>#NAME?</v>
      </c>
      <c r="AN83" t="e">
        <f t="shared" ca="1" si="19"/>
        <v>#NAME?</v>
      </c>
      <c r="AO83" t="e">
        <f t="shared" ca="1" si="20"/>
        <v>#NAME?</v>
      </c>
      <c r="AP83" t="e">
        <f t="shared" ca="1" si="21"/>
        <v>#NAME?</v>
      </c>
      <c r="AQ83" t="e">
        <f t="shared" ca="1" si="22"/>
        <v>#NAME?</v>
      </c>
      <c r="AR83" t="e">
        <f t="shared" ca="1" si="23"/>
        <v>#NAME?</v>
      </c>
      <c r="AS83" t="e">
        <f t="shared" ca="1" si="24"/>
        <v>#NAME?</v>
      </c>
      <c r="AT83" t="e">
        <f t="shared" ca="1" si="25"/>
        <v>#NAME?</v>
      </c>
      <c r="AU83" t="e">
        <f t="shared" ca="1" si="26"/>
        <v>#NAME?</v>
      </c>
      <c r="AV83" t="e">
        <f t="shared" ca="1" si="27"/>
        <v>#NAME?</v>
      </c>
    </row>
    <row r="84" spans="1:48" x14ac:dyDescent="0.35">
      <c r="A84" s="1" t="e">
        <f>CONCATENATE(QBs!#REF!," ",QBs!#REF!)</f>
        <v>#REF!</v>
      </c>
      <c r="B84" t="e">
        <f>QBs!#REF!</f>
        <v>#REF!</v>
      </c>
      <c r="C84" t="e">
        <f>QBs!#REF!</f>
        <v>#REF!</v>
      </c>
      <c r="D84" t="e">
        <f>QBs!#REF!</f>
        <v>#REF!</v>
      </c>
      <c r="E84" t="e">
        <f>QBs!#REF!</f>
        <v>#REF!</v>
      </c>
      <c r="F84" t="e">
        <f>QBs!#REF!</f>
        <v>#REF!</v>
      </c>
      <c r="G84" t="e">
        <f>QBs!#REF!</f>
        <v>#REF!</v>
      </c>
      <c r="H84" t="e">
        <f>QBs!#REF!</f>
        <v>#REF!</v>
      </c>
      <c r="I84" s="70" t="e">
        <f>QBs!#REF!</f>
        <v>#REF!</v>
      </c>
      <c r="J84" s="1" t="e">
        <f>CONCATENATE(QBs!#REF!," ",QBs!#REF!)</f>
        <v>#REF!</v>
      </c>
      <c r="K84" t="e">
        <f>QBs!#REF!</f>
        <v>#REF!</v>
      </c>
      <c r="L84" t="e">
        <f>QBs!#REF!</f>
        <v>#REF!</v>
      </c>
      <c r="M84" t="e">
        <f>QBs!#REF!</f>
        <v>#REF!</v>
      </c>
      <c r="N84" t="e">
        <f>QBs!#REF!</f>
        <v>#REF!</v>
      </c>
      <c r="O84" t="e">
        <f>QBs!#REF!</f>
        <v>#REF!</v>
      </c>
      <c r="P84" t="str">
        <f>QBs!A20</f>
        <v>Herbert</v>
      </c>
      <c r="Q84" t="str">
        <f>QBs!C20</f>
        <v>Chargers</v>
      </c>
      <c r="R84" s="70">
        <f>QBs!D20</f>
        <v>5</v>
      </c>
      <c r="S84" s="1" t="e">
        <f>CONCATENATE(QBs!#REF!," ",QBs!#REF!)</f>
        <v>#REF!</v>
      </c>
      <c r="T84" t="e">
        <f>QBs!#REF!</f>
        <v>#REF!</v>
      </c>
      <c r="U84" t="e">
        <f>QBs!#REF!</f>
        <v>#REF!</v>
      </c>
      <c r="V84" t="e">
        <f>QBs!#REF!</f>
        <v>#REF!</v>
      </c>
      <c r="W84">
        <f>QBs!F20</f>
        <v>4300</v>
      </c>
      <c r="X84">
        <f>QBs!H20</f>
        <v>15</v>
      </c>
      <c r="Y84">
        <f>QBs!J20</f>
        <v>0</v>
      </c>
      <c r="Z84">
        <f>QBs!L20</f>
        <v>3</v>
      </c>
      <c r="AA84" s="70">
        <f>QBs!O20</f>
        <v>300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e">
        <f t="shared" ca="1" si="16"/>
        <v>#NAME?</v>
      </c>
      <c r="AL84" t="e">
        <f t="shared" ca="1" si="17"/>
        <v>#NAME?</v>
      </c>
      <c r="AM84" t="e">
        <f t="shared" ca="1" si="18"/>
        <v>#NAME?</v>
      </c>
      <c r="AN84" t="e">
        <f t="shared" ca="1" si="19"/>
        <v>#NAME?</v>
      </c>
      <c r="AO84" t="e">
        <f t="shared" ca="1" si="20"/>
        <v>#NAME?</v>
      </c>
      <c r="AP84" t="e">
        <f t="shared" ca="1" si="21"/>
        <v>#NAME?</v>
      </c>
      <c r="AQ84" t="e">
        <f t="shared" ca="1" si="22"/>
        <v>#NAME?</v>
      </c>
      <c r="AR84" t="e">
        <f t="shared" ca="1" si="23"/>
        <v>#NAME?</v>
      </c>
      <c r="AS84" t="e">
        <f t="shared" ca="1" si="24"/>
        <v>#NAME?</v>
      </c>
      <c r="AT84" t="e">
        <f t="shared" ca="1" si="25"/>
        <v>#NAME?</v>
      </c>
      <c r="AU84" t="e">
        <f t="shared" ca="1" si="26"/>
        <v>#NAME?</v>
      </c>
      <c r="AV84" t="e">
        <f t="shared" ca="1" si="27"/>
        <v>#NAME?</v>
      </c>
    </row>
    <row r="85" spans="1:48" x14ac:dyDescent="0.35">
      <c r="A85" s="1" t="e">
        <f>CONCATENATE(QBs!#REF!," ",QBs!#REF!)</f>
        <v>#REF!</v>
      </c>
      <c r="B85" t="e">
        <f>QBs!#REF!</f>
        <v>#REF!</v>
      </c>
      <c r="C85" t="e">
        <f>QBs!#REF!</f>
        <v>#REF!</v>
      </c>
      <c r="D85" t="e">
        <f>QBs!#REF!</f>
        <v>#REF!</v>
      </c>
      <c r="E85" t="e">
        <f>QBs!#REF!</f>
        <v>#REF!</v>
      </c>
      <c r="F85" t="e">
        <f>QBs!#REF!</f>
        <v>#REF!</v>
      </c>
      <c r="G85" t="e">
        <f>QBs!#REF!</f>
        <v>#REF!</v>
      </c>
      <c r="H85" t="e">
        <f>QBs!#REF!</f>
        <v>#REF!</v>
      </c>
      <c r="I85" s="70" t="e">
        <f>QBs!#REF!</f>
        <v>#REF!</v>
      </c>
      <c r="J85" s="1" t="e">
        <f>CONCATENATE(QBs!#REF!," ",QBs!#REF!)</f>
        <v>#REF!</v>
      </c>
      <c r="K85" t="e">
        <f>QBs!#REF!</f>
        <v>#REF!</v>
      </c>
      <c r="L85" t="e">
        <f>QBs!#REF!</f>
        <v>#REF!</v>
      </c>
      <c r="M85" t="e">
        <f>QBs!#REF!</f>
        <v>#REF!</v>
      </c>
      <c r="N85" t="e">
        <f>QBs!#REF!</f>
        <v>#REF!</v>
      </c>
      <c r="O85" t="e">
        <f>QBs!#REF!</f>
        <v>#REF!</v>
      </c>
      <c r="P85" t="str">
        <f>QBs!A21</f>
        <v>Jones</v>
      </c>
      <c r="Q85" t="str">
        <f>QBs!C21</f>
        <v>Giants</v>
      </c>
      <c r="R85" s="70">
        <f>QBs!D21</f>
        <v>11</v>
      </c>
      <c r="S85" s="1" t="e">
        <f>CONCATENATE(QBs!#REF!," ",QBs!#REF!)</f>
        <v>#REF!</v>
      </c>
      <c r="T85" t="e">
        <f>QBs!#REF!</f>
        <v>#REF!</v>
      </c>
      <c r="U85" t="e">
        <f>QBs!#REF!</f>
        <v>#REF!</v>
      </c>
      <c r="V85" t="e">
        <f>QBs!#REF!</f>
        <v>#REF!</v>
      </c>
      <c r="W85">
        <f>QBs!F21</f>
        <v>3300</v>
      </c>
      <c r="X85">
        <f>QBs!H21</f>
        <v>7</v>
      </c>
      <c r="Y85">
        <f>QBs!J21</f>
        <v>0</v>
      </c>
      <c r="Z85">
        <f>QBs!L21</f>
        <v>5</v>
      </c>
      <c r="AA85" s="70">
        <f>QBs!O21</f>
        <v>285</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e">
        <f t="shared" ca="1" si="16"/>
        <v>#NAME?</v>
      </c>
      <c r="AL85" t="e">
        <f t="shared" ca="1" si="17"/>
        <v>#NAME?</v>
      </c>
      <c r="AM85" t="e">
        <f t="shared" ca="1" si="18"/>
        <v>#NAME?</v>
      </c>
      <c r="AN85" t="e">
        <f t="shared" ca="1" si="19"/>
        <v>#NAME?</v>
      </c>
      <c r="AO85" t="e">
        <f t="shared" ca="1" si="20"/>
        <v>#NAME?</v>
      </c>
      <c r="AP85" t="e">
        <f t="shared" ca="1" si="21"/>
        <v>#NAME?</v>
      </c>
      <c r="AQ85" t="e">
        <f t="shared" ca="1" si="22"/>
        <v>#NAME?</v>
      </c>
      <c r="AR85" t="e">
        <f t="shared" ca="1" si="23"/>
        <v>#NAME?</v>
      </c>
      <c r="AS85" t="e">
        <f t="shared" ca="1" si="24"/>
        <v>#NAME?</v>
      </c>
      <c r="AT85" t="e">
        <f t="shared" ca="1" si="25"/>
        <v>#NAME?</v>
      </c>
      <c r="AU85" t="e">
        <f t="shared" ca="1" si="26"/>
        <v>#NAME?</v>
      </c>
      <c r="AV85" t="e">
        <f t="shared" ca="1" si="27"/>
        <v>#NAME?</v>
      </c>
    </row>
    <row r="86" spans="1:48" x14ac:dyDescent="0.35">
      <c r="A86" s="1" t="e">
        <f>CONCATENATE(QBs!#REF!," ",QBs!#REF!)</f>
        <v>#REF!</v>
      </c>
      <c r="B86" t="e">
        <f>QBs!#REF!</f>
        <v>#REF!</v>
      </c>
      <c r="C86" t="e">
        <f>QBs!#REF!</f>
        <v>#REF!</v>
      </c>
      <c r="D86" t="e">
        <f>QBs!#REF!</f>
        <v>#REF!</v>
      </c>
      <c r="E86" t="e">
        <f>QBs!#REF!</f>
        <v>#REF!</v>
      </c>
      <c r="F86" t="e">
        <f>QBs!#REF!</f>
        <v>#REF!</v>
      </c>
      <c r="G86" t="e">
        <f>QBs!#REF!</f>
        <v>#REF!</v>
      </c>
      <c r="H86" t="e">
        <f>QBs!#REF!</f>
        <v>#REF!</v>
      </c>
      <c r="I86" s="70" t="e">
        <f>QBs!#REF!</f>
        <v>#REF!</v>
      </c>
      <c r="J86" s="1" t="e">
        <f>CONCATENATE(QBs!#REF!," ",QBs!#REF!)</f>
        <v>#REF!</v>
      </c>
      <c r="K86" t="e">
        <f>QBs!#REF!</f>
        <v>#REF!</v>
      </c>
      <c r="L86" t="e">
        <f>QBs!#REF!</f>
        <v>#REF!</v>
      </c>
      <c r="M86" t="e">
        <f>QBs!#REF!</f>
        <v>#REF!</v>
      </c>
      <c r="N86" t="e">
        <f>QBs!#REF!</f>
        <v>#REF!</v>
      </c>
      <c r="O86" t="e">
        <f>QBs!#REF!</f>
        <v>#REF!</v>
      </c>
      <c r="P86" t="str">
        <f>QBs!A22</f>
        <v>Stafford</v>
      </c>
      <c r="Q86" t="str">
        <f>QBs!C22</f>
        <v>Rams</v>
      </c>
      <c r="R86" s="70">
        <f>QBs!D22</f>
        <v>6</v>
      </c>
      <c r="S86" s="1" t="e">
        <f>CONCATENATE(QBs!#REF!," ",QBs!#REF!)</f>
        <v>#REF!</v>
      </c>
      <c r="T86" t="e">
        <f>QBs!#REF!</f>
        <v>#REF!</v>
      </c>
      <c r="U86" t="e">
        <f>QBs!#REF!</f>
        <v>#REF!</v>
      </c>
      <c r="V86" t="e">
        <f>QBs!#REF!</f>
        <v>#REF!</v>
      </c>
      <c r="W86">
        <f>QBs!F22</f>
        <v>4400</v>
      </c>
      <c r="X86">
        <f>QBs!H22</f>
        <v>12</v>
      </c>
      <c r="Y86">
        <f>QBs!J22</f>
        <v>0</v>
      </c>
      <c r="Z86">
        <f>QBs!L22</f>
        <v>1</v>
      </c>
      <c r="AA86" s="70">
        <f>QBs!O22</f>
        <v>279</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e">
        <f t="shared" ca="1" si="16"/>
        <v>#NAME?</v>
      </c>
      <c r="AL86" t="e">
        <f t="shared" ca="1" si="17"/>
        <v>#NAME?</v>
      </c>
      <c r="AM86" t="e">
        <f t="shared" ca="1" si="18"/>
        <v>#NAME?</v>
      </c>
      <c r="AN86" t="e">
        <f t="shared" ca="1" si="19"/>
        <v>#NAME?</v>
      </c>
      <c r="AO86" t="e">
        <f t="shared" ca="1" si="20"/>
        <v>#NAME?</v>
      </c>
      <c r="AP86" t="e">
        <f t="shared" ca="1" si="21"/>
        <v>#NAME?</v>
      </c>
      <c r="AQ86" t="e">
        <f t="shared" ca="1" si="22"/>
        <v>#NAME?</v>
      </c>
      <c r="AR86" t="e">
        <f t="shared" ca="1" si="23"/>
        <v>#NAME?</v>
      </c>
      <c r="AS86" t="e">
        <f t="shared" ca="1" si="24"/>
        <v>#NAME?</v>
      </c>
      <c r="AT86" t="e">
        <f t="shared" ca="1" si="25"/>
        <v>#NAME?</v>
      </c>
      <c r="AU86" t="e">
        <f t="shared" ca="1" si="26"/>
        <v>#NAME?</v>
      </c>
      <c r="AV86" t="e">
        <f t="shared" ca="1" si="27"/>
        <v>#NAME?</v>
      </c>
    </row>
    <row r="87" spans="1:48" x14ac:dyDescent="0.35">
      <c r="A87" s="1" t="e">
        <f>CONCATENATE(QBs!#REF!," ",QBs!#REF!)</f>
        <v>#REF!</v>
      </c>
      <c r="B87" t="e">
        <f>QBs!#REF!</f>
        <v>#REF!</v>
      </c>
      <c r="C87" t="e">
        <f>QBs!#REF!</f>
        <v>#REF!</v>
      </c>
      <c r="D87" t="e">
        <f>QBs!#REF!</f>
        <v>#REF!</v>
      </c>
      <c r="E87" t="e">
        <f>QBs!#REF!</f>
        <v>#REF!</v>
      </c>
      <c r="F87" t="e">
        <f>QBs!#REF!</f>
        <v>#REF!</v>
      </c>
      <c r="G87" t="e">
        <f>QBs!#REF!</f>
        <v>#REF!</v>
      </c>
      <c r="H87" t="e">
        <f>QBs!#REF!</f>
        <v>#REF!</v>
      </c>
      <c r="I87" s="70" t="e">
        <f>QBs!#REF!</f>
        <v>#REF!</v>
      </c>
      <c r="J87" s="1" t="e">
        <f>CONCATENATE(QBs!#REF!," ",QBs!#REF!)</f>
        <v>#REF!</v>
      </c>
      <c r="K87" t="e">
        <f>QBs!#REF!</f>
        <v>#REF!</v>
      </c>
      <c r="L87" t="e">
        <f>QBs!#REF!</f>
        <v>#REF!</v>
      </c>
      <c r="M87" t="e">
        <f>QBs!#REF!</f>
        <v>#REF!</v>
      </c>
      <c r="N87" t="e">
        <f>QBs!#REF!</f>
        <v>#REF!</v>
      </c>
      <c r="O87" t="e">
        <f>QBs!#REF!</f>
        <v>#REF!</v>
      </c>
      <c r="P87" t="str">
        <f>QBs!A23</f>
        <v>Smith</v>
      </c>
      <c r="Q87" t="str">
        <f>QBs!C23</f>
        <v>Seahawks</v>
      </c>
      <c r="R87" s="70">
        <f>QBs!D23</f>
        <v>10</v>
      </c>
      <c r="S87" s="1" t="e">
        <f>CONCATENATE(QBs!#REF!," ",QBs!#REF!)</f>
        <v>#REF!</v>
      </c>
      <c r="T87" t="e">
        <f>QBs!#REF!</f>
        <v>#REF!</v>
      </c>
      <c r="U87" t="e">
        <f>QBs!#REF!</f>
        <v>#REF!</v>
      </c>
      <c r="V87" t="e">
        <f>QBs!#REF!</f>
        <v>#REF!</v>
      </c>
      <c r="W87">
        <f>QBs!F23</f>
        <v>3800</v>
      </c>
      <c r="X87">
        <f>QBs!H23</f>
        <v>10</v>
      </c>
      <c r="Y87">
        <f>QBs!J23</f>
        <v>0</v>
      </c>
      <c r="Z87">
        <f>QBs!L23</f>
        <v>2</v>
      </c>
      <c r="AA87" s="70">
        <f>QBs!O23</f>
        <v>258</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e">
        <f t="shared" ca="1" si="16"/>
        <v>#NAME?</v>
      </c>
      <c r="AL87" t="e">
        <f t="shared" ca="1" si="17"/>
        <v>#NAME?</v>
      </c>
      <c r="AM87" t="e">
        <f t="shared" ca="1" si="18"/>
        <v>#NAME?</v>
      </c>
      <c r="AN87" t="e">
        <f t="shared" ca="1" si="19"/>
        <v>#NAME?</v>
      </c>
      <c r="AO87" t="e">
        <f t="shared" ca="1" si="20"/>
        <v>#NAME?</v>
      </c>
      <c r="AP87" t="e">
        <f t="shared" ca="1" si="21"/>
        <v>#NAME?</v>
      </c>
      <c r="AQ87" t="e">
        <f t="shared" ca="1" si="22"/>
        <v>#NAME?</v>
      </c>
      <c r="AR87" t="e">
        <f t="shared" ca="1" si="23"/>
        <v>#NAME?</v>
      </c>
      <c r="AS87" t="e">
        <f t="shared" ca="1" si="24"/>
        <v>#NAME?</v>
      </c>
      <c r="AT87" t="e">
        <f t="shared" ca="1" si="25"/>
        <v>#NAME?</v>
      </c>
      <c r="AU87" t="e">
        <f t="shared" ca="1" si="26"/>
        <v>#NAME?</v>
      </c>
      <c r="AV87" t="e">
        <f t="shared" ca="1" si="27"/>
        <v>#NAME?</v>
      </c>
    </row>
    <row r="88" spans="1:48" x14ac:dyDescent="0.35">
      <c r="A88" s="1" t="e">
        <f>CONCATENATE(QBs!#REF!," ",QBs!#REF!)</f>
        <v>#REF!</v>
      </c>
      <c r="B88" t="e">
        <f>QBs!#REF!</f>
        <v>#REF!</v>
      </c>
      <c r="C88" t="e">
        <f>QBs!#REF!</f>
        <v>#REF!</v>
      </c>
      <c r="D88" t="e">
        <f>QBs!#REF!</f>
        <v>#REF!</v>
      </c>
      <c r="E88" t="e">
        <f>QBs!#REF!</f>
        <v>#REF!</v>
      </c>
      <c r="F88" t="e">
        <f>QBs!#REF!</f>
        <v>#REF!</v>
      </c>
      <c r="G88" t="e">
        <f>QBs!#REF!</f>
        <v>#REF!</v>
      </c>
      <c r="H88" t="e">
        <f>QBs!#REF!</f>
        <v>#REF!</v>
      </c>
      <c r="I88" s="70" t="e">
        <f>QBs!#REF!</f>
        <v>#REF!</v>
      </c>
      <c r="J88" s="1" t="e">
        <f>CONCATENATE(QBs!#REF!," ",QBs!#REF!)</f>
        <v>#REF!</v>
      </c>
      <c r="K88" t="e">
        <f>QBs!#REF!</f>
        <v>#REF!</v>
      </c>
      <c r="L88" t="e">
        <f>QBs!#REF!</f>
        <v>#REF!</v>
      </c>
      <c r="M88" t="e">
        <f>QBs!#REF!</f>
        <v>#REF!</v>
      </c>
      <c r="N88" t="e">
        <f>QBs!#REF!</f>
        <v>#REF!</v>
      </c>
      <c r="O88" t="e">
        <f>QBs!#REF!</f>
        <v>#REF!</v>
      </c>
      <c r="P88" t="str">
        <f>QBs!A24</f>
        <v>Maye</v>
      </c>
      <c r="Q88" t="str">
        <f>QBs!C24</f>
        <v>Patriots</v>
      </c>
      <c r="R88" s="70">
        <f>QBs!D24</f>
        <v>14</v>
      </c>
      <c r="S88" s="1" t="e">
        <f>CONCATENATE(QBs!#REF!," ",QBs!#REF!)</f>
        <v>#REF!</v>
      </c>
      <c r="T88" t="e">
        <f>QBs!#REF!</f>
        <v>#REF!</v>
      </c>
      <c r="U88" t="e">
        <f>QBs!#REF!</f>
        <v>#REF!</v>
      </c>
      <c r="V88" t="e">
        <f>QBs!#REF!</f>
        <v>#REF!</v>
      </c>
      <c r="W88">
        <f>QBs!F24</f>
        <v>3200</v>
      </c>
      <c r="X88">
        <f>QBs!H24</f>
        <v>13</v>
      </c>
      <c r="Y88">
        <f>QBs!J24</f>
        <v>0</v>
      </c>
      <c r="Z88">
        <f>QBs!L24</f>
        <v>3</v>
      </c>
      <c r="AA88" s="70">
        <f>QBs!O24</f>
        <v>255</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e">
        <f t="shared" ca="1" si="16"/>
        <v>#NAME?</v>
      </c>
      <c r="AL88" t="e">
        <f t="shared" ca="1" si="17"/>
        <v>#NAME?</v>
      </c>
      <c r="AM88" t="e">
        <f t="shared" ca="1" si="18"/>
        <v>#NAME?</v>
      </c>
      <c r="AN88" t="e">
        <f t="shared" ca="1" si="19"/>
        <v>#NAME?</v>
      </c>
      <c r="AO88" t="e">
        <f t="shared" ca="1" si="20"/>
        <v>#NAME?</v>
      </c>
      <c r="AP88" t="e">
        <f t="shared" ca="1" si="21"/>
        <v>#NAME?</v>
      </c>
      <c r="AQ88" t="e">
        <f t="shared" ca="1" si="22"/>
        <v>#NAME?</v>
      </c>
      <c r="AR88" t="e">
        <f t="shared" ca="1" si="23"/>
        <v>#NAME?</v>
      </c>
      <c r="AS88" t="e">
        <f t="shared" ca="1" si="24"/>
        <v>#NAME?</v>
      </c>
      <c r="AT88" t="e">
        <f t="shared" ca="1" si="25"/>
        <v>#NAME?</v>
      </c>
      <c r="AU88" t="e">
        <f t="shared" ca="1" si="26"/>
        <v>#NAME?</v>
      </c>
      <c r="AV88" t="e">
        <f t="shared" ca="1" si="27"/>
        <v>#NAME?</v>
      </c>
    </row>
    <row r="89" spans="1:48" x14ac:dyDescent="0.35">
      <c r="A89" s="1" t="e">
        <f>CONCATENATE(QBs!#REF!," ",QBs!#REF!)</f>
        <v>#REF!</v>
      </c>
      <c r="B89" t="e">
        <f>QBs!#REF!</f>
        <v>#REF!</v>
      </c>
      <c r="C89" t="e">
        <f>QBs!#REF!</f>
        <v>#REF!</v>
      </c>
      <c r="D89" t="e">
        <f>QBs!#REF!</f>
        <v>#REF!</v>
      </c>
      <c r="E89" t="e">
        <f>QBs!#REF!</f>
        <v>#REF!</v>
      </c>
      <c r="F89" t="e">
        <f>QBs!#REF!</f>
        <v>#REF!</v>
      </c>
      <c r="G89" t="e">
        <f>QBs!#REF!</f>
        <v>#REF!</v>
      </c>
      <c r="H89" t="e">
        <f>QBs!#REF!</f>
        <v>#REF!</v>
      </c>
      <c r="I89" s="70" t="e">
        <f>QBs!#REF!</f>
        <v>#REF!</v>
      </c>
      <c r="J89" s="1" t="e">
        <f>CONCATENATE(QBs!#REF!," ",QBs!#REF!)</f>
        <v>#REF!</v>
      </c>
      <c r="K89" t="e">
        <f>QBs!#REF!</f>
        <v>#REF!</v>
      </c>
      <c r="L89" t="e">
        <f>QBs!#REF!</f>
        <v>#REF!</v>
      </c>
      <c r="M89" t="e">
        <f>QBs!#REF!</f>
        <v>#REF!</v>
      </c>
      <c r="N89" t="e">
        <f>QBs!#REF!</f>
        <v>#REF!</v>
      </c>
      <c r="O89" t="e">
        <f>QBs!#REF!</f>
        <v>#REF!</v>
      </c>
      <c r="P89" t="str">
        <f>QBs!A25</f>
        <v>Carr</v>
      </c>
      <c r="Q89" t="str">
        <f>QBs!C25</f>
        <v>Saints</v>
      </c>
      <c r="R89" s="70">
        <f>QBs!D25</f>
        <v>12</v>
      </c>
      <c r="S89" s="1" t="e">
        <f>CONCATENATE(QBs!#REF!," ",QBs!#REF!)</f>
        <v>#REF!</v>
      </c>
      <c r="T89" t="e">
        <f>QBs!#REF!</f>
        <v>#REF!</v>
      </c>
      <c r="U89" t="e">
        <f>QBs!#REF!</f>
        <v>#REF!</v>
      </c>
      <c r="V89" t="e">
        <f>QBs!#REF!</f>
        <v>#REF!</v>
      </c>
      <c r="W89">
        <f>QBs!F25</f>
        <v>4000</v>
      </c>
      <c r="X89">
        <f>QBs!H25</f>
        <v>11</v>
      </c>
      <c r="Y89">
        <f>QBs!J25</f>
        <v>0</v>
      </c>
      <c r="Z89">
        <f>QBs!L25</f>
        <v>0</v>
      </c>
      <c r="AA89" s="70">
        <f>QBs!O25</f>
        <v>252</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e">
        <f t="shared" ca="1" si="16"/>
        <v>#NAME?</v>
      </c>
      <c r="AL89" t="e">
        <f t="shared" ca="1" si="17"/>
        <v>#NAME?</v>
      </c>
      <c r="AM89" t="e">
        <f t="shared" ca="1" si="18"/>
        <v>#NAME?</v>
      </c>
      <c r="AN89" t="e">
        <f t="shared" ca="1" si="19"/>
        <v>#NAME?</v>
      </c>
      <c r="AO89" t="e">
        <f t="shared" ca="1" si="20"/>
        <v>#NAME?</v>
      </c>
      <c r="AP89" t="e">
        <f t="shared" ca="1" si="21"/>
        <v>#NAME?</v>
      </c>
      <c r="AQ89" t="e">
        <f t="shared" ca="1" si="22"/>
        <v>#NAME?</v>
      </c>
      <c r="AR89" t="e">
        <f t="shared" ca="1" si="23"/>
        <v>#NAME?</v>
      </c>
      <c r="AS89" t="e">
        <f t="shared" ca="1" si="24"/>
        <v>#NAME?</v>
      </c>
      <c r="AT89" t="e">
        <f t="shared" ca="1" si="25"/>
        <v>#NAME?</v>
      </c>
      <c r="AU89" t="e">
        <f t="shared" ca="1" si="26"/>
        <v>#NAME?</v>
      </c>
      <c r="AV89" t="e">
        <f t="shared" ca="1" si="27"/>
        <v>#NAME?</v>
      </c>
    </row>
    <row r="90" spans="1:48" x14ac:dyDescent="0.35">
      <c r="A90" s="1" t="e">
        <f>CONCATENATE(QBs!#REF!," ",QBs!#REF!)</f>
        <v>#REF!</v>
      </c>
      <c r="B90" t="e">
        <f>QBs!#REF!</f>
        <v>#REF!</v>
      </c>
      <c r="C90" t="e">
        <f>QBs!#REF!</f>
        <v>#REF!</v>
      </c>
      <c r="D90" t="e">
        <f>QBs!#REF!</f>
        <v>#REF!</v>
      </c>
      <c r="E90" t="e">
        <f>QBs!#REF!</f>
        <v>#REF!</v>
      </c>
      <c r="F90" t="e">
        <f>QBs!#REF!</f>
        <v>#REF!</v>
      </c>
      <c r="G90" t="e">
        <f>QBs!#REF!</f>
        <v>#REF!</v>
      </c>
      <c r="H90" t="e">
        <f>QBs!#REF!</f>
        <v>#REF!</v>
      </c>
      <c r="I90" s="70" t="e">
        <f>QBs!#REF!</f>
        <v>#REF!</v>
      </c>
      <c r="J90" s="1" t="e">
        <f>CONCATENATE(QBs!#REF!," ",QBs!#REF!)</f>
        <v>#REF!</v>
      </c>
      <c r="K90" t="e">
        <f>QBs!#REF!</f>
        <v>#REF!</v>
      </c>
      <c r="L90" t="e">
        <f>QBs!#REF!</f>
        <v>#REF!</v>
      </c>
      <c r="M90" t="e">
        <f>QBs!#REF!</f>
        <v>#REF!</v>
      </c>
      <c r="N90" t="e">
        <f>QBs!#REF!</f>
        <v>#REF!</v>
      </c>
      <c r="O90" t="e">
        <f>QBs!#REF!</f>
        <v>#REF!</v>
      </c>
      <c r="P90" t="str">
        <f>QBs!A26</f>
        <v>Watson</v>
      </c>
      <c r="Q90" t="str">
        <f>QBs!C26</f>
        <v>Browns</v>
      </c>
      <c r="R90" s="70">
        <f>QBs!D26</f>
        <v>10</v>
      </c>
      <c r="S90" s="1" t="e">
        <f>CONCATENATE(QBs!#REF!," ",QBs!#REF!)</f>
        <v>#REF!</v>
      </c>
      <c r="T90" t="e">
        <f>QBs!#REF!</f>
        <v>#REF!</v>
      </c>
      <c r="U90" t="e">
        <f>QBs!#REF!</f>
        <v>#REF!</v>
      </c>
      <c r="V90" t="e">
        <f>QBs!#REF!</f>
        <v>#REF!</v>
      </c>
      <c r="W90">
        <f>QBs!F26</f>
        <v>3400</v>
      </c>
      <c r="X90">
        <f>QBs!H26</f>
        <v>12</v>
      </c>
      <c r="Y90">
        <f>QBs!J26</f>
        <v>0</v>
      </c>
      <c r="Z90">
        <f>QBs!L26</f>
        <v>3</v>
      </c>
      <c r="AA90" s="70">
        <f>QBs!O26</f>
        <v>250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e">
        <f t="shared" ca="1" si="16"/>
        <v>#NAME?</v>
      </c>
      <c r="AL90" t="e">
        <f t="shared" ca="1" si="17"/>
        <v>#NAME?</v>
      </c>
      <c r="AM90" t="e">
        <f t="shared" ca="1" si="18"/>
        <v>#NAME?</v>
      </c>
      <c r="AN90" t="e">
        <f t="shared" ca="1" si="19"/>
        <v>#NAME?</v>
      </c>
      <c r="AO90" t="e">
        <f t="shared" ca="1" si="20"/>
        <v>#NAME?</v>
      </c>
      <c r="AP90" t="e">
        <f t="shared" ca="1" si="21"/>
        <v>#NAME?</v>
      </c>
      <c r="AQ90" t="e">
        <f t="shared" ca="1" si="22"/>
        <v>#NAME?</v>
      </c>
      <c r="AR90" t="e">
        <f t="shared" ca="1" si="23"/>
        <v>#NAME?</v>
      </c>
      <c r="AS90" t="e">
        <f t="shared" ca="1" si="24"/>
        <v>#NAME?</v>
      </c>
      <c r="AT90" t="e">
        <f t="shared" ca="1" si="25"/>
        <v>#NAME?</v>
      </c>
      <c r="AU90" t="e">
        <f t="shared" ca="1" si="26"/>
        <v>#NAME?</v>
      </c>
      <c r="AV90" t="e">
        <f t="shared" ca="1" si="27"/>
        <v>#NAME?</v>
      </c>
    </row>
    <row r="91" spans="1:48" x14ac:dyDescent="0.35">
      <c r="A91" s="1" t="e">
        <f>CONCATENATE(QBs!#REF!," ",QBs!#REF!)</f>
        <v>#REF!</v>
      </c>
      <c r="B91" t="e">
        <f>QBs!#REF!</f>
        <v>#REF!</v>
      </c>
      <c r="C91" t="e">
        <f>QBs!#REF!</f>
        <v>#REF!</v>
      </c>
      <c r="D91" t="e">
        <f>QBs!#REF!</f>
        <v>#REF!</v>
      </c>
      <c r="E91" t="e">
        <f>QBs!#REF!</f>
        <v>#REF!</v>
      </c>
      <c r="F91" t="e">
        <f>QBs!#REF!</f>
        <v>#REF!</v>
      </c>
      <c r="G91" t="e">
        <f>QBs!#REF!</f>
        <v>#REF!</v>
      </c>
      <c r="H91" t="e">
        <f>QBs!#REF!</f>
        <v>#REF!</v>
      </c>
      <c r="I91" s="70" t="e">
        <f>QBs!#REF!</f>
        <v>#REF!</v>
      </c>
      <c r="J91" s="1" t="e">
        <f>CONCATENATE(QBs!#REF!," ",QBs!#REF!)</f>
        <v>#REF!</v>
      </c>
      <c r="K91" t="e">
        <f>QBs!#REF!</f>
        <v>#REF!</v>
      </c>
      <c r="L91" t="e">
        <f>QBs!#REF!</f>
        <v>#REF!</v>
      </c>
      <c r="M91" t="e">
        <f>QBs!#REF!</f>
        <v>#REF!</v>
      </c>
      <c r="N91" t="e">
        <f>QBs!#REF!</f>
        <v>#REF!</v>
      </c>
      <c r="O91" t="e">
        <f>QBs!#REF!</f>
        <v>#REF!</v>
      </c>
      <c r="P91" t="str">
        <f>QBs!A27</f>
        <v>Mayfield</v>
      </c>
      <c r="Q91" t="str">
        <f>QBs!C27</f>
        <v>Buccaneers</v>
      </c>
      <c r="R91" s="70">
        <f>QBs!D27</f>
        <v>11</v>
      </c>
      <c r="S91" s="1" t="e">
        <f>CONCATENATE(QBs!#REF!," ",QBs!#REF!)</f>
        <v>#REF!</v>
      </c>
      <c r="T91" t="e">
        <f>QBs!#REF!</f>
        <v>#REF!</v>
      </c>
      <c r="U91" t="e">
        <f>QBs!#REF!</f>
        <v>#REF!</v>
      </c>
      <c r="V91" t="e">
        <f>QBs!#REF!</f>
        <v>#REF!</v>
      </c>
      <c r="W91">
        <f>QBs!F27</f>
        <v>3600</v>
      </c>
      <c r="X91">
        <f>QBs!H27</f>
        <v>10</v>
      </c>
      <c r="Y91">
        <f>QBs!J27</f>
        <v>0</v>
      </c>
      <c r="Z91">
        <f>QBs!L27</f>
        <v>1</v>
      </c>
      <c r="AA91" s="70">
        <f>QBs!O27</f>
        <v>244</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e">
        <f t="shared" ca="1" si="16"/>
        <v>#NAME?</v>
      </c>
      <c r="AL91" t="e">
        <f t="shared" ca="1" si="17"/>
        <v>#NAME?</v>
      </c>
      <c r="AM91" t="e">
        <f t="shared" ca="1" si="18"/>
        <v>#NAME?</v>
      </c>
      <c r="AN91" t="e">
        <f t="shared" ca="1" si="19"/>
        <v>#NAME?</v>
      </c>
      <c r="AO91" t="e">
        <f t="shared" ca="1" si="20"/>
        <v>#NAME?</v>
      </c>
      <c r="AP91" t="e">
        <f t="shared" ca="1" si="21"/>
        <v>#NAME?</v>
      </c>
      <c r="AQ91" t="e">
        <f t="shared" ca="1" si="22"/>
        <v>#NAME?</v>
      </c>
      <c r="AR91" t="e">
        <f t="shared" ca="1" si="23"/>
        <v>#NAME?</v>
      </c>
      <c r="AS91" t="e">
        <f t="shared" ca="1" si="24"/>
        <v>#NAME?</v>
      </c>
      <c r="AT91" t="e">
        <f t="shared" ca="1" si="25"/>
        <v>#NAME?</v>
      </c>
      <c r="AU91" t="e">
        <f t="shared" ca="1" si="26"/>
        <v>#NAME?</v>
      </c>
      <c r="AV91" t="e">
        <f t="shared" ca="1" si="27"/>
        <v>#NAME?</v>
      </c>
    </row>
    <row r="92" spans="1:48" x14ac:dyDescent="0.35">
      <c r="A92" s="1" t="e">
        <f>CONCATENATE(QBs!#REF!," ",QBs!#REF!)</f>
        <v>#REF!</v>
      </c>
      <c r="B92" t="e">
        <f>QBs!#REF!</f>
        <v>#REF!</v>
      </c>
      <c r="C92" t="e">
        <f>QBs!#REF!</f>
        <v>#REF!</v>
      </c>
      <c r="D92" t="e">
        <f>QBs!#REF!</f>
        <v>#REF!</v>
      </c>
      <c r="E92" t="e">
        <f>QBs!#REF!</f>
        <v>#REF!</v>
      </c>
      <c r="F92" t="e">
        <f>QBs!#REF!</f>
        <v>#REF!</v>
      </c>
      <c r="G92" t="e">
        <f>QBs!#REF!</f>
        <v>#REF!</v>
      </c>
      <c r="H92" t="e">
        <f>QBs!#REF!</f>
        <v>#REF!</v>
      </c>
      <c r="I92" s="70" t="e">
        <f>QBs!#REF!</f>
        <v>#REF!</v>
      </c>
      <c r="J92" s="1" t="e">
        <f>CONCATENATE(QBs!#REF!," ",QBs!#REF!)</f>
        <v>#REF!</v>
      </c>
      <c r="K92" t="e">
        <f>QBs!#REF!</f>
        <v>#REF!</v>
      </c>
      <c r="L92" t="e">
        <f>QBs!#REF!</f>
        <v>#REF!</v>
      </c>
      <c r="M92" t="e">
        <f>QBs!#REF!</f>
        <v>#REF!</v>
      </c>
      <c r="N92" t="e">
        <f>QBs!#REF!</f>
        <v>#REF!</v>
      </c>
      <c r="O92" t="e">
        <f>QBs!#REF!</f>
        <v>#REF!</v>
      </c>
      <c r="P92" t="str">
        <f>QBs!A28</f>
        <v>Nix</v>
      </c>
      <c r="Q92" t="str">
        <f>QBs!C28</f>
        <v>Broncos</v>
      </c>
      <c r="R92" s="70">
        <f>QBs!D28</f>
        <v>14</v>
      </c>
      <c r="S92" s="1" t="e">
        <f>CONCATENATE(QBs!#REF!," ",QBs!#REF!)</f>
        <v>#REF!</v>
      </c>
      <c r="T92" t="e">
        <f>QBs!#REF!</f>
        <v>#REF!</v>
      </c>
      <c r="U92" t="e">
        <f>QBs!#REF!</f>
        <v>#REF!</v>
      </c>
      <c r="V92" t="e">
        <f>QBs!#REF!</f>
        <v>#REF!</v>
      </c>
      <c r="W92">
        <f>QBs!F28</f>
        <v>3500</v>
      </c>
      <c r="X92">
        <f>QBs!H28</f>
        <v>15</v>
      </c>
      <c r="Y92">
        <f>QBs!J28</f>
        <v>0</v>
      </c>
      <c r="Z92">
        <f>QBs!L28</f>
        <v>2</v>
      </c>
      <c r="AA92" s="70">
        <f>QBs!O28</f>
        <v>236</v>
      </c>
      <c r="AB92" s="1" t="str">
        <f>CONCATENATE(QBs!B28," ",QBs!A28)</f>
        <v>Bo Nix</v>
      </c>
      <c r="AC92" t="str">
        <f>QBs!E28</f>
        <v>QB</v>
      </c>
      <c r="AD92" t="str">
        <f>QBs!C28</f>
        <v>Broncos</v>
      </c>
      <c r="AE92">
        <f>QBs!D28</f>
        <v>14</v>
      </c>
      <c r="AF92">
        <f>QBs!P28</f>
        <v>-75</v>
      </c>
      <c r="AG92">
        <f>QBs!R28</f>
        <v>-75</v>
      </c>
      <c r="AH92">
        <f>QBs!T28</f>
        <v>-54</v>
      </c>
      <c r="AI92">
        <f>QBs!V28</f>
        <v>26</v>
      </c>
      <c r="AJ92" s="70">
        <f>QBs!X28</f>
        <v>-75</v>
      </c>
      <c r="AK92" t="e">
        <f t="shared" ca="1" si="16"/>
        <v>#NAME?</v>
      </c>
      <c r="AL92" t="e">
        <f t="shared" ca="1" si="17"/>
        <v>#NAME?</v>
      </c>
      <c r="AM92" t="e">
        <f t="shared" ca="1" si="18"/>
        <v>#NAME?</v>
      </c>
      <c r="AN92" t="e">
        <f t="shared" ca="1" si="19"/>
        <v>#NAME?</v>
      </c>
      <c r="AO92" t="e">
        <f t="shared" ca="1" si="20"/>
        <v>#NAME?</v>
      </c>
      <c r="AP92" t="e">
        <f t="shared" ca="1" si="21"/>
        <v>#NAME?</v>
      </c>
      <c r="AQ92" t="e">
        <f t="shared" ca="1" si="22"/>
        <v>#NAME?</v>
      </c>
      <c r="AR92" t="e">
        <f t="shared" ca="1" si="23"/>
        <v>#NAME?</v>
      </c>
      <c r="AS92" t="e">
        <f t="shared" ca="1" si="24"/>
        <v>#NAME?</v>
      </c>
      <c r="AT92" t="e">
        <f t="shared" ca="1" si="25"/>
        <v>#NAME?</v>
      </c>
      <c r="AU92" t="e">
        <f t="shared" ca="1" si="26"/>
        <v>#NAME?</v>
      </c>
      <c r="AV92" t="e">
        <f t="shared" ca="1" si="27"/>
        <v>#NAME?</v>
      </c>
    </row>
    <row r="93" spans="1:48" x14ac:dyDescent="0.35">
      <c r="A93" s="1" t="e">
        <f>CONCATENATE(QBs!#REF!," ",QBs!#REF!)</f>
        <v>#REF!</v>
      </c>
      <c r="B93" t="e">
        <f>QBs!#REF!</f>
        <v>#REF!</v>
      </c>
      <c r="C93" t="e">
        <f>QBs!#REF!</f>
        <v>#REF!</v>
      </c>
      <c r="D93" t="e">
        <f>QBs!#REF!</f>
        <v>#REF!</v>
      </c>
      <c r="E93" t="e">
        <f>QBs!#REF!</f>
        <v>#REF!</v>
      </c>
      <c r="F93" t="e">
        <f>QBs!#REF!</f>
        <v>#REF!</v>
      </c>
      <c r="G93" t="e">
        <f>QBs!#REF!</f>
        <v>#REF!</v>
      </c>
      <c r="H93" t="e">
        <f>QBs!#REF!</f>
        <v>#REF!</v>
      </c>
      <c r="I93" s="70" t="e">
        <f>QBs!#REF!</f>
        <v>#REF!</v>
      </c>
      <c r="J93" s="1" t="e">
        <f>CONCATENATE(QBs!#REF!," ",QBs!#REF!)</f>
        <v>#REF!</v>
      </c>
      <c r="K93" t="e">
        <f>QBs!#REF!</f>
        <v>#REF!</v>
      </c>
      <c r="L93" t="e">
        <f>QBs!#REF!</f>
        <v>#REF!</v>
      </c>
      <c r="M93" t="e">
        <f>QBs!#REF!</f>
        <v>#REF!</v>
      </c>
      <c r="N93" t="e">
        <f>QBs!#REF!</f>
        <v>#REF!</v>
      </c>
      <c r="O93" t="e">
        <f>QBs!#REF!</f>
        <v>#REF!</v>
      </c>
      <c r="P93" t="str">
        <f>QBs!A29</f>
        <v>Minshew</v>
      </c>
      <c r="Q93" t="str">
        <f>QBs!C29</f>
        <v>Raiders</v>
      </c>
      <c r="R93" s="70">
        <f>QBs!D29</f>
        <v>10</v>
      </c>
      <c r="S93" s="1" t="e">
        <f>CONCATENATE(QBs!#REF!," ",QBs!#REF!)</f>
        <v>#REF!</v>
      </c>
      <c r="T93" t="e">
        <f>QBs!#REF!</f>
        <v>#REF!</v>
      </c>
      <c r="U93" t="e">
        <f>QBs!#REF!</f>
        <v>#REF!</v>
      </c>
      <c r="V93" t="e">
        <f>QBs!#REF!</f>
        <v>#REF!</v>
      </c>
      <c r="W93">
        <f>QBs!F29</f>
        <v>3400</v>
      </c>
      <c r="X93">
        <f>QBs!H29</f>
        <v>9</v>
      </c>
      <c r="Y93">
        <f>QBs!J29</f>
        <v>0</v>
      </c>
      <c r="Z93">
        <f>QBs!L29</f>
        <v>3</v>
      </c>
      <c r="AA93" s="70">
        <f>QBs!O29</f>
        <v>236</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e">
        <f t="shared" ca="1" si="16"/>
        <v>#NAME?</v>
      </c>
      <c r="AL93" t="e">
        <f t="shared" ca="1" si="17"/>
        <v>#NAME?</v>
      </c>
      <c r="AM93" t="e">
        <f t="shared" ca="1" si="18"/>
        <v>#NAME?</v>
      </c>
      <c r="AN93" t="e">
        <f t="shared" ca="1" si="19"/>
        <v>#NAME?</v>
      </c>
      <c r="AO93" t="e">
        <f t="shared" ca="1" si="20"/>
        <v>#NAME?</v>
      </c>
      <c r="AP93" t="e">
        <f t="shared" ca="1" si="21"/>
        <v>#NAME?</v>
      </c>
      <c r="AQ93" t="e">
        <f t="shared" ca="1" si="22"/>
        <v>#NAME?</v>
      </c>
      <c r="AR93" t="e">
        <f t="shared" ca="1" si="23"/>
        <v>#NAME?</v>
      </c>
      <c r="AS93" t="e">
        <f t="shared" ca="1" si="24"/>
        <v>#NAME?</v>
      </c>
      <c r="AT93" t="e">
        <f t="shared" ca="1" si="25"/>
        <v>#NAME?</v>
      </c>
      <c r="AU93" t="e">
        <f t="shared" ca="1" si="26"/>
        <v>#NAME?</v>
      </c>
      <c r="AV93" t="e">
        <f t="shared" ca="1" si="27"/>
        <v>#NAME?</v>
      </c>
    </row>
    <row r="94" spans="1:48" x14ac:dyDescent="0.35">
      <c r="A94" s="1" t="e">
        <f>CONCATENATE(QBs!#REF!," ",QBs!#REF!)</f>
        <v>#REF!</v>
      </c>
      <c r="B94" t="e">
        <f>QBs!#REF!</f>
        <v>#REF!</v>
      </c>
      <c r="C94" t="e">
        <f>QBs!#REF!</f>
        <v>#REF!</v>
      </c>
      <c r="D94" t="e">
        <f>QBs!#REF!</f>
        <v>#REF!</v>
      </c>
      <c r="E94" t="e">
        <f>QBs!#REF!</f>
        <v>#REF!</v>
      </c>
      <c r="F94" t="e">
        <f>QBs!#REF!</f>
        <v>#REF!</v>
      </c>
      <c r="G94" t="e">
        <f>QBs!#REF!</f>
        <v>#REF!</v>
      </c>
      <c r="H94" t="e">
        <f>QBs!#REF!</f>
        <v>#REF!</v>
      </c>
      <c r="I94" s="70" t="e">
        <f>QBs!#REF!</f>
        <v>#REF!</v>
      </c>
      <c r="J94" s="1" t="e">
        <f>CONCATENATE(QBs!#REF!," ",QBs!#REF!)</f>
        <v>#REF!</v>
      </c>
      <c r="K94" t="e">
        <f>QBs!#REF!</f>
        <v>#REF!</v>
      </c>
      <c r="L94" t="e">
        <f>QBs!#REF!</f>
        <v>#REF!</v>
      </c>
      <c r="M94" t="e">
        <f>QBs!#REF!</f>
        <v>#REF!</v>
      </c>
      <c r="N94" t="e">
        <f>QBs!#REF!</f>
        <v>#REF!</v>
      </c>
      <c r="O94" t="e">
        <f>QBs!#REF!</f>
        <v>#REF!</v>
      </c>
      <c r="P94" t="str">
        <f>QBs!A30</f>
        <v>Wilson</v>
      </c>
      <c r="Q94" t="str">
        <f>QBs!C30</f>
        <v>Steelers</v>
      </c>
      <c r="R94" s="70">
        <f>QBs!D30</f>
        <v>9</v>
      </c>
      <c r="S94" s="1" t="e">
        <f>CONCATENATE(QBs!#REF!," ",QBs!#REF!)</f>
        <v>#REF!</v>
      </c>
      <c r="T94" t="e">
        <f>QBs!#REF!</f>
        <v>#REF!</v>
      </c>
      <c r="U94" t="e">
        <f>QBs!#REF!</f>
        <v>#REF!</v>
      </c>
      <c r="V94" t="e">
        <f>QBs!#REF!</f>
        <v>#REF!</v>
      </c>
      <c r="W94">
        <f>QBs!F30</f>
        <v>3200</v>
      </c>
      <c r="X94">
        <f>QBs!H30</f>
        <v>12</v>
      </c>
      <c r="Y94">
        <f>QBs!J30</f>
        <v>0</v>
      </c>
      <c r="Z94">
        <f>QBs!L30</f>
        <v>3</v>
      </c>
      <c r="AA94" s="70">
        <f>QBs!O30</f>
        <v>235</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e">
        <f t="shared" ca="1" si="16"/>
        <v>#NAME?</v>
      </c>
      <c r="AL94" t="e">
        <f t="shared" ca="1" si="17"/>
        <v>#NAME?</v>
      </c>
      <c r="AM94" t="e">
        <f t="shared" ca="1" si="18"/>
        <v>#NAME?</v>
      </c>
      <c r="AN94" t="e">
        <f t="shared" ca="1" si="19"/>
        <v>#NAME?</v>
      </c>
      <c r="AO94" t="e">
        <f t="shared" ca="1" si="20"/>
        <v>#NAME?</v>
      </c>
      <c r="AP94" t="e">
        <f t="shared" ca="1" si="21"/>
        <v>#NAME?</v>
      </c>
      <c r="AQ94" t="e">
        <f t="shared" ca="1" si="22"/>
        <v>#NAME?</v>
      </c>
      <c r="AR94" t="e">
        <f t="shared" ca="1" si="23"/>
        <v>#NAME?</v>
      </c>
      <c r="AS94" t="e">
        <f t="shared" ca="1" si="24"/>
        <v>#NAME?</v>
      </c>
      <c r="AT94" t="e">
        <f t="shared" ca="1" si="25"/>
        <v>#NAME?</v>
      </c>
      <c r="AU94" t="e">
        <f t="shared" ca="1" si="26"/>
        <v>#NAME?</v>
      </c>
      <c r="AV94" t="e">
        <f t="shared" ca="1" si="27"/>
        <v>#NAME?</v>
      </c>
    </row>
    <row r="95" spans="1:48" x14ac:dyDescent="0.35">
      <c r="A95" s="1" t="e">
        <f>CONCATENATE(QBs!#REF!," ",QBs!#REF!)</f>
        <v>#REF!</v>
      </c>
      <c r="B95" t="e">
        <f>QBs!#REF!</f>
        <v>#REF!</v>
      </c>
      <c r="C95" t="e">
        <f>QBs!#REF!</f>
        <v>#REF!</v>
      </c>
      <c r="D95" t="e">
        <f>QBs!#REF!</f>
        <v>#REF!</v>
      </c>
      <c r="E95" t="e">
        <f>QBs!#REF!</f>
        <v>#REF!</v>
      </c>
      <c r="F95" t="e">
        <f>QBs!#REF!</f>
        <v>#REF!</v>
      </c>
      <c r="G95" t="e">
        <f>QBs!#REF!</f>
        <v>#REF!</v>
      </c>
      <c r="H95" t="e">
        <f>QBs!#REF!</f>
        <v>#REF!</v>
      </c>
      <c r="I95" s="70" t="e">
        <f>QBs!#REF!</f>
        <v>#REF!</v>
      </c>
      <c r="J95" s="1" t="e">
        <f>CONCATENATE(QBs!#REF!," ",QBs!#REF!)</f>
        <v>#REF!</v>
      </c>
      <c r="K95" t="e">
        <f>QBs!#REF!</f>
        <v>#REF!</v>
      </c>
      <c r="L95" t="e">
        <f>QBs!#REF!</f>
        <v>#REF!</v>
      </c>
      <c r="M95" t="e">
        <f>QBs!#REF!</f>
        <v>#REF!</v>
      </c>
      <c r="N95" t="e">
        <f>QBs!#REF!</f>
        <v>#REF!</v>
      </c>
      <c r="O95" t="e">
        <f>QBs!#REF!</f>
        <v>#REF!</v>
      </c>
      <c r="P95" t="str">
        <f>QBs!A31</f>
        <v>Young</v>
      </c>
      <c r="Q95" t="str">
        <f>QBs!C31</f>
        <v>Panthers</v>
      </c>
      <c r="R95" s="70">
        <f>QBs!D31</f>
        <v>11</v>
      </c>
      <c r="S95" s="1" t="e">
        <f>CONCATENATE(QBs!#REF!," ",QBs!#REF!)</f>
        <v>#REF!</v>
      </c>
      <c r="T95" t="e">
        <f>QBs!#REF!</f>
        <v>#REF!</v>
      </c>
      <c r="U95" t="e">
        <f>QBs!#REF!</f>
        <v>#REF!</v>
      </c>
      <c r="V95" t="e">
        <f>QBs!#REF!</f>
        <v>#REF!</v>
      </c>
      <c r="W95">
        <f>QBs!F31</f>
        <v>3300</v>
      </c>
      <c r="X95">
        <f>QBs!H31</f>
        <v>12</v>
      </c>
      <c r="Y95">
        <f>QBs!J31</f>
        <v>0</v>
      </c>
      <c r="Z95">
        <f>QBs!L31</f>
        <v>2</v>
      </c>
      <c r="AA95" s="70">
        <f>QBs!O31</f>
        <v>230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e">
        <f t="shared" ca="1" si="16"/>
        <v>#NAME?</v>
      </c>
      <c r="AL95" t="e">
        <f t="shared" ca="1" si="17"/>
        <v>#NAME?</v>
      </c>
      <c r="AM95" t="e">
        <f t="shared" ca="1" si="18"/>
        <v>#NAME?</v>
      </c>
      <c r="AN95" t="e">
        <f t="shared" ca="1" si="19"/>
        <v>#NAME?</v>
      </c>
      <c r="AO95" t="e">
        <f t="shared" ca="1" si="20"/>
        <v>#NAME?</v>
      </c>
      <c r="AP95" t="e">
        <f t="shared" ca="1" si="21"/>
        <v>#NAME?</v>
      </c>
      <c r="AQ95" t="e">
        <f t="shared" ca="1" si="22"/>
        <v>#NAME?</v>
      </c>
      <c r="AR95" t="e">
        <f t="shared" ca="1" si="23"/>
        <v>#NAME?</v>
      </c>
      <c r="AS95" t="e">
        <f t="shared" ca="1" si="24"/>
        <v>#NAME?</v>
      </c>
      <c r="AT95" t="e">
        <f t="shared" ca="1" si="25"/>
        <v>#NAME?</v>
      </c>
      <c r="AU95" t="e">
        <f t="shared" ca="1" si="26"/>
        <v>#NAME?</v>
      </c>
      <c r="AV95" t="e">
        <f t="shared" ca="1" si="27"/>
        <v>#NAME?</v>
      </c>
    </row>
    <row r="96" spans="1:48" x14ac:dyDescent="0.35">
      <c r="A96" s="1" t="e">
        <f>CONCATENATE(QBs!#REF!," ",QBs!#REF!)</f>
        <v>#REF!</v>
      </c>
      <c r="B96" t="e">
        <f>QBs!#REF!</f>
        <v>#REF!</v>
      </c>
      <c r="C96" t="e">
        <f>QBs!#REF!</f>
        <v>#REF!</v>
      </c>
      <c r="D96" t="e">
        <f>QBs!#REF!</f>
        <v>#REF!</v>
      </c>
      <c r="E96" t="e">
        <f>QBs!#REF!</f>
        <v>#REF!</v>
      </c>
      <c r="F96" t="e">
        <f>QBs!#REF!</f>
        <v>#REF!</v>
      </c>
      <c r="G96" t="e">
        <f>QBs!#REF!</f>
        <v>#REF!</v>
      </c>
      <c r="H96" t="e">
        <f>QBs!#REF!</f>
        <v>#REF!</v>
      </c>
      <c r="I96" s="70" t="e">
        <f>QBs!#REF!</f>
        <v>#REF!</v>
      </c>
      <c r="J96" s="1" t="e">
        <f>CONCATENATE(QBs!#REF!," ",QBs!#REF!)</f>
        <v>#REF!</v>
      </c>
      <c r="K96" t="e">
        <f>QBs!#REF!</f>
        <v>#REF!</v>
      </c>
      <c r="L96" t="e">
        <f>QBs!#REF!</f>
        <v>#REF!</v>
      </c>
      <c r="M96" t="e">
        <f>QBs!#REF!</f>
        <v>#REF!</v>
      </c>
      <c r="N96" t="e">
        <f>QBs!#REF!</f>
        <v>#REF!</v>
      </c>
      <c r="O96" t="e">
        <f>QBs!#REF!</f>
        <v>#REF!</v>
      </c>
      <c r="P96" t="str">
        <f>QBs!A32</f>
        <v>Fields</v>
      </c>
      <c r="Q96" t="str">
        <f>QBs!C32</f>
        <v>Steelers</v>
      </c>
      <c r="R96" s="70">
        <f>QBs!D32</f>
        <v>9</v>
      </c>
      <c r="S96" s="1" t="e">
        <f>CONCATENATE(QBs!#REF!," ",QBs!#REF!)</f>
        <v>#REF!</v>
      </c>
      <c r="T96" t="e">
        <f>QBs!#REF!</f>
        <v>#REF!</v>
      </c>
      <c r="U96" t="e">
        <f>QBs!#REF!</f>
        <v>#REF!</v>
      </c>
      <c r="V96" t="e">
        <f>QBs!#REF!</f>
        <v>#REF!</v>
      </c>
      <c r="W96">
        <f>QBs!F32</f>
        <v>1800</v>
      </c>
      <c r="X96">
        <f>QBs!H32</f>
        <v>7</v>
      </c>
      <c r="Y96">
        <f>QBs!J32</f>
        <v>0</v>
      </c>
      <c r="Z96">
        <f>QBs!L32</f>
        <v>4</v>
      </c>
      <c r="AA96" s="70">
        <f>QBs!O32</f>
        <v>228</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e">
        <f t="shared" ca="1" si="16"/>
        <v>#NAME?</v>
      </c>
      <c r="AL96" t="e">
        <f t="shared" ca="1" si="17"/>
        <v>#NAME?</v>
      </c>
      <c r="AM96" t="e">
        <f t="shared" ca="1" si="18"/>
        <v>#NAME?</v>
      </c>
      <c r="AN96" t="e">
        <f t="shared" ca="1" si="19"/>
        <v>#NAME?</v>
      </c>
      <c r="AO96" t="e">
        <f t="shared" ca="1" si="20"/>
        <v>#NAME?</v>
      </c>
      <c r="AP96" t="e">
        <f t="shared" ca="1" si="21"/>
        <v>#NAME?</v>
      </c>
      <c r="AQ96" t="e">
        <f t="shared" ca="1" si="22"/>
        <v>#NAME?</v>
      </c>
      <c r="AR96" t="e">
        <f t="shared" ca="1" si="23"/>
        <v>#NAME?</v>
      </c>
      <c r="AS96" t="e">
        <f t="shared" ca="1" si="24"/>
        <v>#NAME?</v>
      </c>
      <c r="AT96" t="e">
        <f t="shared" ca="1" si="25"/>
        <v>#NAME?</v>
      </c>
      <c r="AU96" t="e">
        <f t="shared" ca="1" si="26"/>
        <v>#NAME?</v>
      </c>
      <c r="AV96" t="e">
        <f t="shared" ca="1" si="27"/>
        <v>#NAME?</v>
      </c>
    </row>
    <row r="97" spans="1:48" x14ac:dyDescent="0.35">
      <c r="A97" s="1" t="e">
        <f>CONCATENATE(QBs!#REF!," ",QBs!#REF!)</f>
        <v>#REF!</v>
      </c>
      <c r="B97" t="e">
        <f>QBs!#REF!</f>
        <v>#REF!</v>
      </c>
      <c r="C97" t="e">
        <f>QBs!#REF!</f>
        <v>#REF!</v>
      </c>
      <c r="D97" t="e">
        <f>QBs!#REF!</f>
        <v>#REF!</v>
      </c>
      <c r="E97" t="e">
        <f>QBs!#REF!</f>
        <v>#REF!</v>
      </c>
      <c r="F97" t="e">
        <f>QBs!#REF!</f>
        <v>#REF!</v>
      </c>
      <c r="G97" t="e">
        <f>QBs!#REF!</f>
        <v>#REF!</v>
      </c>
      <c r="H97" t="e">
        <f>QBs!#REF!</f>
        <v>#REF!</v>
      </c>
      <c r="I97" s="70" t="e">
        <f>QBs!#REF!</f>
        <v>#REF!</v>
      </c>
      <c r="J97" s="1" t="e">
        <f>CONCATENATE(QBs!#REF!," ",QBs!#REF!)</f>
        <v>#REF!</v>
      </c>
      <c r="K97" t="e">
        <f>QBs!#REF!</f>
        <v>#REF!</v>
      </c>
      <c r="L97" t="e">
        <f>QBs!#REF!</f>
        <v>#REF!</v>
      </c>
      <c r="M97" t="e">
        <f>QBs!#REF!</f>
        <v>#REF!</v>
      </c>
      <c r="N97" t="e">
        <f>QBs!#REF!</f>
        <v>#REF!</v>
      </c>
      <c r="O97" t="e">
        <f>QBs!#REF!</f>
        <v>#REF!</v>
      </c>
      <c r="P97" t="str">
        <f>QBs!A33</f>
        <v>Darnold</v>
      </c>
      <c r="Q97" t="str">
        <f>QBs!C33</f>
        <v>Vikings</v>
      </c>
      <c r="R97" s="70">
        <f>QBs!D33</f>
        <v>6</v>
      </c>
      <c r="S97" s="1" t="e">
        <f>CONCATENATE(QBs!#REF!," ",QBs!#REF!)</f>
        <v>#REF!</v>
      </c>
      <c r="T97" t="e">
        <f>QBs!#REF!</f>
        <v>#REF!</v>
      </c>
      <c r="U97" t="e">
        <f>QBs!#REF!</f>
        <v>#REF!</v>
      </c>
      <c r="V97" t="e">
        <f>QBs!#REF!</f>
        <v>#REF!</v>
      </c>
      <c r="W97">
        <f>QBs!F33</f>
        <v>2800</v>
      </c>
      <c r="X97">
        <f>QBs!H33</f>
        <v>13</v>
      </c>
      <c r="Y97">
        <f>QBs!J33</f>
        <v>0</v>
      </c>
      <c r="Z97">
        <f>QBs!L33</f>
        <v>3</v>
      </c>
      <c r="AA97" s="70">
        <f>QBs!O33</f>
        <v>213</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e">
        <f t="shared" ca="1" si="16"/>
        <v>#NAME?</v>
      </c>
      <c r="AL97" t="e">
        <f t="shared" ca="1" si="17"/>
        <v>#NAME?</v>
      </c>
      <c r="AM97" t="e">
        <f t="shared" ca="1" si="18"/>
        <v>#NAME?</v>
      </c>
      <c r="AN97" t="e">
        <f t="shared" ca="1" si="19"/>
        <v>#NAME?</v>
      </c>
      <c r="AO97" t="e">
        <f t="shared" ca="1" si="20"/>
        <v>#NAME?</v>
      </c>
      <c r="AP97" t="e">
        <f t="shared" ca="1" si="21"/>
        <v>#NAME?</v>
      </c>
      <c r="AQ97" t="e">
        <f t="shared" ca="1" si="22"/>
        <v>#NAME?</v>
      </c>
      <c r="AR97" t="e">
        <f t="shared" ca="1" si="23"/>
        <v>#NAME?</v>
      </c>
      <c r="AS97" t="e">
        <f t="shared" ca="1" si="24"/>
        <v>#NAME?</v>
      </c>
      <c r="AT97" t="e">
        <f t="shared" ca="1" si="25"/>
        <v>#NAME?</v>
      </c>
      <c r="AU97" t="e">
        <f t="shared" ca="1" si="26"/>
        <v>#NAME?</v>
      </c>
      <c r="AV97" t="e">
        <f t="shared" ca="1" si="27"/>
        <v>#NAME?</v>
      </c>
    </row>
    <row r="98" spans="1:48" x14ac:dyDescent="0.35">
      <c r="A98" s="1" t="e">
        <f>CONCATENATE(QBs!#REF!," ",QBs!#REF!)</f>
        <v>#REF!</v>
      </c>
      <c r="B98" t="e">
        <f>QBs!#REF!</f>
        <v>#REF!</v>
      </c>
      <c r="C98" t="e">
        <f>QBs!#REF!</f>
        <v>#REF!</v>
      </c>
      <c r="D98" t="e">
        <f>QBs!#REF!</f>
        <v>#REF!</v>
      </c>
      <c r="E98" t="e">
        <f>QBs!#REF!</f>
        <v>#REF!</v>
      </c>
      <c r="F98" t="e">
        <f>QBs!#REF!</f>
        <v>#REF!</v>
      </c>
      <c r="G98" t="e">
        <f>QBs!#REF!</f>
        <v>#REF!</v>
      </c>
      <c r="H98" t="e">
        <f>QBs!#REF!</f>
        <v>#REF!</v>
      </c>
      <c r="I98" s="70" t="e">
        <f>QBs!#REF!</f>
        <v>#REF!</v>
      </c>
      <c r="J98" s="1" t="e">
        <f>CONCATENATE(QBs!#REF!," ",QBs!#REF!)</f>
        <v>#REF!</v>
      </c>
      <c r="K98" t="e">
        <f>QBs!#REF!</f>
        <v>#REF!</v>
      </c>
      <c r="L98" t="e">
        <f>QBs!#REF!</f>
        <v>#REF!</v>
      </c>
      <c r="M98" t="e">
        <f>QBs!#REF!</f>
        <v>#REF!</v>
      </c>
      <c r="N98" t="e">
        <f>QBs!#REF!</f>
        <v>#REF!</v>
      </c>
      <c r="O98" t="e">
        <f>QBs!#REF!</f>
        <v>#REF!</v>
      </c>
      <c r="P98" t="str">
        <f>QBs!A34</f>
        <v>Levis</v>
      </c>
      <c r="Q98" t="str">
        <f>QBs!C34</f>
        <v>Titans</v>
      </c>
      <c r="R98" s="70">
        <f>QBs!D34</f>
        <v>5</v>
      </c>
      <c r="S98" s="1" t="e">
        <f>CONCATENATE(QBs!#REF!," ",QBs!#REF!)</f>
        <v>#REF!</v>
      </c>
      <c r="T98" t="e">
        <f>QBs!#REF!</f>
        <v>#REF!</v>
      </c>
      <c r="U98" t="e">
        <f>QBs!#REF!</f>
        <v>#REF!</v>
      </c>
      <c r="V98" t="e">
        <f>QBs!#REF!</f>
        <v>#REF!</v>
      </c>
      <c r="W98">
        <f>QBs!F34</f>
        <v>3400</v>
      </c>
      <c r="X98">
        <f>QBs!H34</f>
        <v>8</v>
      </c>
      <c r="Y98">
        <f>QBs!J34</f>
        <v>0</v>
      </c>
      <c r="Z98">
        <f>QBs!L34</f>
        <v>2</v>
      </c>
      <c r="AA98" s="70">
        <f>QBs!O34</f>
        <v>207</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e">
        <f t="shared" ca="1" si="16"/>
        <v>#NAME?</v>
      </c>
      <c r="AL98" t="e">
        <f t="shared" ca="1" si="17"/>
        <v>#NAME?</v>
      </c>
      <c r="AM98" t="e">
        <f t="shared" ca="1" si="18"/>
        <v>#NAME?</v>
      </c>
      <c r="AN98" t="e">
        <f t="shared" ca="1" si="19"/>
        <v>#NAME?</v>
      </c>
      <c r="AO98" t="e">
        <f t="shared" ca="1" si="20"/>
        <v>#NAME?</v>
      </c>
      <c r="AP98" t="e">
        <f t="shared" ca="1" si="21"/>
        <v>#NAME?</v>
      </c>
      <c r="AQ98" t="e">
        <f t="shared" ca="1" si="22"/>
        <v>#NAME?</v>
      </c>
      <c r="AR98" t="e">
        <f t="shared" ca="1" si="23"/>
        <v>#NAME?</v>
      </c>
      <c r="AS98" t="e">
        <f t="shared" ca="1" si="24"/>
        <v>#NAME?</v>
      </c>
      <c r="AT98" t="e">
        <f t="shared" ca="1" si="25"/>
        <v>#NAME?</v>
      </c>
      <c r="AU98" t="e">
        <f t="shared" ca="1" si="26"/>
        <v>#NAME?</v>
      </c>
      <c r="AV98" t="e">
        <f t="shared" ca="1" si="27"/>
        <v>#NAME?</v>
      </c>
    </row>
    <row r="99" spans="1:48" x14ac:dyDescent="0.35">
      <c r="A99" s="1" t="e">
        <f>CONCATENATE(QBs!#REF!," ",QBs!#REF!)</f>
        <v>#REF!</v>
      </c>
      <c r="B99" t="e">
        <f>QBs!#REF!</f>
        <v>#REF!</v>
      </c>
      <c r="C99" t="e">
        <f>QBs!#REF!</f>
        <v>#REF!</v>
      </c>
      <c r="D99" t="e">
        <f>QBs!#REF!</f>
        <v>#REF!</v>
      </c>
      <c r="E99" t="e">
        <f>QBs!#REF!</f>
        <v>#REF!</v>
      </c>
      <c r="F99" t="e">
        <f>QBs!#REF!</f>
        <v>#REF!</v>
      </c>
      <c r="G99" t="e">
        <f>QBs!#REF!</f>
        <v>#REF!</v>
      </c>
      <c r="H99" t="e">
        <f>QBs!#REF!</f>
        <v>#REF!</v>
      </c>
      <c r="I99" s="70" t="e">
        <f>QBs!#REF!</f>
        <v>#REF!</v>
      </c>
      <c r="J99" s="1" t="e">
        <f>CONCATENATE(QBs!#REF!," ",QBs!#REF!)</f>
        <v>#REF!</v>
      </c>
      <c r="K99" t="e">
        <f>QBs!#REF!</f>
        <v>#REF!</v>
      </c>
      <c r="L99" t="e">
        <f>QBs!#REF!</f>
        <v>#REF!</v>
      </c>
      <c r="M99" t="e">
        <f>QBs!#REF!</f>
        <v>#REF!</v>
      </c>
      <c r="N99" t="e">
        <f>QBs!#REF!</f>
        <v>#REF!</v>
      </c>
      <c r="O99" t="e">
        <f>QBs!#REF!</f>
        <v>#REF!</v>
      </c>
      <c r="P99" t="str">
        <f>QBs!A35</f>
        <v>Flacco</v>
      </c>
      <c r="Q99" t="str">
        <f>QBs!C35</f>
        <v>Colts</v>
      </c>
      <c r="R99" s="70">
        <f>QBs!D35</f>
        <v>14</v>
      </c>
      <c r="S99" s="1" t="e">
        <f>CONCATENATE(QBs!#REF!," ",QBs!#REF!)</f>
        <v>#REF!</v>
      </c>
      <c r="T99" t="e">
        <f>QBs!#REF!</f>
        <v>#REF!</v>
      </c>
      <c r="U99" t="e">
        <f>QBs!#REF!</f>
        <v>#REF!</v>
      </c>
      <c r="V99" t="e">
        <f>QBs!#REF!</f>
        <v>#REF!</v>
      </c>
      <c r="W99">
        <f>QBs!F35</f>
        <v>2100</v>
      </c>
      <c r="X99">
        <f>QBs!H35</f>
        <v>9</v>
      </c>
      <c r="Y99">
        <f>QBs!J35</f>
        <v>0</v>
      </c>
      <c r="Z99">
        <f>QBs!L35</f>
        <v>0</v>
      </c>
      <c r="AA99" s="70">
        <f>QBs!O35</f>
        <v>153</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e">
        <f t="shared" ca="1" si="16"/>
        <v>#NAME?</v>
      </c>
      <c r="AL99" t="e">
        <f t="shared" ca="1" si="17"/>
        <v>#NAME?</v>
      </c>
      <c r="AM99" t="e">
        <f t="shared" ca="1" si="18"/>
        <v>#NAME?</v>
      </c>
      <c r="AN99" t="e">
        <f t="shared" ca="1" si="19"/>
        <v>#NAME?</v>
      </c>
      <c r="AO99" t="e">
        <f t="shared" ca="1" si="20"/>
        <v>#NAME?</v>
      </c>
      <c r="AP99" t="e">
        <f t="shared" ca="1" si="21"/>
        <v>#NAME?</v>
      </c>
      <c r="AQ99" t="e">
        <f t="shared" ca="1" si="22"/>
        <v>#NAME?</v>
      </c>
      <c r="AR99" t="e">
        <f t="shared" ca="1" si="23"/>
        <v>#NAME?</v>
      </c>
      <c r="AS99" t="e">
        <f t="shared" ca="1" si="24"/>
        <v>#NAME?</v>
      </c>
      <c r="AT99" t="e">
        <f t="shared" ca="1" si="25"/>
        <v>#NAME?</v>
      </c>
      <c r="AU99" t="e">
        <f t="shared" ca="1" si="26"/>
        <v>#NAME?</v>
      </c>
      <c r="AV99" t="e">
        <f t="shared" ca="1" si="27"/>
        <v>#NAME?</v>
      </c>
    </row>
    <row r="100" spans="1:48" x14ac:dyDescent="0.35">
      <c r="A100" s="1" t="e">
        <f>CONCATENATE(QBs!#REF!," ",QBs!#REF!)</f>
        <v>#REF!</v>
      </c>
      <c r="B100" t="e">
        <f>QBs!#REF!</f>
        <v>#REF!</v>
      </c>
      <c r="C100" t="e">
        <f>QBs!#REF!</f>
        <v>#REF!</v>
      </c>
      <c r="D100" t="e">
        <f>QBs!#REF!</f>
        <v>#REF!</v>
      </c>
      <c r="E100" t="e">
        <f>QBs!#REF!</f>
        <v>#REF!</v>
      </c>
      <c r="F100" t="e">
        <f>QBs!#REF!</f>
        <v>#REF!</v>
      </c>
      <c r="G100" t="e">
        <f>QBs!#REF!</f>
        <v>#REF!</v>
      </c>
      <c r="H100" t="e">
        <f>QBs!#REF!</f>
        <v>#REF!</v>
      </c>
      <c r="I100" s="70" t="e">
        <f>QBs!#REF!</f>
        <v>#REF!</v>
      </c>
      <c r="J100" s="1" t="e">
        <f>CONCATENATE(QBs!#REF!," ",QBs!#REF!)</f>
        <v>#REF!</v>
      </c>
      <c r="K100" t="e">
        <f>QBs!#REF!</f>
        <v>#REF!</v>
      </c>
      <c r="L100" t="e">
        <f>QBs!#REF!</f>
        <v>#REF!</v>
      </c>
      <c r="M100" t="e">
        <f>QBs!#REF!</f>
        <v>#REF!</v>
      </c>
      <c r="N100" t="e">
        <f>QBs!#REF!</f>
        <v>#REF!</v>
      </c>
      <c r="O100" t="e">
        <f>QBs!#REF!</f>
        <v>#REF!</v>
      </c>
      <c r="P100" t="str">
        <f>QBs!A36</f>
        <v>Brady</v>
      </c>
      <c r="Q100" t="str">
        <f>QBs!C36</f>
        <v>TBA</v>
      </c>
      <c r="R100" s="70">
        <f>QBs!D36</f>
        <v>0</v>
      </c>
      <c r="S100" s="1" t="e">
        <f>CONCATENATE(QBs!#REF!," ",QBs!#REF!)</f>
        <v>#REF!</v>
      </c>
      <c r="T100" t="e">
        <f>QBs!#REF!</f>
        <v>#REF!</v>
      </c>
      <c r="U100" t="e">
        <f>QBs!#REF!</f>
        <v>#REF!</v>
      </c>
      <c r="V100" t="e">
        <f>QBs!#REF!</f>
        <v>#REF!</v>
      </c>
      <c r="W100">
        <f>QBs!F36</f>
        <v>0</v>
      </c>
      <c r="X100">
        <f>QBs!H36</f>
        <v>0</v>
      </c>
      <c r="Y100">
        <f>QBs!J36</f>
        <v>0</v>
      </c>
      <c r="Z100">
        <f>QBs!L36</f>
        <v>0</v>
      </c>
      <c r="AA100" s="70">
        <f>QBs!O36</f>
        <v>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e">
        <f t="shared" ca="1" si="16"/>
        <v>#NAME?</v>
      </c>
      <c r="AL100" t="e">
        <f t="shared" ca="1" si="17"/>
        <v>#NAME?</v>
      </c>
      <c r="AM100" t="e">
        <f t="shared" ca="1" si="18"/>
        <v>#NAME?</v>
      </c>
      <c r="AN100" t="e">
        <f t="shared" ca="1" si="19"/>
        <v>#NAME?</v>
      </c>
      <c r="AO100" t="e">
        <f t="shared" ca="1" si="20"/>
        <v>#NAME?</v>
      </c>
      <c r="AP100" t="e">
        <f t="shared" ca="1" si="21"/>
        <v>#NAME?</v>
      </c>
      <c r="AQ100" t="e">
        <f t="shared" ca="1" si="22"/>
        <v>#NAME?</v>
      </c>
      <c r="AR100" t="e">
        <f t="shared" ca="1" si="23"/>
        <v>#NAME?</v>
      </c>
      <c r="AS100" t="e">
        <f t="shared" ca="1" si="24"/>
        <v>#NAME?</v>
      </c>
      <c r="AT100" t="e">
        <f t="shared" ca="1" si="25"/>
        <v>#NAME?</v>
      </c>
      <c r="AU100" t="e">
        <f t="shared" ca="1" si="26"/>
        <v>#NAME?</v>
      </c>
      <c r="AV100" t="e">
        <f t="shared" ca="1" si="27"/>
        <v>#NAME?</v>
      </c>
    </row>
    <row r="101" spans="1:48" x14ac:dyDescent="0.35">
      <c r="A101" s="1" t="e">
        <f>CONCATENATE(RBs!#REF!," ",RBs!#REF!)</f>
        <v>#REF!</v>
      </c>
      <c r="B101" t="e">
        <f>RBs!#REF!</f>
        <v>#REF!</v>
      </c>
      <c r="C101" t="e">
        <f>RBs!#REF!</f>
        <v>#REF!</v>
      </c>
      <c r="D101" t="e">
        <f>RBs!#REF!</f>
        <v>#REF!</v>
      </c>
      <c r="E101" t="e">
        <f>RBs!#REF!</f>
        <v>#REF!</v>
      </c>
      <c r="F101" t="e">
        <f>RBs!#REF!</f>
        <v>#REF!</v>
      </c>
      <c r="G101" t="e">
        <f>RBs!#REF!</f>
        <v>#REF!</v>
      </c>
      <c r="H101" t="e">
        <f>RBs!#REF!</f>
        <v>#REF!</v>
      </c>
      <c r="I101" s="70" t="e">
        <f>RBs!#REF!</f>
        <v>#REF!</v>
      </c>
      <c r="J101" s="1" t="e">
        <f>CONCATENATE(RBs!#REF!," ",RBs!#REF!)</f>
        <v>#REF!</v>
      </c>
      <c r="K101" t="e">
        <f>RBs!#REF!</f>
        <v>#REF!</v>
      </c>
      <c r="L101" t="e">
        <f>RBs!#REF!</f>
        <v>#REF!</v>
      </c>
      <c r="M101" t="e">
        <f>RBs!#REF!</f>
        <v>#REF!</v>
      </c>
      <c r="N101" t="e">
        <f>RBs!#REF!</f>
        <v>#REF!</v>
      </c>
      <c r="O101" t="e">
        <f>RBs!#REF!</f>
        <v>#REF!</v>
      </c>
      <c r="P101" t="str">
        <f>RBs!A2</f>
        <v>Hall</v>
      </c>
      <c r="Q101" t="str">
        <f>RBs!C2</f>
        <v>Jets</v>
      </c>
      <c r="R101" s="70">
        <f>RBs!D2</f>
        <v>12</v>
      </c>
      <c r="S101" s="1" t="e">
        <f>CONCATENATE(RBs!#REF!," ",RBs!#REF!)</f>
        <v>#REF!</v>
      </c>
      <c r="T101" t="e">
        <f>RBs!#REF!</f>
        <v>#REF!</v>
      </c>
      <c r="U101" t="e">
        <f>RBs!#REF!</f>
        <v>#REF!</v>
      </c>
      <c r="V101" t="e">
        <f>RBs!#REF!</f>
        <v>#REF!</v>
      </c>
      <c r="W101">
        <f>RBs!F2</f>
        <v>0</v>
      </c>
      <c r="X101">
        <f>RBs!H2</f>
        <v>0</v>
      </c>
      <c r="Y101">
        <f>RBs!J2</f>
        <v>84</v>
      </c>
      <c r="Z101">
        <f>RBs!L2</f>
        <v>12</v>
      </c>
      <c r="AA101" s="70">
        <f>RBs!O2</f>
        <v>277</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e">
        <f t="shared" ca="1" si="16"/>
        <v>#NAME?</v>
      </c>
      <c r="AL101" t="e">
        <f t="shared" ca="1" si="17"/>
        <v>#NAME?</v>
      </c>
      <c r="AM101" t="e">
        <f t="shared" ca="1" si="18"/>
        <v>#NAME?</v>
      </c>
      <c r="AN101" t="e">
        <f t="shared" ca="1" si="19"/>
        <v>#NAME?</v>
      </c>
      <c r="AO101" t="e">
        <f t="shared" ca="1" si="20"/>
        <v>#NAME?</v>
      </c>
      <c r="AP101" t="e">
        <f t="shared" ca="1" si="21"/>
        <v>#NAME?</v>
      </c>
      <c r="AQ101" t="e">
        <f t="shared" ca="1" si="22"/>
        <v>#NAME?</v>
      </c>
      <c r="AR101" t="e">
        <f t="shared" ca="1" si="23"/>
        <v>#NAME?</v>
      </c>
      <c r="AS101" t="e">
        <f t="shared" ca="1" si="24"/>
        <v>#NAME?</v>
      </c>
      <c r="AT101" t="e">
        <f t="shared" ca="1" si="25"/>
        <v>#NAME?</v>
      </c>
      <c r="AU101" t="e">
        <f t="shared" ca="1" si="26"/>
        <v>#NAME?</v>
      </c>
      <c r="AV101" t="e">
        <f t="shared" ca="1" si="27"/>
        <v>#NAME?</v>
      </c>
    </row>
    <row r="102" spans="1:48" x14ac:dyDescent="0.35">
      <c r="A102" s="1" t="e">
        <f>CONCATENATE(RBs!#REF!," ",RBs!#REF!)</f>
        <v>#REF!</v>
      </c>
      <c r="B102" t="e">
        <f>RBs!#REF!</f>
        <v>#REF!</v>
      </c>
      <c r="C102" t="e">
        <f>RBs!#REF!</f>
        <v>#REF!</v>
      </c>
      <c r="D102" t="e">
        <f>RBs!#REF!</f>
        <v>#REF!</v>
      </c>
      <c r="E102" t="e">
        <f>RBs!#REF!</f>
        <v>#REF!</v>
      </c>
      <c r="F102" t="e">
        <f>RBs!#REF!</f>
        <v>#REF!</v>
      </c>
      <c r="G102" t="e">
        <f>RBs!#REF!</f>
        <v>#REF!</v>
      </c>
      <c r="H102" t="e">
        <f>RBs!#REF!</f>
        <v>#REF!</v>
      </c>
      <c r="I102" s="70" t="e">
        <f>RBs!#REF!</f>
        <v>#REF!</v>
      </c>
      <c r="J102" s="1" t="e">
        <f>CONCATENATE(RBs!#REF!," ",RBs!#REF!)</f>
        <v>#REF!</v>
      </c>
      <c r="K102" t="e">
        <f>RBs!#REF!</f>
        <v>#REF!</v>
      </c>
      <c r="L102" t="e">
        <f>RBs!#REF!</f>
        <v>#REF!</v>
      </c>
      <c r="M102" t="e">
        <f>RBs!#REF!</f>
        <v>#REF!</v>
      </c>
      <c r="N102" t="e">
        <f>RBs!#REF!</f>
        <v>#REF!</v>
      </c>
      <c r="O102" t="e">
        <f>RBs!#REF!</f>
        <v>#REF!</v>
      </c>
      <c r="P102" t="str">
        <f>RBs!A3</f>
        <v>McCaffrey</v>
      </c>
      <c r="Q102" t="str">
        <f>RBs!C3</f>
        <v>49ers</v>
      </c>
      <c r="R102" s="70">
        <f>RBs!D3</f>
        <v>9</v>
      </c>
      <c r="S102" s="1" t="e">
        <f>CONCATENATE(RBs!#REF!," ",RBs!#REF!)</f>
        <v>#REF!</v>
      </c>
      <c r="T102" t="e">
        <f>RBs!#REF!</f>
        <v>#REF!</v>
      </c>
      <c r="U102" t="e">
        <f>RBs!#REF!</f>
        <v>#REF!</v>
      </c>
      <c r="V102" t="e">
        <f>RBs!#REF!</f>
        <v>#REF!</v>
      </c>
      <c r="W102">
        <f>RBs!F3</f>
        <v>0</v>
      </c>
      <c r="X102">
        <f>RBs!H3</f>
        <v>0</v>
      </c>
      <c r="Y102">
        <f>RBs!J3</f>
        <v>72</v>
      </c>
      <c r="Z102">
        <f>RBs!L3</f>
        <v>16</v>
      </c>
      <c r="AA102" s="70">
        <f>RBs!O3</f>
        <v>274</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e">
        <f t="shared" ca="1" si="16"/>
        <v>#NAME?</v>
      </c>
      <c r="AL102" t="e">
        <f t="shared" ca="1" si="17"/>
        <v>#NAME?</v>
      </c>
      <c r="AM102" t="e">
        <f t="shared" ca="1" si="18"/>
        <v>#NAME?</v>
      </c>
      <c r="AN102" t="e">
        <f t="shared" ca="1" si="19"/>
        <v>#NAME?</v>
      </c>
      <c r="AO102" t="e">
        <f t="shared" ca="1" si="20"/>
        <v>#NAME?</v>
      </c>
      <c r="AP102" t="e">
        <f t="shared" ca="1" si="21"/>
        <v>#NAME?</v>
      </c>
      <c r="AQ102" t="e">
        <f t="shared" ca="1" si="22"/>
        <v>#NAME?</v>
      </c>
      <c r="AR102" t="e">
        <f t="shared" ca="1" si="23"/>
        <v>#NAME?</v>
      </c>
      <c r="AS102" t="e">
        <f t="shared" ca="1" si="24"/>
        <v>#NAME?</v>
      </c>
      <c r="AT102" t="e">
        <f t="shared" ca="1" si="25"/>
        <v>#NAME?</v>
      </c>
      <c r="AU102" t="e">
        <f t="shared" ca="1" si="26"/>
        <v>#NAME?</v>
      </c>
      <c r="AV102" t="e">
        <f t="shared" ca="1" si="27"/>
        <v>#NAME?</v>
      </c>
    </row>
    <row r="103" spans="1:48" x14ac:dyDescent="0.35">
      <c r="A103" s="1" t="e">
        <f>CONCATENATE(RBs!#REF!," ",RBs!#REF!)</f>
        <v>#REF!</v>
      </c>
      <c r="B103" t="e">
        <f>RBs!#REF!</f>
        <v>#REF!</v>
      </c>
      <c r="C103" t="e">
        <f>RBs!#REF!</f>
        <v>#REF!</v>
      </c>
      <c r="D103" t="e">
        <f>RBs!#REF!</f>
        <v>#REF!</v>
      </c>
      <c r="E103" t="e">
        <f>RBs!#REF!</f>
        <v>#REF!</v>
      </c>
      <c r="F103" t="e">
        <f>RBs!#REF!</f>
        <v>#REF!</v>
      </c>
      <c r="G103" t="e">
        <f>RBs!#REF!</f>
        <v>#REF!</v>
      </c>
      <c r="H103" t="e">
        <f>RBs!#REF!</f>
        <v>#REF!</v>
      </c>
      <c r="I103" s="70" t="e">
        <f>RBs!#REF!</f>
        <v>#REF!</v>
      </c>
      <c r="J103" s="1" t="e">
        <f>CONCATENATE(RBs!#REF!," ",RBs!#REF!)</f>
        <v>#REF!</v>
      </c>
      <c r="K103" t="e">
        <f>RBs!#REF!</f>
        <v>#REF!</v>
      </c>
      <c r="L103" t="e">
        <f>RBs!#REF!</f>
        <v>#REF!</v>
      </c>
      <c r="M103" t="e">
        <f>RBs!#REF!</f>
        <v>#REF!</v>
      </c>
      <c r="N103" t="e">
        <f>RBs!#REF!</f>
        <v>#REF!</v>
      </c>
      <c r="O103" t="e">
        <f>RBs!#REF!</f>
        <v>#REF!</v>
      </c>
      <c r="P103" t="str">
        <f>RBs!A4</f>
        <v>Gibbs</v>
      </c>
      <c r="Q103" t="str">
        <f>RBs!C4</f>
        <v>Lions</v>
      </c>
      <c r="R103" s="70">
        <f>RBs!D4</f>
        <v>5</v>
      </c>
      <c r="S103" s="1" t="e">
        <f>CONCATENATE(RBs!#REF!," ",RBs!#REF!)</f>
        <v>#REF!</v>
      </c>
      <c r="T103" t="e">
        <f>RBs!#REF!</f>
        <v>#REF!</v>
      </c>
      <c r="U103" t="e">
        <f>RBs!#REF!</f>
        <v>#REF!</v>
      </c>
      <c r="V103" t="e">
        <f>RBs!#REF!</f>
        <v>#REF!</v>
      </c>
      <c r="W103">
        <f>RBs!F4</f>
        <v>0</v>
      </c>
      <c r="X103">
        <f>RBs!H4</f>
        <v>0</v>
      </c>
      <c r="Y103">
        <f>RBs!J4</f>
        <v>72</v>
      </c>
      <c r="Z103">
        <f>RBs!L4</f>
        <v>14</v>
      </c>
      <c r="AA103" s="70">
        <f>RBs!O4</f>
        <v>266</v>
      </c>
      <c r="AB103" s="1" t="str">
        <f>CONCATENATE(RBs!B4," ",RBs!A4)</f>
        <v>Jahmyr Gibbs</v>
      </c>
      <c r="AC103" t="str">
        <f>RBs!E4</f>
        <v>RB</v>
      </c>
      <c r="AD103" t="str">
        <f>RBs!C4</f>
        <v>Lions</v>
      </c>
      <c r="AE103">
        <f>RBs!D4</f>
        <v>5</v>
      </c>
      <c r="AF103">
        <f>RBs!P4</f>
        <v>138</v>
      </c>
      <c r="AG103">
        <f>RBs!R4</f>
        <v>187</v>
      </c>
      <c r="AH103">
        <f>RBs!T4</f>
        <v>80</v>
      </c>
      <c r="AI103">
        <f>RBs!V4</f>
        <v>138</v>
      </c>
      <c r="AJ103" s="70">
        <f>RBs!X4</f>
        <v>148</v>
      </c>
      <c r="AK103" t="e">
        <f t="shared" ca="1" si="16"/>
        <v>#NAME?</v>
      </c>
      <c r="AL103" t="e">
        <f t="shared" ca="1" si="17"/>
        <v>#NAME?</v>
      </c>
      <c r="AM103" t="e">
        <f t="shared" ca="1" si="18"/>
        <v>#NAME?</v>
      </c>
      <c r="AN103" t="e">
        <f t="shared" ca="1" si="19"/>
        <v>#NAME?</v>
      </c>
      <c r="AO103" t="e">
        <f t="shared" ca="1" si="20"/>
        <v>#NAME?</v>
      </c>
      <c r="AP103" t="e">
        <f t="shared" ca="1" si="21"/>
        <v>#NAME?</v>
      </c>
      <c r="AQ103" t="e">
        <f t="shared" ca="1" si="22"/>
        <v>#NAME?</v>
      </c>
      <c r="AR103" t="e">
        <f t="shared" ca="1" si="23"/>
        <v>#NAME?</v>
      </c>
      <c r="AS103" t="e">
        <f t="shared" ca="1" si="24"/>
        <v>#NAME?</v>
      </c>
      <c r="AT103" t="e">
        <f t="shared" ca="1" si="25"/>
        <v>#NAME?</v>
      </c>
      <c r="AU103" t="e">
        <f t="shared" ca="1" si="26"/>
        <v>#NAME?</v>
      </c>
      <c r="AV103" t="e">
        <f t="shared" ca="1" si="27"/>
        <v>#NAME?</v>
      </c>
    </row>
    <row r="104" spans="1:48" x14ac:dyDescent="0.35">
      <c r="A104" s="1" t="e">
        <f>CONCATENATE(RBs!#REF!," ",RBs!#REF!)</f>
        <v>#REF!</v>
      </c>
      <c r="B104" t="e">
        <f>RBs!#REF!</f>
        <v>#REF!</v>
      </c>
      <c r="C104" t="e">
        <f>RBs!#REF!</f>
        <v>#REF!</v>
      </c>
      <c r="D104" t="e">
        <f>RBs!#REF!</f>
        <v>#REF!</v>
      </c>
      <c r="E104" t="e">
        <f>RBs!#REF!</f>
        <v>#REF!</v>
      </c>
      <c r="F104" t="e">
        <f>RBs!#REF!</f>
        <v>#REF!</v>
      </c>
      <c r="G104" t="e">
        <f>RBs!#REF!</f>
        <v>#REF!</v>
      </c>
      <c r="H104" t="e">
        <f>RBs!#REF!</f>
        <v>#REF!</v>
      </c>
      <c r="I104" s="70" t="e">
        <f>RBs!#REF!</f>
        <v>#REF!</v>
      </c>
      <c r="J104" s="1" t="e">
        <f>CONCATENATE(RBs!#REF!," ",RBs!#REF!)</f>
        <v>#REF!</v>
      </c>
      <c r="K104" t="e">
        <f>RBs!#REF!</f>
        <v>#REF!</v>
      </c>
      <c r="L104" t="e">
        <f>RBs!#REF!</f>
        <v>#REF!</v>
      </c>
      <c r="M104" t="e">
        <f>RBs!#REF!</f>
        <v>#REF!</v>
      </c>
      <c r="N104" t="e">
        <f>RBs!#REF!</f>
        <v>#REF!</v>
      </c>
      <c r="O104" t="e">
        <f>RBs!#REF!</f>
        <v>#REF!</v>
      </c>
      <c r="P104" t="str">
        <f>RBs!A5</f>
        <v>Robinson</v>
      </c>
      <c r="Q104" t="str">
        <f>RBs!C5</f>
        <v>Falcons</v>
      </c>
      <c r="R104" s="70">
        <f>RBs!D5</f>
        <v>12</v>
      </c>
      <c r="S104" s="1" t="e">
        <f>CONCATENATE(RBs!#REF!," ",RBs!#REF!)</f>
        <v>#REF!</v>
      </c>
      <c r="T104" t="e">
        <f>RBs!#REF!</f>
        <v>#REF!</v>
      </c>
      <c r="U104" t="e">
        <f>RBs!#REF!</f>
        <v>#REF!</v>
      </c>
      <c r="V104" t="e">
        <f>RBs!#REF!</f>
        <v>#REF!</v>
      </c>
      <c r="W104">
        <f>RBs!F5</f>
        <v>0</v>
      </c>
      <c r="X104">
        <f>RBs!H5</f>
        <v>0</v>
      </c>
      <c r="Y104">
        <f>RBs!J5</f>
        <v>65</v>
      </c>
      <c r="Z104">
        <f>RBs!L5</f>
        <v>14</v>
      </c>
      <c r="AA104" s="70">
        <f>RBs!O5</f>
        <v>271</v>
      </c>
      <c r="AB104" s="1" t="str">
        <f>CONCATENATE(RBs!B5," ",RBs!A5)</f>
        <v>Bijan Robinson</v>
      </c>
      <c r="AC104" t="str">
        <f>RBs!E5</f>
        <v>RB</v>
      </c>
      <c r="AD104" t="str">
        <f>RBs!C5</f>
        <v>Falcons</v>
      </c>
      <c r="AE104">
        <f>RBs!D5</f>
        <v>12</v>
      </c>
      <c r="AF104">
        <f>RBs!P5</f>
        <v>143</v>
      </c>
      <c r="AG104">
        <f>RBs!R5</f>
        <v>185</v>
      </c>
      <c r="AH104">
        <f>RBs!T5</f>
        <v>82</v>
      </c>
      <c r="AI104">
        <f>RBs!V5</f>
        <v>143</v>
      </c>
      <c r="AJ104" s="70">
        <f>RBs!X5</f>
        <v>153</v>
      </c>
      <c r="AK104" t="e">
        <f t="shared" ca="1" si="16"/>
        <v>#NAME?</v>
      </c>
      <c r="AL104" t="e">
        <f t="shared" ca="1" si="17"/>
        <v>#NAME?</v>
      </c>
      <c r="AM104" t="e">
        <f t="shared" ca="1" si="18"/>
        <v>#NAME?</v>
      </c>
      <c r="AN104" t="e">
        <f t="shared" ca="1" si="19"/>
        <v>#NAME?</v>
      </c>
      <c r="AO104" t="e">
        <f t="shared" ca="1" si="20"/>
        <v>#NAME?</v>
      </c>
      <c r="AP104" t="e">
        <f t="shared" ca="1" si="21"/>
        <v>#NAME?</v>
      </c>
      <c r="AQ104" t="e">
        <f t="shared" ca="1" si="22"/>
        <v>#NAME?</v>
      </c>
      <c r="AR104" t="e">
        <f t="shared" ca="1" si="23"/>
        <v>#NAME?</v>
      </c>
      <c r="AS104" t="e">
        <f t="shared" ca="1" si="24"/>
        <v>#NAME?</v>
      </c>
      <c r="AT104" t="e">
        <f t="shared" ca="1" si="25"/>
        <v>#NAME?</v>
      </c>
      <c r="AU104" t="e">
        <f t="shared" ca="1" si="26"/>
        <v>#NAME?</v>
      </c>
      <c r="AV104" t="e">
        <f t="shared" ca="1" si="27"/>
        <v>#NAME?</v>
      </c>
    </row>
    <row r="105" spans="1:48" x14ac:dyDescent="0.35">
      <c r="A105" s="1" t="e">
        <f>CONCATENATE(RBs!#REF!," ",RBs!#REF!)</f>
        <v>#REF!</v>
      </c>
      <c r="B105" t="e">
        <f>RBs!#REF!</f>
        <v>#REF!</v>
      </c>
      <c r="C105" t="e">
        <f>RBs!#REF!</f>
        <v>#REF!</v>
      </c>
      <c r="D105" t="e">
        <f>RBs!#REF!</f>
        <v>#REF!</v>
      </c>
      <c r="E105" t="e">
        <f>RBs!#REF!</f>
        <v>#REF!</v>
      </c>
      <c r="F105" t="e">
        <f>RBs!#REF!</f>
        <v>#REF!</v>
      </c>
      <c r="G105" t="e">
        <f>RBs!#REF!</f>
        <v>#REF!</v>
      </c>
      <c r="H105" t="e">
        <f>RBs!#REF!</f>
        <v>#REF!</v>
      </c>
      <c r="I105" s="70" t="e">
        <f>RBs!#REF!</f>
        <v>#REF!</v>
      </c>
      <c r="J105" s="1" t="e">
        <f>CONCATENATE(RBs!#REF!," ",RBs!#REF!)</f>
        <v>#REF!</v>
      </c>
      <c r="K105" t="e">
        <f>RBs!#REF!</f>
        <v>#REF!</v>
      </c>
      <c r="L105" t="e">
        <f>RBs!#REF!</f>
        <v>#REF!</v>
      </c>
      <c r="M105" t="e">
        <f>RBs!#REF!</f>
        <v>#REF!</v>
      </c>
      <c r="N105" t="e">
        <f>RBs!#REF!</f>
        <v>#REF!</v>
      </c>
      <c r="O105" t="e">
        <f>RBs!#REF!</f>
        <v>#REF!</v>
      </c>
      <c r="P105" t="str">
        <f>RBs!A6</f>
        <v>Barkley</v>
      </c>
      <c r="Q105" t="str">
        <f>RBs!C6</f>
        <v>Eagles</v>
      </c>
      <c r="R105" s="70">
        <f>RBs!D6</f>
        <v>5</v>
      </c>
      <c r="S105" s="1" t="e">
        <f>CONCATENATE(RBs!#REF!," ",RBs!#REF!)</f>
        <v>#REF!</v>
      </c>
      <c r="T105" t="e">
        <f>RBs!#REF!</f>
        <v>#REF!</v>
      </c>
      <c r="U105" t="e">
        <f>RBs!#REF!</f>
        <v>#REF!</v>
      </c>
      <c r="V105" t="e">
        <f>RBs!#REF!</f>
        <v>#REF!</v>
      </c>
      <c r="W105">
        <f>RBs!F6</f>
        <v>0</v>
      </c>
      <c r="X105">
        <f>RBs!H6</f>
        <v>0</v>
      </c>
      <c r="Y105">
        <f>RBs!J6</f>
        <v>55</v>
      </c>
      <c r="Z105">
        <f>RBs!L6</f>
        <v>16</v>
      </c>
      <c r="AA105" s="70">
        <f>RBs!O6</f>
        <v>267</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e">
        <f t="shared" ca="1" si="16"/>
        <v>#NAME?</v>
      </c>
      <c r="AL105" t="e">
        <f t="shared" ca="1" si="17"/>
        <v>#NAME?</v>
      </c>
      <c r="AM105" t="e">
        <f t="shared" ca="1" si="18"/>
        <v>#NAME?</v>
      </c>
      <c r="AN105" t="e">
        <f t="shared" ca="1" si="19"/>
        <v>#NAME?</v>
      </c>
      <c r="AO105" t="e">
        <f t="shared" ca="1" si="20"/>
        <v>#NAME?</v>
      </c>
      <c r="AP105" t="e">
        <f t="shared" ca="1" si="21"/>
        <v>#NAME?</v>
      </c>
      <c r="AQ105" t="e">
        <f t="shared" ca="1" si="22"/>
        <v>#NAME?</v>
      </c>
      <c r="AR105" t="e">
        <f t="shared" ca="1" si="23"/>
        <v>#NAME?</v>
      </c>
      <c r="AS105" t="e">
        <f t="shared" ca="1" si="24"/>
        <v>#NAME?</v>
      </c>
      <c r="AT105" t="e">
        <f t="shared" ca="1" si="25"/>
        <v>#NAME?</v>
      </c>
      <c r="AU105" t="e">
        <f t="shared" ca="1" si="26"/>
        <v>#NAME?</v>
      </c>
      <c r="AV105" t="e">
        <f t="shared" ca="1" si="27"/>
        <v>#NAME?</v>
      </c>
    </row>
    <row r="106" spans="1:48" x14ac:dyDescent="0.35">
      <c r="A106" s="1" t="e">
        <f>CONCATENATE(RBs!#REF!," ",RBs!#REF!)</f>
        <v>#REF!</v>
      </c>
      <c r="B106" t="e">
        <f>RBs!#REF!</f>
        <v>#REF!</v>
      </c>
      <c r="C106" t="e">
        <f>RBs!#REF!</f>
        <v>#REF!</v>
      </c>
      <c r="D106" t="e">
        <f>RBs!#REF!</f>
        <v>#REF!</v>
      </c>
      <c r="E106" t="e">
        <f>RBs!#REF!</f>
        <v>#REF!</v>
      </c>
      <c r="F106" t="e">
        <f>RBs!#REF!</f>
        <v>#REF!</v>
      </c>
      <c r="G106" t="e">
        <f>RBs!#REF!</f>
        <v>#REF!</v>
      </c>
      <c r="H106" t="e">
        <f>RBs!#REF!</f>
        <v>#REF!</v>
      </c>
      <c r="I106" s="70" t="e">
        <f>RBs!#REF!</f>
        <v>#REF!</v>
      </c>
      <c r="J106" s="1" t="e">
        <f>CONCATENATE(RBs!#REF!," ",RBs!#REF!)</f>
        <v>#REF!</v>
      </c>
      <c r="K106" t="e">
        <f>RBs!#REF!</f>
        <v>#REF!</v>
      </c>
      <c r="L106" t="e">
        <f>RBs!#REF!</f>
        <v>#REF!</v>
      </c>
      <c r="M106" t="e">
        <f>RBs!#REF!</f>
        <v>#REF!</v>
      </c>
      <c r="N106" t="e">
        <f>RBs!#REF!</f>
        <v>#REF!</v>
      </c>
      <c r="O106" t="e">
        <f>RBs!#REF!</f>
        <v>#REF!</v>
      </c>
      <c r="P106" t="str">
        <f>RBs!A7</f>
        <v>Williams</v>
      </c>
      <c r="Q106" t="str">
        <f>RBs!C7</f>
        <v>Rams</v>
      </c>
      <c r="R106" s="70">
        <f>RBs!D7</f>
        <v>6</v>
      </c>
      <c r="S106" s="1" t="e">
        <f>CONCATENATE(RBs!#REF!," ",RBs!#REF!)</f>
        <v>#REF!</v>
      </c>
      <c r="T106" t="e">
        <f>RBs!#REF!</f>
        <v>#REF!</v>
      </c>
      <c r="U106" t="e">
        <f>RBs!#REF!</f>
        <v>#REF!</v>
      </c>
      <c r="V106" t="e">
        <f>RBs!#REF!</f>
        <v>#REF!</v>
      </c>
      <c r="W106">
        <f>RBs!F7</f>
        <v>0</v>
      </c>
      <c r="X106">
        <f>RBs!H7</f>
        <v>0</v>
      </c>
      <c r="Y106">
        <f>RBs!J7</f>
        <v>52</v>
      </c>
      <c r="Z106">
        <f>RBs!L7</f>
        <v>15</v>
      </c>
      <c r="AA106" s="70">
        <f>RBs!O7</f>
        <v>261</v>
      </c>
      <c r="AB106" s="1" t="str">
        <f>CONCATENATE(RBs!B7," ",RBs!A7)</f>
        <v>Kyren Williams</v>
      </c>
      <c r="AC106" t="str">
        <f>RBs!E7</f>
        <v>RB</v>
      </c>
      <c r="AD106" t="str">
        <f>RBs!C7</f>
        <v>Rams</v>
      </c>
      <c r="AE106">
        <f>RBs!D7</f>
        <v>6</v>
      </c>
      <c r="AF106">
        <f>RBs!P7</f>
        <v>133</v>
      </c>
      <c r="AG106">
        <f>RBs!R7</f>
        <v>162</v>
      </c>
      <c r="AH106">
        <f>RBs!T7</f>
        <v>82</v>
      </c>
      <c r="AI106">
        <f>RBs!V7</f>
        <v>133</v>
      </c>
      <c r="AJ106" s="70">
        <f>RBs!X7</f>
        <v>143</v>
      </c>
      <c r="AK106" t="e">
        <f t="shared" ca="1" si="16"/>
        <v>#NAME?</v>
      </c>
      <c r="AL106" t="e">
        <f t="shared" ca="1" si="17"/>
        <v>#NAME?</v>
      </c>
      <c r="AM106" t="e">
        <f t="shared" ca="1" si="18"/>
        <v>#NAME?</v>
      </c>
      <c r="AN106" t="e">
        <f t="shared" ca="1" si="19"/>
        <v>#NAME?</v>
      </c>
      <c r="AO106" t="e">
        <f t="shared" ca="1" si="20"/>
        <v>#NAME?</v>
      </c>
      <c r="AP106" t="e">
        <f t="shared" ca="1" si="21"/>
        <v>#NAME?</v>
      </c>
      <c r="AQ106" t="e">
        <f t="shared" ca="1" si="22"/>
        <v>#NAME?</v>
      </c>
      <c r="AR106" t="e">
        <f t="shared" ca="1" si="23"/>
        <v>#NAME?</v>
      </c>
      <c r="AS106" t="e">
        <f t="shared" ca="1" si="24"/>
        <v>#NAME?</v>
      </c>
      <c r="AT106" t="e">
        <f t="shared" ca="1" si="25"/>
        <v>#NAME?</v>
      </c>
      <c r="AU106" t="e">
        <f t="shared" ca="1" si="26"/>
        <v>#NAME?</v>
      </c>
      <c r="AV106" t="e">
        <f t="shared" ca="1" si="27"/>
        <v>#NAME?</v>
      </c>
    </row>
    <row r="107" spans="1:48" x14ac:dyDescent="0.35">
      <c r="A107" s="1" t="e">
        <f>CONCATENATE(RBs!#REF!," ",RBs!#REF!)</f>
        <v>#REF!</v>
      </c>
      <c r="B107" t="e">
        <f>RBs!#REF!</f>
        <v>#REF!</v>
      </c>
      <c r="C107" t="e">
        <f>RBs!#REF!</f>
        <v>#REF!</v>
      </c>
      <c r="D107" t="e">
        <f>RBs!#REF!</f>
        <v>#REF!</v>
      </c>
      <c r="E107" t="e">
        <f>RBs!#REF!</f>
        <v>#REF!</v>
      </c>
      <c r="F107" t="e">
        <f>RBs!#REF!</f>
        <v>#REF!</v>
      </c>
      <c r="G107" t="e">
        <f>RBs!#REF!</f>
        <v>#REF!</v>
      </c>
      <c r="H107" t="e">
        <f>RBs!#REF!</f>
        <v>#REF!</v>
      </c>
      <c r="I107" s="70" t="e">
        <f>RBs!#REF!</f>
        <v>#REF!</v>
      </c>
      <c r="J107" s="1" t="e">
        <f>CONCATENATE(RBs!#REF!," ",RBs!#REF!)</f>
        <v>#REF!</v>
      </c>
      <c r="K107" t="e">
        <f>RBs!#REF!</f>
        <v>#REF!</v>
      </c>
      <c r="L107" t="e">
        <f>RBs!#REF!</f>
        <v>#REF!</v>
      </c>
      <c r="M107" t="e">
        <f>RBs!#REF!</f>
        <v>#REF!</v>
      </c>
      <c r="N107" t="e">
        <f>RBs!#REF!</f>
        <v>#REF!</v>
      </c>
      <c r="O107" t="e">
        <f>RBs!#REF!</f>
        <v>#REF!</v>
      </c>
      <c r="P107" t="str">
        <f>RBs!A8</f>
        <v>Taylor</v>
      </c>
      <c r="Q107" t="str">
        <f>RBs!C8</f>
        <v>Colts</v>
      </c>
      <c r="R107" s="70">
        <f>RBs!D8</f>
        <v>14</v>
      </c>
      <c r="S107" s="1" t="e">
        <f>CONCATENATE(RBs!#REF!," ",RBs!#REF!)</f>
        <v>#REF!</v>
      </c>
      <c r="T107" t="e">
        <f>RBs!#REF!</f>
        <v>#REF!</v>
      </c>
      <c r="U107" t="e">
        <f>RBs!#REF!</f>
        <v>#REF!</v>
      </c>
      <c r="V107" t="e">
        <f>RBs!#REF!</f>
        <v>#REF!</v>
      </c>
      <c r="W107">
        <f>RBs!F8</f>
        <v>0</v>
      </c>
      <c r="X107">
        <f>RBs!H8</f>
        <v>0</v>
      </c>
      <c r="Y107">
        <f>RBs!J8</f>
        <v>34</v>
      </c>
      <c r="Z107">
        <f>RBs!L8</f>
        <v>15</v>
      </c>
      <c r="AA107" s="70">
        <f>RBs!O8</f>
        <v>269</v>
      </c>
      <c r="AB107" s="1" t="str">
        <f>CONCATENATE(RBs!B8," ",RBs!A8)</f>
        <v>Jonathan Taylor</v>
      </c>
      <c r="AC107" t="str">
        <f>RBs!E8</f>
        <v>RB</v>
      </c>
      <c r="AD107" t="str">
        <f>RBs!C8</f>
        <v>Colts</v>
      </c>
      <c r="AE107">
        <f>RBs!D8</f>
        <v>14</v>
      </c>
      <c r="AF107">
        <f>RBs!P8</f>
        <v>141</v>
      </c>
      <c r="AG107">
        <f>RBs!R8</f>
        <v>152</v>
      </c>
      <c r="AH107">
        <f>RBs!T8</f>
        <v>85</v>
      </c>
      <c r="AI107">
        <f>RBs!V8</f>
        <v>141</v>
      </c>
      <c r="AJ107" s="70">
        <f>RBs!X8</f>
        <v>151</v>
      </c>
      <c r="AK107" t="e">
        <f t="shared" ca="1" si="16"/>
        <v>#NAME?</v>
      </c>
      <c r="AL107" t="e">
        <f t="shared" ca="1" si="17"/>
        <v>#NAME?</v>
      </c>
      <c r="AM107" t="e">
        <f t="shared" ca="1" si="18"/>
        <v>#NAME?</v>
      </c>
      <c r="AN107" t="e">
        <f t="shared" ca="1" si="19"/>
        <v>#NAME?</v>
      </c>
      <c r="AO107" t="e">
        <f t="shared" ca="1" si="20"/>
        <v>#NAME?</v>
      </c>
      <c r="AP107" t="e">
        <f t="shared" ca="1" si="21"/>
        <v>#NAME?</v>
      </c>
      <c r="AQ107" t="e">
        <f t="shared" ca="1" si="22"/>
        <v>#NAME?</v>
      </c>
      <c r="AR107" t="e">
        <f t="shared" ca="1" si="23"/>
        <v>#NAME?</v>
      </c>
      <c r="AS107" t="e">
        <f t="shared" ca="1" si="24"/>
        <v>#NAME?</v>
      </c>
      <c r="AT107" t="e">
        <f t="shared" ca="1" si="25"/>
        <v>#NAME?</v>
      </c>
      <c r="AU107" t="e">
        <f t="shared" ca="1" si="26"/>
        <v>#NAME?</v>
      </c>
      <c r="AV107" t="e">
        <f t="shared" ca="1" si="27"/>
        <v>#NAME?</v>
      </c>
    </row>
    <row r="108" spans="1:48" x14ac:dyDescent="0.35">
      <c r="A108" s="1" t="e">
        <f>CONCATENATE(RBs!#REF!," ",RBs!#REF!)</f>
        <v>#REF!</v>
      </c>
      <c r="B108" t="e">
        <f>RBs!#REF!</f>
        <v>#REF!</v>
      </c>
      <c r="C108" t="e">
        <f>RBs!#REF!</f>
        <v>#REF!</v>
      </c>
      <c r="D108" t="e">
        <f>RBs!#REF!</f>
        <v>#REF!</v>
      </c>
      <c r="E108" t="e">
        <f>RBs!#REF!</f>
        <v>#REF!</v>
      </c>
      <c r="F108" t="e">
        <f>RBs!#REF!</f>
        <v>#REF!</v>
      </c>
      <c r="G108" t="e">
        <f>RBs!#REF!</f>
        <v>#REF!</v>
      </c>
      <c r="H108" t="e">
        <f>RBs!#REF!</f>
        <v>#REF!</v>
      </c>
      <c r="I108" s="70" t="e">
        <f>RBs!#REF!</f>
        <v>#REF!</v>
      </c>
      <c r="J108" s="1" t="e">
        <f>CONCATENATE(RBs!#REF!," ",RBs!#REF!)</f>
        <v>#REF!</v>
      </c>
      <c r="K108" t="e">
        <f>RBs!#REF!</f>
        <v>#REF!</v>
      </c>
      <c r="L108" t="e">
        <f>RBs!#REF!</f>
        <v>#REF!</v>
      </c>
      <c r="M108" t="e">
        <f>RBs!#REF!</f>
        <v>#REF!</v>
      </c>
      <c r="N108" t="e">
        <f>RBs!#REF!</f>
        <v>#REF!</v>
      </c>
      <c r="O108" t="e">
        <f>RBs!#REF!</f>
        <v>#REF!</v>
      </c>
      <c r="P108" t="str">
        <f>RBs!A9</f>
        <v>Jacobs</v>
      </c>
      <c r="Q108" t="str">
        <f>RBs!C9</f>
        <v>Packers</v>
      </c>
      <c r="R108" s="70">
        <f>RBs!D9</f>
        <v>10</v>
      </c>
      <c r="S108" s="1" t="e">
        <f>CONCATENATE(RBs!#REF!," ",RBs!#REF!)</f>
        <v>#REF!</v>
      </c>
      <c r="T108" t="e">
        <f>RBs!#REF!</f>
        <v>#REF!</v>
      </c>
      <c r="U108" t="e">
        <f>RBs!#REF!</f>
        <v>#REF!</v>
      </c>
      <c r="V108" t="e">
        <f>RBs!#REF!</f>
        <v>#REF!</v>
      </c>
      <c r="W108">
        <f>RBs!F9</f>
        <v>0</v>
      </c>
      <c r="X108">
        <f>RBs!H9</f>
        <v>0</v>
      </c>
      <c r="Y108">
        <f>RBs!J9</f>
        <v>38</v>
      </c>
      <c r="Z108">
        <f>RBs!L9</f>
        <v>13</v>
      </c>
      <c r="AA108" s="70">
        <f>RBs!O9</f>
        <v>236</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e">
        <f t="shared" ca="1" si="16"/>
        <v>#NAME?</v>
      </c>
      <c r="AL108" t="e">
        <f t="shared" ca="1" si="17"/>
        <v>#NAME?</v>
      </c>
      <c r="AM108" t="e">
        <f t="shared" ca="1" si="18"/>
        <v>#NAME?</v>
      </c>
      <c r="AN108" t="e">
        <f t="shared" ca="1" si="19"/>
        <v>#NAME?</v>
      </c>
      <c r="AO108" t="e">
        <f t="shared" ca="1" si="20"/>
        <v>#NAME?</v>
      </c>
      <c r="AP108" t="e">
        <f t="shared" ca="1" si="21"/>
        <v>#NAME?</v>
      </c>
      <c r="AQ108" t="e">
        <f t="shared" ca="1" si="22"/>
        <v>#NAME?</v>
      </c>
      <c r="AR108" t="e">
        <f t="shared" ca="1" si="23"/>
        <v>#NAME?</v>
      </c>
      <c r="AS108" t="e">
        <f t="shared" ca="1" si="24"/>
        <v>#NAME?</v>
      </c>
      <c r="AT108" t="e">
        <f t="shared" ca="1" si="25"/>
        <v>#NAME?</v>
      </c>
      <c r="AU108" t="e">
        <f t="shared" ca="1" si="26"/>
        <v>#NAME?</v>
      </c>
      <c r="AV108" t="e">
        <f t="shared" ca="1" si="27"/>
        <v>#NAME?</v>
      </c>
    </row>
    <row r="109" spans="1:48" x14ac:dyDescent="0.35">
      <c r="A109" s="1" t="e">
        <f>CONCATENATE(RBs!#REF!," ",RBs!#REF!)</f>
        <v>#REF!</v>
      </c>
      <c r="B109" t="e">
        <f>RBs!#REF!</f>
        <v>#REF!</v>
      </c>
      <c r="C109" t="e">
        <f>RBs!#REF!</f>
        <v>#REF!</v>
      </c>
      <c r="D109" t="e">
        <f>RBs!#REF!</f>
        <v>#REF!</v>
      </c>
      <c r="E109" t="e">
        <f>RBs!#REF!</f>
        <v>#REF!</v>
      </c>
      <c r="F109" t="e">
        <f>RBs!#REF!</f>
        <v>#REF!</v>
      </c>
      <c r="G109" t="e">
        <f>RBs!#REF!</f>
        <v>#REF!</v>
      </c>
      <c r="H109" t="e">
        <f>RBs!#REF!</f>
        <v>#REF!</v>
      </c>
      <c r="I109" s="70" t="e">
        <f>RBs!#REF!</f>
        <v>#REF!</v>
      </c>
      <c r="J109" s="1" t="e">
        <f>CONCATENATE(RBs!#REF!," ",RBs!#REF!)</f>
        <v>#REF!</v>
      </c>
      <c r="K109" t="e">
        <f>RBs!#REF!</f>
        <v>#REF!</v>
      </c>
      <c r="L109" t="e">
        <f>RBs!#REF!</f>
        <v>#REF!</v>
      </c>
      <c r="M109" t="e">
        <f>RBs!#REF!</f>
        <v>#REF!</v>
      </c>
      <c r="N109" t="e">
        <f>RBs!#REF!</f>
        <v>#REF!</v>
      </c>
      <c r="O109" t="e">
        <f>RBs!#REF!</f>
        <v>#REF!</v>
      </c>
      <c r="P109" t="str">
        <f>RBs!A10</f>
        <v>Pacheco</v>
      </c>
      <c r="Q109" t="str">
        <f>RBs!C10</f>
        <v>Chiefs</v>
      </c>
      <c r="R109" s="70">
        <f>RBs!D10</f>
        <v>6</v>
      </c>
      <c r="S109" s="1" t="e">
        <f>CONCATENATE(RBs!#REF!," ",RBs!#REF!)</f>
        <v>#REF!</v>
      </c>
      <c r="T109" t="e">
        <f>RBs!#REF!</f>
        <v>#REF!</v>
      </c>
      <c r="U109" t="e">
        <f>RBs!#REF!</f>
        <v>#REF!</v>
      </c>
      <c r="V109" t="e">
        <f>RBs!#REF!</f>
        <v>#REF!</v>
      </c>
      <c r="W109">
        <f>RBs!F10</f>
        <v>0</v>
      </c>
      <c r="X109">
        <f>RBs!H10</f>
        <v>0</v>
      </c>
      <c r="Y109">
        <f>RBs!J10</f>
        <v>57</v>
      </c>
      <c r="Z109">
        <f>RBs!L10</f>
        <v>10</v>
      </c>
      <c r="AA109" s="70">
        <f>RBs!O10</f>
        <v>213</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e">
        <f t="shared" ca="1" si="16"/>
        <v>#NAME?</v>
      </c>
      <c r="AL109" t="e">
        <f t="shared" ca="1" si="17"/>
        <v>#NAME?</v>
      </c>
      <c r="AM109" t="e">
        <f t="shared" ca="1" si="18"/>
        <v>#NAME?</v>
      </c>
      <c r="AN109" t="e">
        <f t="shared" ca="1" si="19"/>
        <v>#NAME?</v>
      </c>
      <c r="AO109" t="e">
        <f t="shared" ca="1" si="20"/>
        <v>#NAME?</v>
      </c>
      <c r="AP109" t="e">
        <f t="shared" ca="1" si="21"/>
        <v>#NAME?</v>
      </c>
      <c r="AQ109" t="e">
        <f t="shared" ca="1" si="22"/>
        <v>#NAME?</v>
      </c>
      <c r="AR109" t="e">
        <f t="shared" ca="1" si="23"/>
        <v>#NAME?</v>
      </c>
      <c r="AS109" t="e">
        <f t="shared" ca="1" si="24"/>
        <v>#NAME?</v>
      </c>
      <c r="AT109" t="e">
        <f t="shared" ca="1" si="25"/>
        <v>#NAME?</v>
      </c>
      <c r="AU109" t="e">
        <f t="shared" ca="1" si="26"/>
        <v>#NAME?</v>
      </c>
      <c r="AV109" t="e">
        <f t="shared" ca="1" si="27"/>
        <v>#NAME?</v>
      </c>
    </row>
    <row r="110" spans="1:48" x14ac:dyDescent="0.35">
      <c r="A110" s="1" t="e">
        <f>CONCATENATE(RBs!#REF!," ",RBs!#REF!)</f>
        <v>#REF!</v>
      </c>
      <c r="B110" t="e">
        <f>RBs!#REF!</f>
        <v>#REF!</v>
      </c>
      <c r="C110" t="e">
        <f>RBs!#REF!</f>
        <v>#REF!</v>
      </c>
      <c r="D110" t="e">
        <f>RBs!#REF!</f>
        <v>#REF!</v>
      </c>
      <c r="E110" t="e">
        <f>RBs!#REF!</f>
        <v>#REF!</v>
      </c>
      <c r="F110" t="e">
        <f>RBs!#REF!</f>
        <v>#REF!</v>
      </c>
      <c r="G110" t="e">
        <f>RBs!#REF!</f>
        <v>#REF!</v>
      </c>
      <c r="H110" t="e">
        <f>RBs!#REF!</f>
        <v>#REF!</v>
      </c>
      <c r="I110" s="70" t="e">
        <f>RBs!#REF!</f>
        <v>#REF!</v>
      </c>
      <c r="J110" s="1" t="e">
        <f>CONCATENATE(RBs!#REF!," ",RBs!#REF!)</f>
        <v>#REF!</v>
      </c>
      <c r="K110" t="e">
        <f>RBs!#REF!</f>
        <v>#REF!</v>
      </c>
      <c r="L110" t="e">
        <f>RBs!#REF!</f>
        <v>#REF!</v>
      </c>
      <c r="M110" t="e">
        <f>RBs!#REF!</f>
        <v>#REF!</v>
      </c>
      <c r="N110" t="e">
        <f>RBs!#REF!</f>
        <v>#REF!</v>
      </c>
      <c r="O110" t="e">
        <f>RBs!#REF!</f>
        <v>#REF!</v>
      </c>
      <c r="P110" t="str">
        <f>RBs!A11</f>
        <v>Etienne</v>
      </c>
      <c r="Q110" t="str">
        <f>RBs!C11</f>
        <v>Jaguars</v>
      </c>
      <c r="R110" s="70">
        <f>RBs!D11</f>
        <v>12</v>
      </c>
      <c r="S110" s="1" t="e">
        <f>CONCATENATE(RBs!#REF!," ",RBs!#REF!)</f>
        <v>#REF!</v>
      </c>
      <c r="T110" t="e">
        <f>RBs!#REF!</f>
        <v>#REF!</v>
      </c>
      <c r="U110" t="e">
        <f>RBs!#REF!</f>
        <v>#REF!</v>
      </c>
      <c r="V110" t="e">
        <f>RBs!#REF!</f>
        <v>#REF!</v>
      </c>
      <c r="W110">
        <f>RBs!F11</f>
        <v>0</v>
      </c>
      <c r="X110">
        <f>RBs!H11</f>
        <v>0</v>
      </c>
      <c r="Y110">
        <f>RBs!J11</f>
        <v>52</v>
      </c>
      <c r="Z110">
        <f>RBs!L11</f>
        <v>11</v>
      </c>
      <c r="AA110" s="70">
        <f>RBs!O11</f>
        <v>212</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e">
        <f t="shared" ca="1" si="16"/>
        <v>#NAME?</v>
      </c>
      <c r="AL110" t="e">
        <f t="shared" ca="1" si="17"/>
        <v>#NAME?</v>
      </c>
      <c r="AM110" t="e">
        <f t="shared" ca="1" si="18"/>
        <v>#NAME?</v>
      </c>
      <c r="AN110" t="e">
        <f t="shared" ca="1" si="19"/>
        <v>#NAME?</v>
      </c>
      <c r="AO110" t="e">
        <f t="shared" ca="1" si="20"/>
        <v>#NAME?</v>
      </c>
      <c r="AP110" t="e">
        <f t="shared" ca="1" si="21"/>
        <v>#NAME?</v>
      </c>
      <c r="AQ110" t="e">
        <f t="shared" ca="1" si="22"/>
        <v>#NAME?</v>
      </c>
      <c r="AR110" t="e">
        <f t="shared" ca="1" si="23"/>
        <v>#NAME?</v>
      </c>
      <c r="AS110" t="e">
        <f t="shared" ca="1" si="24"/>
        <v>#NAME?</v>
      </c>
      <c r="AT110" t="e">
        <f t="shared" ca="1" si="25"/>
        <v>#NAME?</v>
      </c>
      <c r="AU110" t="e">
        <f t="shared" ca="1" si="26"/>
        <v>#NAME?</v>
      </c>
      <c r="AV110" t="e">
        <f t="shared" ca="1" si="27"/>
        <v>#NAME?</v>
      </c>
    </row>
    <row r="111" spans="1:48" x14ac:dyDescent="0.35">
      <c r="A111" s="1" t="e">
        <f>CONCATENATE(RBs!#REF!," ",RBs!#REF!)</f>
        <v>#REF!</v>
      </c>
      <c r="B111" t="e">
        <f>RBs!#REF!</f>
        <v>#REF!</v>
      </c>
      <c r="C111" t="e">
        <f>RBs!#REF!</f>
        <v>#REF!</v>
      </c>
      <c r="D111" t="e">
        <f>RBs!#REF!</f>
        <v>#REF!</v>
      </c>
      <c r="E111" t="e">
        <f>RBs!#REF!</f>
        <v>#REF!</v>
      </c>
      <c r="F111" t="e">
        <f>RBs!#REF!</f>
        <v>#REF!</v>
      </c>
      <c r="G111" t="e">
        <f>RBs!#REF!</f>
        <v>#REF!</v>
      </c>
      <c r="H111" t="e">
        <f>RBs!#REF!</f>
        <v>#REF!</v>
      </c>
      <c r="I111" s="70" t="e">
        <f>RBs!#REF!</f>
        <v>#REF!</v>
      </c>
      <c r="J111" s="1" t="e">
        <f>CONCATENATE(RBs!#REF!," ",RBs!#REF!)</f>
        <v>#REF!</v>
      </c>
      <c r="K111" t="e">
        <f>RBs!#REF!</f>
        <v>#REF!</v>
      </c>
      <c r="L111" t="e">
        <f>RBs!#REF!</f>
        <v>#REF!</v>
      </c>
      <c r="M111" t="e">
        <f>RBs!#REF!</f>
        <v>#REF!</v>
      </c>
      <c r="N111" t="e">
        <f>RBs!#REF!</f>
        <v>#REF!</v>
      </c>
      <c r="O111" t="e">
        <f>RBs!#REF!</f>
        <v>#REF!</v>
      </c>
      <c r="P111" t="str">
        <f>RBs!A12</f>
        <v>Mixon</v>
      </c>
      <c r="Q111" t="str">
        <f>RBs!C12</f>
        <v>Texans</v>
      </c>
      <c r="R111" s="70">
        <f>RBs!D12</f>
        <v>14</v>
      </c>
      <c r="S111" s="1" t="e">
        <f>CONCATENATE(RBs!#REF!," ",RBs!#REF!)</f>
        <v>#REF!</v>
      </c>
      <c r="T111" t="e">
        <f>RBs!#REF!</f>
        <v>#REF!</v>
      </c>
      <c r="U111" t="e">
        <f>RBs!#REF!</f>
        <v>#REF!</v>
      </c>
      <c r="V111" t="e">
        <f>RBs!#REF!</f>
        <v>#REF!</v>
      </c>
      <c r="W111">
        <f>RBs!F12</f>
        <v>0</v>
      </c>
      <c r="X111">
        <f>RBs!H12</f>
        <v>0</v>
      </c>
      <c r="Y111">
        <f>RBs!J12</f>
        <v>50</v>
      </c>
      <c r="Z111">
        <f>RBs!L12</f>
        <v>11</v>
      </c>
      <c r="AA111" s="70">
        <f>RBs!O12</f>
        <v>200</v>
      </c>
      <c r="AB111" s="1" t="str">
        <f>CONCATENATE(RBs!B12," ",RBs!A12)</f>
        <v>Joe Mixon</v>
      </c>
      <c r="AC111" t="str">
        <f>RBs!E12</f>
        <v>RB</v>
      </c>
      <c r="AD111" t="str">
        <f>RBs!C12</f>
        <v>Texans</v>
      </c>
      <c r="AE111">
        <f>RBs!D12</f>
        <v>14</v>
      </c>
      <c r="AF111">
        <f>RBs!P12</f>
        <v>72</v>
      </c>
      <c r="AG111">
        <f>RBs!R12</f>
        <v>99</v>
      </c>
      <c r="AH111">
        <f>RBs!T12</f>
        <v>43</v>
      </c>
      <c r="AI111">
        <f>RBs!V12</f>
        <v>72</v>
      </c>
      <c r="AJ111" s="70">
        <f>RBs!X12</f>
        <v>82</v>
      </c>
      <c r="AK111" t="e">
        <f t="shared" ca="1" si="16"/>
        <v>#NAME?</v>
      </c>
      <c r="AL111" t="e">
        <f t="shared" ca="1" si="17"/>
        <v>#NAME?</v>
      </c>
      <c r="AM111" t="e">
        <f t="shared" ca="1" si="18"/>
        <v>#NAME?</v>
      </c>
      <c r="AN111" t="e">
        <f t="shared" ca="1" si="19"/>
        <v>#NAME?</v>
      </c>
      <c r="AO111" t="e">
        <f t="shared" ca="1" si="20"/>
        <v>#NAME?</v>
      </c>
      <c r="AP111" t="e">
        <f t="shared" ca="1" si="21"/>
        <v>#NAME?</v>
      </c>
      <c r="AQ111" t="e">
        <f t="shared" ca="1" si="22"/>
        <v>#NAME?</v>
      </c>
      <c r="AR111" t="e">
        <f t="shared" ca="1" si="23"/>
        <v>#NAME?</v>
      </c>
      <c r="AS111" t="e">
        <f t="shared" ca="1" si="24"/>
        <v>#NAME?</v>
      </c>
      <c r="AT111" t="e">
        <f t="shared" ca="1" si="25"/>
        <v>#NAME?</v>
      </c>
      <c r="AU111" t="e">
        <f t="shared" ca="1" si="26"/>
        <v>#NAME?</v>
      </c>
      <c r="AV111" t="e">
        <f t="shared" ca="1" si="27"/>
        <v>#NAME?</v>
      </c>
    </row>
    <row r="112" spans="1:48" x14ac:dyDescent="0.35">
      <c r="A112" s="1" t="e">
        <f>CONCATENATE(RBs!#REF!," ",RBs!#REF!)</f>
        <v>#REF!</v>
      </c>
      <c r="B112" t="e">
        <f>RBs!#REF!</f>
        <v>#REF!</v>
      </c>
      <c r="C112" t="e">
        <f>RBs!#REF!</f>
        <v>#REF!</v>
      </c>
      <c r="D112" t="e">
        <f>RBs!#REF!</f>
        <v>#REF!</v>
      </c>
      <c r="E112" t="e">
        <f>RBs!#REF!</f>
        <v>#REF!</v>
      </c>
      <c r="F112" t="e">
        <f>RBs!#REF!</f>
        <v>#REF!</v>
      </c>
      <c r="G112" t="e">
        <f>RBs!#REF!</f>
        <v>#REF!</v>
      </c>
      <c r="H112" t="e">
        <f>RBs!#REF!</f>
        <v>#REF!</v>
      </c>
      <c r="I112" s="70" t="e">
        <f>RBs!#REF!</f>
        <v>#REF!</v>
      </c>
      <c r="J112" s="1" t="e">
        <f>CONCATENATE(RBs!#REF!," ",RBs!#REF!)</f>
        <v>#REF!</v>
      </c>
      <c r="K112" t="e">
        <f>RBs!#REF!</f>
        <v>#REF!</v>
      </c>
      <c r="L112" t="e">
        <f>RBs!#REF!</f>
        <v>#REF!</v>
      </c>
      <c r="M112" t="e">
        <f>RBs!#REF!</f>
        <v>#REF!</v>
      </c>
      <c r="N112" t="e">
        <f>RBs!#REF!</f>
        <v>#REF!</v>
      </c>
      <c r="O112" t="e">
        <f>RBs!#REF!</f>
        <v>#REF!</v>
      </c>
      <c r="P112" t="str">
        <f>RBs!A13</f>
        <v>Kamara</v>
      </c>
      <c r="Q112" t="str">
        <f>RBs!C13</f>
        <v>Saints</v>
      </c>
      <c r="R112" s="70">
        <f>RBs!D13</f>
        <v>12</v>
      </c>
      <c r="S112" s="1" t="e">
        <f>CONCATENATE(RBs!#REF!," ",RBs!#REF!)</f>
        <v>#REF!</v>
      </c>
      <c r="T112" t="e">
        <f>RBs!#REF!</f>
        <v>#REF!</v>
      </c>
      <c r="U112" t="e">
        <f>RBs!#REF!</f>
        <v>#REF!</v>
      </c>
      <c r="V112" t="e">
        <f>RBs!#REF!</f>
        <v>#REF!</v>
      </c>
      <c r="W112">
        <f>RBs!F13</f>
        <v>0</v>
      </c>
      <c r="X112">
        <f>RBs!H13</f>
        <v>0</v>
      </c>
      <c r="Y112">
        <f>RBs!J13</f>
        <v>80</v>
      </c>
      <c r="Z112">
        <f>RBs!L13</f>
        <v>7</v>
      </c>
      <c r="AA112" s="70">
        <f>RBs!O13</f>
        <v>170</v>
      </c>
      <c r="AB112" s="1" t="str">
        <f>CONCATENATE(RBs!B13," ",RBs!A13)</f>
        <v>Alvin Kamara</v>
      </c>
      <c r="AC112" t="str">
        <f>RBs!E13</f>
        <v>RB</v>
      </c>
      <c r="AD112" t="str">
        <f>RBs!C13</f>
        <v>Saints</v>
      </c>
      <c r="AE112">
        <f>RBs!D13</f>
        <v>12</v>
      </c>
      <c r="AF112">
        <f>RBs!P13</f>
        <v>42</v>
      </c>
      <c r="AG112">
        <f>RBs!R13</f>
        <v>99</v>
      </c>
      <c r="AH112">
        <f>RBs!T13</f>
        <v>17</v>
      </c>
      <c r="AI112">
        <f>RBs!V13</f>
        <v>42</v>
      </c>
      <c r="AJ112" s="70">
        <f>RBs!X13</f>
        <v>52</v>
      </c>
      <c r="AK112" t="e">
        <f t="shared" ca="1" si="16"/>
        <v>#NAME?</v>
      </c>
      <c r="AL112" t="e">
        <f t="shared" ca="1" si="17"/>
        <v>#NAME?</v>
      </c>
      <c r="AM112" t="e">
        <f t="shared" ca="1" si="18"/>
        <v>#NAME?</v>
      </c>
      <c r="AN112" t="e">
        <f t="shared" ca="1" si="19"/>
        <v>#NAME?</v>
      </c>
      <c r="AO112" t="e">
        <f t="shared" ca="1" si="20"/>
        <v>#NAME?</v>
      </c>
      <c r="AP112" t="e">
        <f t="shared" ca="1" si="21"/>
        <v>#NAME?</v>
      </c>
      <c r="AQ112" t="e">
        <f t="shared" ca="1" si="22"/>
        <v>#NAME?</v>
      </c>
      <c r="AR112" t="e">
        <f t="shared" ca="1" si="23"/>
        <v>#NAME?</v>
      </c>
      <c r="AS112" t="e">
        <f t="shared" ca="1" si="24"/>
        <v>#NAME?</v>
      </c>
      <c r="AT112" t="e">
        <f t="shared" ca="1" si="25"/>
        <v>#NAME?</v>
      </c>
      <c r="AU112" t="e">
        <f t="shared" ca="1" si="26"/>
        <v>#NAME?</v>
      </c>
      <c r="AV112" t="e">
        <f t="shared" ca="1" si="27"/>
        <v>#NAME?</v>
      </c>
    </row>
    <row r="113" spans="1:48" x14ac:dyDescent="0.35">
      <c r="A113" s="1" t="e">
        <f>CONCATENATE(RBs!#REF!," ",RBs!#REF!)</f>
        <v>#REF!</v>
      </c>
      <c r="B113" t="e">
        <f>RBs!#REF!</f>
        <v>#REF!</v>
      </c>
      <c r="C113" t="e">
        <f>RBs!#REF!</f>
        <v>#REF!</v>
      </c>
      <c r="D113" t="e">
        <f>RBs!#REF!</f>
        <v>#REF!</v>
      </c>
      <c r="E113" t="e">
        <f>RBs!#REF!</f>
        <v>#REF!</v>
      </c>
      <c r="F113" t="e">
        <f>RBs!#REF!</f>
        <v>#REF!</v>
      </c>
      <c r="G113" t="e">
        <f>RBs!#REF!</f>
        <v>#REF!</v>
      </c>
      <c r="H113" t="e">
        <f>RBs!#REF!</f>
        <v>#REF!</v>
      </c>
      <c r="I113" s="70" t="e">
        <f>RBs!#REF!</f>
        <v>#REF!</v>
      </c>
      <c r="J113" s="1" t="e">
        <f>CONCATENATE(RBs!#REF!," ",RBs!#REF!)</f>
        <v>#REF!</v>
      </c>
      <c r="K113" t="e">
        <f>RBs!#REF!</f>
        <v>#REF!</v>
      </c>
      <c r="L113" t="e">
        <f>RBs!#REF!</f>
        <v>#REF!</v>
      </c>
      <c r="M113" t="e">
        <f>RBs!#REF!</f>
        <v>#REF!</v>
      </c>
      <c r="N113" t="e">
        <f>RBs!#REF!</f>
        <v>#REF!</v>
      </c>
      <c r="O113" t="e">
        <f>RBs!#REF!</f>
        <v>#REF!</v>
      </c>
      <c r="P113" t="str">
        <f>RBs!A14</f>
        <v>White</v>
      </c>
      <c r="Q113" t="str">
        <f>RBs!C14</f>
        <v>Buccaneers</v>
      </c>
      <c r="R113" s="70">
        <f>RBs!D14</f>
        <v>11</v>
      </c>
      <c r="S113" s="1" t="e">
        <f>CONCATENATE(RBs!#REF!," ",RBs!#REF!)</f>
        <v>#REF!</v>
      </c>
      <c r="T113" t="e">
        <f>RBs!#REF!</f>
        <v>#REF!</v>
      </c>
      <c r="U113" t="e">
        <f>RBs!#REF!</f>
        <v>#REF!</v>
      </c>
      <c r="V113" t="e">
        <f>RBs!#REF!</f>
        <v>#REF!</v>
      </c>
      <c r="W113">
        <f>RBs!F14</f>
        <v>0</v>
      </c>
      <c r="X113">
        <f>RBs!H14</f>
        <v>0</v>
      </c>
      <c r="Y113">
        <f>RBs!J14</f>
        <v>62</v>
      </c>
      <c r="Z113">
        <f>RBs!L14</f>
        <v>7</v>
      </c>
      <c r="AA113" s="70">
        <f>RBs!O14</f>
        <v>183</v>
      </c>
      <c r="AB113" s="1" t="str">
        <f>CONCATENATE(RBs!B14," ",RBs!A14)</f>
        <v>Rachaad White</v>
      </c>
      <c r="AC113" t="str">
        <f>RBs!E14</f>
        <v>RB</v>
      </c>
      <c r="AD113" t="str">
        <f>RBs!C14</f>
        <v>Buccaneers</v>
      </c>
      <c r="AE113">
        <f>RBs!D14</f>
        <v>11</v>
      </c>
      <c r="AF113">
        <f>RBs!P14</f>
        <v>55</v>
      </c>
      <c r="AG113">
        <f>RBs!R14</f>
        <v>94</v>
      </c>
      <c r="AH113">
        <f>RBs!T14</f>
        <v>22</v>
      </c>
      <c r="AI113">
        <f>RBs!V14</f>
        <v>55</v>
      </c>
      <c r="AJ113" s="70">
        <f>RBs!X14</f>
        <v>65</v>
      </c>
      <c r="AK113" t="e">
        <f t="shared" ca="1" si="16"/>
        <v>#NAME?</v>
      </c>
      <c r="AL113" t="e">
        <f t="shared" ca="1" si="17"/>
        <v>#NAME?</v>
      </c>
      <c r="AM113" t="e">
        <f t="shared" ca="1" si="18"/>
        <v>#NAME?</v>
      </c>
      <c r="AN113" t="e">
        <f t="shared" ca="1" si="19"/>
        <v>#NAME?</v>
      </c>
      <c r="AO113" t="e">
        <f t="shared" ca="1" si="20"/>
        <v>#NAME?</v>
      </c>
      <c r="AP113" t="e">
        <f t="shared" ca="1" si="21"/>
        <v>#NAME?</v>
      </c>
      <c r="AQ113" t="e">
        <f t="shared" ca="1" si="22"/>
        <v>#NAME?</v>
      </c>
      <c r="AR113" t="e">
        <f t="shared" ca="1" si="23"/>
        <v>#NAME?</v>
      </c>
      <c r="AS113" t="e">
        <f t="shared" ca="1" si="24"/>
        <v>#NAME?</v>
      </c>
      <c r="AT113" t="e">
        <f t="shared" ca="1" si="25"/>
        <v>#NAME?</v>
      </c>
      <c r="AU113" t="e">
        <f t="shared" ca="1" si="26"/>
        <v>#NAME?</v>
      </c>
      <c r="AV113" t="e">
        <f t="shared" ca="1" si="27"/>
        <v>#NAME?</v>
      </c>
    </row>
    <row r="114" spans="1:48" x14ac:dyDescent="0.35">
      <c r="A114" s="1" t="e">
        <f>CONCATENATE(RBs!#REF!," ",RBs!#REF!)</f>
        <v>#REF!</v>
      </c>
      <c r="B114" t="e">
        <f>RBs!#REF!</f>
        <v>#REF!</v>
      </c>
      <c r="C114" t="e">
        <f>RBs!#REF!</f>
        <v>#REF!</v>
      </c>
      <c r="D114" t="e">
        <f>RBs!#REF!</f>
        <v>#REF!</v>
      </c>
      <c r="E114" t="e">
        <f>RBs!#REF!</f>
        <v>#REF!</v>
      </c>
      <c r="F114" t="e">
        <f>RBs!#REF!</f>
        <v>#REF!</v>
      </c>
      <c r="G114" t="e">
        <f>RBs!#REF!</f>
        <v>#REF!</v>
      </c>
      <c r="H114" t="e">
        <f>RBs!#REF!</f>
        <v>#REF!</v>
      </c>
      <c r="I114" s="70" t="e">
        <f>RBs!#REF!</f>
        <v>#REF!</v>
      </c>
      <c r="J114" s="1" t="e">
        <f>CONCATENATE(RBs!#REF!," ",RBs!#REF!)</f>
        <v>#REF!</v>
      </c>
      <c r="K114" t="e">
        <f>RBs!#REF!</f>
        <v>#REF!</v>
      </c>
      <c r="L114" t="e">
        <f>RBs!#REF!</f>
        <v>#REF!</v>
      </c>
      <c r="M114" t="e">
        <f>RBs!#REF!</f>
        <v>#REF!</v>
      </c>
      <c r="N114" t="e">
        <f>RBs!#REF!</f>
        <v>#REF!</v>
      </c>
      <c r="O114" t="e">
        <f>RBs!#REF!</f>
        <v>#REF!</v>
      </c>
      <c r="P114" t="str">
        <f>RBs!A15</f>
        <v>Cook</v>
      </c>
      <c r="Q114" t="str">
        <f>RBs!C15</f>
        <v>Bills</v>
      </c>
      <c r="R114" s="70">
        <f>RBs!D15</f>
        <v>12</v>
      </c>
      <c r="S114" s="1" t="e">
        <f>CONCATENATE(RBs!#REF!," ",RBs!#REF!)</f>
        <v>#REF!</v>
      </c>
      <c r="T114" t="e">
        <f>RBs!#REF!</f>
        <v>#REF!</v>
      </c>
      <c r="U114" t="e">
        <f>RBs!#REF!</f>
        <v>#REF!</v>
      </c>
      <c r="V114" t="e">
        <f>RBs!#REF!</f>
        <v>#REF!</v>
      </c>
      <c r="W114">
        <f>RBs!F15</f>
        <v>0</v>
      </c>
      <c r="X114">
        <f>RBs!H15</f>
        <v>0</v>
      </c>
      <c r="Y114">
        <f>RBs!J15</f>
        <v>62</v>
      </c>
      <c r="Z114">
        <f>RBs!L15</f>
        <v>5</v>
      </c>
      <c r="AA114" s="70">
        <f>RBs!O15</f>
        <v>180</v>
      </c>
      <c r="AB114" s="1" t="str">
        <f>CONCATENATE(RBs!B15," ",RBs!A15)</f>
        <v>James Cook</v>
      </c>
      <c r="AC114" t="str">
        <f>RBs!E15</f>
        <v>RB</v>
      </c>
      <c r="AD114" t="str">
        <f>RBs!C15</f>
        <v>Bills</v>
      </c>
      <c r="AE114">
        <f>RBs!D15</f>
        <v>12</v>
      </c>
      <c r="AF114">
        <f>RBs!P15</f>
        <v>52</v>
      </c>
      <c r="AG114">
        <f>RBs!R15</f>
        <v>91</v>
      </c>
      <c r="AH114">
        <f>RBs!T15</f>
        <v>14</v>
      </c>
      <c r="AI114">
        <f>RBs!V15</f>
        <v>52</v>
      </c>
      <c r="AJ114" s="70">
        <f>RBs!X15</f>
        <v>62</v>
      </c>
      <c r="AK114" t="e">
        <f t="shared" ca="1" si="16"/>
        <v>#NAME?</v>
      </c>
      <c r="AL114" t="e">
        <f t="shared" ca="1" si="17"/>
        <v>#NAME?</v>
      </c>
      <c r="AM114" t="e">
        <f t="shared" ca="1" si="18"/>
        <v>#NAME?</v>
      </c>
      <c r="AN114" t="e">
        <f t="shared" ca="1" si="19"/>
        <v>#NAME?</v>
      </c>
      <c r="AO114" t="e">
        <f t="shared" ca="1" si="20"/>
        <v>#NAME?</v>
      </c>
      <c r="AP114" t="e">
        <f t="shared" ca="1" si="21"/>
        <v>#NAME?</v>
      </c>
      <c r="AQ114" t="e">
        <f t="shared" ca="1" si="22"/>
        <v>#NAME?</v>
      </c>
      <c r="AR114" t="e">
        <f t="shared" ca="1" si="23"/>
        <v>#NAME?</v>
      </c>
      <c r="AS114" t="e">
        <f t="shared" ca="1" si="24"/>
        <v>#NAME?</v>
      </c>
      <c r="AT114" t="e">
        <f t="shared" ca="1" si="25"/>
        <v>#NAME?</v>
      </c>
      <c r="AU114" t="e">
        <f t="shared" ca="1" si="26"/>
        <v>#NAME?</v>
      </c>
      <c r="AV114" t="e">
        <f t="shared" ca="1" si="27"/>
        <v>#NAME?</v>
      </c>
    </row>
    <row r="115" spans="1:48" x14ac:dyDescent="0.35">
      <c r="A115" s="1" t="e">
        <f>CONCATENATE(RBs!#REF!," ",RBs!#REF!)</f>
        <v>#REF!</v>
      </c>
      <c r="B115" t="e">
        <f>RBs!#REF!</f>
        <v>#REF!</v>
      </c>
      <c r="C115" t="e">
        <f>RBs!#REF!</f>
        <v>#REF!</v>
      </c>
      <c r="D115" t="e">
        <f>RBs!#REF!</f>
        <v>#REF!</v>
      </c>
      <c r="E115" t="e">
        <f>RBs!#REF!</f>
        <v>#REF!</v>
      </c>
      <c r="F115" t="e">
        <f>RBs!#REF!</f>
        <v>#REF!</v>
      </c>
      <c r="G115" t="e">
        <f>RBs!#REF!</f>
        <v>#REF!</v>
      </c>
      <c r="H115" t="e">
        <f>RBs!#REF!</f>
        <v>#REF!</v>
      </c>
      <c r="I115" s="70" t="e">
        <f>RBs!#REF!</f>
        <v>#REF!</v>
      </c>
      <c r="J115" s="1" t="e">
        <f>CONCATENATE(RBs!#REF!," ",RBs!#REF!)</f>
        <v>#REF!</v>
      </c>
      <c r="K115" t="e">
        <f>RBs!#REF!</f>
        <v>#REF!</v>
      </c>
      <c r="L115" t="e">
        <f>RBs!#REF!</f>
        <v>#REF!</v>
      </c>
      <c r="M115" t="e">
        <f>RBs!#REF!</f>
        <v>#REF!</v>
      </c>
      <c r="N115" t="e">
        <f>RBs!#REF!</f>
        <v>#REF!</v>
      </c>
      <c r="O115" t="e">
        <f>RBs!#REF!</f>
        <v>#REF!</v>
      </c>
      <c r="P115" t="str">
        <f>RBs!A16</f>
        <v>Jones</v>
      </c>
      <c r="Q115" t="str">
        <f>RBs!C16</f>
        <v>Vikings</v>
      </c>
      <c r="R115" s="70">
        <f>RBs!D16</f>
        <v>6</v>
      </c>
      <c r="S115" s="1" t="e">
        <f>CONCATENATE(RBs!#REF!," ",RBs!#REF!)</f>
        <v>#REF!</v>
      </c>
      <c r="T115" t="e">
        <f>RBs!#REF!</f>
        <v>#REF!</v>
      </c>
      <c r="U115" t="e">
        <f>RBs!#REF!</f>
        <v>#REF!</v>
      </c>
      <c r="V115" t="e">
        <f>RBs!#REF!</f>
        <v>#REF!</v>
      </c>
      <c r="W115">
        <f>RBs!F16</f>
        <v>0</v>
      </c>
      <c r="X115">
        <f>RBs!H16</f>
        <v>0</v>
      </c>
      <c r="Y115">
        <f>RBs!J16</f>
        <v>57</v>
      </c>
      <c r="Z115">
        <f>RBs!L16</f>
        <v>8</v>
      </c>
      <c r="AA115" s="70">
        <f>RBs!O16</f>
        <v>184</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e">
        <f t="shared" ca="1" si="16"/>
        <v>#NAME?</v>
      </c>
      <c r="AL115" t="e">
        <f t="shared" ca="1" si="17"/>
        <v>#NAME?</v>
      </c>
      <c r="AM115" t="e">
        <f t="shared" ca="1" si="18"/>
        <v>#NAME?</v>
      </c>
      <c r="AN115" t="e">
        <f t="shared" ca="1" si="19"/>
        <v>#NAME?</v>
      </c>
      <c r="AO115" t="e">
        <f t="shared" ca="1" si="20"/>
        <v>#NAME?</v>
      </c>
      <c r="AP115" t="e">
        <f t="shared" ca="1" si="21"/>
        <v>#NAME?</v>
      </c>
      <c r="AQ115" t="e">
        <f t="shared" ca="1" si="22"/>
        <v>#NAME?</v>
      </c>
      <c r="AR115" t="e">
        <f t="shared" ca="1" si="23"/>
        <v>#NAME?</v>
      </c>
      <c r="AS115" t="e">
        <f t="shared" ca="1" si="24"/>
        <v>#NAME?</v>
      </c>
      <c r="AT115" t="e">
        <f t="shared" ca="1" si="25"/>
        <v>#NAME?</v>
      </c>
      <c r="AU115" t="e">
        <f t="shared" ca="1" si="26"/>
        <v>#NAME?</v>
      </c>
      <c r="AV115" t="e">
        <f t="shared" ca="1" si="27"/>
        <v>#NAME?</v>
      </c>
    </row>
    <row r="116" spans="1:48" x14ac:dyDescent="0.35">
      <c r="A116" s="1" t="e">
        <f>CONCATENATE(RBs!#REF!," ",RBs!#REF!)</f>
        <v>#REF!</v>
      </c>
      <c r="B116" t="e">
        <f>RBs!#REF!</f>
        <v>#REF!</v>
      </c>
      <c r="C116" t="e">
        <f>RBs!#REF!</f>
        <v>#REF!</v>
      </c>
      <c r="D116" t="e">
        <f>RBs!#REF!</f>
        <v>#REF!</v>
      </c>
      <c r="E116" t="e">
        <f>RBs!#REF!</f>
        <v>#REF!</v>
      </c>
      <c r="F116" t="e">
        <f>RBs!#REF!</f>
        <v>#REF!</v>
      </c>
      <c r="G116" t="e">
        <f>RBs!#REF!</f>
        <v>#REF!</v>
      </c>
      <c r="H116" t="e">
        <f>RBs!#REF!</f>
        <v>#REF!</v>
      </c>
      <c r="I116" s="70" t="e">
        <f>RBs!#REF!</f>
        <v>#REF!</v>
      </c>
      <c r="J116" s="1" t="e">
        <f>CONCATENATE(RBs!#REF!," ",RBs!#REF!)</f>
        <v>#REF!</v>
      </c>
      <c r="K116" t="e">
        <f>RBs!#REF!</f>
        <v>#REF!</v>
      </c>
      <c r="L116" t="e">
        <f>RBs!#REF!</f>
        <v>#REF!</v>
      </c>
      <c r="M116" t="e">
        <f>RBs!#REF!</f>
        <v>#REF!</v>
      </c>
      <c r="N116" t="e">
        <f>RBs!#REF!</f>
        <v>#REF!</v>
      </c>
      <c r="O116" t="e">
        <f>RBs!#REF!</f>
        <v>#REF!</v>
      </c>
      <c r="P116" t="str">
        <f>RBs!A17</f>
        <v>Walker</v>
      </c>
      <c r="Q116" t="str">
        <f>RBs!C17</f>
        <v>Seahawks</v>
      </c>
      <c r="R116" s="70">
        <f>RBs!D17</f>
        <v>10</v>
      </c>
      <c r="S116" s="1" t="e">
        <f>CONCATENATE(RBs!#REF!," ",RBs!#REF!)</f>
        <v>#REF!</v>
      </c>
      <c r="T116" t="e">
        <f>RBs!#REF!</f>
        <v>#REF!</v>
      </c>
      <c r="U116" t="e">
        <f>RBs!#REF!</f>
        <v>#REF!</v>
      </c>
      <c r="V116" t="e">
        <f>RBs!#REF!</f>
        <v>#REF!</v>
      </c>
      <c r="W116">
        <f>RBs!F17</f>
        <v>0</v>
      </c>
      <c r="X116">
        <f>RBs!H17</f>
        <v>0</v>
      </c>
      <c r="Y116">
        <f>RBs!J17</f>
        <v>31</v>
      </c>
      <c r="Z116">
        <f>RBs!L17</f>
        <v>10</v>
      </c>
      <c r="AA116" s="70">
        <f>RBs!O17</f>
        <v>203</v>
      </c>
      <c r="AB116" s="1" t="str">
        <f>CONCATENATE(RBs!B17," ",RBs!A17)</f>
        <v>Kenneth Walker</v>
      </c>
      <c r="AC116" t="str">
        <f>RBs!E17</f>
        <v>RB</v>
      </c>
      <c r="AD116" t="str">
        <f>RBs!C17</f>
        <v>Seahawks</v>
      </c>
      <c r="AE116">
        <f>RBs!D17</f>
        <v>10</v>
      </c>
      <c r="AF116">
        <f>RBs!P17</f>
        <v>75</v>
      </c>
      <c r="AG116">
        <f>RBs!R17</f>
        <v>83</v>
      </c>
      <c r="AH116">
        <f>RBs!T17</f>
        <v>41</v>
      </c>
      <c r="AI116">
        <f>RBs!V17</f>
        <v>75</v>
      </c>
      <c r="AJ116" s="70">
        <f>RBs!X17</f>
        <v>85</v>
      </c>
      <c r="AK116" t="e">
        <f t="shared" ca="1" si="16"/>
        <v>#NAME?</v>
      </c>
      <c r="AL116" t="e">
        <f t="shared" ca="1" si="17"/>
        <v>#NAME?</v>
      </c>
      <c r="AM116" t="e">
        <f t="shared" ca="1" si="18"/>
        <v>#NAME?</v>
      </c>
      <c r="AN116" t="e">
        <f t="shared" ca="1" si="19"/>
        <v>#NAME?</v>
      </c>
      <c r="AO116" t="e">
        <f t="shared" ca="1" si="20"/>
        <v>#NAME?</v>
      </c>
      <c r="AP116" t="e">
        <f t="shared" ca="1" si="21"/>
        <v>#NAME?</v>
      </c>
      <c r="AQ116" t="e">
        <f t="shared" ca="1" si="22"/>
        <v>#NAME?</v>
      </c>
      <c r="AR116" t="e">
        <f t="shared" ca="1" si="23"/>
        <v>#NAME?</v>
      </c>
      <c r="AS116" t="e">
        <f t="shared" ca="1" si="24"/>
        <v>#NAME?</v>
      </c>
      <c r="AT116" t="e">
        <f t="shared" ca="1" si="25"/>
        <v>#NAME?</v>
      </c>
      <c r="AU116" t="e">
        <f t="shared" ca="1" si="26"/>
        <v>#NAME?</v>
      </c>
      <c r="AV116" t="e">
        <f t="shared" ca="1" si="27"/>
        <v>#NAME?</v>
      </c>
    </row>
    <row r="117" spans="1:48" x14ac:dyDescent="0.35">
      <c r="A117" s="1" t="e">
        <f>CONCATENATE(RBs!#REF!," ",RBs!#REF!)</f>
        <v>#REF!</v>
      </c>
      <c r="B117" t="e">
        <f>RBs!#REF!</f>
        <v>#REF!</v>
      </c>
      <c r="C117" t="e">
        <f>RBs!#REF!</f>
        <v>#REF!</v>
      </c>
      <c r="D117" t="e">
        <f>RBs!#REF!</f>
        <v>#REF!</v>
      </c>
      <c r="E117" t="e">
        <f>RBs!#REF!</f>
        <v>#REF!</v>
      </c>
      <c r="F117" t="e">
        <f>RBs!#REF!</f>
        <v>#REF!</v>
      </c>
      <c r="G117" t="e">
        <f>RBs!#REF!</f>
        <v>#REF!</v>
      </c>
      <c r="H117" t="e">
        <f>RBs!#REF!</f>
        <v>#REF!</v>
      </c>
      <c r="I117" s="70" t="e">
        <f>RBs!#REF!</f>
        <v>#REF!</v>
      </c>
      <c r="J117" s="1" t="e">
        <f>CONCATENATE(RBs!#REF!," ",RBs!#REF!)</f>
        <v>#REF!</v>
      </c>
      <c r="K117" t="e">
        <f>RBs!#REF!</f>
        <v>#REF!</v>
      </c>
      <c r="L117" t="e">
        <f>RBs!#REF!</f>
        <v>#REF!</v>
      </c>
      <c r="M117" t="e">
        <f>RBs!#REF!</f>
        <v>#REF!</v>
      </c>
      <c r="N117" t="e">
        <f>RBs!#REF!</f>
        <v>#REF!</v>
      </c>
      <c r="O117" t="e">
        <f>RBs!#REF!</f>
        <v>#REF!</v>
      </c>
      <c r="P117" t="str">
        <f>RBs!A18</f>
        <v>Conner</v>
      </c>
      <c r="Q117" t="str">
        <f>RBs!C18</f>
        <v>Cardinals</v>
      </c>
      <c r="R117" s="70">
        <f>RBs!D18</f>
        <v>11</v>
      </c>
      <c r="S117" s="1" t="e">
        <f>CONCATENATE(RBs!#REF!," ",RBs!#REF!)</f>
        <v>#REF!</v>
      </c>
      <c r="T117" t="e">
        <f>RBs!#REF!</f>
        <v>#REF!</v>
      </c>
      <c r="U117" t="e">
        <f>RBs!#REF!</f>
        <v>#REF!</v>
      </c>
      <c r="V117" t="e">
        <f>RBs!#REF!</f>
        <v>#REF!</v>
      </c>
      <c r="W117">
        <f>RBs!F18</f>
        <v>0</v>
      </c>
      <c r="X117">
        <f>RBs!H18</f>
        <v>0</v>
      </c>
      <c r="Y117">
        <f>RBs!J18</f>
        <v>37</v>
      </c>
      <c r="Z117">
        <f>RBs!L18</f>
        <v>9</v>
      </c>
      <c r="AA117" s="70">
        <f>RBs!O18</f>
        <v>190</v>
      </c>
      <c r="AB117" s="1" t="str">
        <f>CONCATENATE(RBs!B18," ",RBs!A18)</f>
        <v>James Conner</v>
      </c>
      <c r="AC117" t="str">
        <f>RBs!E18</f>
        <v>RB</v>
      </c>
      <c r="AD117" t="str">
        <f>RBs!C18</f>
        <v>Cardinals</v>
      </c>
      <c r="AE117">
        <f>RBs!D18</f>
        <v>11</v>
      </c>
      <c r="AF117">
        <f>RBs!P18</f>
        <v>62</v>
      </c>
      <c r="AG117">
        <f>RBs!R18</f>
        <v>76</v>
      </c>
      <c r="AH117">
        <f>RBs!T18</f>
        <v>32</v>
      </c>
      <c r="AI117">
        <f>RBs!V18</f>
        <v>62</v>
      </c>
      <c r="AJ117" s="70">
        <f>RBs!X18</f>
        <v>72</v>
      </c>
      <c r="AK117" t="e">
        <f t="shared" ca="1" si="16"/>
        <v>#NAME?</v>
      </c>
      <c r="AL117" t="e">
        <f t="shared" ca="1" si="17"/>
        <v>#NAME?</v>
      </c>
      <c r="AM117" t="e">
        <f t="shared" ca="1" si="18"/>
        <v>#NAME?</v>
      </c>
      <c r="AN117" t="e">
        <f t="shared" ca="1" si="19"/>
        <v>#NAME?</v>
      </c>
      <c r="AO117" t="e">
        <f t="shared" ca="1" si="20"/>
        <v>#NAME?</v>
      </c>
      <c r="AP117" t="e">
        <f t="shared" ca="1" si="21"/>
        <v>#NAME?</v>
      </c>
      <c r="AQ117" t="e">
        <f t="shared" ca="1" si="22"/>
        <v>#NAME?</v>
      </c>
      <c r="AR117" t="e">
        <f t="shared" ca="1" si="23"/>
        <v>#NAME?</v>
      </c>
      <c r="AS117" t="e">
        <f t="shared" ca="1" si="24"/>
        <v>#NAME?</v>
      </c>
      <c r="AT117" t="e">
        <f t="shared" ca="1" si="25"/>
        <v>#NAME?</v>
      </c>
      <c r="AU117" t="e">
        <f t="shared" ca="1" si="26"/>
        <v>#NAME?</v>
      </c>
      <c r="AV117" t="e">
        <f t="shared" ca="1" si="27"/>
        <v>#NAME?</v>
      </c>
    </row>
    <row r="118" spans="1:48" x14ac:dyDescent="0.35">
      <c r="A118" s="1" t="e">
        <f>CONCATENATE(RBs!#REF!," ",RBs!#REF!)</f>
        <v>#REF!</v>
      </c>
      <c r="B118" t="e">
        <f>RBs!#REF!</f>
        <v>#REF!</v>
      </c>
      <c r="C118" t="e">
        <f>RBs!#REF!</f>
        <v>#REF!</v>
      </c>
      <c r="D118" t="e">
        <f>RBs!#REF!</f>
        <v>#REF!</v>
      </c>
      <c r="E118" t="e">
        <f>RBs!#REF!</f>
        <v>#REF!</v>
      </c>
      <c r="F118" t="e">
        <f>RBs!#REF!</f>
        <v>#REF!</v>
      </c>
      <c r="G118" t="e">
        <f>RBs!#REF!</f>
        <v>#REF!</v>
      </c>
      <c r="H118" t="e">
        <f>RBs!#REF!</f>
        <v>#REF!</v>
      </c>
      <c r="I118" s="70" t="e">
        <f>RBs!#REF!</f>
        <v>#REF!</v>
      </c>
      <c r="J118" s="1" t="e">
        <f>CONCATENATE(RBs!#REF!," ",RBs!#REF!)</f>
        <v>#REF!</v>
      </c>
      <c r="K118" t="e">
        <f>RBs!#REF!</f>
        <v>#REF!</v>
      </c>
      <c r="L118" t="e">
        <f>RBs!#REF!</f>
        <v>#REF!</v>
      </c>
      <c r="M118" t="e">
        <f>RBs!#REF!</f>
        <v>#REF!</v>
      </c>
      <c r="N118" t="e">
        <f>RBs!#REF!</f>
        <v>#REF!</v>
      </c>
      <c r="O118" t="e">
        <f>RBs!#REF!</f>
        <v>#REF!</v>
      </c>
      <c r="P118" t="str">
        <f>RBs!A19</f>
        <v>Achane</v>
      </c>
      <c r="Q118" t="str">
        <f>RBs!C19</f>
        <v>Dolphins</v>
      </c>
      <c r="R118" s="70">
        <f>RBs!D19</f>
        <v>6</v>
      </c>
      <c r="S118" s="1" t="e">
        <f>CONCATENATE(RBs!#REF!," ",RBs!#REF!)</f>
        <v>#REF!</v>
      </c>
      <c r="T118" t="e">
        <f>RBs!#REF!</f>
        <v>#REF!</v>
      </c>
      <c r="U118" t="e">
        <f>RBs!#REF!</f>
        <v>#REF!</v>
      </c>
      <c r="V118" t="e">
        <f>RBs!#REF!</f>
        <v>#REF!</v>
      </c>
      <c r="W118">
        <f>RBs!F19</f>
        <v>0</v>
      </c>
      <c r="X118">
        <f>RBs!H19</f>
        <v>0</v>
      </c>
      <c r="Y118">
        <f>RBs!J19</f>
        <v>36</v>
      </c>
      <c r="Z118">
        <f>RBs!L19</f>
        <v>9</v>
      </c>
      <c r="AA118" s="70">
        <f>RBs!O19</f>
        <v>185</v>
      </c>
      <c r="AB118" s="1" t="str">
        <f>CONCATENATE(RBs!B19," ",RBs!A19)</f>
        <v>De'Von Achane</v>
      </c>
      <c r="AC118" t="str">
        <f>RBs!E19</f>
        <v>RB</v>
      </c>
      <c r="AD118" t="str">
        <f>RBs!C19</f>
        <v>Dolphins</v>
      </c>
      <c r="AE118">
        <f>RBs!D19</f>
        <v>6</v>
      </c>
      <c r="AF118">
        <f>RBs!P19</f>
        <v>57</v>
      </c>
      <c r="AG118">
        <f>RBs!R19</f>
        <v>70</v>
      </c>
      <c r="AH118">
        <f>RBs!T19</f>
        <v>38</v>
      </c>
      <c r="AI118">
        <f>RBs!V19</f>
        <v>57</v>
      </c>
      <c r="AJ118" s="70">
        <f>RBs!X19</f>
        <v>67</v>
      </c>
      <c r="AK118" t="e">
        <f t="shared" ca="1" si="16"/>
        <v>#NAME?</v>
      </c>
      <c r="AL118" t="e">
        <f t="shared" ca="1" si="17"/>
        <v>#NAME?</v>
      </c>
      <c r="AM118" t="e">
        <f t="shared" ca="1" si="18"/>
        <v>#NAME?</v>
      </c>
      <c r="AN118" t="e">
        <f t="shared" ca="1" si="19"/>
        <v>#NAME?</v>
      </c>
      <c r="AO118" t="e">
        <f t="shared" ca="1" si="20"/>
        <v>#NAME?</v>
      </c>
      <c r="AP118" t="e">
        <f t="shared" ca="1" si="21"/>
        <v>#NAME?</v>
      </c>
      <c r="AQ118" t="e">
        <f t="shared" ca="1" si="22"/>
        <v>#NAME?</v>
      </c>
      <c r="AR118" t="e">
        <f t="shared" ca="1" si="23"/>
        <v>#NAME?</v>
      </c>
      <c r="AS118" t="e">
        <f t="shared" ca="1" si="24"/>
        <v>#NAME?</v>
      </c>
      <c r="AT118" t="e">
        <f t="shared" ca="1" si="25"/>
        <v>#NAME?</v>
      </c>
      <c r="AU118" t="e">
        <f t="shared" ca="1" si="26"/>
        <v>#NAME?</v>
      </c>
      <c r="AV118" t="e">
        <f t="shared" ca="1" si="27"/>
        <v>#NAME?</v>
      </c>
    </row>
    <row r="119" spans="1:48" x14ac:dyDescent="0.35">
      <c r="A119" s="1" t="e">
        <f>CONCATENATE(RBs!#REF!," ",RBs!#REF!)</f>
        <v>#REF!</v>
      </c>
      <c r="B119" t="e">
        <f>RBs!#REF!</f>
        <v>#REF!</v>
      </c>
      <c r="C119" t="e">
        <f>RBs!#REF!</f>
        <v>#REF!</v>
      </c>
      <c r="D119" t="e">
        <f>RBs!#REF!</f>
        <v>#REF!</v>
      </c>
      <c r="E119" t="e">
        <f>RBs!#REF!</f>
        <v>#REF!</v>
      </c>
      <c r="F119" t="e">
        <f>RBs!#REF!</f>
        <v>#REF!</v>
      </c>
      <c r="G119" t="e">
        <f>RBs!#REF!</f>
        <v>#REF!</v>
      </c>
      <c r="H119" t="e">
        <f>RBs!#REF!</f>
        <v>#REF!</v>
      </c>
      <c r="I119" s="70" t="e">
        <f>RBs!#REF!</f>
        <v>#REF!</v>
      </c>
      <c r="J119" s="1" t="e">
        <f>CONCATENATE(RBs!#REF!," ",RBs!#REF!)</f>
        <v>#REF!</v>
      </c>
      <c r="K119" t="e">
        <f>RBs!#REF!</f>
        <v>#REF!</v>
      </c>
      <c r="L119" t="e">
        <f>RBs!#REF!</f>
        <v>#REF!</v>
      </c>
      <c r="M119" t="e">
        <f>RBs!#REF!</f>
        <v>#REF!</v>
      </c>
      <c r="N119" t="e">
        <f>RBs!#REF!</f>
        <v>#REF!</v>
      </c>
      <c r="O119" t="e">
        <f>RBs!#REF!</f>
        <v>#REF!</v>
      </c>
      <c r="P119" t="str">
        <f>RBs!A20</f>
        <v>Stevenson</v>
      </c>
      <c r="Q119" t="str">
        <f>RBs!C20</f>
        <v>Patriots</v>
      </c>
      <c r="R119" s="70">
        <f>RBs!D20</f>
        <v>0</v>
      </c>
      <c r="S119" s="1" t="e">
        <f>CONCATENATE(RBs!#REF!," ",RBs!#REF!)</f>
        <v>#REF!</v>
      </c>
      <c r="T119" t="e">
        <f>RBs!#REF!</f>
        <v>#REF!</v>
      </c>
      <c r="U119" t="e">
        <f>RBs!#REF!</f>
        <v>#REF!</v>
      </c>
      <c r="V119" t="e">
        <f>RBs!#REF!</f>
        <v>#REF!</v>
      </c>
      <c r="W119">
        <f>RBs!F20</f>
        <v>0</v>
      </c>
      <c r="X119">
        <f>RBs!H20</f>
        <v>0</v>
      </c>
      <c r="Y119">
        <f>RBs!J20</f>
        <v>48</v>
      </c>
      <c r="Z119">
        <f>RBs!L20</f>
        <v>5</v>
      </c>
      <c r="AA119" s="70">
        <f>RBs!O20</f>
        <v>157</v>
      </c>
      <c r="AB119" s="1" t="str">
        <f>CONCATENATE(RBs!B20," ",RBs!A20)</f>
        <v>Rhamondre Stevenson</v>
      </c>
      <c r="AC119" t="str">
        <f>RBs!E20</f>
        <v>RB</v>
      </c>
      <c r="AD119" t="str">
        <f>RBs!C20</f>
        <v>Patriots</v>
      </c>
      <c r="AE119">
        <f>RBs!D20</f>
        <v>0</v>
      </c>
      <c r="AF119">
        <f>RBs!P20</f>
        <v>29</v>
      </c>
      <c r="AG119">
        <f>RBs!R20</f>
        <v>54</v>
      </c>
      <c r="AH119">
        <f>RBs!T20</f>
        <v>4</v>
      </c>
      <c r="AI119">
        <f>RBs!V20</f>
        <v>29</v>
      </c>
      <c r="AJ119" s="70">
        <f>RBs!X20</f>
        <v>39</v>
      </c>
      <c r="AK119" t="e">
        <f t="shared" ca="1" si="16"/>
        <v>#NAME?</v>
      </c>
      <c r="AL119" t="e">
        <f t="shared" ca="1" si="17"/>
        <v>#NAME?</v>
      </c>
      <c r="AM119" t="e">
        <f t="shared" ca="1" si="18"/>
        <v>#NAME?</v>
      </c>
      <c r="AN119" t="e">
        <f t="shared" ca="1" si="19"/>
        <v>#NAME?</v>
      </c>
      <c r="AO119" t="e">
        <f t="shared" ca="1" si="20"/>
        <v>#NAME?</v>
      </c>
      <c r="AP119" t="e">
        <f t="shared" ca="1" si="21"/>
        <v>#NAME?</v>
      </c>
      <c r="AQ119" t="e">
        <f t="shared" ca="1" si="22"/>
        <v>#NAME?</v>
      </c>
      <c r="AR119" t="e">
        <f t="shared" ca="1" si="23"/>
        <v>#NAME?</v>
      </c>
      <c r="AS119" t="e">
        <f t="shared" ca="1" si="24"/>
        <v>#NAME?</v>
      </c>
      <c r="AT119" t="e">
        <f t="shared" ca="1" si="25"/>
        <v>#NAME?</v>
      </c>
      <c r="AU119" t="e">
        <f t="shared" ca="1" si="26"/>
        <v>#NAME?</v>
      </c>
      <c r="AV119" t="e">
        <f t="shared" ca="1" si="27"/>
        <v>#NAME?</v>
      </c>
    </row>
    <row r="120" spans="1:48" x14ac:dyDescent="0.35">
      <c r="A120" s="1" t="e">
        <f>CONCATENATE(RBs!#REF!," ",RBs!#REF!)</f>
        <v>#REF!</v>
      </c>
      <c r="B120" t="e">
        <f>RBs!#REF!</f>
        <v>#REF!</v>
      </c>
      <c r="C120" t="e">
        <f>RBs!#REF!</f>
        <v>#REF!</v>
      </c>
      <c r="D120" t="e">
        <f>RBs!#REF!</f>
        <v>#REF!</v>
      </c>
      <c r="E120" t="e">
        <f>RBs!#REF!</f>
        <v>#REF!</v>
      </c>
      <c r="F120" t="e">
        <f>RBs!#REF!</f>
        <v>#REF!</v>
      </c>
      <c r="G120" t="e">
        <f>RBs!#REF!</f>
        <v>#REF!</v>
      </c>
      <c r="H120" t="e">
        <f>RBs!#REF!</f>
        <v>#REF!</v>
      </c>
      <c r="I120" s="70" t="e">
        <f>RBs!#REF!</f>
        <v>#REF!</v>
      </c>
      <c r="J120" s="1" t="e">
        <f>CONCATENATE(RBs!#REF!," ",RBs!#REF!)</f>
        <v>#REF!</v>
      </c>
      <c r="K120" t="e">
        <f>RBs!#REF!</f>
        <v>#REF!</v>
      </c>
      <c r="L120" t="e">
        <f>RBs!#REF!</f>
        <v>#REF!</v>
      </c>
      <c r="M120" t="e">
        <f>RBs!#REF!</f>
        <v>#REF!</v>
      </c>
      <c r="N120" t="e">
        <f>RBs!#REF!</f>
        <v>#REF!</v>
      </c>
      <c r="O120" t="e">
        <f>RBs!#REF!</f>
        <v>#REF!</v>
      </c>
      <c r="P120" t="str">
        <f>RBs!A21</f>
        <v>Warren</v>
      </c>
      <c r="Q120" t="str">
        <f>RBs!C21</f>
        <v>Steelers</v>
      </c>
      <c r="R120" s="70">
        <f>RBs!D21</f>
        <v>9</v>
      </c>
      <c r="S120" s="1" t="e">
        <f>CONCATENATE(RBs!#REF!," ",RBs!#REF!)</f>
        <v>#REF!</v>
      </c>
      <c r="T120" t="e">
        <f>RBs!#REF!</f>
        <v>#REF!</v>
      </c>
      <c r="U120" t="e">
        <f>RBs!#REF!</f>
        <v>#REF!</v>
      </c>
      <c r="V120" t="e">
        <f>RBs!#REF!</f>
        <v>#REF!</v>
      </c>
      <c r="W120">
        <f>RBs!F21</f>
        <v>0</v>
      </c>
      <c r="X120">
        <f>RBs!H21</f>
        <v>0</v>
      </c>
      <c r="Y120">
        <f>RBs!J21</f>
        <v>55</v>
      </c>
      <c r="Z120">
        <f>RBs!L21</f>
        <v>5</v>
      </c>
      <c r="AA120" s="70">
        <f>RBs!O21</f>
        <v>149</v>
      </c>
      <c r="AB120" s="1" t="str">
        <f>CONCATENATE(RBs!B21," ",RBs!A21)</f>
        <v>Jaylen Warren</v>
      </c>
      <c r="AC120" t="str">
        <f>RBs!E21</f>
        <v>RB</v>
      </c>
      <c r="AD120" t="str">
        <f>RBs!C21</f>
        <v>Steelers</v>
      </c>
      <c r="AE120">
        <f>RBs!D21</f>
        <v>9</v>
      </c>
      <c r="AF120">
        <f>RBs!P21</f>
        <v>21</v>
      </c>
      <c r="AG120">
        <f>RBs!R21</f>
        <v>53</v>
      </c>
      <c r="AH120">
        <f>RBs!T21</f>
        <v>5</v>
      </c>
      <c r="AI120">
        <f>RBs!V21</f>
        <v>21</v>
      </c>
      <c r="AJ120" s="70">
        <f>RBs!X21</f>
        <v>31</v>
      </c>
      <c r="AK120" t="e">
        <f t="shared" ca="1" si="16"/>
        <v>#NAME?</v>
      </c>
      <c r="AL120" t="e">
        <f t="shared" ca="1" si="17"/>
        <v>#NAME?</v>
      </c>
      <c r="AM120" t="e">
        <f t="shared" ca="1" si="18"/>
        <v>#NAME?</v>
      </c>
      <c r="AN120" t="e">
        <f t="shared" ca="1" si="19"/>
        <v>#NAME?</v>
      </c>
      <c r="AO120" t="e">
        <f t="shared" ca="1" si="20"/>
        <v>#NAME?</v>
      </c>
      <c r="AP120" t="e">
        <f t="shared" ca="1" si="21"/>
        <v>#NAME?</v>
      </c>
      <c r="AQ120" t="e">
        <f t="shared" ca="1" si="22"/>
        <v>#NAME?</v>
      </c>
      <c r="AR120" t="e">
        <f t="shared" ca="1" si="23"/>
        <v>#NAME?</v>
      </c>
      <c r="AS120" t="e">
        <f t="shared" ca="1" si="24"/>
        <v>#NAME?</v>
      </c>
      <c r="AT120" t="e">
        <f t="shared" ca="1" si="25"/>
        <v>#NAME?</v>
      </c>
      <c r="AU120" t="e">
        <f t="shared" ca="1" si="26"/>
        <v>#NAME?</v>
      </c>
      <c r="AV120" t="e">
        <f t="shared" ca="1" si="27"/>
        <v>#NAME?</v>
      </c>
    </row>
    <row r="121" spans="1:48" x14ac:dyDescent="0.35">
      <c r="A121" s="1" t="e">
        <f>CONCATENATE(RBs!#REF!," ",RBs!#REF!)</f>
        <v>#REF!</v>
      </c>
      <c r="B121" t="e">
        <f>RBs!#REF!</f>
        <v>#REF!</v>
      </c>
      <c r="C121" t="e">
        <f>RBs!#REF!</f>
        <v>#REF!</v>
      </c>
      <c r="D121" t="e">
        <f>RBs!#REF!</f>
        <v>#REF!</v>
      </c>
      <c r="E121" t="e">
        <f>RBs!#REF!</f>
        <v>#REF!</v>
      </c>
      <c r="F121" t="e">
        <f>RBs!#REF!</f>
        <v>#REF!</v>
      </c>
      <c r="G121" t="e">
        <f>RBs!#REF!</f>
        <v>#REF!</v>
      </c>
      <c r="H121" t="e">
        <f>RBs!#REF!</f>
        <v>#REF!</v>
      </c>
      <c r="I121" s="70" t="e">
        <f>RBs!#REF!</f>
        <v>#REF!</v>
      </c>
      <c r="J121" s="1" t="e">
        <f>CONCATENATE(RBs!#REF!," ",RBs!#REF!)</f>
        <v>#REF!</v>
      </c>
      <c r="K121" t="e">
        <f>RBs!#REF!</f>
        <v>#REF!</v>
      </c>
      <c r="L121" t="e">
        <f>RBs!#REF!</f>
        <v>#REF!</v>
      </c>
      <c r="M121" t="e">
        <f>RBs!#REF!</f>
        <v>#REF!</v>
      </c>
      <c r="N121" t="e">
        <f>RBs!#REF!</f>
        <v>#REF!</v>
      </c>
      <c r="O121" t="e">
        <f>RBs!#REF!</f>
        <v>#REF!</v>
      </c>
      <c r="P121" t="str">
        <f>RBs!A22</f>
        <v>Spears</v>
      </c>
      <c r="Q121" t="str">
        <f>RBs!C22</f>
        <v>Titans</v>
      </c>
      <c r="R121" s="70">
        <f>RBs!D22</f>
        <v>5</v>
      </c>
      <c r="S121" s="1" t="e">
        <f>CONCATENATE(RBs!#REF!," ",RBs!#REF!)</f>
        <v>#REF!</v>
      </c>
      <c r="T121" t="e">
        <f>RBs!#REF!</f>
        <v>#REF!</v>
      </c>
      <c r="U121" t="e">
        <f>RBs!#REF!</f>
        <v>#REF!</v>
      </c>
      <c r="V121" t="e">
        <f>RBs!#REF!</f>
        <v>#REF!</v>
      </c>
      <c r="W121">
        <f>RBs!F22</f>
        <v>0</v>
      </c>
      <c r="X121">
        <f>RBs!H22</f>
        <v>0</v>
      </c>
      <c r="Y121">
        <f>RBs!J22</f>
        <v>65</v>
      </c>
      <c r="Z121">
        <f>RBs!L22</f>
        <v>5</v>
      </c>
      <c r="AA121" s="70">
        <f>RBs!O22</f>
        <v>138</v>
      </c>
      <c r="AB121" s="1" t="str">
        <f>CONCATENATE(RBs!B22," ",RBs!A22)</f>
        <v>Tyjae Spears</v>
      </c>
      <c r="AC121" t="str">
        <f>RBs!E22</f>
        <v>RB</v>
      </c>
      <c r="AD121" t="str">
        <f>RBs!C22</f>
        <v>Titans</v>
      </c>
      <c r="AE121">
        <f>RBs!D22</f>
        <v>5</v>
      </c>
      <c r="AF121">
        <f>RBs!P22</f>
        <v>10</v>
      </c>
      <c r="AG121">
        <f>RBs!R22</f>
        <v>52</v>
      </c>
      <c r="AH121">
        <f>RBs!T22</f>
        <v>-3</v>
      </c>
      <c r="AI121">
        <f>RBs!V22</f>
        <v>10</v>
      </c>
      <c r="AJ121" s="70">
        <f>RBs!X22</f>
        <v>20</v>
      </c>
      <c r="AK121" t="e">
        <f t="shared" ca="1" si="16"/>
        <v>#NAME?</v>
      </c>
      <c r="AL121" t="e">
        <f t="shared" ca="1" si="17"/>
        <v>#NAME?</v>
      </c>
      <c r="AM121" t="e">
        <f t="shared" ca="1" si="18"/>
        <v>#NAME?</v>
      </c>
      <c r="AN121" t="e">
        <f t="shared" ca="1" si="19"/>
        <v>#NAME?</v>
      </c>
      <c r="AO121" t="e">
        <f t="shared" ca="1" si="20"/>
        <v>#NAME?</v>
      </c>
      <c r="AP121" t="e">
        <f t="shared" ca="1" si="21"/>
        <v>#NAME?</v>
      </c>
      <c r="AQ121" t="e">
        <f t="shared" ca="1" si="22"/>
        <v>#NAME?</v>
      </c>
      <c r="AR121" t="e">
        <f t="shared" ca="1" si="23"/>
        <v>#NAME?</v>
      </c>
      <c r="AS121" t="e">
        <f t="shared" ca="1" si="24"/>
        <v>#NAME?</v>
      </c>
      <c r="AT121" t="e">
        <f t="shared" ca="1" si="25"/>
        <v>#NAME?</v>
      </c>
      <c r="AU121" t="e">
        <f t="shared" ca="1" si="26"/>
        <v>#NAME?</v>
      </c>
      <c r="AV121" t="e">
        <f t="shared" ca="1" si="27"/>
        <v>#NAME?</v>
      </c>
    </row>
    <row r="122" spans="1:48" x14ac:dyDescent="0.35">
      <c r="A122" s="1" t="e">
        <f>CONCATENATE(RBs!#REF!," ",RBs!#REF!)</f>
        <v>#REF!</v>
      </c>
      <c r="B122" t="e">
        <f>RBs!#REF!</f>
        <v>#REF!</v>
      </c>
      <c r="C122" t="e">
        <f>RBs!#REF!</f>
        <v>#REF!</v>
      </c>
      <c r="D122" t="e">
        <f>RBs!#REF!</f>
        <v>#REF!</v>
      </c>
      <c r="E122" t="e">
        <f>RBs!#REF!</f>
        <v>#REF!</v>
      </c>
      <c r="F122" t="e">
        <f>RBs!#REF!</f>
        <v>#REF!</v>
      </c>
      <c r="G122" t="e">
        <f>RBs!#REF!</f>
        <v>#REF!</v>
      </c>
      <c r="H122" t="e">
        <f>RBs!#REF!</f>
        <v>#REF!</v>
      </c>
      <c r="I122" s="70" t="e">
        <f>RBs!#REF!</f>
        <v>#REF!</v>
      </c>
      <c r="J122" s="1" t="e">
        <f>CONCATENATE(RBs!#REF!," ",RBs!#REF!)</f>
        <v>#REF!</v>
      </c>
      <c r="K122" t="e">
        <f>RBs!#REF!</f>
        <v>#REF!</v>
      </c>
      <c r="L122" t="e">
        <f>RBs!#REF!</f>
        <v>#REF!</v>
      </c>
      <c r="M122" t="e">
        <f>RBs!#REF!</f>
        <v>#REF!</v>
      </c>
      <c r="N122" t="e">
        <f>RBs!#REF!</f>
        <v>#REF!</v>
      </c>
      <c r="O122" t="e">
        <f>RBs!#REF!</f>
        <v>#REF!</v>
      </c>
      <c r="P122" t="str">
        <f>RBs!A23</f>
        <v>Harris</v>
      </c>
      <c r="Q122" t="str">
        <f>RBs!C23</f>
        <v>Steelers</v>
      </c>
      <c r="R122" s="70">
        <f>RBs!D23</f>
        <v>9</v>
      </c>
      <c r="S122" s="1" t="e">
        <f>CONCATENATE(RBs!#REF!," ",RBs!#REF!)</f>
        <v>#REF!</v>
      </c>
      <c r="T122" t="e">
        <f>RBs!#REF!</f>
        <v>#REF!</v>
      </c>
      <c r="U122" t="e">
        <f>RBs!#REF!</f>
        <v>#REF!</v>
      </c>
      <c r="V122" t="e">
        <f>RBs!#REF!</f>
        <v>#REF!</v>
      </c>
      <c r="W122">
        <f>RBs!F23</f>
        <v>0</v>
      </c>
      <c r="X122">
        <f>RBs!H23</f>
        <v>0</v>
      </c>
      <c r="Y122">
        <f>RBs!J23</f>
        <v>30</v>
      </c>
      <c r="Z122">
        <f>RBs!L23</f>
        <v>8</v>
      </c>
      <c r="AA122" s="70">
        <f>RBs!O23</f>
        <v>171</v>
      </c>
      <c r="AB122" s="1" t="str">
        <f>CONCATENATE(RBs!B23," ",RBs!A23)</f>
        <v>Najee Harris</v>
      </c>
      <c r="AC122" t="str">
        <f>RBs!E23</f>
        <v>RB</v>
      </c>
      <c r="AD122" t="str">
        <f>RBs!C23</f>
        <v>Steelers</v>
      </c>
      <c r="AE122">
        <f>RBs!D23</f>
        <v>9</v>
      </c>
      <c r="AF122">
        <f>RBs!P23</f>
        <v>43</v>
      </c>
      <c r="AG122">
        <f>RBs!R23</f>
        <v>50</v>
      </c>
      <c r="AH122">
        <f>RBs!T23</f>
        <v>21</v>
      </c>
      <c r="AI122">
        <f>RBs!V23</f>
        <v>43</v>
      </c>
      <c r="AJ122" s="70">
        <f>RBs!X23</f>
        <v>53</v>
      </c>
      <c r="AK122" t="e">
        <f t="shared" ca="1" si="16"/>
        <v>#NAME?</v>
      </c>
      <c r="AL122" t="e">
        <f t="shared" ca="1" si="17"/>
        <v>#NAME?</v>
      </c>
      <c r="AM122" t="e">
        <f t="shared" ca="1" si="18"/>
        <v>#NAME?</v>
      </c>
      <c r="AN122" t="e">
        <f t="shared" ca="1" si="19"/>
        <v>#NAME?</v>
      </c>
      <c r="AO122" t="e">
        <f t="shared" ca="1" si="20"/>
        <v>#NAME?</v>
      </c>
      <c r="AP122" t="e">
        <f t="shared" ca="1" si="21"/>
        <v>#NAME?</v>
      </c>
      <c r="AQ122" t="e">
        <f t="shared" ca="1" si="22"/>
        <v>#NAME?</v>
      </c>
      <c r="AR122" t="e">
        <f t="shared" ca="1" si="23"/>
        <v>#NAME?</v>
      </c>
      <c r="AS122" t="e">
        <f t="shared" ca="1" si="24"/>
        <v>#NAME?</v>
      </c>
      <c r="AT122" t="e">
        <f t="shared" ca="1" si="25"/>
        <v>#NAME?</v>
      </c>
      <c r="AU122" t="e">
        <f t="shared" ca="1" si="26"/>
        <v>#NAME?</v>
      </c>
      <c r="AV122" t="e">
        <f t="shared" ca="1" si="27"/>
        <v>#NAME?</v>
      </c>
    </row>
    <row r="123" spans="1:48" x14ac:dyDescent="0.35">
      <c r="A123" s="1" t="e">
        <f>CONCATENATE(RBs!#REF!," ",RBs!#REF!)</f>
        <v>#REF!</v>
      </c>
      <c r="B123" t="e">
        <f>RBs!#REF!</f>
        <v>#REF!</v>
      </c>
      <c r="C123" t="e">
        <f>RBs!#REF!</f>
        <v>#REF!</v>
      </c>
      <c r="D123" t="e">
        <f>RBs!#REF!</f>
        <v>#REF!</v>
      </c>
      <c r="E123" t="e">
        <f>RBs!#REF!</f>
        <v>#REF!</v>
      </c>
      <c r="F123" t="e">
        <f>RBs!#REF!</f>
        <v>#REF!</v>
      </c>
      <c r="G123" t="e">
        <f>RBs!#REF!</f>
        <v>#REF!</v>
      </c>
      <c r="H123" t="e">
        <f>RBs!#REF!</f>
        <v>#REF!</v>
      </c>
      <c r="I123" s="70" t="e">
        <f>RBs!#REF!</f>
        <v>#REF!</v>
      </c>
      <c r="J123" s="1" t="e">
        <f>CONCATENATE(RBs!#REF!," ",RBs!#REF!)</f>
        <v>#REF!</v>
      </c>
      <c r="K123" t="e">
        <f>RBs!#REF!</f>
        <v>#REF!</v>
      </c>
      <c r="L123" t="e">
        <f>RBs!#REF!</f>
        <v>#REF!</v>
      </c>
      <c r="M123" t="e">
        <f>RBs!#REF!</f>
        <v>#REF!</v>
      </c>
      <c r="N123" t="e">
        <f>RBs!#REF!</f>
        <v>#REF!</v>
      </c>
      <c r="O123" t="e">
        <f>RBs!#REF!</f>
        <v>#REF!</v>
      </c>
      <c r="P123" t="str">
        <f>RBs!A24</f>
        <v>Pollard</v>
      </c>
      <c r="Q123" t="str">
        <f>RBs!C24</f>
        <v>Titans</v>
      </c>
      <c r="R123" s="70">
        <f>RBs!D24</f>
        <v>5</v>
      </c>
      <c r="S123" s="1" t="e">
        <f>CONCATENATE(RBs!#REF!," ",RBs!#REF!)</f>
        <v>#REF!</v>
      </c>
      <c r="T123" t="e">
        <f>RBs!#REF!</f>
        <v>#REF!</v>
      </c>
      <c r="U123" t="e">
        <f>RBs!#REF!</f>
        <v>#REF!</v>
      </c>
      <c r="V123" t="e">
        <f>RBs!#REF!</f>
        <v>#REF!</v>
      </c>
      <c r="W123">
        <f>RBs!F24</f>
        <v>0</v>
      </c>
      <c r="X123">
        <f>RBs!H24</f>
        <v>0</v>
      </c>
      <c r="Y123">
        <f>RBs!J24</f>
        <v>32</v>
      </c>
      <c r="Z123">
        <f>RBs!L24</f>
        <v>7</v>
      </c>
      <c r="AA123" s="70">
        <f>RBs!O24</f>
        <v>169</v>
      </c>
      <c r="AB123" s="1" t="str">
        <f>CONCATENATE(RBs!B24," ",RBs!A24)</f>
        <v>Tony Pollard</v>
      </c>
      <c r="AC123" t="str">
        <f>RBs!E24</f>
        <v>RB</v>
      </c>
      <c r="AD123" t="str">
        <f>RBs!C24</f>
        <v>Titans</v>
      </c>
      <c r="AE123">
        <f>RBs!D24</f>
        <v>5</v>
      </c>
      <c r="AF123">
        <f>RBs!P24</f>
        <v>41</v>
      </c>
      <c r="AG123">
        <f>RBs!R24</f>
        <v>50</v>
      </c>
      <c r="AH123">
        <f>RBs!T24</f>
        <v>22</v>
      </c>
      <c r="AI123">
        <f>RBs!V24</f>
        <v>41</v>
      </c>
      <c r="AJ123" s="70">
        <f>RBs!X24</f>
        <v>51</v>
      </c>
      <c r="AK123" t="e">
        <f t="shared" ca="1" si="16"/>
        <v>#NAME?</v>
      </c>
      <c r="AL123" t="e">
        <f t="shared" ca="1" si="17"/>
        <v>#NAME?</v>
      </c>
      <c r="AM123" t="e">
        <f t="shared" ca="1" si="18"/>
        <v>#NAME?</v>
      </c>
      <c r="AN123" t="e">
        <f t="shared" ca="1" si="19"/>
        <v>#NAME?</v>
      </c>
      <c r="AO123" t="e">
        <f t="shared" ca="1" si="20"/>
        <v>#NAME?</v>
      </c>
      <c r="AP123" t="e">
        <f t="shared" ca="1" si="21"/>
        <v>#NAME?</v>
      </c>
      <c r="AQ123" t="e">
        <f t="shared" ca="1" si="22"/>
        <v>#NAME?</v>
      </c>
      <c r="AR123" t="e">
        <f t="shared" ca="1" si="23"/>
        <v>#NAME?</v>
      </c>
      <c r="AS123" t="e">
        <f t="shared" ca="1" si="24"/>
        <v>#NAME?</v>
      </c>
      <c r="AT123" t="e">
        <f t="shared" ca="1" si="25"/>
        <v>#NAME?</v>
      </c>
      <c r="AU123" t="e">
        <f t="shared" ca="1" si="26"/>
        <v>#NAME?</v>
      </c>
      <c r="AV123" t="e">
        <f t="shared" ca="1" si="27"/>
        <v>#NAME?</v>
      </c>
    </row>
    <row r="124" spans="1:48" x14ac:dyDescent="0.35">
      <c r="A124" s="1" t="e">
        <f>CONCATENATE(RBs!#REF!," ",RBs!#REF!)</f>
        <v>#REF!</v>
      </c>
      <c r="B124" t="e">
        <f>RBs!#REF!</f>
        <v>#REF!</v>
      </c>
      <c r="C124" t="e">
        <f>RBs!#REF!</f>
        <v>#REF!</v>
      </c>
      <c r="D124" t="e">
        <f>RBs!#REF!</f>
        <v>#REF!</v>
      </c>
      <c r="E124" t="e">
        <f>RBs!#REF!</f>
        <v>#REF!</v>
      </c>
      <c r="F124" t="e">
        <f>RBs!#REF!</f>
        <v>#REF!</v>
      </c>
      <c r="G124" t="e">
        <f>RBs!#REF!</f>
        <v>#REF!</v>
      </c>
      <c r="H124" t="e">
        <f>RBs!#REF!</f>
        <v>#REF!</v>
      </c>
      <c r="I124" s="70" t="e">
        <f>RBs!#REF!</f>
        <v>#REF!</v>
      </c>
      <c r="J124" s="1" t="e">
        <f>CONCATENATE(RBs!#REF!," ",RBs!#REF!)</f>
        <v>#REF!</v>
      </c>
      <c r="K124" t="e">
        <f>RBs!#REF!</f>
        <v>#REF!</v>
      </c>
      <c r="L124" t="e">
        <f>RBs!#REF!</f>
        <v>#REF!</v>
      </c>
      <c r="M124" t="e">
        <f>RBs!#REF!</f>
        <v>#REF!</v>
      </c>
      <c r="N124" t="e">
        <f>RBs!#REF!</f>
        <v>#REF!</v>
      </c>
      <c r="O124" t="e">
        <f>RBs!#REF!</f>
        <v>#REF!</v>
      </c>
      <c r="P124" t="str">
        <f>RBs!A25</f>
        <v>Ekeler</v>
      </c>
      <c r="Q124" t="str">
        <f>RBs!C25</f>
        <v>Redskins</v>
      </c>
      <c r="R124" s="70">
        <f>RBs!D25</f>
        <v>14</v>
      </c>
      <c r="S124" s="1" t="e">
        <f>CONCATENATE(RBs!#REF!," ",RBs!#REF!)</f>
        <v>#REF!</v>
      </c>
      <c r="T124" t="e">
        <f>RBs!#REF!</f>
        <v>#REF!</v>
      </c>
      <c r="U124" t="e">
        <f>RBs!#REF!</f>
        <v>#REF!</v>
      </c>
      <c r="V124" t="e">
        <f>RBs!#REF!</f>
        <v>#REF!</v>
      </c>
      <c r="W124">
        <f>RBs!F25</f>
        <v>0</v>
      </c>
      <c r="X124">
        <f>RBs!H25</f>
        <v>0</v>
      </c>
      <c r="Y124">
        <f>RBs!J25</f>
        <v>58</v>
      </c>
      <c r="Z124">
        <f>RBs!L25</f>
        <v>5</v>
      </c>
      <c r="AA124" s="70">
        <f>RBs!O25</f>
        <v>139</v>
      </c>
      <c r="AB124" s="1" t="str">
        <f>CONCATENATE(RBs!B25," ",RBs!A25)</f>
        <v>Austin Ekeler</v>
      </c>
      <c r="AC124" t="str">
        <f>RBs!E25</f>
        <v>RB</v>
      </c>
      <c r="AD124" t="str">
        <f>RBs!C25</f>
        <v>Redskins</v>
      </c>
      <c r="AE124">
        <f>RBs!D25</f>
        <v>14</v>
      </c>
      <c r="AF124">
        <f>RBs!P25</f>
        <v>11</v>
      </c>
      <c r="AG124">
        <f>RBs!R25</f>
        <v>46</v>
      </c>
      <c r="AH124">
        <f>RBs!T25</f>
        <v>1</v>
      </c>
      <c r="AI124">
        <f>RBs!V25</f>
        <v>11</v>
      </c>
      <c r="AJ124" s="70">
        <f>RBs!X25</f>
        <v>21</v>
      </c>
      <c r="AK124" t="e">
        <f t="shared" ca="1" si="16"/>
        <v>#NAME?</v>
      </c>
      <c r="AL124" t="e">
        <f t="shared" ca="1" si="17"/>
        <v>#NAME?</v>
      </c>
      <c r="AM124" t="e">
        <f t="shared" ca="1" si="18"/>
        <v>#NAME?</v>
      </c>
      <c r="AN124" t="e">
        <f t="shared" ca="1" si="19"/>
        <v>#NAME?</v>
      </c>
      <c r="AO124" t="e">
        <f t="shared" ca="1" si="20"/>
        <v>#NAME?</v>
      </c>
      <c r="AP124" t="e">
        <f t="shared" ca="1" si="21"/>
        <v>#NAME?</v>
      </c>
      <c r="AQ124" t="e">
        <f t="shared" ca="1" si="22"/>
        <v>#NAME?</v>
      </c>
      <c r="AR124" t="e">
        <f t="shared" ca="1" si="23"/>
        <v>#NAME?</v>
      </c>
      <c r="AS124" t="e">
        <f t="shared" ca="1" si="24"/>
        <v>#NAME?</v>
      </c>
      <c r="AT124" t="e">
        <f t="shared" ca="1" si="25"/>
        <v>#NAME?</v>
      </c>
      <c r="AU124" t="e">
        <f t="shared" ca="1" si="26"/>
        <v>#NAME?</v>
      </c>
      <c r="AV124" t="e">
        <f t="shared" ca="1" si="27"/>
        <v>#NAME?</v>
      </c>
    </row>
    <row r="125" spans="1:48" x14ac:dyDescent="0.35">
      <c r="A125" s="1" t="e">
        <f>CONCATENATE(RBs!#REF!," ",RBs!#REF!)</f>
        <v>#REF!</v>
      </c>
      <c r="B125" t="e">
        <f>RBs!#REF!</f>
        <v>#REF!</v>
      </c>
      <c r="C125" t="e">
        <f>RBs!#REF!</f>
        <v>#REF!</v>
      </c>
      <c r="D125" t="e">
        <f>RBs!#REF!</f>
        <v>#REF!</v>
      </c>
      <c r="E125" t="e">
        <f>RBs!#REF!</f>
        <v>#REF!</v>
      </c>
      <c r="F125" t="e">
        <f>RBs!#REF!</f>
        <v>#REF!</v>
      </c>
      <c r="G125" t="e">
        <f>RBs!#REF!</f>
        <v>#REF!</v>
      </c>
      <c r="H125" t="e">
        <f>RBs!#REF!</f>
        <v>#REF!</v>
      </c>
      <c r="I125" s="70" t="e">
        <f>RBs!#REF!</f>
        <v>#REF!</v>
      </c>
      <c r="J125" s="1" t="e">
        <f>CONCATENATE(RBs!#REF!," ",RBs!#REF!)</f>
        <v>#REF!</v>
      </c>
      <c r="K125" t="e">
        <f>RBs!#REF!</f>
        <v>#REF!</v>
      </c>
      <c r="L125" t="e">
        <f>RBs!#REF!</f>
        <v>#REF!</v>
      </c>
      <c r="M125" t="e">
        <f>RBs!#REF!</f>
        <v>#REF!</v>
      </c>
      <c r="N125" t="e">
        <f>RBs!#REF!</f>
        <v>#REF!</v>
      </c>
      <c r="O125" t="e">
        <f>RBs!#REF!</f>
        <v>#REF!</v>
      </c>
      <c r="P125" t="str">
        <f>RBs!A26</f>
        <v>Henry</v>
      </c>
      <c r="Q125" t="str">
        <f>RBs!C26</f>
        <v>Ravens</v>
      </c>
      <c r="R125" s="70">
        <f>RBs!D26</f>
        <v>14</v>
      </c>
      <c r="S125" s="1" t="e">
        <f>CONCATENATE(RBs!#REF!," ",RBs!#REF!)</f>
        <v>#REF!</v>
      </c>
      <c r="T125" t="e">
        <f>RBs!#REF!</f>
        <v>#REF!</v>
      </c>
      <c r="U125" t="e">
        <f>RBs!#REF!</f>
        <v>#REF!</v>
      </c>
      <c r="V125" t="e">
        <f>RBs!#REF!</f>
        <v>#REF!</v>
      </c>
      <c r="W125">
        <f>RBs!F26</f>
        <v>0</v>
      </c>
      <c r="X125">
        <f>RBs!H26</f>
        <v>0</v>
      </c>
      <c r="Y125">
        <f>RBs!J26</f>
        <v>22</v>
      </c>
      <c r="Z125">
        <f>RBs!L26</f>
        <v>8</v>
      </c>
      <c r="AA125" s="70">
        <f>RBs!O26</f>
        <v>172</v>
      </c>
      <c r="AB125" s="1" t="str">
        <f>CONCATENATE(RBs!B26," ",RBs!A26)</f>
        <v>Derrick Henry</v>
      </c>
      <c r="AC125" t="str">
        <f>RBs!E26</f>
        <v>RB</v>
      </c>
      <c r="AD125" t="str">
        <f>RBs!C26</f>
        <v>Ravens</v>
      </c>
      <c r="AE125">
        <f>RBs!D26</f>
        <v>14</v>
      </c>
      <c r="AF125">
        <f>RBs!P26</f>
        <v>44</v>
      </c>
      <c r="AG125">
        <f>RBs!R26</f>
        <v>43</v>
      </c>
      <c r="AH125">
        <f>RBs!T26</f>
        <v>25</v>
      </c>
      <c r="AI125">
        <f>RBs!V26</f>
        <v>44</v>
      </c>
      <c r="AJ125" s="70">
        <f>RBs!X26</f>
        <v>54</v>
      </c>
      <c r="AK125" t="e">
        <f t="shared" ca="1" si="16"/>
        <v>#NAME?</v>
      </c>
      <c r="AL125" t="e">
        <f t="shared" ca="1" si="17"/>
        <v>#NAME?</v>
      </c>
      <c r="AM125" t="e">
        <f t="shared" ca="1" si="18"/>
        <v>#NAME?</v>
      </c>
      <c r="AN125" t="e">
        <f t="shared" ca="1" si="19"/>
        <v>#NAME?</v>
      </c>
      <c r="AO125" t="e">
        <f t="shared" ca="1" si="20"/>
        <v>#NAME?</v>
      </c>
      <c r="AP125" t="e">
        <f t="shared" ca="1" si="21"/>
        <v>#NAME?</v>
      </c>
      <c r="AQ125" t="e">
        <f t="shared" ca="1" si="22"/>
        <v>#NAME?</v>
      </c>
      <c r="AR125" t="e">
        <f t="shared" ca="1" si="23"/>
        <v>#NAME?</v>
      </c>
      <c r="AS125" t="e">
        <f t="shared" ca="1" si="24"/>
        <v>#NAME?</v>
      </c>
      <c r="AT125" t="e">
        <f t="shared" ca="1" si="25"/>
        <v>#NAME?</v>
      </c>
      <c r="AU125" t="e">
        <f t="shared" ca="1" si="26"/>
        <v>#NAME?</v>
      </c>
      <c r="AV125" t="e">
        <f t="shared" ca="1" si="27"/>
        <v>#NAME?</v>
      </c>
    </row>
    <row r="126" spans="1:48" x14ac:dyDescent="0.35">
      <c r="A126" s="1" t="e">
        <f>CONCATENATE(RBs!#REF!," ",RBs!#REF!)</f>
        <v>#REF!</v>
      </c>
      <c r="B126" t="e">
        <f>RBs!#REF!</f>
        <v>#REF!</v>
      </c>
      <c r="C126" t="e">
        <f>RBs!#REF!</f>
        <v>#REF!</v>
      </c>
      <c r="D126" t="e">
        <f>RBs!#REF!</f>
        <v>#REF!</v>
      </c>
      <c r="E126" t="e">
        <f>RBs!#REF!</f>
        <v>#REF!</v>
      </c>
      <c r="F126" t="e">
        <f>RBs!#REF!</f>
        <v>#REF!</v>
      </c>
      <c r="G126" t="e">
        <f>RBs!#REF!</f>
        <v>#REF!</v>
      </c>
      <c r="H126" t="e">
        <f>RBs!#REF!</f>
        <v>#REF!</v>
      </c>
      <c r="I126" s="70" t="e">
        <f>RBs!#REF!</f>
        <v>#REF!</v>
      </c>
      <c r="J126" s="1" t="e">
        <f>CONCATENATE(RBs!#REF!," ",RBs!#REF!)</f>
        <v>#REF!</v>
      </c>
      <c r="K126" t="e">
        <f>RBs!#REF!</f>
        <v>#REF!</v>
      </c>
      <c r="L126" t="e">
        <f>RBs!#REF!</f>
        <v>#REF!</v>
      </c>
      <c r="M126" t="e">
        <f>RBs!#REF!</f>
        <v>#REF!</v>
      </c>
      <c r="N126" t="e">
        <f>RBs!#REF!</f>
        <v>#REF!</v>
      </c>
      <c r="O126" t="e">
        <f>RBs!#REF!</f>
        <v>#REF!</v>
      </c>
      <c r="P126" t="str">
        <f>RBs!A27</f>
        <v>Williams</v>
      </c>
      <c r="Q126" t="str">
        <f>RBs!C27</f>
        <v>Broncos</v>
      </c>
      <c r="R126" s="70">
        <f>RBs!D27</f>
        <v>14</v>
      </c>
      <c r="S126" s="1" t="e">
        <f>CONCATENATE(RBs!#REF!," ",RBs!#REF!)</f>
        <v>#REF!</v>
      </c>
      <c r="T126" t="e">
        <f>RBs!#REF!</f>
        <v>#REF!</v>
      </c>
      <c r="U126" t="e">
        <f>RBs!#REF!</f>
        <v>#REF!</v>
      </c>
      <c r="V126" t="e">
        <f>RBs!#REF!</f>
        <v>#REF!</v>
      </c>
      <c r="W126">
        <f>RBs!F27</f>
        <v>0</v>
      </c>
      <c r="X126">
        <f>RBs!H27</f>
        <v>0</v>
      </c>
      <c r="Y126">
        <f>RBs!J27</f>
        <v>29</v>
      </c>
      <c r="Z126">
        <f>RBs!L27</f>
        <v>5</v>
      </c>
      <c r="AA126" s="70">
        <f>RBs!O27</f>
        <v>163</v>
      </c>
      <c r="AB126" s="1" t="str">
        <f>CONCATENATE(RBs!B27," ",RBs!A27)</f>
        <v>Javonte Williams</v>
      </c>
      <c r="AC126" t="str">
        <f>RBs!E27</f>
        <v>RB</v>
      </c>
      <c r="AD126" t="str">
        <f>RBs!C27</f>
        <v>Broncos</v>
      </c>
      <c r="AE126">
        <f>RBs!D27</f>
        <v>14</v>
      </c>
      <c r="AF126">
        <f>RBs!P27</f>
        <v>35</v>
      </c>
      <c r="AG126">
        <f>RBs!R27</f>
        <v>41</v>
      </c>
      <c r="AH126">
        <f>RBs!T27</f>
        <v>15</v>
      </c>
      <c r="AI126">
        <f>RBs!V27</f>
        <v>35</v>
      </c>
      <c r="AJ126" s="70">
        <f>RBs!X27</f>
        <v>45</v>
      </c>
      <c r="AK126" t="e">
        <f t="shared" ca="1" si="16"/>
        <v>#NAME?</v>
      </c>
      <c r="AL126" t="e">
        <f t="shared" ca="1" si="17"/>
        <v>#NAME?</v>
      </c>
      <c r="AM126" t="e">
        <f t="shared" ca="1" si="18"/>
        <v>#NAME?</v>
      </c>
      <c r="AN126" t="e">
        <f t="shared" ca="1" si="19"/>
        <v>#NAME?</v>
      </c>
      <c r="AO126" t="e">
        <f t="shared" ca="1" si="20"/>
        <v>#NAME?</v>
      </c>
      <c r="AP126" t="e">
        <f t="shared" ca="1" si="21"/>
        <v>#NAME?</v>
      </c>
      <c r="AQ126" t="e">
        <f t="shared" ca="1" si="22"/>
        <v>#NAME?</v>
      </c>
      <c r="AR126" t="e">
        <f t="shared" ca="1" si="23"/>
        <v>#NAME?</v>
      </c>
      <c r="AS126" t="e">
        <f t="shared" ca="1" si="24"/>
        <v>#NAME?</v>
      </c>
      <c r="AT126" t="e">
        <f t="shared" ca="1" si="25"/>
        <v>#NAME?</v>
      </c>
      <c r="AU126" t="e">
        <f t="shared" ca="1" si="26"/>
        <v>#NAME?</v>
      </c>
      <c r="AV126" t="e">
        <f t="shared" ca="1" si="27"/>
        <v>#NAME?</v>
      </c>
    </row>
    <row r="127" spans="1:48" x14ac:dyDescent="0.35">
      <c r="A127" s="1" t="e">
        <f>CONCATENATE(RBs!#REF!," ",RBs!#REF!)</f>
        <v>#REF!</v>
      </c>
      <c r="B127" t="e">
        <f>RBs!#REF!</f>
        <v>#REF!</v>
      </c>
      <c r="C127" t="e">
        <f>RBs!#REF!</f>
        <v>#REF!</v>
      </c>
      <c r="D127" t="e">
        <f>RBs!#REF!</f>
        <v>#REF!</v>
      </c>
      <c r="E127" t="e">
        <f>RBs!#REF!</f>
        <v>#REF!</v>
      </c>
      <c r="F127" t="e">
        <f>RBs!#REF!</f>
        <v>#REF!</v>
      </c>
      <c r="G127" t="e">
        <f>RBs!#REF!</f>
        <v>#REF!</v>
      </c>
      <c r="H127" t="e">
        <f>RBs!#REF!</f>
        <v>#REF!</v>
      </c>
      <c r="I127" s="70" t="e">
        <f>RBs!#REF!</f>
        <v>#REF!</v>
      </c>
      <c r="J127" s="1" t="e">
        <f>CONCATENATE(RBs!#REF!," ",RBs!#REF!)</f>
        <v>#REF!</v>
      </c>
      <c r="K127" t="e">
        <f>RBs!#REF!</f>
        <v>#REF!</v>
      </c>
      <c r="L127" t="e">
        <f>RBs!#REF!</f>
        <v>#REF!</v>
      </c>
      <c r="M127" t="e">
        <f>RBs!#REF!</f>
        <v>#REF!</v>
      </c>
      <c r="N127" t="e">
        <f>RBs!#REF!</f>
        <v>#REF!</v>
      </c>
      <c r="O127" t="e">
        <f>RBs!#REF!</f>
        <v>#REF!</v>
      </c>
      <c r="P127" t="str">
        <f>RBs!A28</f>
        <v>Mostert</v>
      </c>
      <c r="Q127" t="str">
        <f>RBs!C28</f>
        <v>Dolphins</v>
      </c>
      <c r="R127" s="70">
        <f>RBs!D28</f>
        <v>6</v>
      </c>
      <c r="S127" s="1" t="e">
        <f>CONCATENATE(RBs!#REF!," ",RBs!#REF!)</f>
        <v>#REF!</v>
      </c>
      <c r="T127" t="e">
        <f>RBs!#REF!</f>
        <v>#REF!</v>
      </c>
      <c r="U127" t="e">
        <f>RBs!#REF!</f>
        <v>#REF!</v>
      </c>
      <c r="V127" t="e">
        <f>RBs!#REF!</f>
        <v>#REF!</v>
      </c>
      <c r="W127">
        <f>RBs!F28</f>
        <v>0</v>
      </c>
      <c r="X127">
        <f>RBs!H28</f>
        <v>0</v>
      </c>
      <c r="Y127">
        <f>RBs!J28</f>
        <v>21</v>
      </c>
      <c r="Z127">
        <f>RBs!L28</f>
        <v>9</v>
      </c>
      <c r="AA127" s="70">
        <f>RBs!O28</f>
        <v>162</v>
      </c>
      <c r="AB127" s="1" t="str">
        <f>CONCATENATE(RBs!B28," ",RBs!A28)</f>
        <v>Raheem Mostert</v>
      </c>
      <c r="AC127" t="str">
        <f>RBs!E28</f>
        <v>RB</v>
      </c>
      <c r="AD127" t="str">
        <f>RBs!C28</f>
        <v>Dolphins</v>
      </c>
      <c r="AE127">
        <f>RBs!D28</f>
        <v>6</v>
      </c>
      <c r="AF127">
        <f>RBs!P28</f>
        <v>34</v>
      </c>
      <c r="AG127">
        <f>RBs!R28</f>
        <v>32</v>
      </c>
      <c r="AH127">
        <f>RBs!T28</f>
        <v>21</v>
      </c>
      <c r="AI127">
        <f>RBs!V28</f>
        <v>34</v>
      </c>
      <c r="AJ127" s="70">
        <f>RBs!X28</f>
        <v>44</v>
      </c>
      <c r="AK127" t="e">
        <f t="shared" ca="1" si="16"/>
        <v>#NAME?</v>
      </c>
      <c r="AL127" t="e">
        <f t="shared" ca="1" si="17"/>
        <v>#NAME?</v>
      </c>
      <c r="AM127" t="e">
        <f t="shared" ca="1" si="18"/>
        <v>#NAME?</v>
      </c>
      <c r="AN127" t="e">
        <f t="shared" ca="1" si="19"/>
        <v>#NAME?</v>
      </c>
      <c r="AO127" t="e">
        <f t="shared" ca="1" si="20"/>
        <v>#NAME?</v>
      </c>
      <c r="AP127" t="e">
        <f t="shared" ca="1" si="21"/>
        <v>#NAME?</v>
      </c>
      <c r="AQ127" t="e">
        <f t="shared" ca="1" si="22"/>
        <v>#NAME?</v>
      </c>
      <c r="AR127" t="e">
        <f t="shared" ca="1" si="23"/>
        <v>#NAME?</v>
      </c>
      <c r="AS127" t="e">
        <f t="shared" ca="1" si="24"/>
        <v>#NAME?</v>
      </c>
      <c r="AT127" t="e">
        <f t="shared" ca="1" si="25"/>
        <v>#NAME?</v>
      </c>
      <c r="AU127" t="e">
        <f t="shared" ca="1" si="26"/>
        <v>#NAME?</v>
      </c>
      <c r="AV127" t="e">
        <f t="shared" ca="1" si="27"/>
        <v>#NAME?</v>
      </c>
    </row>
    <row r="128" spans="1:48" x14ac:dyDescent="0.35">
      <c r="A128" s="1" t="e">
        <f>CONCATENATE(RBs!#REF!," ",RBs!#REF!)</f>
        <v>#REF!</v>
      </c>
      <c r="B128" t="e">
        <f>RBs!#REF!</f>
        <v>#REF!</v>
      </c>
      <c r="C128" t="e">
        <f>RBs!#REF!</f>
        <v>#REF!</v>
      </c>
      <c r="D128" t="e">
        <f>RBs!#REF!</f>
        <v>#REF!</v>
      </c>
      <c r="E128" t="e">
        <f>RBs!#REF!</f>
        <v>#REF!</v>
      </c>
      <c r="F128" t="e">
        <f>RBs!#REF!</f>
        <v>#REF!</v>
      </c>
      <c r="G128" t="e">
        <f>RBs!#REF!</f>
        <v>#REF!</v>
      </c>
      <c r="H128" t="e">
        <f>RBs!#REF!</f>
        <v>#REF!</v>
      </c>
      <c r="I128" s="70" t="e">
        <f>RBs!#REF!</f>
        <v>#REF!</v>
      </c>
      <c r="J128" s="1" t="e">
        <f>CONCATENATE(RBs!#REF!," ",RBs!#REF!)</f>
        <v>#REF!</v>
      </c>
      <c r="K128" t="e">
        <f>RBs!#REF!</f>
        <v>#REF!</v>
      </c>
      <c r="L128" t="e">
        <f>RBs!#REF!</f>
        <v>#REF!</v>
      </c>
      <c r="M128" t="e">
        <f>RBs!#REF!</f>
        <v>#REF!</v>
      </c>
      <c r="N128" t="e">
        <f>RBs!#REF!</f>
        <v>#REF!</v>
      </c>
      <c r="O128" t="e">
        <f>RBs!#REF!</f>
        <v>#REF!</v>
      </c>
      <c r="P128" t="str">
        <f>RBs!A29</f>
        <v>Singletary</v>
      </c>
      <c r="Q128" t="str">
        <f>RBs!C29</f>
        <v>Giants</v>
      </c>
      <c r="R128" s="70">
        <f>RBs!D29</f>
        <v>11</v>
      </c>
      <c r="S128" s="1" t="e">
        <f>CONCATENATE(RBs!#REF!," ",RBs!#REF!)</f>
        <v>#REF!</v>
      </c>
      <c r="T128" t="e">
        <f>RBs!#REF!</f>
        <v>#REF!</v>
      </c>
      <c r="U128" t="e">
        <f>RBs!#REF!</f>
        <v>#REF!</v>
      </c>
      <c r="V128" t="e">
        <f>RBs!#REF!</f>
        <v>#REF!</v>
      </c>
      <c r="W128">
        <f>RBs!F29</f>
        <v>0</v>
      </c>
      <c r="X128">
        <f>RBs!H29</f>
        <v>0</v>
      </c>
      <c r="Y128">
        <f>RBs!J29</f>
        <v>28</v>
      </c>
      <c r="Z128">
        <f>RBs!L29</f>
        <v>6</v>
      </c>
      <c r="AA128" s="70">
        <f>RBs!O29</f>
        <v>151</v>
      </c>
      <c r="AB128" s="1" t="str">
        <f>CONCATENATE(RBs!B29," ",RBs!A29)</f>
        <v>Devin Singletary</v>
      </c>
      <c r="AC128" t="str">
        <f>RBs!E29</f>
        <v>RB</v>
      </c>
      <c r="AD128" t="str">
        <f>RBs!C29</f>
        <v>Giants</v>
      </c>
      <c r="AE128">
        <f>RBs!D29</f>
        <v>11</v>
      </c>
      <c r="AF128">
        <f>RBs!P29</f>
        <v>23</v>
      </c>
      <c r="AG128">
        <f>RBs!R29</f>
        <v>28</v>
      </c>
      <c r="AH128">
        <f>RBs!T29</f>
        <v>6</v>
      </c>
      <c r="AI128">
        <f>RBs!V29</f>
        <v>23</v>
      </c>
      <c r="AJ128" s="70">
        <f>RBs!X29</f>
        <v>33</v>
      </c>
      <c r="AK128" t="e">
        <f t="shared" ca="1" si="16"/>
        <v>#NAME?</v>
      </c>
      <c r="AL128" t="e">
        <f t="shared" ca="1" si="17"/>
        <v>#NAME?</v>
      </c>
      <c r="AM128" t="e">
        <f t="shared" ca="1" si="18"/>
        <v>#NAME?</v>
      </c>
      <c r="AN128" t="e">
        <f t="shared" ca="1" si="19"/>
        <v>#NAME?</v>
      </c>
      <c r="AO128" t="e">
        <f t="shared" ca="1" si="20"/>
        <v>#NAME?</v>
      </c>
      <c r="AP128" t="e">
        <f t="shared" ca="1" si="21"/>
        <v>#NAME?</v>
      </c>
      <c r="AQ128" t="e">
        <f t="shared" ca="1" si="22"/>
        <v>#NAME?</v>
      </c>
      <c r="AR128" t="e">
        <f t="shared" ca="1" si="23"/>
        <v>#NAME?</v>
      </c>
      <c r="AS128" t="e">
        <f t="shared" ca="1" si="24"/>
        <v>#NAME?</v>
      </c>
      <c r="AT128" t="e">
        <f t="shared" ca="1" si="25"/>
        <v>#NAME?</v>
      </c>
      <c r="AU128" t="e">
        <f t="shared" ca="1" si="26"/>
        <v>#NAME?</v>
      </c>
      <c r="AV128" t="e">
        <f t="shared" ca="1" si="27"/>
        <v>#NAME?</v>
      </c>
    </row>
    <row r="129" spans="1:48" x14ac:dyDescent="0.35">
      <c r="A129" s="1" t="e">
        <f>CONCATENATE(RBs!#REF!," ",RBs!#REF!)</f>
        <v>#REF!</v>
      </c>
      <c r="B129" t="e">
        <f>RBs!#REF!</f>
        <v>#REF!</v>
      </c>
      <c r="C129" t="e">
        <f>RBs!#REF!</f>
        <v>#REF!</v>
      </c>
      <c r="D129" t="e">
        <f>RBs!#REF!</f>
        <v>#REF!</v>
      </c>
      <c r="E129" t="e">
        <f>RBs!#REF!</f>
        <v>#REF!</v>
      </c>
      <c r="F129" t="e">
        <f>RBs!#REF!</f>
        <v>#REF!</v>
      </c>
      <c r="G129" t="e">
        <f>RBs!#REF!</f>
        <v>#REF!</v>
      </c>
      <c r="H129" t="e">
        <f>RBs!#REF!</f>
        <v>#REF!</v>
      </c>
      <c r="I129" s="70" t="e">
        <f>RBs!#REF!</f>
        <v>#REF!</v>
      </c>
      <c r="J129" s="1" t="e">
        <f>CONCATENATE(RBs!#REF!," ",RBs!#REF!)</f>
        <v>#REF!</v>
      </c>
      <c r="K129" t="e">
        <f>RBs!#REF!</f>
        <v>#REF!</v>
      </c>
      <c r="L129" t="e">
        <f>RBs!#REF!</f>
        <v>#REF!</v>
      </c>
      <c r="M129" t="e">
        <f>RBs!#REF!</f>
        <v>#REF!</v>
      </c>
      <c r="N129" t="e">
        <f>RBs!#REF!</f>
        <v>#REF!</v>
      </c>
      <c r="O129" t="e">
        <f>RBs!#REF!</f>
        <v>#REF!</v>
      </c>
      <c r="P129" t="str">
        <f>RBs!A30</f>
        <v>Montgomery</v>
      </c>
      <c r="Q129" t="str">
        <f>RBs!C30</f>
        <v>Lions</v>
      </c>
      <c r="R129" s="70">
        <f>RBs!D30</f>
        <v>5</v>
      </c>
      <c r="S129" s="1" t="e">
        <f>CONCATENATE(RBs!#REF!," ",RBs!#REF!)</f>
        <v>#REF!</v>
      </c>
      <c r="T129" t="e">
        <f>RBs!#REF!</f>
        <v>#REF!</v>
      </c>
      <c r="U129" t="e">
        <f>RBs!#REF!</f>
        <v>#REF!</v>
      </c>
      <c r="V129" t="e">
        <f>RBs!#REF!</f>
        <v>#REF!</v>
      </c>
      <c r="W129">
        <f>RBs!F30</f>
        <v>0</v>
      </c>
      <c r="X129">
        <f>RBs!H30</f>
        <v>0</v>
      </c>
      <c r="Y129">
        <f>RBs!J30</f>
        <v>14</v>
      </c>
      <c r="Z129">
        <f>RBs!L30</f>
        <v>10</v>
      </c>
      <c r="AA129" s="70">
        <f>RBs!O30</f>
        <v>163</v>
      </c>
      <c r="AB129" s="1" t="str">
        <f>CONCATENATE(RBs!B30," ",RBs!A30)</f>
        <v>David Montgomery</v>
      </c>
      <c r="AC129" t="str">
        <f>RBs!E30</f>
        <v>RB</v>
      </c>
      <c r="AD129" t="str">
        <f>RBs!C30</f>
        <v>Lions</v>
      </c>
      <c r="AE129">
        <f>RBs!D30</f>
        <v>5</v>
      </c>
      <c r="AF129">
        <f>RBs!P30</f>
        <v>35</v>
      </c>
      <c r="AG129">
        <f>RBs!R30</f>
        <v>26</v>
      </c>
      <c r="AH129">
        <f>RBs!T30</f>
        <v>29</v>
      </c>
      <c r="AI129">
        <f>RBs!V30</f>
        <v>35</v>
      </c>
      <c r="AJ129" s="70">
        <f>RBs!X30</f>
        <v>45</v>
      </c>
      <c r="AK129" t="e">
        <f t="shared" ca="1" si="16"/>
        <v>#NAME?</v>
      </c>
      <c r="AL129" t="e">
        <f t="shared" ca="1" si="17"/>
        <v>#NAME?</v>
      </c>
      <c r="AM129" t="e">
        <f t="shared" ca="1" si="18"/>
        <v>#NAME?</v>
      </c>
      <c r="AN129" t="e">
        <f t="shared" ca="1" si="19"/>
        <v>#NAME?</v>
      </c>
      <c r="AO129" t="e">
        <f t="shared" ca="1" si="20"/>
        <v>#NAME?</v>
      </c>
      <c r="AP129" t="e">
        <f t="shared" ca="1" si="21"/>
        <v>#NAME?</v>
      </c>
      <c r="AQ129" t="e">
        <f t="shared" ca="1" si="22"/>
        <v>#NAME?</v>
      </c>
      <c r="AR129" t="e">
        <f t="shared" ca="1" si="23"/>
        <v>#NAME?</v>
      </c>
      <c r="AS129" t="e">
        <f t="shared" ca="1" si="24"/>
        <v>#NAME?</v>
      </c>
      <c r="AT129" t="e">
        <f t="shared" ca="1" si="25"/>
        <v>#NAME?</v>
      </c>
      <c r="AU129" t="e">
        <f t="shared" ca="1" si="26"/>
        <v>#NAME?</v>
      </c>
      <c r="AV129" t="e">
        <f t="shared" ca="1" si="27"/>
        <v>#NAME?</v>
      </c>
    </row>
    <row r="130" spans="1:48" x14ac:dyDescent="0.35">
      <c r="A130" s="1" t="e">
        <f>CONCATENATE(RBs!#REF!," ",RBs!#REF!)</f>
        <v>#REF!</v>
      </c>
      <c r="B130" t="e">
        <f>RBs!#REF!</f>
        <v>#REF!</v>
      </c>
      <c r="C130" t="e">
        <f>RBs!#REF!</f>
        <v>#REF!</v>
      </c>
      <c r="D130" t="e">
        <f>RBs!#REF!</f>
        <v>#REF!</v>
      </c>
      <c r="E130" t="e">
        <f>RBs!#REF!</f>
        <v>#REF!</v>
      </c>
      <c r="F130" t="e">
        <f>RBs!#REF!</f>
        <v>#REF!</v>
      </c>
      <c r="G130" t="e">
        <f>RBs!#REF!</f>
        <v>#REF!</v>
      </c>
      <c r="H130" t="e">
        <f>RBs!#REF!</f>
        <v>#REF!</v>
      </c>
      <c r="I130" s="70" t="e">
        <f>RBs!#REF!</f>
        <v>#REF!</v>
      </c>
      <c r="J130" s="1" t="e">
        <f>CONCATENATE(RBs!#REF!," ",RBs!#REF!)</f>
        <v>#REF!</v>
      </c>
      <c r="K130" t="e">
        <f>RBs!#REF!</f>
        <v>#REF!</v>
      </c>
      <c r="L130" t="e">
        <f>RBs!#REF!</f>
        <v>#REF!</v>
      </c>
      <c r="M130" t="e">
        <f>RBs!#REF!</f>
        <v>#REF!</v>
      </c>
      <c r="N130" t="e">
        <f>RBs!#REF!</f>
        <v>#REF!</v>
      </c>
      <c r="O130" t="e">
        <f>RBs!#REF!</f>
        <v>#REF!</v>
      </c>
      <c r="P130" t="str">
        <f>RBs!A31</f>
        <v>White</v>
      </c>
      <c r="Q130" t="str">
        <f>RBs!C31</f>
        <v>Raiders</v>
      </c>
      <c r="R130" s="70">
        <f>RBs!D31</f>
        <v>10</v>
      </c>
      <c r="S130" s="1" t="e">
        <f>CONCATENATE(RBs!#REF!," ",RBs!#REF!)</f>
        <v>#REF!</v>
      </c>
      <c r="T130" t="e">
        <f>RBs!#REF!</f>
        <v>#REF!</v>
      </c>
      <c r="U130" t="e">
        <f>RBs!#REF!</f>
        <v>#REF!</v>
      </c>
      <c r="V130" t="e">
        <f>RBs!#REF!</f>
        <v>#REF!</v>
      </c>
      <c r="W130">
        <f>RBs!F31</f>
        <v>0</v>
      </c>
      <c r="X130">
        <f>RBs!H31</f>
        <v>0</v>
      </c>
      <c r="Y130">
        <f>RBs!J31</f>
        <v>24</v>
      </c>
      <c r="Z130">
        <f>RBs!L31</f>
        <v>7</v>
      </c>
      <c r="AA130" s="70">
        <f>RBs!O31</f>
        <v>153</v>
      </c>
      <c r="AB130" s="1" t="str">
        <f>CONCATENATE(RBs!B31," ",RBs!A31)</f>
        <v>Zamir White</v>
      </c>
      <c r="AC130" t="str">
        <f>RBs!E31</f>
        <v>RB</v>
      </c>
      <c r="AD130" t="str">
        <f>RBs!C31</f>
        <v>Raiders</v>
      </c>
      <c r="AE130">
        <f>RBs!D31</f>
        <v>10</v>
      </c>
      <c r="AF130">
        <f>RBs!P31</f>
        <v>25</v>
      </c>
      <c r="AG130">
        <f>RBs!R31</f>
        <v>26</v>
      </c>
      <c r="AH130">
        <f>RBs!T31</f>
        <v>10</v>
      </c>
      <c r="AI130">
        <f>RBs!V31</f>
        <v>25</v>
      </c>
      <c r="AJ130" s="70">
        <f>RBs!X31</f>
        <v>35</v>
      </c>
      <c r="AK130" t="e">
        <f t="shared" ref="AK130:AK193" ca="1" si="28">showf(AB130)</f>
        <v>#NAME?</v>
      </c>
      <c r="AL130" t="e">
        <f t="shared" ref="AL130:AL193" ca="1" si="29">IF(RIGHT(AK130,1)=")",LEFT(RIGHT(AK130,2)),RIGHT(AK130,1))</f>
        <v>#NAME?</v>
      </c>
      <c r="AM130" t="e">
        <f t="shared" ref="AM130:AM193" ca="1" si="30">showf(AF130)</f>
        <v>#NAME?</v>
      </c>
      <c r="AN130" t="e">
        <f t="shared" ref="AN130:AN193" ca="1" si="31">showf(AG130)</f>
        <v>#NAME?</v>
      </c>
      <c r="AO130" t="e">
        <f t="shared" ref="AO130:AO193" ca="1" si="32">showf(AH130)</f>
        <v>#NAME?</v>
      </c>
      <c r="AP130" t="e">
        <f t="shared" ref="AP130:AP193" ca="1" si="33">showf(AI130)</f>
        <v>#NAME?</v>
      </c>
      <c r="AQ130" t="e">
        <f t="shared" ref="AQ130:AQ193" ca="1" si="34">showf(AJ130)</f>
        <v>#NAME?</v>
      </c>
      <c r="AR130" t="e">
        <f t="shared" ref="AR130:AR193" ca="1" si="35">IF($AL130=RIGHT(AM130,1),"","!!!")</f>
        <v>#NAME?</v>
      </c>
      <c r="AS130" t="e">
        <f t="shared" ref="AS130:AS193" ca="1" si="36">IF($AL130=RIGHT(AN130,1),"","!!!")</f>
        <v>#NAME?</v>
      </c>
      <c r="AT130" t="e">
        <f t="shared" ref="AT130:AT193" ca="1" si="37">IF($AL130=RIGHT(AO130,1),"","!!!")</f>
        <v>#NAME?</v>
      </c>
      <c r="AU130" t="e">
        <f t="shared" ref="AU130:AU193" ca="1" si="38">IF($AL130=RIGHT(AP130,1),"","!!!")</f>
        <v>#NAME?</v>
      </c>
      <c r="AV130" t="e">
        <f t="shared" ref="AV130:AV193" ca="1" si="39">IF($AL130=RIGHT(AQ130,1),"","!!!")</f>
        <v>#NAME?</v>
      </c>
    </row>
    <row r="131" spans="1:48" x14ac:dyDescent="0.35">
      <c r="A131" s="1" t="e">
        <f>CONCATENATE(RBs!#REF!," ",RBs!#REF!)</f>
        <v>#REF!</v>
      </c>
      <c r="B131" t="e">
        <f>RBs!#REF!</f>
        <v>#REF!</v>
      </c>
      <c r="C131" t="e">
        <f>RBs!#REF!</f>
        <v>#REF!</v>
      </c>
      <c r="D131" t="e">
        <f>RBs!#REF!</f>
        <v>#REF!</v>
      </c>
      <c r="E131" t="e">
        <f>RBs!#REF!</f>
        <v>#REF!</v>
      </c>
      <c r="F131" t="e">
        <f>RBs!#REF!</f>
        <v>#REF!</v>
      </c>
      <c r="G131" t="e">
        <f>RBs!#REF!</f>
        <v>#REF!</v>
      </c>
      <c r="H131" t="e">
        <f>RBs!#REF!</f>
        <v>#REF!</v>
      </c>
      <c r="I131" s="70" t="e">
        <f>RBs!#REF!</f>
        <v>#REF!</v>
      </c>
      <c r="J131" s="1" t="e">
        <f>CONCATENATE(RBs!#REF!," ",RBs!#REF!)</f>
        <v>#REF!</v>
      </c>
      <c r="K131" t="e">
        <f>RBs!#REF!</f>
        <v>#REF!</v>
      </c>
      <c r="L131" t="e">
        <f>RBs!#REF!</f>
        <v>#REF!</v>
      </c>
      <c r="M131" t="e">
        <f>RBs!#REF!</f>
        <v>#REF!</v>
      </c>
      <c r="N131" t="e">
        <f>RBs!#REF!</f>
        <v>#REF!</v>
      </c>
      <c r="O131" t="e">
        <f>RBs!#REF!</f>
        <v>#REF!</v>
      </c>
      <c r="P131" t="str">
        <f>RBs!A32</f>
        <v>Hubbard</v>
      </c>
      <c r="Q131" t="str">
        <f>RBs!C32</f>
        <v>Panthers</v>
      </c>
      <c r="R131" s="70">
        <f>RBs!D32</f>
        <v>11</v>
      </c>
      <c r="S131" s="1" t="e">
        <f>CONCATENATE(RBs!#REF!," ",RBs!#REF!)</f>
        <v>#REF!</v>
      </c>
      <c r="T131" t="e">
        <f>RBs!#REF!</f>
        <v>#REF!</v>
      </c>
      <c r="U131" t="e">
        <f>RBs!#REF!</f>
        <v>#REF!</v>
      </c>
      <c r="V131" t="e">
        <f>RBs!#REF!</f>
        <v>#REF!</v>
      </c>
      <c r="W131">
        <f>RBs!F32</f>
        <v>0</v>
      </c>
      <c r="X131">
        <f>RBs!H32</f>
        <v>0</v>
      </c>
      <c r="Y131">
        <f>RBs!J32</f>
        <v>32</v>
      </c>
      <c r="Z131">
        <f>RBs!L32</f>
        <v>5</v>
      </c>
      <c r="AA131" s="70">
        <f>RBs!O32</f>
        <v>142</v>
      </c>
      <c r="AB131" s="1" t="str">
        <f>CONCATENATE(RBs!B32," ",RBs!A32)</f>
        <v>Chuba Hubbard</v>
      </c>
      <c r="AC131" t="str">
        <f>RBs!E32</f>
        <v>RB</v>
      </c>
      <c r="AD131" t="str">
        <f>RBs!C32</f>
        <v>Panthers</v>
      </c>
      <c r="AE131">
        <f>RBs!D32</f>
        <v>11</v>
      </c>
      <c r="AF131">
        <f>RBs!P32</f>
        <v>14</v>
      </c>
      <c r="AG131">
        <f>RBs!R32</f>
        <v>23</v>
      </c>
      <c r="AH131">
        <f>RBs!T32</f>
        <v>2</v>
      </c>
      <c r="AI131">
        <f>RBs!V32</f>
        <v>14</v>
      </c>
      <c r="AJ131" s="70">
        <f>RBs!X32</f>
        <v>24</v>
      </c>
      <c r="AK131" t="e">
        <f t="shared" ca="1" si="28"/>
        <v>#NAME?</v>
      </c>
      <c r="AL131" t="e">
        <f t="shared" ca="1" si="29"/>
        <v>#NAME?</v>
      </c>
      <c r="AM131" t="e">
        <f t="shared" ca="1" si="30"/>
        <v>#NAME?</v>
      </c>
      <c r="AN131" t="e">
        <f t="shared" ca="1" si="31"/>
        <v>#NAME?</v>
      </c>
      <c r="AO131" t="e">
        <f t="shared" ca="1" si="32"/>
        <v>#NAME?</v>
      </c>
      <c r="AP131" t="e">
        <f t="shared" ca="1" si="33"/>
        <v>#NAME?</v>
      </c>
      <c r="AQ131" t="e">
        <f t="shared" ca="1" si="34"/>
        <v>#NAME?</v>
      </c>
      <c r="AR131" t="e">
        <f t="shared" ca="1" si="35"/>
        <v>#NAME?</v>
      </c>
      <c r="AS131" t="e">
        <f t="shared" ca="1" si="36"/>
        <v>#NAME?</v>
      </c>
      <c r="AT131" t="e">
        <f t="shared" ca="1" si="37"/>
        <v>#NAME?</v>
      </c>
      <c r="AU131" t="e">
        <f t="shared" ca="1" si="38"/>
        <v>#NAME?</v>
      </c>
      <c r="AV131" t="e">
        <f t="shared" ca="1" si="39"/>
        <v>#NAME?</v>
      </c>
    </row>
    <row r="132" spans="1:48" x14ac:dyDescent="0.35">
      <c r="A132" s="1" t="e">
        <f>CONCATENATE(RBs!#REF!," ",RBs!#REF!)</f>
        <v>#REF!</v>
      </c>
      <c r="B132" t="e">
        <f>RBs!#REF!</f>
        <v>#REF!</v>
      </c>
      <c r="C132" t="e">
        <f>RBs!#REF!</f>
        <v>#REF!</v>
      </c>
      <c r="D132" t="e">
        <f>RBs!#REF!</f>
        <v>#REF!</v>
      </c>
      <c r="E132" t="e">
        <f>RBs!#REF!</f>
        <v>#REF!</v>
      </c>
      <c r="F132" t="e">
        <f>RBs!#REF!</f>
        <v>#REF!</v>
      </c>
      <c r="G132" t="e">
        <f>RBs!#REF!</f>
        <v>#REF!</v>
      </c>
      <c r="H132" t="e">
        <f>RBs!#REF!</f>
        <v>#REF!</v>
      </c>
      <c r="I132" s="70" t="e">
        <f>RBs!#REF!</f>
        <v>#REF!</v>
      </c>
      <c r="J132" s="1" t="e">
        <f>CONCATENATE(RBs!#REF!," ",RBs!#REF!)</f>
        <v>#REF!</v>
      </c>
      <c r="K132" t="e">
        <f>RBs!#REF!</f>
        <v>#REF!</v>
      </c>
      <c r="L132" t="e">
        <f>RBs!#REF!</f>
        <v>#REF!</v>
      </c>
      <c r="M132" t="e">
        <f>RBs!#REF!</f>
        <v>#REF!</v>
      </c>
      <c r="N132" t="e">
        <f>RBs!#REF!</f>
        <v>#REF!</v>
      </c>
      <c r="O132" t="e">
        <f>RBs!#REF!</f>
        <v>#REF!</v>
      </c>
      <c r="P132" t="str">
        <f>RBs!A33</f>
        <v>Swift</v>
      </c>
      <c r="Q132" t="str">
        <f>RBs!C33</f>
        <v>Bears</v>
      </c>
      <c r="R132" s="70">
        <f>RBs!D33</f>
        <v>7</v>
      </c>
      <c r="S132" s="1" t="e">
        <f>CONCATENATE(RBs!#REF!," ",RBs!#REF!)</f>
        <v>#REF!</v>
      </c>
      <c r="T132" t="e">
        <f>RBs!#REF!</f>
        <v>#REF!</v>
      </c>
      <c r="U132" t="e">
        <f>RBs!#REF!</f>
        <v>#REF!</v>
      </c>
      <c r="V132" t="e">
        <f>RBs!#REF!</f>
        <v>#REF!</v>
      </c>
      <c r="W132">
        <f>RBs!F33</f>
        <v>0</v>
      </c>
      <c r="X132">
        <f>RBs!H33</f>
        <v>0</v>
      </c>
      <c r="Y132">
        <f>RBs!J33</f>
        <v>34</v>
      </c>
      <c r="Z132">
        <f>RBs!L33</f>
        <v>5</v>
      </c>
      <c r="AA132" s="70">
        <f>RBs!O33</f>
        <v>140</v>
      </c>
      <c r="AB132" s="1" t="str">
        <f>CONCATENATE(RBs!B33," ",RBs!A33)</f>
        <v>D'Andre Swift</v>
      </c>
      <c r="AC132" t="str">
        <f>RBs!E33</f>
        <v>RB</v>
      </c>
      <c r="AD132" t="str">
        <f>RBs!C33</f>
        <v>Bears</v>
      </c>
      <c r="AE132">
        <f>RBs!D33</f>
        <v>7</v>
      </c>
      <c r="AF132">
        <f>RBs!P33</f>
        <v>12</v>
      </c>
      <c r="AG132">
        <f>RBs!R33</f>
        <v>23</v>
      </c>
      <c r="AH132">
        <f>RBs!T33</f>
        <v>2</v>
      </c>
      <c r="AI132">
        <f>RBs!V33</f>
        <v>12</v>
      </c>
      <c r="AJ132" s="70">
        <f>RBs!X33</f>
        <v>22</v>
      </c>
      <c r="AK132" t="e">
        <f t="shared" ca="1" si="28"/>
        <v>#NAME?</v>
      </c>
      <c r="AL132" t="e">
        <f t="shared" ca="1" si="29"/>
        <v>#NAME?</v>
      </c>
      <c r="AM132" t="e">
        <f t="shared" ca="1" si="30"/>
        <v>#NAME?</v>
      </c>
      <c r="AN132" t="e">
        <f t="shared" ca="1" si="31"/>
        <v>#NAME?</v>
      </c>
      <c r="AO132" t="e">
        <f t="shared" ca="1" si="32"/>
        <v>#NAME?</v>
      </c>
      <c r="AP132" t="e">
        <f t="shared" ca="1" si="33"/>
        <v>#NAME?</v>
      </c>
      <c r="AQ132" t="e">
        <f t="shared" ca="1" si="34"/>
        <v>#NAME?</v>
      </c>
      <c r="AR132" t="e">
        <f t="shared" ca="1" si="35"/>
        <v>#NAME?</v>
      </c>
      <c r="AS132" t="e">
        <f t="shared" ca="1" si="36"/>
        <v>#NAME?</v>
      </c>
      <c r="AT132" t="e">
        <f t="shared" ca="1" si="37"/>
        <v>#NAME?</v>
      </c>
      <c r="AU132" t="e">
        <f t="shared" ca="1" si="38"/>
        <v>#NAME?</v>
      </c>
      <c r="AV132" t="e">
        <f t="shared" ca="1" si="39"/>
        <v>#NAME?</v>
      </c>
    </row>
    <row r="133" spans="1:48" x14ac:dyDescent="0.35">
      <c r="A133" s="1" t="e">
        <f>CONCATENATE(RBs!#REF!," ",RBs!#REF!)</f>
        <v>#REF!</v>
      </c>
      <c r="B133" t="e">
        <f>RBs!#REF!</f>
        <v>#REF!</v>
      </c>
      <c r="C133" t="e">
        <f>RBs!#REF!</f>
        <v>#REF!</v>
      </c>
      <c r="D133" t="e">
        <f>RBs!#REF!</f>
        <v>#REF!</v>
      </c>
      <c r="E133" t="e">
        <f>RBs!#REF!</f>
        <v>#REF!</v>
      </c>
      <c r="F133" t="e">
        <f>RBs!#REF!</f>
        <v>#REF!</v>
      </c>
      <c r="G133" t="e">
        <f>RBs!#REF!</f>
        <v>#REF!</v>
      </c>
      <c r="H133" t="e">
        <f>RBs!#REF!</f>
        <v>#REF!</v>
      </c>
      <c r="I133" s="70" t="e">
        <f>RBs!#REF!</f>
        <v>#REF!</v>
      </c>
      <c r="J133" s="1" t="e">
        <f>CONCATENATE(RBs!#REF!," ",RBs!#REF!)</f>
        <v>#REF!</v>
      </c>
      <c r="K133" t="e">
        <f>RBs!#REF!</f>
        <v>#REF!</v>
      </c>
      <c r="L133" t="e">
        <f>RBs!#REF!</f>
        <v>#REF!</v>
      </c>
      <c r="M133" t="e">
        <f>RBs!#REF!</f>
        <v>#REF!</v>
      </c>
      <c r="N133" t="e">
        <f>RBs!#REF!</f>
        <v>#REF!</v>
      </c>
      <c r="O133" t="e">
        <f>RBs!#REF!</f>
        <v>#REF!</v>
      </c>
      <c r="P133" t="str">
        <f>RBs!A34</f>
        <v>Elliott</v>
      </c>
      <c r="Q133" t="str">
        <f>RBs!C34</f>
        <v>Cowboys</v>
      </c>
      <c r="R133" s="70">
        <f>RBs!D34</f>
        <v>7</v>
      </c>
      <c r="S133" s="1" t="e">
        <f>CONCATENATE(RBs!#REF!," ",RBs!#REF!)</f>
        <v>#REF!</v>
      </c>
      <c r="T133" t="e">
        <f>RBs!#REF!</f>
        <v>#REF!</v>
      </c>
      <c r="U133" t="e">
        <f>RBs!#REF!</f>
        <v>#REF!</v>
      </c>
      <c r="V133" t="e">
        <f>RBs!#REF!</f>
        <v>#REF!</v>
      </c>
      <c r="W133">
        <f>RBs!F34</f>
        <v>0</v>
      </c>
      <c r="X133">
        <f>RBs!H34</f>
        <v>0</v>
      </c>
      <c r="Y133">
        <f>RBs!J34</f>
        <v>40</v>
      </c>
      <c r="Z133">
        <f>RBs!L34</f>
        <v>7</v>
      </c>
      <c r="AA133" s="70">
        <f>RBs!O34</f>
        <v>130</v>
      </c>
      <c r="AB133" s="1" t="str">
        <f>CONCATENATE(RBs!B34," ",RBs!A34)</f>
        <v>Ezekiel Elliott</v>
      </c>
      <c r="AC133" t="str">
        <f>RBs!E34</f>
        <v>RB</v>
      </c>
      <c r="AD133" t="str">
        <f>RBs!C34</f>
        <v>Cowboys</v>
      </c>
      <c r="AE133">
        <f>RBs!D34</f>
        <v>7</v>
      </c>
      <c r="AF133">
        <f>RBs!P34</f>
        <v>2</v>
      </c>
      <c r="AG133">
        <f>RBs!R34</f>
        <v>19</v>
      </c>
      <c r="AH133">
        <f>RBs!T34</f>
        <v>5</v>
      </c>
      <c r="AI133">
        <f>RBs!V34</f>
        <v>2</v>
      </c>
      <c r="AJ133" s="70">
        <f>RBs!X34</f>
        <v>12</v>
      </c>
      <c r="AK133" t="e">
        <f t="shared" ca="1" si="28"/>
        <v>#NAME?</v>
      </c>
      <c r="AL133" t="e">
        <f t="shared" ca="1" si="29"/>
        <v>#NAME?</v>
      </c>
      <c r="AM133" t="e">
        <f t="shared" ca="1" si="30"/>
        <v>#NAME?</v>
      </c>
      <c r="AN133" t="e">
        <f t="shared" ca="1" si="31"/>
        <v>#NAME?</v>
      </c>
      <c r="AO133" t="e">
        <f t="shared" ca="1" si="32"/>
        <v>#NAME?</v>
      </c>
      <c r="AP133" t="e">
        <f t="shared" ca="1" si="33"/>
        <v>#NAME?</v>
      </c>
      <c r="AQ133" t="e">
        <f t="shared" ca="1" si="34"/>
        <v>#NAME?</v>
      </c>
      <c r="AR133" t="e">
        <f t="shared" ca="1" si="35"/>
        <v>#NAME?</v>
      </c>
      <c r="AS133" t="e">
        <f t="shared" ca="1" si="36"/>
        <v>#NAME?</v>
      </c>
      <c r="AT133" t="e">
        <f t="shared" ca="1" si="37"/>
        <v>#NAME?</v>
      </c>
      <c r="AU133" t="e">
        <f t="shared" ca="1" si="38"/>
        <v>#NAME?</v>
      </c>
      <c r="AV133" t="e">
        <f t="shared" ca="1" si="39"/>
        <v>#NAME?</v>
      </c>
    </row>
    <row r="134" spans="1:48" x14ac:dyDescent="0.35">
      <c r="A134" s="1" t="e">
        <f>CONCATENATE(RBs!#REF!," ",RBs!#REF!)</f>
        <v>#REF!</v>
      </c>
      <c r="B134" t="e">
        <f>RBs!#REF!</f>
        <v>#REF!</v>
      </c>
      <c r="C134" t="e">
        <f>RBs!#REF!</f>
        <v>#REF!</v>
      </c>
      <c r="D134" t="e">
        <f>RBs!#REF!</f>
        <v>#REF!</v>
      </c>
      <c r="E134" t="e">
        <f>RBs!#REF!</f>
        <v>#REF!</v>
      </c>
      <c r="F134" t="e">
        <f>RBs!#REF!</f>
        <v>#REF!</v>
      </c>
      <c r="G134" t="e">
        <f>RBs!#REF!</f>
        <v>#REF!</v>
      </c>
      <c r="H134" t="e">
        <f>RBs!#REF!</f>
        <v>#REF!</v>
      </c>
      <c r="I134" s="70" t="e">
        <f>RBs!#REF!</f>
        <v>#REF!</v>
      </c>
      <c r="J134" s="1" t="e">
        <f>CONCATENATE(RBs!#REF!," ",RBs!#REF!)</f>
        <v>#REF!</v>
      </c>
      <c r="K134" t="e">
        <f>RBs!#REF!</f>
        <v>#REF!</v>
      </c>
      <c r="L134" t="e">
        <f>RBs!#REF!</f>
        <v>#REF!</v>
      </c>
      <c r="M134" t="e">
        <f>RBs!#REF!</f>
        <v>#REF!</v>
      </c>
      <c r="N134" t="e">
        <f>RBs!#REF!</f>
        <v>#REF!</v>
      </c>
      <c r="O134" t="e">
        <f>RBs!#REF!</f>
        <v>#REF!</v>
      </c>
      <c r="P134" t="str">
        <f>RBs!A36</f>
        <v>Moss</v>
      </c>
      <c r="Q134" t="str">
        <f>RBs!C36</f>
        <v>Bengals</v>
      </c>
      <c r="R134" s="70">
        <f>RBs!D36</f>
        <v>12</v>
      </c>
      <c r="S134" s="1" t="e">
        <f>CONCATENATE(RBs!#REF!," ",RBs!#REF!)</f>
        <v>#REF!</v>
      </c>
      <c r="T134" t="e">
        <f>RBs!#REF!</f>
        <v>#REF!</v>
      </c>
      <c r="U134" t="e">
        <f>RBs!#REF!</f>
        <v>#REF!</v>
      </c>
      <c r="V134" t="e">
        <f>RBs!#REF!</f>
        <v>#REF!</v>
      </c>
      <c r="W134">
        <f>RBs!F36</f>
        <v>0</v>
      </c>
      <c r="X134">
        <f>RBs!H36</f>
        <v>0</v>
      </c>
      <c r="Y134">
        <f>RBs!J36</f>
        <v>21</v>
      </c>
      <c r="Z134">
        <f>RBs!L36</f>
        <v>8</v>
      </c>
      <c r="AA134" s="70">
        <f>RBs!O36</f>
        <v>141</v>
      </c>
      <c r="AB134" s="1" t="str">
        <f>CONCATENATE(RBs!B36," ",RBs!A36)</f>
        <v>Zack Moss</v>
      </c>
      <c r="AC134" t="str">
        <f>RBs!E36</f>
        <v>RB</v>
      </c>
      <c r="AD134" t="str">
        <f>RBs!C36</f>
        <v>Bengals</v>
      </c>
      <c r="AE134">
        <f>RBs!D36</f>
        <v>12</v>
      </c>
      <c r="AF134">
        <f>RBs!P36</f>
        <v>13</v>
      </c>
      <c r="AG134">
        <f>RBs!R36</f>
        <v>11</v>
      </c>
      <c r="AH134">
        <f>RBs!T36</f>
        <v>15</v>
      </c>
      <c r="AI134">
        <f>RBs!V36</f>
        <v>13</v>
      </c>
      <c r="AJ134" s="70">
        <f>RBs!X36</f>
        <v>23</v>
      </c>
      <c r="AK134" t="e">
        <f t="shared" ca="1" si="28"/>
        <v>#NAME?</v>
      </c>
      <c r="AL134" t="e">
        <f t="shared" ca="1" si="29"/>
        <v>#NAME?</v>
      </c>
      <c r="AM134" t="e">
        <f t="shared" ca="1" si="30"/>
        <v>#NAME?</v>
      </c>
      <c r="AN134" t="e">
        <f t="shared" ca="1" si="31"/>
        <v>#NAME?</v>
      </c>
      <c r="AO134" t="e">
        <f t="shared" ca="1" si="32"/>
        <v>#NAME?</v>
      </c>
      <c r="AP134" t="e">
        <f t="shared" ca="1" si="33"/>
        <v>#NAME?</v>
      </c>
      <c r="AQ134" t="e">
        <f t="shared" ca="1" si="34"/>
        <v>#NAME?</v>
      </c>
      <c r="AR134" t="e">
        <f t="shared" ca="1" si="35"/>
        <v>#NAME?</v>
      </c>
      <c r="AS134" t="e">
        <f t="shared" ca="1" si="36"/>
        <v>#NAME?</v>
      </c>
      <c r="AT134" t="e">
        <f t="shared" ca="1" si="37"/>
        <v>#NAME?</v>
      </c>
      <c r="AU134" t="e">
        <f t="shared" ca="1" si="38"/>
        <v>#NAME?</v>
      </c>
      <c r="AV134" t="e">
        <f t="shared" ca="1" si="39"/>
        <v>#NAME?</v>
      </c>
    </row>
    <row r="135" spans="1:48" x14ac:dyDescent="0.35">
      <c r="A135" s="1" t="e">
        <f>CONCATENATE(RBs!#REF!," ",RBs!#REF!)</f>
        <v>#REF!</v>
      </c>
      <c r="B135" t="e">
        <f>RBs!#REF!</f>
        <v>#REF!</v>
      </c>
      <c r="C135" t="e">
        <f>RBs!#REF!</f>
        <v>#REF!</v>
      </c>
      <c r="D135" t="e">
        <f>RBs!#REF!</f>
        <v>#REF!</v>
      </c>
      <c r="E135" t="e">
        <f>RBs!#REF!</f>
        <v>#REF!</v>
      </c>
      <c r="F135" t="e">
        <f>RBs!#REF!</f>
        <v>#REF!</v>
      </c>
      <c r="G135" t="e">
        <f>RBs!#REF!</f>
        <v>#REF!</v>
      </c>
      <c r="H135" t="e">
        <f>RBs!#REF!</f>
        <v>#REF!</v>
      </c>
      <c r="I135" s="70" t="e">
        <f>RBs!#REF!</f>
        <v>#REF!</v>
      </c>
      <c r="J135" s="1" t="e">
        <f>CONCATENATE(RBs!#REF!," ",RBs!#REF!)</f>
        <v>#REF!</v>
      </c>
      <c r="K135" t="e">
        <f>RBs!#REF!</f>
        <v>#REF!</v>
      </c>
      <c r="L135" t="e">
        <f>RBs!#REF!</f>
        <v>#REF!</v>
      </c>
      <c r="M135" t="e">
        <f>RBs!#REF!</f>
        <v>#REF!</v>
      </c>
      <c r="N135" t="e">
        <f>RBs!#REF!</f>
        <v>#REF!</v>
      </c>
      <c r="O135" t="e">
        <f>RBs!#REF!</f>
        <v>#REF!</v>
      </c>
      <c r="P135" t="str">
        <f>RBs!A35</f>
        <v>Ford</v>
      </c>
      <c r="Q135" t="str">
        <f>RBs!C35</f>
        <v>Browns</v>
      </c>
      <c r="R135" s="70">
        <f>RBs!D35</f>
        <v>10</v>
      </c>
      <c r="S135" s="1" t="e">
        <f>CONCATENATE(RBs!#REF!," ",RBs!#REF!)</f>
        <v>#REF!</v>
      </c>
      <c r="T135" t="e">
        <f>RBs!#REF!</f>
        <v>#REF!</v>
      </c>
      <c r="U135" t="e">
        <f>RBs!#REF!</f>
        <v>#REF!</v>
      </c>
      <c r="V135" t="e">
        <f>RBs!#REF!</f>
        <v>#REF!</v>
      </c>
      <c r="W135">
        <f>RBs!F35</f>
        <v>0</v>
      </c>
      <c r="X135">
        <f>RBs!H35</f>
        <v>0</v>
      </c>
      <c r="Y135">
        <f>RBs!J35</f>
        <v>32</v>
      </c>
      <c r="Z135">
        <f>RBs!L35</f>
        <v>3</v>
      </c>
      <c r="AA135" s="70">
        <f>RBs!O35</f>
        <v>131</v>
      </c>
      <c r="AB135" s="1" t="str">
        <f>CONCATENATE(RBs!B35," ",RBs!A35)</f>
        <v>Jerome Ford</v>
      </c>
      <c r="AC135" t="str">
        <f>RBs!E35</f>
        <v>RB</v>
      </c>
      <c r="AD135" t="str">
        <f>RBs!C35</f>
        <v>Browns</v>
      </c>
      <c r="AE135">
        <f>RBs!D35</f>
        <v>10</v>
      </c>
      <c r="AF135">
        <f>RBs!P35</f>
        <v>3</v>
      </c>
      <c r="AG135">
        <f>RBs!R35</f>
        <v>12</v>
      </c>
      <c r="AH135">
        <f>RBs!T35</f>
        <v>-5</v>
      </c>
      <c r="AI135">
        <f>RBs!V35</f>
        <v>3</v>
      </c>
      <c r="AJ135" s="70">
        <f>RBs!X35</f>
        <v>13</v>
      </c>
      <c r="AK135" t="e">
        <f t="shared" ca="1" si="28"/>
        <v>#NAME?</v>
      </c>
      <c r="AL135" t="e">
        <f t="shared" ca="1" si="29"/>
        <v>#NAME?</v>
      </c>
      <c r="AM135" t="e">
        <f t="shared" ca="1" si="30"/>
        <v>#NAME?</v>
      </c>
      <c r="AN135" t="e">
        <f t="shared" ca="1" si="31"/>
        <v>#NAME?</v>
      </c>
      <c r="AO135" t="e">
        <f t="shared" ca="1" si="32"/>
        <v>#NAME?</v>
      </c>
      <c r="AP135" t="e">
        <f t="shared" ca="1" si="33"/>
        <v>#NAME?</v>
      </c>
      <c r="AQ135" t="e">
        <f t="shared" ca="1" si="34"/>
        <v>#NAME?</v>
      </c>
      <c r="AR135" t="e">
        <f t="shared" ca="1" si="35"/>
        <v>#NAME?</v>
      </c>
      <c r="AS135" t="e">
        <f t="shared" ca="1" si="36"/>
        <v>#NAME?</v>
      </c>
      <c r="AT135" t="e">
        <f t="shared" ca="1" si="37"/>
        <v>#NAME?</v>
      </c>
      <c r="AU135" t="e">
        <f t="shared" ca="1" si="38"/>
        <v>#NAME?</v>
      </c>
      <c r="AV135" t="e">
        <f t="shared" ca="1" si="39"/>
        <v>#NAME?</v>
      </c>
    </row>
    <row r="136" spans="1:48" x14ac:dyDescent="0.35">
      <c r="A136" s="1" t="e">
        <f>CONCATENATE(RBs!#REF!," ",RBs!#REF!)</f>
        <v>#REF!</v>
      </c>
      <c r="B136" t="e">
        <f>RBs!#REF!</f>
        <v>#REF!</v>
      </c>
      <c r="C136" t="e">
        <f>RBs!#REF!</f>
        <v>#REF!</v>
      </c>
      <c r="D136" t="e">
        <f>RBs!#REF!</f>
        <v>#REF!</v>
      </c>
      <c r="E136" t="e">
        <f>RBs!#REF!</f>
        <v>#REF!</v>
      </c>
      <c r="F136" t="e">
        <f>RBs!#REF!</f>
        <v>#REF!</v>
      </c>
      <c r="G136" t="e">
        <f>RBs!#REF!</f>
        <v>#REF!</v>
      </c>
      <c r="H136" t="e">
        <f>RBs!#REF!</f>
        <v>#REF!</v>
      </c>
      <c r="I136" s="70" t="e">
        <f>RBs!#REF!</f>
        <v>#REF!</v>
      </c>
      <c r="J136" s="1" t="e">
        <f>CONCATENATE(RBs!#REF!," ",RBs!#REF!)</f>
        <v>#REF!</v>
      </c>
      <c r="K136" t="e">
        <f>RBs!#REF!</f>
        <v>#REF!</v>
      </c>
      <c r="L136" t="e">
        <f>RBs!#REF!</f>
        <v>#REF!</v>
      </c>
      <c r="M136" t="e">
        <f>RBs!#REF!</f>
        <v>#REF!</v>
      </c>
      <c r="N136" t="e">
        <f>RBs!#REF!</f>
        <v>#REF!</v>
      </c>
      <c r="O136" t="e">
        <f>RBs!#REF!</f>
        <v>#REF!</v>
      </c>
      <c r="P136" t="str">
        <f>RBs!A37</f>
        <v>Robinson</v>
      </c>
      <c r="Q136" t="str">
        <f>RBs!C37</f>
        <v>Redskins</v>
      </c>
      <c r="R136" s="70">
        <f>RBs!D37</f>
        <v>14</v>
      </c>
      <c r="S136" s="1" t="e">
        <f>CONCATENATE(RBs!#REF!," ",RBs!#REF!)</f>
        <v>#REF!</v>
      </c>
      <c r="T136" t="e">
        <f>RBs!#REF!</f>
        <v>#REF!</v>
      </c>
      <c r="U136" t="e">
        <f>RBs!#REF!</f>
        <v>#REF!</v>
      </c>
      <c r="V136" t="e">
        <f>RBs!#REF!</f>
        <v>#REF!</v>
      </c>
      <c r="W136">
        <f>RBs!F37</f>
        <v>0</v>
      </c>
      <c r="X136">
        <f>RBs!H37</f>
        <v>0</v>
      </c>
      <c r="Y136">
        <f>RBs!J37</f>
        <v>20</v>
      </c>
      <c r="Z136">
        <f>RBs!L37</f>
        <v>7</v>
      </c>
      <c r="AA136" s="70">
        <f>RBs!O37</f>
        <v>140</v>
      </c>
      <c r="AB136" s="1" t="str">
        <f>CONCATENATE(RBs!B37," ",RBs!A37)</f>
        <v>Brian Robinson</v>
      </c>
      <c r="AC136" t="str">
        <f>RBs!E37</f>
        <v>RB</v>
      </c>
      <c r="AD136" t="str">
        <f>RBs!C37</f>
        <v>Redskins</v>
      </c>
      <c r="AE136">
        <f>RBs!D37</f>
        <v>14</v>
      </c>
      <c r="AF136">
        <f>RBs!P37</f>
        <v>12</v>
      </c>
      <c r="AG136">
        <f>RBs!R37</f>
        <v>9</v>
      </c>
      <c r="AH136">
        <f>RBs!T37</f>
        <v>5</v>
      </c>
      <c r="AI136">
        <f>RBs!V37</f>
        <v>12</v>
      </c>
      <c r="AJ136" s="70">
        <f>RBs!X37</f>
        <v>22</v>
      </c>
      <c r="AK136" t="e">
        <f t="shared" ca="1" si="28"/>
        <v>#NAME?</v>
      </c>
      <c r="AL136" t="e">
        <f t="shared" ca="1" si="29"/>
        <v>#NAME?</v>
      </c>
      <c r="AM136" t="e">
        <f t="shared" ca="1" si="30"/>
        <v>#NAME?</v>
      </c>
      <c r="AN136" t="e">
        <f t="shared" ca="1" si="31"/>
        <v>#NAME?</v>
      </c>
      <c r="AO136" t="e">
        <f t="shared" ca="1" si="32"/>
        <v>#NAME?</v>
      </c>
      <c r="AP136" t="e">
        <f t="shared" ca="1" si="33"/>
        <v>#NAME?</v>
      </c>
      <c r="AQ136" t="e">
        <f t="shared" ca="1" si="34"/>
        <v>#NAME?</v>
      </c>
      <c r="AR136" t="e">
        <f t="shared" ca="1" si="35"/>
        <v>#NAME?</v>
      </c>
      <c r="AS136" t="e">
        <f t="shared" ca="1" si="36"/>
        <v>#NAME?</v>
      </c>
      <c r="AT136" t="e">
        <f t="shared" ca="1" si="37"/>
        <v>#NAME?</v>
      </c>
      <c r="AU136" t="e">
        <f t="shared" ca="1" si="38"/>
        <v>#NAME?</v>
      </c>
      <c r="AV136" t="e">
        <f t="shared" ca="1" si="39"/>
        <v>#NAME?</v>
      </c>
    </row>
    <row r="137" spans="1:48" x14ac:dyDescent="0.35">
      <c r="A137" s="1" t="e">
        <f>CONCATENATE(RBs!#REF!," ",RBs!#REF!)</f>
        <v>#REF!</v>
      </c>
      <c r="B137" t="e">
        <f>RBs!#REF!</f>
        <v>#REF!</v>
      </c>
      <c r="C137" t="e">
        <f>RBs!#REF!</f>
        <v>#REF!</v>
      </c>
      <c r="D137" t="e">
        <f>RBs!#REF!</f>
        <v>#REF!</v>
      </c>
      <c r="E137" t="e">
        <f>RBs!#REF!</f>
        <v>#REF!</v>
      </c>
      <c r="F137" t="e">
        <f>RBs!#REF!</f>
        <v>#REF!</v>
      </c>
      <c r="G137" t="e">
        <f>RBs!#REF!</f>
        <v>#REF!</v>
      </c>
      <c r="H137" t="e">
        <f>RBs!#REF!</f>
        <v>#REF!</v>
      </c>
      <c r="I137" s="70" t="e">
        <f>RBs!#REF!</f>
        <v>#REF!</v>
      </c>
      <c r="J137" s="1" t="e">
        <f>CONCATENATE(RBs!#REF!," ",RBs!#REF!)</f>
        <v>#REF!</v>
      </c>
      <c r="K137" t="e">
        <f>RBs!#REF!</f>
        <v>#REF!</v>
      </c>
      <c r="L137" t="e">
        <f>RBs!#REF!</f>
        <v>#REF!</v>
      </c>
      <c r="M137" t="e">
        <f>RBs!#REF!</f>
        <v>#REF!</v>
      </c>
      <c r="N137" t="e">
        <f>RBs!#REF!</f>
        <v>#REF!</v>
      </c>
      <c r="O137" t="e">
        <f>RBs!#REF!</f>
        <v>#REF!</v>
      </c>
      <c r="P137" t="str">
        <f>RBs!A38</f>
        <v>Charbonnet</v>
      </c>
      <c r="Q137" t="str">
        <f>RBs!C38</f>
        <v>Seahawks</v>
      </c>
      <c r="R137" s="70">
        <f>RBs!D38</f>
        <v>10</v>
      </c>
      <c r="S137" s="1" t="e">
        <f>CONCATENATE(RBs!#REF!," ",RBs!#REF!)</f>
        <v>#REF!</v>
      </c>
      <c r="T137" t="e">
        <f>RBs!#REF!</f>
        <v>#REF!</v>
      </c>
      <c r="U137" t="e">
        <f>RBs!#REF!</f>
        <v>#REF!</v>
      </c>
      <c r="V137" t="e">
        <f>RBs!#REF!</f>
        <v>#REF!</v>
      </c>
      <c r="W137">
        <f>RBs!F38</f>
        <v>0</v>
      </c>
      <c r="X137">
        <f>RBs!H38</f>
        <v>0</v>
      </c>
      <c r="Y137">
        <f>RBs!J38</f>
        <v>38</v>
      </c>
      <c r="Z137">
        <f>RBs!L38</f>
        <v>4</v>
      </c>
      <c r="AA137" s="70">
        <f>RBs!O38</f>
        <v>122</v>
      </c>
      <c r="AB137" s="1" t="str">
        <f>CONCATENATE(RBs!B38," ",RBs!A38)</f>
        <v>Zach Charbonnet</v>
      </c>
      <c r="AC137" t="str">
        <f>RBs!E38</f>
        <v>RB</v>
      </c>
      <c r="AD137" t="str">
        <f>RBs!C38</f>
        <v>Seahawks</v>
      </c>
      <c r="AE137">
        <f>RBs!D38</f>
        <v>10</v>
      </c>
      <c r="AF137">
        <f>RBs!P38</f>
        <v>-6</v>
      </c>
      <c r="AG137">
        <f>RBs!R38</f>
        <v>9</v>
      </c>
      <c r="AH137">
        <f>RBs!T38</f>
        <v>-3</v>
      </c>
      <c r="AI137">
        <f>RBs!V38</f>
        <v>-6</v>
      </c>
      <c r="AJ137" s="70">
        <f>RBs!X38</f>
        <v>4</v>
      </c>
      <c r="AK137" t="e">
        <f t="shared" ca="1" si="28"/>
        <v>#NAME?</v>
      </c>
      <c r="AL137" t="e">
        <f t="shared" ca="1" si="29"/>
        <v>#NAME?</v>
      </c>
      <c r="AM137" t="e">
        <f t="shared" ca="1" si="30"/>
        <v>#NAME?</v>
      </c>
      <c r="AN137" t="e">
        <f t="shared" ca="1" si="31"/>
        <v>#NAME?</v>
      </c>
      <c r="AO137" t="e">
        <f t="shared" ca="1" si="32"/>
        <v>#NAME?</v>
      </c>
      <c r="AP137" t="e">
        <f t="shared" ca="1" si="33"/>
        <v>#NAME?</v>
      </c>
      <c r="AQ137" t="e">
        <f t="shared" ca="1" si="34"/>
        <v>#NAME?</v>
      </c>
      <c r="AR137" t="e">
        <f t="shared" ca="1" si="35"/>
        <v>#NAME?</v>
      </c>
      <c r="AS137" t="e">
        <f t="shared" ca="1" si="36"/>
        <v>#NAME?</v>
      </c>
      <c r="AT137" t="e">
        <f t="shared" ca="1" si="37"/>
        <v>#NAME?</v>
      </c>
      <c r="AU137" t="e">
        <f t="shared" ca="1" si="38"/>
        <v>#NAME?</v>
      </c>
      <c r="AV137" t="e">
        <f t="shared" ca="1" si="39"/>
        <v>#NAME?</v>
      </c>
    </row>
    <row r="138" spans="1:48" x14ac:dyDescent="0.35">
      <c r="A138" s="1" t="e">
        <f>CONCATENATE(RBs!#REF!," ",RBs!#REF!)</f>
        <v>#REF!</v>
      </c>
      <c r="B138" t="e">
        <f>RBs!#REF!</f>
        <v>#REF!</v>
      </c>
      <c r="C138" t="e">
        <f>RBs!#REF!</f>
        <v>#REF!</v>
      </c>
      <c r="D138" t="e">
        <f>RBs!#REF!</f>
        <v>#REF!</v>
      </c>
      <c r="E138" t="e">
        <f>RBs!#REF!</f>
        <v>#REF!</v>
      </c>
      <c r="F138" t="e">
        <f>RBs!#REF!</f>
        <v>#REF!</v>
      </c>
      <c r="G138" t="e">
        <f>RBs!#REF!</f>
        <v>#REF!</v>
      </c>
      <c r="H138" t="e">
        <f>RBs!#REF!</f>
        <v>#REF!</v>
      </c>
      <c r="I138" s="70" t="e">
        <f>RBs!#REF!</f>
        <v>#REF!</v>
      </c>
      <c r="J138" s="1" t="e">
        <f>CONCATENATE(RBs!#REF!," ",RBs!#REF!)</f>
        <v>#REF!</v>
      </c>
      <c r="K138" t="e">
        <f>RBs!#REF!</f>
        <v>#REF!</v>
      </c>
      <c r="L138" t="e">
        <f>RBs!#REF!</f>
        <v>#REF!</v>
      </c>
      <c r="M138" t="e">
        <f>RBs!#REF!</f>
        <v>#REF!</v>
      </c>
      <c r="N138" t="e">
        <f>RBs!#REF!</f>
        <v>#REF!</v>
      </c>
      <c r="O138" t="e">
        <f>RBs!#REF!</f>
        <v>#REF!</v>
      </c>
      <c r="P138" t="str">
        <f>RBs!A39</f>
        <v>Brown</v>
      </c>
      <c r="Q138" t="str">
        <f>RBs!C39</f>
        <v>Bengals</v>
      </c>
      <c r="R138" s="70">
        <f>RBs!D39</f>
        <v>12</v>
      </c>
      <c r="S138" s="1" t="e">
        <f>CONCATENATE(RBs!#REF!," ",RBs!#REF!)</f>
        <v>#REF!</v>
      </c>
      <c r="T138" t="e">
        <f>RBs!#REF!</f>
        <v>#REF!</v>
      </c>
      <c r="U138" t="e">
        <f>RBs!#REF!</f>
        <v>#REF!</v>
      </c>
      <c r="V138" t="e">
        <f>RBs!#REF!</f>
        <v>#REF!</v>
      </c>
      <c r="W138">
        <f>RBs!F39</f>
        <v>0</v>
      </c>
      <c r="X138">
        <f>RBs!H39</f>
        <v>0</v>
      </c>
      <c r="Y138">
        <f>RBs!J39</f>
        <v>24</v>
      </c>
      <c r="Z138">
        <f>RBs!L39</f>
        <v>4</v>
      </c>
      <c r="AA138" s="70">
        <f>RBs!O39</f>
        <v>130</v>
      </c>
      <c r="AB138" s="1" t="str">
        <f>CONCATENATE(RBs!B39," ",RBs!A39)</f>
        <v>Chase Brown</v>
      </c>
      <c r="AC138" t="str">
        <f>RBs!E39</f>
        <v>RB</v>
      </c>
      <c r="AD138" t="str">
        <f>RBs!C39</f>
        <v>Bengals</v>
      </c>
      <c r="AE138">
        <f>RBs!D39</f>
        <v>12</v>
      </c>
      <c r="AF138">
        <f>RBs!P39</f>
        <v>2</v>
      </c>
      <c r="AG138">
        <f>RBs!R39</f>
        <v>3</v>
      </c>
      <c r="AH138">
        <f>RBs!T39</f>
        <v>-2</v>
      </c>
      <c r="AI138">
        <f>RBs!V39</f>
        <v>2</v>
      </c>
      <c r="AJ138" s="70">
        <f>RBs!X39</f>
        <v>12</v>
      </c>
      <c r="AK138" t="e">
        <f t="shared" ca="1" si="28"/>
        <v>#NAME?</v>
      </c>
      <c r="AL138" t="e">
        <f t="shared" ca="1" si="29"/>
        <v>#NAME?</v>
      </c>
      <c r="AM138" t="e">
        <f t="shared" ca="1" si="30"/>
        <v>#NAME?</v>
      </c>
      <c r="AN138" t="e">
        <f t="shared" ca="1" si="31"/>
        <v>#NAME?</v>
      </c>
      <c r="AO138" t="e">
        <f t="shared" ca="1" si="32"/>
        <v>#NAME?</v>
      </c>
      <c r="AP138" t="e">
        <f t="shared" ca="1" si="33"/>
        <v>#NAME?</v>
      </c>
      <c r="AQ138" t="e">
        <f t="shared" ca="1" si="34"/>
        <v>#NAME?</v>
      </c>
      <c r="AR138" t="e">
        <f t="shared" ca="1" si="35"/>
        <v>#NAME?</v>
      </c>
      <c r="AS138" t="e">
        <f t="shared" ca="1" si="36"/>
        <v>#NAME?</v>
      </c>
      <c r="AT138" t="e">
        <f t="shared" ca="1" si="37"/>
        <v>#NAME?</v>
      </c>
      <c r="AU138" t="e">
        <f t="shared" ca="1" si="38"/>
        <v>#NAME?</v>
      </c>
      <c r="AV138" t="e">
        <f t="shared" ca="1" si="39"/>
        <v>#NAME?</v>
      </c>
    </row>
    <row r="139" spans="1:48" x14ac:dyDescent="0.35">
      <c r="A139" s="1" t="e">
        <f>CONCATENATE(RBs!#REF!," ",RBs!#REF!)</f>
        <v>#REF!</v>
      </c>
      <c r="B139" t="e">
        <f>RBs!#REF!</f>
        <v>#REF!</v>
      </c>
      <c r="C139" t="e">
        <f>RBs!#REF!</f>
        <v>#REF!</v>
      </c>
      <c r="D139" t="e">
        <f>RBs!#REF!</f>
        <v>#REF!</v>
      </c>
      <c r="E139" t="e">
        <f>RBs!#REF!</f>
        <v>#REF!</v>
      </c>
      <c r="F139" t="e">
        <f>RBs!#REF!</f>
        <v>#REF!</v>
      </c>
      <c r="G139" t="e">
        <f>RBs!#REF!</f>
        <v>#REF!</v>
      </c>
      <c r="H139" t="e">
        <f>RBs!#REF!</f>
        <v>#REF!</v>
      </c>
      <c r="I139" s="70" t="e">
        <f>RBs!#REF!</f>
        <v>#REF!</v>
      </c>
      <c r="J139" s="1" t="e">
        <f>CONCATENATE(RBs!#REF!," ",RBs!#REF!)</f>
        <v>#REF!</v>
      </c>
      <c r="K139" t="e">
        <f>RBs!#REF!</f>
        <v>#REF!</v>
      </c>
      <c r="L139" t="e">
        <f>RBs!#REF!</f>
        <v>#REF!</v>
      </c>
      <c r="M139" t="e">
        <f>RBs!#REF!</f>
        <v>#REF!</v>
      </c>
      <c r="N139" t="e">
        <f>RBs!#REF!</f>
        <v>#REF!</v>
      </c>
      <c r="O139" t="e">
        <f>RBs!#REF!</f>
        <v>#REF!</v>
      </c>
      <c r="P139" t="str">
        <f>RBs!A40</f>
        <v>Dowdle</v>
      </c>
      <c r="Q139" t="str">
        <f>RBs!C40</f>
        <v>Cowboys</v>
      </c>
      <c r="R139" s="70">
        <f>RBs!D40</f>
        <v>7</v>
      </c>
      <c r="S139" s="1" t="e">
        <f>CONCATENATE(RBs!#REF!," ",RBs!#REF!)</f>
        <v>#REF!</v>
      </c>
      <c r="T139" t="e">
        <f>RBs!#REF!</f>
        <v>#REF!</v>
      </c>
      <c r="U139" t="e">
        <f>RBs!#REF!</f>
        <v>#REF!</v>
      </c>
      <c r="V139" t="e">
        <f>RBs!#REF!</f>
        <v>#REF!</v>
      </c>
      <c r="W139">
        <f>RBs!F40</f>
        <v>0</v>
      </c>
      <c r="X139">
        <f>RBs!H40</f>
        <v>0</v>
      </c>
      <c r="Y139">
        <f>RBs!J40</f>
        <v>25</v>
      </c>
      <c r="Z139">
        <f>RBs!L40</f>
        <v>4</v>
      </c>
      <c r="AA139" s="70">
        <f>RBs!O40</f>
        <v>129</v>
      </c>
      <c r="AB139" s="1" t="str">
        <f>CONCATENATE(RBs!B40," ",RBs!A40)</f>
        <v>Rico Dowdle</v>
      </c>
      <c r="AC139" t="str">
        <f>RBs!E40</f>
        <v>RB</v>
      </c>
      <c r="AD139" t="str">
        <f>RBs!C40</f>
        <v>Cowboys</v>
      </c>
      <c r="AE139">
        <f>RBs!D40</f>
        <v>7</v>
      </c>
      <c r="AF139">
        <f>RBs!P40</f>
        <v>1</v>
      </c>
      <c r="AG139">
        <f>RBs!R40</f>
        <v>3</v>
      </c>
      <c r="AH139">
        <f>RBs!T40</f>
        <v>-2</v>
      </c>
      <c r="AI139">
        <f>RBs!V40</f>
        <v>1</v>
      </c>
      <c r="AJ139" s="70">
        <f>RBs!X40</f>
        <v>11</v>
      </c>
      <c r="AK139" t="e">
        <f t="shared" ca="1" si="28"/>
        <v>#NAME?</v>
      </c>
      <c r="AL139" t="e">
        <f t="shared" ca="1" si="29"/>
        <v>#NAME?</v>
      </c>
      <c r="AM139" t="e">
        <f t="shared" ca="1" si="30"/>
        <v>#NAME?</v>
      </c>
      <c r="AN139" t="e">
        <f t="shared" ca="1" si="31"/>
        <v>#NAME?</v>
      </c>
      <c r="AO139" t="e">
        <f t="shared" ca="1" si="32"/>
        <v>#NAME?</v>
      </c>
      <c r="AP139" t="e">
        <f t="shared" ca="1" si="33"/>
        <v>#NAME?</v>
      </c>
      <c r="AQ139" t="e">
        <f t="shared" ca="1" si="34"/>
        <v>#NAME?</v>
      </c>
      <c r="AR139" t="e">
        <f t="shared" ca="1" si="35"/>
        <v>#NAME?</v>
      </c>
      <c r="AS139" t="e">
        <f t="shared" ca="1" si="36"/>
        <v>#NAME?</v>
      </c>
      <c r="AT139" t="e">
        <f t="shared" ca="1" si="37"/>
        <v>#NAME?</v>
      </c>
      <c r="AU139" t="e">
        <f t="shared" ca="1" si="38"/>
        <v>#NAME?</v>
      </c>
      <c r="AV139" t="e">
        <f t="shared" ca="1" si="39"/>
        <v>#NAME?</v>
      </c>
    </row>
    <row r="140" spans="1:48" x14ac:dyDescent="0.35">
      <c r="A140" s="1" t="e">
        <f>CONCATENATE(RBs!#REF!," ",RBs!#REF!)</f>
        <v>#REF!</v>
      </c>
      <c r="B140" t="e">
        <f>RBs!#REF!</f>
        <v>#REF!</v>
      </c>
      <c r="C140" t="e">
        <f>RBs!#REF!</f>
        <v>#REF!</v>
      </c>
      <c r="D140" t="e">
        <f>RBs!#REF!</f>
        <v>#REF!</v>
      </c>
      <c r="E140" t="e">
        <f>RBs!#REF!</f>
        <v>#REF!</v>
      </c>
      <c r="F140" t="e">
        <f>RBs!#REF!</f>
        <v>#REF!</v>
      </c>
      <c r="G140" t="e">
        <f>RBs!#REF!</f>
        <v>#REF!</v>
      </c>
      <c r="H140" t="e">
        <f>RBs!#REF!</f>
        <v>#REF!</v>
      </c>
      <c r="I140" s="70" t="e">
        <f>RBs!#REF!</f>
        <v>#REF!</v>
      </c>
      <c r="J140" s="1" t="e">
        <f>CONCATENATE(RBs!#REF!," ",RBs!#REF!)</f>
        <v>#REF!</v>
      </c>
      <c r="K140" t="e">
        <f>RBs!#REF!</f>
        <v>#REF!</v>
      </c>
      <c r="L140" t="e">
        <f>RBs!#REF!</f>
        <v>#REF!</v>
      </c>
      <c r="M140" t="e">
        <f>RBs!#REF!</f>
        <v>#REF!</v>
      </c>
      <c r="N140" t="e">
        <f>RBs!#REF!</f>
        <v>#REF!</v>
      </c>
      <c r="O140" t="e">
        <f>RBs!#REF!</f>
        <v>#REF!</v>
      </c>
      <c r="P140" t="str">
        <f>RBs!A41</f>
        <v>Allen</v>
      </c>
      <c r="Q140" t="str">
        <f>RBs!C41</f>
        <v>Jets</v>
      </c>
      <c r="R140" s="70">
        <f>RBs!D41</f>
        <v>12</v>
      </c>
      <c r="S140" s="1" t="e">
        <f>CONCATENATE(RBs!#REF!," ",RBs!#REF!)</f>
        <v>#REF!</v>
      </c>
      <c r="T140" t="e">
        <f>RBs!#REF!</f>
        <v>#REF!</v>
      </c>
      <c r="U140" t="e">
        <f>RBs!#REF!</f>
        <v>#REF!</v>
      </c>
      <c r="V140" t="e">
        <f>RBs!#REF!</f>
        <v>#REF!</v>
      </c>
      <c r="W140">
        <f>RBs!F41</f>
        <v>0</v>
      </c>
      <c r="X140">
        <f>RBs!H41</f>
        <v>0</v>
      </c>
      <c r="Y140">
        <f>RBs!J41</f>
        <v>26</v>
      </c>
      <c r="Z140">
        <f>RBs!L41</f>
        <v>5</v>
      </c>
      <c r="AA140" s="70">
        <f>RBs!O41</f>
        <v>125</v>
      </c>
      <c r="AB140" s="1" t="str">
        <f>CONCATENATE(RBs!B41," ",RBs!A41)</f>
        <v>Braelon Allen</v>
      </c>
      <c r="AC140" t="str">
        <f>RBs!E41</f>
        <v>RB</v>
      </c>
      <c r="AD140" t="str">
        <f>RBs!C41</f>
        <v>Jets</v>
      </c>
      <c r="AE140">
        <f>RBs!D41</f>
        <v>12</v>
      </c>
      <c r="AF140">
        <f>RBs!P41</f>
        <v>-3</v>
      </c>
      <c r="AG140">
        <f>RBs!R41</f>
        <v>0</v>
      </c>
      <c r="AH140">
        <f>RBs!T41</f>
        <v>4</v>
      </c>
      <c r="AI140">
        <f>RBs!V41</f>
        <v>-3</v>
      </c>
      <c r="AJ140" s="70">
        <f>RBs!X41</f>
        <v>7</v>
      </c>
      <c r="AK140" t="e">
        <f t="shared" ca="1" si="28"/>
        <v>#NAME?</v>
      </c>
      <c r="AL140" t="e">
        <f t="shared" ca="1" si="29"/>
        <v>#NAME?</v>
      </c>
      <c r="AM140" t="e">
        <f t="shared" ca="1" si="30"/>
        <v>#NAME?</v>
      </c>
      <c r="AN140" t="e">
        <f t="shared" ca="1" si="31"/>
        <v>#NAME?</v>
      </c>
      <c r="AO140" t="e">
        <f t="shared" ca="1" si="32"/>
        <v>#NAME?</v>
      </c>
      <c r="AP140" t="e">
        <f t="shared" ca="1" si="33"/>
        <v>#NAME?</v>
      </c>
      <c r="AQ140" t="e">
        <f t="shared" ca="1" si="34"/>
        <v>#NAME?</v>
      </c>
      <c r="AR140" t="e">
        <f t="shared" ca="1" si="35"/>
        <v>#NAME?</v>
      </c>
      <c r="AS140" t="e">
        <f t="shared" ca="1" si="36"/>
        <v>#NAME?</v>
      </c>
      <c r="AT140" t="e">
        <f t="shared" ca="1" si="37"/>
        <v>#NAME?</v>
      </c>
      <c r="AU140" t="e">
        <f t="shared" ca="1" si="38"/>
        <v>#NAME?</v>
      </c>
      <c r="AV140" t="e">
        <f t="shared" ca="1" si="39"/>
        <v>#NAME?</v>
      </c>
    </row>
    <row r="141" spans="1:48" x14ac:dyDescent="0.35">
      <c r="A141" s="1" t="e">
        <f>CONCATENATE(RBs!#REF!," ",RBs!#REF!)</f>
        <v>#REF!</v>
      </c>
      <c r="B141" t="e">
        <f>RBs!#REF!</f>
        <v>#REF!</v>
      </c>
      <c r="C141" t="e">
        <f>RBs!#REF!</f>
        <v>#REF!</v>
      </c>
      <c r="D141" t="e">
        <f>RBs!#REF!</f>
        <v>#REF!</v>
      </c>
      <c r="E141" t="e">
        <f>RBs!#REF!</f>
        <v>#REF!</v>
      </c>
      <c r="F141" t="e">
        <f>RBs!#REF!</f>
        <v>#REF!</v>
      </c>
      <c r="G141" t="e">
        <f>RBs!#REF!</f>
        <v>#REF!</v>
      </c>
      <c r="H141" t="e">
        <f>RBs!#REF!</f>
        <v>#REF!</v>
      </c>
      <c r="I141" s="70" t="e">
        <f>RBs!#REF!</f>
        <v>#REF!</v>
      </c>
      <c r="J141" s="1" t="e">
        <f>CONCATENATE(RBs!#REF!," ",RBs!#REF!)</f>
        <v>#REF!</v>
      </c>
      <c r="K141" t="e">
        <f>RBs!#REF!</f>
        <v>#REF!</v>
      </c>
      <c r="L141" t="e">
        <f>RBs!#REF!</f>
        <v>#REF!</v>
      </c>
      <c r="M141" t="e">
        <f>RBs!#REF!</f>
        <v>#REF!</v>
      </c>
      <c r="N141" t="e">
        <f>RBs!#REF!</f>
        <v>#REF!</v>
      </c>
      <c r="O141" t="e">
        <f>RBs!#REF!</f>
        <v>#REF!</v>
      </c>
      <c r="P141" t="str">
        <f>RBs!A42</f>
        <v>Davis</v>
      </c>
      <c r="Q141" t="str">
        <f>RBs!C42</f>
        <v>Bills</v>
      </c>
      <c r="R141" s="70">
        <f>RBs!D42</f>
        <v>12</v>
      </c>
      <c r="S141" s="1" t="e">
        <f>CONCATENATE(RBs!#REF!," ",RBs!#REF!)</f>
        <v>#REF!</v>
      </c>
      <c r="T141" t="e">
        <f>RBs!#REF!</f>
        <v>#REF!</v>
      </c>
      <c r="U141" t="e">
        <f>RBs!#REF!</f>
        <v>#REF!</v>
      </c>
      <c r="V141" t="e">
        <f>RBs!#REF!</f>
        <v>#REF!</v>
      </c>
      <c r="W141">
        <f>RBs!F42</f>
        <v>0</v>
      </c>
      <c r="X141">
        <f>RBs!H42</f>
        <v>0</v>
      </c>
      <c r="Y141">
        <f>RBs!J42</f>
        <v>20</v>
      </c>
      <c r="Z141">
        <f>RBs!L42</f>
        <v>5</v>
      </c>
      <c r="AA141" s="70">
        <f>RBs!O42</f>
        <v>129</v>
      </c>
      <c r="AB141" s="1" t="str">
        <f>CONCATENATE(RBs!B42," ",RBs!A42)</f>
        <v>Ray Davis</v>
      </c>
      <c r="AC141" t="str">
        <f>RBs!E42</f>
        <v>RB</v>
      </c>
      <c r="AD141" t="str">
        <f>RBs!C42</f>
        <v>Bills</v>
      </c>
      <c r="AE141">
        <f>RBs!D42</f>
        <v>12</v>
      </c>
      <c r="AF141">
        <f>RBs!P42</f>
        <v>1</v>
      </c>
      <c r="AG141">
        <f>RBs!R42</f>
        <v>-2</v>
      </c>
      <c r="AH141">
        <f>RBs!T42</f>
        <v>3</v>
      </c>
      <c r="AI141">
        <f>RBs!V42</f>
        <v>1</v>
      </c>
      <c r="AJ141" s="70">
        <f>RBs!X42</f>
        <v>11</v>
      </c>
      <c r="AK141" t="e">
        <f t="shared" ca="1" si="28"/>
        <v>#NAME?</v>
      </c>
      <c r="AL141" t="e">
        <f t="shared" ca="1" si="29"/>
        <v>#NAME?</v>
      </c>
      <c r="AM141" t="e">
        <f t="shared" ca="1" si="30"/>
        <v>#NAME?</v>
      </c>
      <c r="AN141" t="e">
        <f t="shared" ca="1" si="31"/>
        <v>#NAME?</v>
      </c>
      <c r="AO141" t="e">
        <f t="shared" ca="1" si="32"/>
        <v>#NAME?</v>
      </c>
      <c r="AP141" t="e">
        <f t="shared" ca="1" si="33"/>
        <v>#NAME?</v>
      </c>
      <c r="AQ141" t="e">
        <f t="shared" ca="1" si="34"/>
        <v>#NAME?</v>
      </c>
      <c r="AR141" t="e">
        <f t="shared" ca="1" si="35"/>
        <v>#NAME?</v>
      </c>
      <c r="AS141" t="e">
        <f t="shared" ca="1" si="36"/>
        <v>#NAME?</v>
      </c>
      <c r="AT141" t="e">
        <f t="shared" ca="1" si="37"/>
        <v>#NAME?</v>
      </c>
      <c r="AU141" t="e">
        <f t="shared" ca="1" si="38"/>
        <v>#NAME?</v>
      </c>
      <c r="AV141" t="e">
        <f t="shared" ca="1" si="39"/>
        <v>#NAME?</v>
      </c>
    </row>
    <row r="142" spans="1:48" x14ac:dyDescent="0.35">
      <c r="A142" s="1" t="e">
        <f>CONCATENATE(RBs!#REF!," ",RBs!#REF!)</f>
        <v>#REF!</v>
      </c>
      <c r="B142" t="e">
        <f>RBs!#REF!</f>
        <v>#REF!</v>
      </c>
      <c r="C142" t="e">
        <f>RBs!#REF!</f>
        <v>#REF!</v>
      </c>
      <c r="D142" t="e">
        <f>RBs!#REF!</f>
        <v>#REF!</v>
      </c>
      <c r="E142" t="e">
        <f>RBs!#REF!</f>
        <v>#REF!</v>
      </c>
      <c r="F142" t="e">
        <f>RBs!#REF!</f>
        <v>#REF!</v>
      </c>
      <c r="G142" t="e">
        <f>RBs!#REF!</f>
        <v>#REF!</v>
      </c>
      <c r="H142" t="e">
        <f>RBs!#REF!</f>
        <v>#REF!</v>
      </c>
      <c r="I142" s="70" t="e">
        <f>RBs!#REF!</f>
        <v>#REF!</v>
      </c>
      <c r="J142" s="1" t="e">
        <f>CONCATENATE(RBs!#REF!," ",RBs!#REF!)</f>
        <v>#REF!</v>
      </c>
      <c r="K142" t="e">
        <f>RBs!#REF!</f>
        <v>#REF!</v>
      </c>
      <c r="L142" t="e">
        <f>RBs!#REF!</f>
        <v>#REF!</v>
      </c>
      <c r="M142" t="e">
        <f>RBs!#REF!</f>
        <v>#REF!</v>
      </c>
      <c r="N142" t="e">
        <f>RBs!#REF!</f>
        <v>#REF!</v>
      </c>
      <c r="O142" t="e">
        <f>RBs!#REF!</f>
        <v>#REF!</v>
      </c>
      <c r="P142" t="str">
        <f>RBs!A43</f>
        <v>Dobbins</v>
      </c>
      <c r="Q142" t="str">
        <f>RBs!C43</f>
        <v>Chargers</v>
      </c>
      <c r="R142" s="70">
        <f>RBs!D43</f>
        <v>5</v>
      </c>
      <c r="S142" s="1" t="e">
        <f>CONCATENATE(RBs!#REF!," ",RBs!#REF!)</f>
        <v>#REF!</v>
      </c>
      <c r="T142" t="e">
        <f>RBs!#REF!</f>
        <v>#REF!</v>
      </c>
      <c r="U142" t="e">
        <f>RBs!#REF!</f>
        <v>#REF!</v>
      </c>
      <c r="V142" t="e">
        <f>RBs!#REF!</f>
        <v>#REF!</v>
      </c>
      <c r="W142">
        <f>RBs!F43</f>
        <v>0</v>
      </c>
      <c r="X142">
        <f>RBs!H43</f>
        <v>0</v>
      </c>
      <c r="Y142">
        <f>RBs!J43</f>
        <v>13</v>
      </c>
      <c r="Z142">
        <f>RBs!L43</f>
        <v>7</v>
      </c>
      <c r="AA142" s="70">
        <f>RBs!O43</f>
        <v>128</v>
      </c>
      <c r="AB142" s="1" t="str">
        <f>CONCATENATE(RBs!B43," ",RBs!A43)</f>
        <v>JK Dobbins</v>
      </c>
      <c r="AC142" t="str">
        <f>RBs!E43</f>
        <v>RB</v>
      </c>
      <c r="AD142" t="str">
        <f>RBs!C43</f>
        <v>Chargers</v>
      </c>
      <c r="AE142">
        <f>RBs!D43</f>
        <v>5</v>
      </c>
      <c r="AF142">
        <f>RBs!P43</f>
        <v>0</v>
      </c>
      <c r="AG142">
        <f>RBs!R43</f>
        <v>-10</v>
      </c>
      <c r="AH142">
        <f>RBs!T43</f>
        <v>0</v>
      </c>
      <c r="AI142">
        <f>RBs!V43</f>
        <v>0</v>
      </c>
      <c r="AJ142" s="70">
        <f>RBs!X43</f>
        <v>10</v>
      </c>
      <c r="AK142" t="e">
        <f t="shared" ca="1" si="28"/>
        <v>#NAME?</v>
      </c>
      <c r="AL142" t="e">
        <f t="shared" ca="1" si="29"/>
        <v>#NAME?</v>
      </c>
      <c r="AM142" t="e">
        <f t="shared" ca="1" si="30"/>
        <v>#NAME?</v>
      </c>
      <c r="AN142" t="e">
        <f t="shared" ca="1" si="31"/>
        <v>#NAME?</v>
      </c>
      <c r="AO142" t="e">
        <f t="shared" ca="1" si="32"/>
        <v>#NAME?</v>
      </c>
      <c r="AP142" t="e">
        <f t="shared" ca="1" si="33"/>
        <v>#NAME?</v>
      </c>
      <c r="AQ142" t="e">
        <f t="shared" ca="1" si="34"/>
        <v>#NAME?</v>
      </c>
      <c r="AR142" t="e">
        <f t="shared" ca="1" si="35"/>
        <v>#NAME?</v>
      </c>
      <c r="AS142" t="e">
        <f t="shared" ca="1" si="36"/>
        <v>#NAME?</v>
      </c>
      <c r="AT142" t="e">
        <f t="shared" ca="1" si="37"/>
        <v>#NAME?</v>
      </c>
      <c r="AU142" t="e">
        <f t="shared" ca="1" si="38"/>
        <v>#NAME?</v>
      </c>
      <c r="AV142" t="e">
        <f t="shared" ca="1" si="39"/>
        <v>#NAME?</v>
      </c>
    </row>
    <row r="143" spans="1:48" x14ac:dyDescent="0.35">
      <c r="A143" s="1" t="e">
        <f>CONCATENATE(RBs!#REF!," ",RBs!#REF!)</f>
        <v>#REF!</v>
      </c>
      <c r="B143" t="e">
        <f>RBs!#REF!</f>
        <v>#REF!</v>
      </c>
      <c r="C143" t="e">
        <f>RBs!#REF!</f>
        <v>#REF!</v>
      </c>
      <c r="D143" t="e">
        <f>RBs!#REF!</f>
        <v>#REF!</v>
      </c>
      <c r="E143" t="e">
        <f>RBs!#REF!</f>
        <v>#REF!</v>
      </c>
      <c r="F143" t="e">
        <f>RBs!#REF!</f>
        <v>#REF!</v>
      </c>
      <c r="G143" t="e">
        <f>RBs!#REF!</f>
        <v>#REF!</v>
      </c>
      <c r="H143" t="e">
        <f>RBs!#REF!</f>
        <v>#REF!</v>
      </c>
      <c r="I143" s="70" t="e">
        <f>RBs!#REF!</f>
        <v>#REF!</v>
      </c>
      <c r="J143" s="1" t="e">
        <f>CONCATENATE(RBs!#REF!," ",RBs!#REF!)</f>
        <v>#REF!</v>
      </c>
      <c r="K143" t="e">
        <f>RBs!#REF!</f>
        <v>#REF!</v>
      </c>
      <c r="L143" t="e">
        <f>RBs!#REF!</f>
        <v>#REF!</v>
      </c>
      <c r="M143" t="e">
        <f>RBs!#REF!</f>
        <v>#REF!</v>
      </c>
      <c r="N143" t="e">
        <f>RBs!#REF!</f>
        <v>#REF!</v>
      </c>
      <c r="O143" t="e">
        <f>RBs!#REF!</f>
        <v>#REF!</v>
      </c>
      <c r="P143" t="str">
        <f>RBs!A44</f>
        <v>Chandler</v>
      </c>
      <c r="Q143" t="str">
        <f>RBs!C44</f>
        <v>Vikings</v>
      </c>
      <c r="R143" s="70">
        <f>RBs!D44</f>
        <v>6</v>
      </c>
      <c r="S143" s="1" t="e">
        <f>CONCATENATE(RBs!#REF!," ",RBs!#REF!)</f>
        <v>#REF!</v>
      </c>
      <c r="T143" t="e">
        <f>RBs!#REF!</f>
        <v>#REF!</v>
      </c>
      <c r="U143" t="e">
        <f>RBs!#REF!</f>
        <v>#REF!</v>
      </c>
      <c r="V143" t="e">
        <f>RBs!#REF!</f>
        <v>#REF!</v>
      </c>
      <c r="W143">
        <f>RBs!F44</f>
        <v>0</v>
      </c>
      <c r="X143">
        <f>RBs!H44</f>
        <v>0</v>
      </c>
      <c r="Y143">
        <f>RBs!J44</f>
        <v>28</v>
      </c>
      <c r="Z143">
        <f>RBs!L44</f>
        <v>4</v>
      </c>
      <c r="AA143" s="70">
        <f>RBs!O44</f>
        <v>112</v>
      </c>
      <c r="AB143" s="1" t="str">
        <f>CONCATENATE(RBs!B44," ",RBs!A44)</f>
        <v>Ty Chandler</v>
      </c>
      <c r="AC143" t="str">
        <f>RBs!E44</f>
        <v>RB</v>
      </c>
      <c r="AD143" t="str">
        <f>RBs!C44</f>
        <v>Vikings</v>
      </c>
      <c r="AE143">
        <f>RBs!D44</f>
        <v>6</v>
      </c>
      <c r="AF143">
        <f>RBs!P44</f>
        <v>-16</v>
      </c>
      <c r="AG143">
        <f>RBs!R44</f>
        <v>-11</v>
      </c>
      <c r="AH143">
        <f>RBs!T44</f>
        <v>-11</v>
      </c>
      <c r="AI143">
        <f>RBs!V44</f>
        <v>-16</v>
      </c>
      <c r="AJ143" s="70">
        <f>RBs!X44</f>
        <v>-6</v>
      </c>
      <c r="AK143" t="e">
        <f t="shared" ca="1" si="28"/>
        <v>#NAME?</v>
      </c>
      <c r="AL143" t="e">
        <f t="shared" ca="1" si="29"/>
        <v>#NAME?</v>
      </c>
      <c r="AM143" t="e">
        <f t="shared" ca="1" si="30"/>
        <v>#NAME?</v>
      </c>
      <c r="AN143" t="e">
        <f t="shared" ca="1" si="31"/>
        <v>#NAME?</v>
      </c>
      <c r="AO143" t="e">
        <f t="shared" ca="1" si="32"/>
        <v>#NAME?</v>
      </c>
      <c r="AP143" t="e">
        <f t="shared" ca="1" si="33"/>
        <v>#NAME?</v>
      </c>
      <c r="AQ143" t="e">
        <f t="shared" ca="1" si="34"/>
        <v>#NAME?</v>
      </c>
      <c r="AR143" t="e">
        <f t="shared" ca="1" si="35"/>
        <v>#NAME?</v>
      </c>
      <c r="AS143" t="e">
        <f t="shared" ca="1" si="36"/>
        <v>#NAME?</v>
      </c>
      <c r="AT143" t="e">
        <f t="shared" ca="1" si="37"/>
        <v>#NAME?</v>
      </c>
      <c r="AU143" t="e">
        <f t="shared" ca="1" si="38"/>
        <v>#NAME?</v>
      </c>
      <c r="AV143" t="e">
        <f t="shared" ca="1" si="39"/>
        <v>#NAME?</v>
      </c>
    </row>
    <row r="144" spans="1:48" x14ac:dyDescent="0.35">
      <c r="A144" s="1" t="e">
        <f>CONCATENATE(RBs!#REF!," ",RBs!#REF!)</f>
        <v>#REF!</v>
      </c>
      <c r="B144" t="e">
        <f>RBs!#REF!</f>
        <v>#REF!</v>
      </c>
      <c r="C144" t="e">
        <f>RBs!#REF!</f>
        <v>#REF!</v>
      </c>
      <c r="D144" t="e">
        <f>RBs!#REF!</f>
        <v>#REF!</v>
      </c>
      <c r="E144" t="e">
        <f>RBs!#REF!</f>
        <v>#REF!</v>
      </c>
      <c r="F144" t="e">
        <f>RBs!#REF!</f>
        <v>#REF!</v>
      </c>
      <c r="G144" t="e">
        <f>RBs!#REF!</f>
        <v>#REF!</v>
      </c>
      <c r="H144" t="e">
        <f>RBs!#REF!</f>
        <v>#REF!</v>
      </c>
      <c r="I144" s="70" t="e">
        <f>RBs!#REF!</f>
        <v>#REF!</v>
      </c>
      <c r="J144" s="1" t="e">
        <f>CONCATENATE(RBs!#REF!," ",RBs!#REF!)</f>
        <v>#REF!</v>
      </c>
      <c r="K144" t="e">
        <f>RBs!#REF!</f>
        <v>#REF!</v>
      </c>
      <c r="L144" t="e">
        <f>RBs!#REF!</f>
        <v>#REF!</v>
      </c>
      <c r="M144" t="e">
        <f>RBs!#REF!</f>
        <v>#REF!</v>
      </c>
      <c r="N144" t="e">
        <f>RBs!#REF!</f>
        <v>#REF!</v>
      </c>
      <c r="O144" t="e">
        <f>RBs!#REF!</f>
        <v>#REF!</v>
      </c>
      <c r="P144" t="str">
        <f>RBs!A45</f>
        <v>Benson</v>
      </c>
      <c r="Q144" t="str">
        <f>RBs!C45</f>
        <v>Cardinals</v>
      </c>
      <c r="R144" s="70">
        <f>RBs!D45</f>
        <v>11</v>
      </c>
      <c r="S144" s="1" t="e">
        <f>CONCATENATE(RBs!#REF!," ",RBs!#REF!)</f>
        <v>#REF!</v>
      </c>
      <c r="T144" t="e">
        <f>RBs!#REF!</f>
        <v>#REF!</v>
      </c>
      <c r="U144" t="e">
        <f>RBs!#REF!</f>
        <v>#REF!</v>
      </c>
      <c r="V144" t="e">
        <f>RBs!#REF!</f>
        <v>#REF!</v>
      </c>
      <c r="W144">
        <f>RBs!F45</f>
        <v>0</v>
      </c>
      <c r="X144">
        <f>RBs!H45</f>
        <v>0</v>
      </c>
      <c r="Y144">
        <f>RBs!J45</f>
        <v>16</v>
      </c>
      <c r="Z144">
        <f>RBs!L45</f>
        <v>5</v>
      </c>
      <c r="AA144" s="70">
        <f>RBs!O45</f>
        <v>123</v>
      </c>
      <c r="AB144" s="1" t="str">
        <f>CONCATENATE(RBs!B45," ",RBs!A45)</f>
        <v>Trey Benson</v>
      </c>
      <c r="AC144" t="str">
        <f>RBs!E45</f>
        <v>RB</v>
      </c>
      <c r="AD144" t="str">
        <f>RBs!C45</f>
        <v>Cardinals</v>
      </c>
      <c r="AE144">
        <f>RBs!D45</f>
        <v>11</v>
      </c>
      <c r="AF144">
        <f>RBs!P45</f>
        <v>-5</v>
      </c>
      <c r="AG144">
        <f>RBs!R45</f>
        <v>-12</v>
      </c>
      <c r="AH144">
        <f>RBs!T45</f>
        <v>1</v>
      </c>
      <c r="AI144">
        <f>RBs!V45</f>
        <v>-5</v>
      </c>
      <c r="AJ144" s="70">
        <f>RBs!X45</f>
        <v>5</v>
      </c>
      <c r="AK144" t="e">
        <f t="shared" ca="1" si="28"/>
        <v>#NAME?</v>
      </c>
      <c r="AL144" t="e">
        <f t="shared" ca="1" si="29"/>
        <v>#NAME?</v>
      </c>
      <c r="AM144" t="e">
        <f t="shared" ca="1" si="30"/>
        <v>#NAME?</v>
      </c>
      <c r="AN144" t="e">
        <f t="shared" ca="1" si="31"/>
        <v>#NAME?</v>
      </c>
      <c r="AO144" t="e">
        <f t="shared" ca="1" si="32"/>
        <v>#NAME?</v>
      </c>
      <c r="AP144" t="e">
        <f t="shared" ca="1" si="33"/>
        <v>#NAME?</v>
      </c>
      <c r="AQ144" t="e">
        <f t="shared" ca="1" si="34"/>
        <v>#NAME?</v>
      </c>
      <c r="AR144" t="e">
        <f t="shared" ca="1" si="35"/>
        <v>#NAME?</v>
      </c>
      <c r="AS144" t="e">
        <f t="shared" ca="1" si="36"/>
        <v>#NAME?</v>
      </c>
      <c r="AT144" t="e">
        <f t="shared" ca="1" si="37"/>
        <v>#NAME?</v>
      </c>
      <c r="AU144" t="e">
        <f t="shared" ca="1" si="38"/>
        <v>#NAME?</v>
      </c>
      <c r="AV144" t="e">
        <f t="shared" ca="1" si="39"/>
        <v>#NAME?</v>
      </c>
    </row>
    <row r="145" spans="1:48" x14ac:dyDescent="0.35">
      <c r="A145" s="1" t="e">
        <f>CONCATENATE(RBs!#REF!," ",RBs!#REF!)</f>
        <v>#REF!</v>
      </c>
      <c r="B145" t="e">
        <f>RBs!#REF!</f>
        <v>#REF!</v>
      </c>
      <c r="C145" t="e">
        <f>RBs!#REF!</f>
        <v>#REF!</v>
      </c>
      <c r="D145" t="e">
        <f>RBs!#REF!</f>
        <v>#REF!</v>
      </c>
      <c r="E145" t="e">
        <f>RBs!#REF!</f>
        <v>#REF!</v>
      </c>
      <c r="F145" t="e">
        <f>RBs!#REF!</f>
        <v>#REF!</v>
      </c>
      <c r="G145" t="e">
        <f>RBs!#REF!</f>
        <v>#REF!</v>
      </c>
      <c r="H145" t="e">
        <f>RBs!#REF!</f>
        <v>#REF!</v>
      </c>
      <c r="I145" s="70" t="e">
        <f>RBs!#REF!</f>
        <v>#REF!</v>
      </c>
      <c r="J145" s="1" t="e">
        <f>CONCATENATE(RBs!#REF!," ",RBs!#REF!)</f>
        <v>#REF!</v>
      </c>
      <c r="K145" t="e">
        <f>RBs!#REF!</f>
        <v>#REF!</v>
      </c>
      <c r="L145" t="e">
        <f>RBs!#REF!</f>
        <v>#REF!</v>
      </c>
      <c r="M145" t="e">
        <f>RBs!#REF!</f>
        <v>#REF!</v>
      </c>
      <c r="N145" t="e">
        <f>RBs!#REF!</f>
        <v>#REF!</v>
      </c>
      <c r="O145" t="e">
        <f>RBs!#REF!</f>
        <v>#REF!</v>
      </c>
      <c r="P145" t="str">
        <f>RBs!A46</f>
        <v>Chubb</v>
      </c>
      <c r="Q145" t="str">
        <f>RBs!C46</f>
        <v>Browns</v>
      </c>
      <c r="R145" s="70">
        <f>RBs!D46</f>
        <v>10</v>
      </c>
      <c r="S145" s="1" t="e">
        <f>CONCATENATE(RBs!#REF!," ",RBs!#REF!)</f>
        <v>#REF!</v>
      </c>
      <c r="T145" t="e">
        <f>RBs!#REF!</f>
        <v>#REF!</v>
      </c>
      <c r="U145" t="e">
        <f>RBs!#REF!</f>
        <v>#REF!</v>
      </c>
      <c r="V145" t="e">
        <f>RBs!#REF!</f>
        <v>#REF!</v>
      </c>
      <c r="W145">
        <f>RBs!F46</f>
        <v>0</v>
      </c>
      <c r="X145">
        <f>RBs!H46</f>
        <v>0</v>
      </c>
      <c r="Y145">
        <f>RBs!J46</f>
        <v>14</v>
      </c>
      <c r="Z145">
        <f>RBs!L46</f>
        <v>4</v>
      </c>
      <c r="AA145" s="70">
        <f>RBs!O46</f>
        <v>123</v>
      </c>
      <c r="AB145" s="1" t="str">
        <f>CONCATENATE(RBs!B46," ",RBs!A46)</f>
        <v>Nick Chubb</v>
      </c>
      <c r="AC145" t="str">
        <f>RBs!E46</f>
        <v>RB</v>
      </c>
      <c r="AD145" t="str">
        <f>RBs!C46</f>
        <v>Browns</v>
      </c>
      <c r="AE145">
        <f>RBs!D46</f>
        <v>10</v>
      </c>
      <c r="AF145">
        <f>RBs!P46</f>
        <v>-5</v>
      </c>
      <c r="AG145">
        <f>RBs!R46</f>
        <v>-14</v>
      </c>
      <c r="AH145">
        <f>RBs!T46</f>
        <v>-3</v>
      </c>
      <c r="AI145">
        <f>RBs!V46</f>
        <v>-5</v>
      </c>
      <c r="AJ145" s="70">
        <f>RBs!X46</f>
        <v>5</v>
      </c>
      <c r="AK145" t="e">
        <f t="shared" ca="1" si="28"/>
        <v>#NAME?</v>
      </c>
      <c r="AL145" t="e">
        <f t="shared" ca="1" si="29"/>
        <v>#NAME?</v>
      </c>
      <c r="AM145" t="e">
        <f t="shared" ca="1" si="30"/>
        <v>#NAME?</v>
      </c>
      <c r="AN145" t="e">
        <f t="shared" ca="1" si="31"/>
        <v>#NAME?</v>
      </c>
      <c r="AO145" t="e">
        <f t="shared" ca="1" si="32"/>
        <v>#NAME?</v>
      </c>
      <c r="AP145" t="e">
        <f t="shared" ca="1" si="33"/>
        <v>#NAME?</v>
      </c>
      <c r="AQ145" t="e">
        <f t="shared" ca="1" si="34"/>
        <v>#NAME?</v>
      </c>
      <c r="AR145" t="e">
        <f t="shared" ca="1" si="35"/>
        <v>#NAME?</v>
      </c>
      <c r="AS145" t="e">
        <f t="shared" ca="1" si="36"/>
        <v>#NAME?</v>
      </c>
      <c r="AT145" t="e">
        <f t="shared" ca="1" si="37"/>
        <v>#NAME?</v>
      </c>
      <c r="AU145" t="e">
        <f t="shared" ca="1" si="38"/>
        <v>#NAME?</v>
      </c>
      <c r="AV145" t="e">
        <f t="shared" ca="1" si="39"/>
        <v>#NAME?</v>
      </c>
    </row>
    <row r="146" spans="1:48" x14ac:dyDescent="0.35">
      <c r="A146" s="1" t="e">
        <f>CONCATENATE(RBs!#REF!," ",RBs!#REF!)</f>
        <v>#REF!</v>
      </c>
      <c r="B146" t="e">
        <f>RBs!#REF!</f>
        <v>#REF!</v>
      </c>
      <c r="C146" t="e">
        <f>RBs!#REF!</f>
        <v>#REF!</v>
      </c>
      <c r="D146" t="e">
        <f>RBs!#REF!</f>
        <v>#REF!</v>
      </c>
      <c r="E146" t="e">
        <f>RBs!#REF!</f>
        <v>#REF!</v>
      </c>
      <c r="F146" t="e">
        <f>RBs!#REF!</f>
        <v>#REF!</v>
      </c>
      <c r="G146" t="e">
        <f>RBs!#REF!</f>
        <v>#REF!</v>
      </c>
      <c r="H146" t="e">
        <f>RBs!#REF!</f>
        <v>#REF!</v>
      </c>
      <c r="I146" s="70" t="e">
        <f>RBs!#REF!</f>
        <v>#REF!</v>
      </c>
      <c r="J146" s="1" t="e">
        <f>CONCATENATE(RBs!#REF!," ",RBs!#REF!)</f>
        <v>#REF!</v>
      </c>
      <c r="K146" t="e">
        <f>RBs!#REF!</f>
        <v>#REF!</v>
      </c>
      <c r="L146" t="e">
        <f>RBs!#REF!</f>
        <v>#REF!</v>
      </c>
      <c r="M146" t="e">
        <f>RBs!#REF!</f>
        <v>#REF!</v>
      </c>
      <c r="N146" t="e">
        <f>RBs!#REF!</f>
        <v>#REF!</v>
      </c>
      <c r="O146" t="e">
        <f>RBs!#REF!</f>
        <v>#REF!</v>
      </c>
      <c r="P146" t="str">
        <f>RBs!A47</f>
        <v>Corum</v>
      </c>
      <c r="Q146" t="str">
        <f>RBs!C47</f>
        <v>Rams</v>
      </c>
      <c r="R146" s="70">
        <f>RBs!D47</f>
        <v>6</v>
      </c>
      <c r="S146" s="1" t="e">
        <f>CONCATENATE(RBs!#REF!," ",RBs!#REF!)</f>
        <v>#REF!</v>
      </c>
      <c r="T146" t="e">
        <f>RBs!#REF!</f>
        <v>#REF!</v>
      </c>
      <c r="U146" t="e">
        <f>RBs!#REF!</f>
        <v>#REF!</v>
      </c>
      <c r="V146" t="e">
        <f>RBs!#REF!</f>
        <v>#REF!</v>
      </c>
      <c r="W146">
        <f>RBs!F47</f>
        <v>0</v>
      </c>
      <c r="X146">
        <f>RBs!H47</f>
        <v>0</v>
      </c>
      <c r="Y146">
        <f>RBs!J47</f>
        <v>10</v>
      </c>
      <c r="Z146">
        <f>RBs!L47</f>
        <v>5</v>
      </c>
      <c r="AA146" s="70">
        <f>RBs!O47</f>
        <v>125</v>
      </c>
      <c r="AB146" s="1" t="str">
        <f>CONCATENATE(RBs!B47," ",RBs!A47)</f>
        <v>Blake Corum</v>
      </c>
      <c r="AC146" t="str">
        <f>RBs!E47</f>
        <v>RB</v>
      </c>
      <c r="AD146" t="str">
        <f>RBs!C47</f>
        <v>Rams</v>
      </c>
      <c r="AE146">
        <f>RBs!D47</f>
        <v>6</v>
      </c>
      <c r="AF146">
        <f>RBs!P47</f>
        <v>-3</v>
      </c>
      <c r="AG146">
        <f>RBs!R47</f>
        <v>-16</v>
      </c>
      <c r="AH146">
        <f>RBs!T47</f>
        <v>4</v>
      </c>
      <c r="AI146">
        <f>RBs!V47</f>
        <v>-3</v>
      </c>
      <c r="AJ146" s="70">
        <f>RBs!X47</f>
        <v>7</v>
      </c>
      <c r="AK146" t="e">
        <f t="shared" ca="1" si="28"/>
        <v>#NAME?</v>
      </c>
      <c r="AL146" t="e">
        <f t="shared" ca="1" si="29"/>
        <v>#NAME?</v>
      </c>
      <c r="AM146" t="e">
        <f t="shared" ca="1" si="30"/>
        <v>#NAME?</v>
      </c>
      <c r="AN146" t="e">
        <f t="shared" ca="1" si="31"/>
        <v>#NAME?</v>
      </c>
      <c r="AO146" t="e">
        <f t="shared" ca="1" si="32"/>
        <v>#NAME?</v>
      </c>
      <c r="AP146" t="e">
        <f t="shared" ca="1" si="33"/>
        <v>#NAME?</v>
      </c>
      <c r="AQ146" t="e">
        <f t="shared" ca="1" si="34"/>
        <v>#NAME?</v>
      </c>
      <c r="AR146" t="e">
        <f t="shared" ca="1" si="35"/>
        <v>#NAME?</v>
      </c>
      <c r="AS146" t="e">
        <f t="shared" ca="1" si="36"/>
        <v>#NAME?</v>
      </c>
      <c r="AT146" t="e">
        <f t="shared" ca="1" si="37"/>
        <v>#NAME?</v>
      </c>
      <c r="AU146" t="e">
        <f t="shared" ca="1" si="38"/>
        <v>#NAME?</v>
      </c>
      <c r="AV146" t="e">
        <f t="shared" ca="1" si="39"/>
        <v>#NAME?</v>
      </c>
    </row>
    <row r="147" spans="1:48" x14ac:dyDescent="0.35">
      <c r="A147" s="1" t="e">
        <f>CONCATENATE(RBs!#REF!," ",RBs!#REF!)</f>
        <v>#REF!</v>
      </c>
      <c r="B147" t="e">
        <f>RBs!#REF!</f>
        <v>#REF!</v>
      </c>
      <c r="C147" t="e">
        <f>RBs!#REF!</f>
        <v>#REF!</v>
      </c>
      <c r="D147" t="e">
        <f>RBs!#REF!</f>
        <v>#REF!</v>
      </c>
      <c r="E147" t="e">
        <f>RBs!#REF!</f>
        <v>#REF!</v>
      </c>
      <c r="F147" t="e">
        <f>RBs!#REF!</f>
        <v>#REF!</v>
      </c>
      <c r="G147" t="e">
        <f>RBs!#REF!</f>
        <v>#REF!</v>
      </c>
      <c r="H147" t="e">
        <f>RBs!#REF!</f>
        <v>#REF!</v>
      </c>
      <c r="I147" s="70" t="e">
        <f>RBs!#REF!</f>
        <v>#REF!</v>
      </c>
      <c r="J147" s="1" t="e">
        <f>CONCATENATE(RBs!#REF!," ",RBs!#REF!)</f>
        <v>#REF!</v>
      </c>
      <c r="K147" t="e">
        <f>RBs!#REF!</f>
        <v>#REF!</v>
      </c>
      <c r="L147" t="e">
        <f>RBs!#REF!</f>
        <v>#REF!</v>
      </c>
      <c r="M147" t="e">
        <f>RBs!#REF!</f>
        <v>#REF!</v>
      </c>
      <c r="N147" t="e">
        <f>RBs!#REF!</f>
        <v>#REF!</v>
      </c>
      <c r="O147" t="e">
        <f>RBs!#REF!</f>
        <v>#REF!</v>
      </c>
      <c r="P147" t="str">
        <f>RBs!A48</f>
        <v>Brooks</v>
      </c>
      <c r="Q147" t="str">
        <f>RBs!C48</f>
        <v>Panthers</v>
      </c>
      <c r="R147" s="70">
        <f>RBs!D48</f>
        <v>11</v>
      </c>
      <c r="S147" s="1" t="e">
        <f>CONCATENATE(RBs!#REF!," ",RBs!#REF!)</f>
        <v>#REF!</v>
      </c>
      <c r="T147" t="e">
        <f>RBs!#REF!</f>
        <v>#REF!</v>
      </c>
      <c r="U147" t="e">
        <f>RBs!#REF!</f>
        <v>#REF!</v>
      </c>
      <c r="V147" t="e">
        <f>RBs!#REF!</f>
        <v>#REF!</v>
      </c>
      <c r="W147">
        <f>RBs!F48</f>
        <v>0</v>
      </c>
      <c r="X147">
        <f>RBs!H48</f>
        <v>0</v>
      </c>
      <c r="Y147">
        <f>RBs!J48</f>
        <v>22</v>
      </c>
      <c r="Z147">
        <f>RBs!L48</f>
        <v>3</v>
      </c>
      <c r="AA147" s="70">
        <f>RBs!O48</f>
        <v>112</v>
      </c>
      <c r="AB147" s="1" t="str">
        <f>CONCATENATE(RBs!B48," ",RBs!A48)</f>
        <v>Jonathon Brooks</v>
      </c>
      <c r="AC147" t="str">
        <f>RBs!E48</f>
        <v>RB</v>
      </c>
      <c r="AD147" t="str">
        <f>RBs!C48</f>
        <v>Panthers</v>
      </c>
      <c r="AE147">
        <f>RBs!D48</f>
        <v>11</v>
      </c>
      <c r="AF147">
        <f>RBs!P48</f>
        <v>-16</v>
      </c>
      <c r="AG147">
        <f>RBs!R48</f>
        <v>-17</v>
      </c>
      <c r="AH147">
        <f>RBs!T48</f>
        <v>-11</v>
      </c>
      <c r="AI147">
        <f>RBs!V48</f>
        <v>-16</v>
      </c>
      <c r="AJ147" s="70">
        <f>RBs!X48</f>
        <v>-6</v>
      </c>
      <c r="AK147" t="e">
        <f t="shared" ca="1" si="28"/>
        <v>#NAME?</v>
      </c>
      <c r="AL147" t="e">
        <f t="shared" ca="1" si="29"/>
        <v>#NAME?</v>
      </c>
      <c r="AM147" t="e">
        <f t="shared" ca="1" si="30"/>
        <v>#NAME?</v>
      </c>
      <c r="AN147" t="e">
        <f t="shared" ca="1" si="31"/>
        <v>#NAME?</v>
      </c>
      <c r="AO147" t="e">
        <f t="shared" ca="1" si="32"/>
        <v>#NAME?</v>
      </c>
      <c r="AP147" t="e">
        <f t="shared" ca="1" si="33"/>
        <v>#NAME?</v>
      </c>
      <c r="AQ147" t="e">
        <f t="shared" ca="1" si="34"/>
        <v>#NAME?</v>
      </c>
      <c r="AR147" t="e">
        <f t="shared" ca="1" si="35"/>
        <v>#NAME?</v>
      </c>
      <c r="AS147" t="e">
        <f t="shared" ca="1" si="36"/>
        <v>#NAME?</v>
      </c>
      <c r="AT147" t="e">
        <f t="shared" ca="1" si="37"/>
        <v>#NAME?</v>
      </c>
      <c r="AU147" t="e">
        <f t="shared" ca="1" si="38"/>
        <v>#NAME?</v>
      </c>
      <c r="AV147" t="e">
        <f t="shared" ca="1" si="39"/>
        <v>#NAME?</v>
      </c>
    </row>
    <row r="148" spans="1:48" x14ac:dyDescent="0.35">
      <c r="A148" s="1" t="e">
        <f>CONCATENATE(RBs!#REF!," ",RBs!#REF!)</f>
        <v>#REF!</v>
      </c>
      <c r="B148" t="e">
        <f>RBs!#REF!</f>
        <v>#REF!</v>
      </c>
      <c r="C148" t="e">
        <f>RBs!#REF!</f>
        <v>#REF!</v>
      </c>
      <c r="D148" t="e">
        <f>RBs!#REF!</f>
        <v>#REF!</v>
      </c>
      <c r="E148" t="e">
        <f>RBs!#REF!</f>
        <v>#REF!</v>
      </c>
      <c r="F148" t="e">
        <f>RBs!#REF!</f>
        <v>#REF!</v>
      </c>
      <c r="G148" t="e">
        <f>RBs!#REF!</f>
        <v>#REF!</v>
      </c>
      <c r="H148" t="e">
        <f>RBs!#REF!</f>
        <v>#REF!</v>
      </c>
      <c r="I148" s="70" t="e">
        <f>RBs!#REF!</f>
        <v>#REF!</v>
      </c>
      <c r="J148" s="1" t="e">
        <f>CONCATENATE(RBs!#REF!," ",RBs!#REF!)</f>
        <v>#REF!</v>
      </c>
      <c r="K148" t="e">
        <f>RBs!#REF!</f>
        <v>#REF!</v>
      </c>
      <c r="L148" t="e">
        <f>RBs!#REF!</f>
        <v>#REF!</v>
      </c>
      <c r="M148" t="e">
        <f>RBs!#REF!</f>
        <v>#REF!</v>
      </c>
      <c r="N148" t="e">
        <f>RBs!#REF!</f>
        <v>#REF!</v>
      </c>
      <c r="O148" t="e">
        <f>RBs!#REF!</f>
        <v>#REF!</v>
      </c>
      <c r="P148" t="str">
        <f>RBs!A49</f>
        <v>Perine</v>
      </c>
      <c r="Q148" t="str">
        <f>RBs!C49</f>
        <v>Broncos</v>
      </c>
      <c r="R148" s="70">
        <f>RBs!D49</f>
        <v>14</v>
      </c>
      <c r="S148" s="1" t="e">
        <f>CONCATENATE(RBs!#REF!," ",RBs!#REF!)</f>
        <v>#REF!</v>
      </c>
      <c r="T148" t="e">
        <f>RBs!#REF!</f>
        <v>#REF!</v>
      </c>
      <c r="U148" t="e">
        <f>RBs!#REF!</f>
        <v>#REF!</v>
      </c>
      <c r="V148" t="e">
        <f>RBs!#REF!</f>
        <v>#REF!</v>
      </c>
      <c r="W148">
        <f>RBs!F49</f>
        <v>0</v>
      </c>
      <c r="X148">
        <f>RBs!H49</f>
        <v>0</v>
      </c>
      <c r="Y148">
        <f>RBs!J49</f>
        <v>48</v>
      </c>
      <c r="Z148">
        <f>RBs!L49</f>
        <v>2</v>
      </c>
      <c r="AA148" s="70">
        <f>RBs!O49</f>
        <v>86</v>
      </c>
      <c r="AB148" s="1" t="str">
        <f>CONCATENATE(RBs!B49," ",RBs!A49)</f>
        <v>Samaje Perine</v>
      </c>
      <c r="AC148" t="str">
        <f>RBs!E49</f>
        <v>RB</v>
      </c>
      <c r="AD148" t="str">
        <f>RBs!C49</f>
        <v>Broncos</v>
      </c>
      <c r="AE148">
        <f>RBs!D49</f>
        <v>14</v>
      </c>
      <c r="AF148">
        <f>RBs!P49</f>
        <v>-42</v>
      </c>
      <c r="AG148">
        <f>RBs!R49</f>
        <v>-17</v>
      </c>
      <c r="AH148">
        <f>RBs!T49</f>
        <v>-31</v>
      </c>
      <c r="AI148">
        <f>RBs!V49</f>
        <v>-42</v>
      </c>
      <c r="AJ148" s="70">
        <f>RBs!X49</f>
        <v>-32</v>
      </c>
      <c r="AK148" t="e">
        <f t="shared" ca="1" si="28"/>
        <v>#NAME?</v>
      </c>
      <c r="AL148" t="e">
        <f t="shared" ca="1" si="29"/>
        <v>#NAME?</v>
      </c>
      <c r="AM148" t="e">
        <f t="shared" ca="1" si="30"/>
        <v>#NAME?</v>
      </c>
      <c r="AN148" t="e">
        <f t="shared" ca="1" si="31"/>
        <v>#NAME?</v>
      </c>
      <c r="AO148" t="e">
        <f t="shared" ca="1" si="32"/>
        <v>#NAME?</v>
      </c>
      <c r="AP148" t="e">
        <f t="shared" ca="1" si="33"/>
        <v>#NAME?</v>
      </c>
      <c r="AQ148" t="e">
        <f t="shared" ca="1" si="34"/>
        <v>#NAME?</v>
      </c>
      <c r="AR148" t="e">
        <f t="shared" ca="1" si="35"/>
        <v>#NAME?</v>
      </c>
      <c r="AS148" t="e">
        <f t="shared" ca="1" si="36"/>
        <v>#NAME?</v>
      </c>
      <c r="AT148" t="e">
        <f t="shared" ca="1" si="37"/>
        <v>#NAME?</v>
      </c>
      <c r="AU148" t="e">
        <f t="shared" ca="1" si="38"/>
        <v>#NAME?</v>
      </c>
      <c r="AV148" t="e">
        <f t="shared" ca="1" si="39"/>
        <v>#NAME?</v>
      </c>
    </row>
    <row r="149" spans="1:48" x14ac:dyDescent="0.35">
      <c r="A149" s="1" t="e">
        <f>CONCATENATE(RBs!#REF!," ",RBs!#REF!)</f>
        <v>#REF!</v>
      </c>
      <c r="B149" t="e">
        <f>RBs!#REF!</f>
        <v>#REF!</v>
      </c>
      <c r="C149" t="e">
        <f>RBs!#REF!</f>
        <v>#REF!</v>
      </c>
      <c r="D149" t="e">
        <f>RBs!#REF!</f>
        <v>#REF!</v>
      </c>
      <c r="E149" t="e">
        <f>RBs!#REF!</f>
        <v>#REF!</v>
      </c>
      <c r="F149" t="e">
        <f>RBs!#REF!</f>
        <v>#REF!</v>
      </c>
      <c r="G149" t="e">
        <f>RBs!#REF!</f>
        <v>#REF!</v>
      </c>
      <c r="H149" t="e">
        <f>RBs!#REF!</f>
        <v>#REF!</v>
      </c>
      <c r="I149" s="70" t="e">
        <f>RBs!#REF!</f>
        <v>#REF!</v>
      </c>
      <c r="J149" s="1" t="e">
        <f>CONCATENATE(RBs!#REF!," ",RBs!#REF!)</f>
        <v>#REF!</v>
      </c>
      <c r="K149" t="e">
        <f>RBs!#REF!</f>
        <v>#REF!</v>
      </c>
      <c r="L149" t="e">
        <f>RBs!#REF!</f>
        <v>#REF!</v>
      </c>
      <c r="M149" t="e">
        <f>RBs!#REF!</f>
        <v>#REF!</v>
      </c>
      <c r="N149" t="e">
        <f>RBs!#REF!</f>
        <v>#REF!</v>
      </c>
      <c r="O149" t="e">
        <f>RBs!#REF!</f>
        <v>#REF!</v>
      </c>
      <c r="P149" t="str">
        <f>RBs!A50</f>
        <v>Wright</v>
      </c>
      <c r="Q149" t="str">
        <f>RBs!C50</f>
        <v>Dolphins</v>
      </c>
      <c r="R149" s="70">
        <f>RBs!D50</f>
        <v>6</v>
      </c>
      <c r="S149" s="1" t="e">
        <f>CONCATENATE(RBs!#REF!," ",RBs!#REF!)</f>
        <v>#REF!</v>
      </c>
      <c r="T149" t="e">
        <f>RBs!#REF!</f>
        <v>#REF!</v>
      </c>
      <c r="U149" t="e">
        <f>RBs!#REF!</f>
        <v>#REF!</v>
      </c>
      <c r="V149" t="e">
        <f>RBs!#REF!</f>
        <v>#REF!</v>
      </c>
      <c r="W149">
        <f>RBs!F50</f>
        <v>0</v>
      </c>
      <c r="X149">
        <f>RBs!H50</f>
        <v>0</v>
      </c>
      <c r="Y149">
        <f>RBs!J50</f>
        <v>15</v>
      </c>
      <c r="Z149">
        <f>RBs!L50</f>
        <v>4</v>
      </c>
      <c r="AA149" s="70">
        <f>RBs!O50</f>
        <v>118</v>
      </c>
      <c r="AB149" s="1" t="str">
        <f>CONCATENATE(RBs!B50," ",RBs!A50)</f>
        <v>Jaylen Wright</v>
      </c>
      <c r="AC149" t="str">
        <f>RBs!E50</f>
        <v>RB</v>
      </c>
      <c r="AD149" t="str">
        <f>RBs!C50</f>
        <v>Dolphins</v>
      </c>
      <c r="AE149">
        <f>RBs!D50</f>
        <v>6</v>
      </c>
      <c r="AF149">
        <f>RBs!P50</f>
        <v>-10</v>
      </c>
      <c r="AG149">
        <f>RBs!R50</f>
        <v>-18</v>
      </c>
      <c r="AH149">
        <f>RBs!T50</f>
        <v>-1</v>
      </c>
      <c r="AI149">
        <f>RBs!V50</f>
        <v>-10</v>
      </c>
      <c r="AJ149" s="70">
        <f>RBs!X50</f>
        <v>0</v>
      </c>
      <c r="AK149" t="e">
        <f t="shared" ca="1" si="28"/>
        <v>#NAME?</v>
      </c>
      <c r="AL149" t="e">
        <f t="shared" ca="1" si="29"/>
        <v>#NAME?</v>
      </c>
      <c r="AM149" t="e">
        <f t="shared" ca="1" si="30"/>
        <v>#NAME?</v>
      </c>
      <c r="AN149" t="e">
        <f t="shared" ca="1" si="31"/>
        <v>#NAME?</v>
      </c>
      <c r="AO149" t="e">
        <f t="shared" ca="1" si="32"/>
        <v>#NAME?</v>
      </c>
      <c r="AP149" t="e">
        <f t="shared" ca="1" si="33"/>
        <v>#NAME?</v>
      </c>
      <c r="AQ149" t="e">
        <f t="shared" ca="1" si="34"/>
        <v>#NAME?</v>
      </c>
      <c r="AR149" t="e">
        <f t="shared" ca="1" si="35"/>
        <v>#NAME?</v>
      </c>
      <c r="AS149" t="e">
        <f t="shared" ca="1" si="36"/>
        <v>#NAME?</v>
      </c>
      <c r="AT149" t="e">
        <f t="shared" ca="1" si="37"/>
        <v>#NAME?</v>
      </c>
      <c r="AU149" t="e">
        <f t="shared" ca="1" si="38"/>
        <v>#NAME?</v>
      </c>
      <c r="AV149" t="e">
        <f t="shared" ca="1" si="39"/>
        <v>#NAME?</v>
      </c>
    </row>
    <row r="150" spans="1:48" x14ac:dyDescent="0.35">
      <c r="A150" s="1" t="e">
        <f>CONCATENATE(RBs!#REF!," ",RBs!#REF!)</f>
        <v>#REF!</v>
      </c>
      <c r="B150" t="e">
        <f>RBs!#REF!</f>
        <v>#REF!</v>
      </c>
      <c r="C150" t="e">
        <f>RBs!#REF!</f>
        <v>#REF!</v>
      </c>
      <c r="D150" t="e">
        <f>RBs!#REF!</f>
        <v>#REF!</v>
      </c>
      <c r="E150" t="e">
        <f>RBs!#REF!</f>
        <v>#REF!</v>
      </c>
      <c r="F150" t="e">
        <f>RBs!#REF!</f>
        <v>#REF!</v>
      </c>
      <c r="G150" t="e">
        <f>RBs!#REF!</f>
        <v>#REF!</v>
      </c>
      <c r="H150" t="e">
        <f>RBs!#REF!</f>
        <v>#REF!</v>
      </c>
      <c r="I150" s="70" t="e">
        <f>RBs!#REF!</f>
        <v>#REF!</v>
      </c>
      <c r="J150" s="1" t="e">
        <f>CONCATENATE(RBs!#REF!," ",RBs!#REF!)</f>
        <v>#REF!</v>
      </c>
      <c r="K150" t="e">
        <f>RBs!#REF!</f>
        <v>#REF!</v>
      </c>
      <c r="L150" t="e">
        <f>RBs!#REF!</f>
        <v>#REF!</v>
      </c>
      <c r="M150" t="e">
        <f>RBs!#REF!</f>
        <v>#REF!</v>
      </c>
      <c r="N150" t="e">
        <f>RBs!#REF!</f>
        <v>#REF!</v>
      </c>
      <c r="O150" t="e">
        <f>RBs!#REF!</f>
        <v>#REF!</v>
      </c>
      <c r="P150" t="str">
        <f>RBs!A51</f>
        <v>Edwards</v>
      </c>
      <c r="Q150" t="str">
        <f>RBs!C51</f>
        <v>Chargers</v>
      </c>
      <c r="R150" s="70">
        <f>RBs!D51</f>
        <v>5</v>
      </c>
      <c r="S150" s="1" t="e">
        <f>CONCATENATE(RBs!#REF!," ",RBs!#REF!)</f>
        <v>#REF!</v>
      </c>
      <c r="T150" t="e">
        <f>RBs!#REF!</f>
        <v>#REF!</v>
      </c>
      <c r="U150" t="e">
        <f>RBs!#REF!</f>
        <v>#REF!</v>
      </c>
      <c r="V150" t="e">
        <f>RBs!#REF!</f>
        <v>#REF!</v>
      </c>
      <c r="W150">
        <f>RBs!F51</f>
        <v>0</v>
      </c>
      <c r="X150">
        <f>RBs!H51</f>
        <v>0</v>
      </c>
      <c r="Y150">
        <f>RBs!J51</f>
        <v>9</v>
      </c>
      <c r="Z150">
        <f>RBs!L51</f>
        <v>6</v>
      </c>
      <c r="AA150" s="70">
        <f>RBs!O51</f>
        <v>122</v>
      </c>
      <c r="AB150" s="1" t="str">
        <f>CONCATENATE(RBs!B51," ",RBs!A51)</f>
        <v>Gus Edwards</v>
      </c>
      <c r="AC150" t="str">
        <f>RBs!E51</f>
        <v>RB</v>
      </c>
      <c r="AD150" t="str">
        <f>RBs!C51</f>
        <v>Chargers</v>
      </c>
      <c r="AE150">
        <f>RBs!D51</f>
        <v>5</v>
      </c>
      <c r="AF150">
        <f>RBs!P51</f>
        <v>-6</v>
      </c>
      <c r="AG150">
        <f>RBs!R51</f>
        <v>-20</v>
      </c>
      <c r="AH150">
        <f>RBs!T51</f>
        <v>2</v>
      </c>
      <c r="AI150">
        <f>RBs!V51</f>
        <v>-6</v>
      </c>
      <c r="AJ150" s="70">
        <f>RBs!X51</f>
        <v>4</v>
      </c>
      <c r="AK150" t="e">
        <f t="shared" ca="1" si="28"/>
        <v>#NAME?</v>
      </c>
      <c r="AL150" t="e">
        <f t="shared" ca="1" si="29"/>
        <v>#NAME?</v>
      </c>
      <c r="AM150" t="e">
        <f t="shared" ca="1" si="30"/>
        <v>#NAME?</v>
      </c>
      <c r="AN150" t="e">
        <f t="shared" ca="1" si="31"/>
        <v>#NAME?</v>
      </c>
      <c r="AO150" t="e">
        <f t="shared" ca="1" si="32"/>
        <v>#NAME?</v>
      </c>
      <c r="AP150" t="e">
        <f t="shared" ca="1" si="33"/>
        <v>#NAME?</v>
      </c>
      <c r="AQ150" t="e">
        <f t="shared" ca="1" si="34"/>
        <v>#NAME?</v>
      </c>
      <c r="AR150" t="e">
        <f t="shared" ca="1" si="35"/>
        <v>#NAME?</v>
      </c>
      <c r="AS150" t="e">
        <f t="shared" ca="1" si="36"/>
        <v>#NAME?</v>
      </c>
      <c r="AT150" t="e">
        <f t="shared" ca="1" si="37"/>
        <v>#NAME?</v>
      </c>
      <c r="AU150" t="e">
        <f t="shared" ca="1" si="38"/>
        <v>#NAME?</v>
      </c>
      <c r="AV150" t="e">
        <f t="shared" ca="1" si="39"/>
        <v>#NAME?</v>
      </c>
    </row>
    <row r="151" spans="1:48" x14ac:dyDescent="0.35">
      <c r="A151" s="1" t="e">
        <f>CONCATENATE(RBs!#REF!," ",RBs!#REF!)</f>
        <v>#REF!</v>
      </c>
      <c r="B151" t="e">
        <f>RBs!#REF!</f>
        <v>#REF!</v>
      </c>
      <c r="C151" t="e">
        <f>RBs!#REF!</f>
        <v>#REF!</v>
      </c>
      <c r="D151" t="e">
        <f>RBs!#REF!</f>
        <v>#REF!</v>
      </c>
      <c r="E151" t="e">
        <f>RBs!#REF!</f>
        <v>#REF!</v>
      </c>
      <c r="F151" t="e">
        <f>RBs!#REF!</f>
        <v>#REF!</v>
      </c>
      <c r="G151" t="e">
        <f>RBs!#REF!</f>
        <v>#REF!</v>
      </c>
      <c r="H151" t="e">
        <f>RBs!#REF!</f>
        <v>#REF!</v>
      </c>
      <c r="I151" s="70" t="e">
        <f>RBs!#REF!</f>
        <v>#REF!</v>
      </c>
      <c r="J151" s="1" t="e">
        <f>CONCATENATE(RBs!#REF!," ",RBs!#REF!)</f>
        <v>#REF!</v>
      </c>
      <c r="K151" t="e">
        <f>RBs!#REF!</f>
        <v>#REF!</v>
      </c>
      <c r="L151" t="e">
        <f>RBs!#REF!</f>
        <v>#REF!</v>
      </c>
      <c r="M151" t="e">
        <f>RBs!#REF!</f>
        <v>#REF!</v>
      </c>
      <c r="N151" t="e">
        <f>RBs!#REF!</f>
        <v>#REF!</v>
      </c>
      <c r="O151" t="e">
        <f>RBs!#REF!</f>
        <v>#REF!</v>
      </c>
      <c r="P151" t="str">
        <f>RBs!A52</f>
        <v>McLaughlin</v>
      </c>
      <c r="Q151" t="str">
        <f>RBs!C52</f>
        <v>Broncos</v>
      </c>
      <c r="R151" s="70">
        <f>RBs!D52</f>
        <v>14</v>
      </c>
      <c r="S151" s="1" t="e">
        <f>CONCATENATE(RBs!#REF!," ",RBs!#REF!)</f>
        <v>#REF!</v>
      </c>
      <c r="T151" t="e">
        <f>RBs!#REF!</f>
        <v>#REF!</v>
      </c>
      <c r="U151" t="e">
        <f>RBs!#REF!</f>
        <v>#REF!</v>
      </c>
      <c r="V151" t="e">
        <f>RBs!#REF!</f>
        <v>#REF!</v>
      </c>
      <c r="W151">
        <f>RBs!F52</f>
        <v>0</v>
      </c>
      <c r="X151">
        <f>RBs!H52</f>
        <v>0</v>
      </c>
      <c r="Y151">
        <f>RBs!J52</f>
        <v>24</v>
      </c>
      <c r="Z151">
        <f>RBs!L52</f>
        <v>4</v>
      </c>
      <c r="AA151" s="70">
        <f>RBs!O52</f>
        <v>101</v>
      </c>
      <c r="AB151" s="1" t="str">
        <f>CONCATENATE(RBs!B52," ",RBs!A52)</f>
        <v>Jaleel McLaughlin</v>
      </c>
      <c r="AC151" t="str">
        <f>RBs!E52</f>
        <v>RB</v>
      </c>
      <c r="AD151" t="str">
        <f>RBs!C52</f>
        <v>Broncos</v>
      </c>
      <c r="AE151">
        <f>RBs!D52</f>
        <v>14</v>
      </c>
      <c r="AF151">
        <f>RBs!P52</f>
        <v>-27</v>
      </c>
      <c r="AG151">
        <f>RBs!R52</f>
        <v>-26</v>
      </c>
      <c r="AH151">
        <f>RBs!T52</f>
        <v>-14</v>
      </c>
      <c r="AI151">
        <f>RBs!V52</f>
        <v>-27</v>
      </c>
      <c r="AJ151" s="70">
        <f>RBs!X52</f>
        <v>-17</v>
      </c>
      <c r="AK151" t="e">
        <f t="shared" ca="1" si="28"/>
        <v>#NAME?</v>
      </c>
      <c r="AL151" t="e">
        <f t="shared" ca="1" si="29"/>
        <v>#NAME?</v>
      </c>
      <c r="AM151" t="e">
        <f t="shared" ca="1" si="30"/>
        <v>#NAME?</v>
      </c>
      <c r="AN151" t="e">
        <f t="shared" ca="1" si="31"/>
        <v>#NAME?</v>
      </c>
      <c r="AO151" t="e">
        <f t="shared" ca="1" si="32"/>
        <v>#NAME?</v>
      </c>
      <c r="AP151" t="e">
        <f t="shared" ca="1" si="33"/>
        <v>#NAME?</v>
      </c>
      <c r="AQ151" t="e">
        <f t="shared" ca="1" si="34"/>
        <v>#NAME?</v>
      </c>
      <c r="AR151" t="e">
        <f t="shared" ca="1" si="35"/>
        <v>#NAME?</v>
      </c>
      <c r="AS151" t="e">
        <f t="shared" ca="1" si="36"/>
        <v>#NAME?</v>
      </c>
      <c r="AT151" t="e">
        <f t="shared" ca="1" si="37"/>
        <v>#NAME?</v>
      </c>
      <c r="AU151" t="e">
        <f t="shared" ca="1" si="38"/>
        <v>#NAME?</v>
      </c>
      <c r="AV151" t="e">
        <f t="shared" ca="1" si="39"/>
        <v>#NAME?</v>
      </c>
    </row>
    <row r="152" spans="1:48" x14ac:dyDescent="0.35">
      <c r="A152" s="1" t="e">
        <f>CONCATENATE(RBs!#REF!," ",RBs!#REF!)</f>
        <v>#REF!</v>
      </c>
      <c r="B152" t="e">
        <f>RBs!#REF!</f>
        <v>#REF!</v>
      </c>
      <c r="C152" t="e">
        <f>RBs!#REF!</f>
        <v>#REF!</v>
      </c>
      <c r="D152" t="e">
        <f>RBs!#REF!</f>
        <v>#REF!</v>
      </c>
      <c r="E152" t="e">
        <f>RBs!#REF!</f>
        <v>#REF!</v>
      </c>
      <c r="F152" t="e">
        <f>RBs!#REF!</f>
        <v>#REF!</v>
      </c>
      <c r="G152" t="e">
        <f>RBs!#REF!</f>
        <v>#REF!</v>
      </c>
      <c r="H152" t="e">
        <f>RBs!#REF!</f>
        <v>#REF!</v>
      </c>
      <c r="I152" s="70" t="e">
        <f>RBs!#REF!</f>
        <v>#REF!</v>
      </c>
      <c r="J152" s="1" t="e">
        <f>CONCATENATE(RBs!#REF!," ",RBs!#REF!)</f>
        <v>#REF!</v>
      </c>
      <c r="K152" t="e">
        <f>RBs!#REF!</f>
        <v>#REF!</v>
      </c>
      <c r="L152" t="e">
        <f>RBs!#REF!</f>
        <v>#REF!</v>
      </c>
      <c r="M152" t="e">
        <f>RBs!#REF!</f>
        <v>#REF!</v>
      </c>
      <c r="N152" t="e">
        <f>RBs!#REF!</f>
        <v>#REF!</v>
      </c>
      <c r="O152" t="e">
        <f>RBs!#REF!</f>
        <v>#REF!</v>
      </c>
      <c r="P152" t="str">
        <f>RBs!A53</f>
        <v>Johnson</v>
      </c>
      <c r="Q152" t="str">
        <f>RBs!C53</f>
        <v>Bears</v>
      </c>
      <c r="R152" s="70">
        <f>RBs!D53</f>
        <v>7</v>
      </c>
      <c r="S152" s="1" t="e">
        <f>CONCATENATE(RBs!#REF!," ",RBs!#REF!)</f>
        <v>#REF!</v>
      </c>
      <c r="T152" t="e">
        <f>RBs!#REF!</f>
        <v>#REF!</v>
      </c>
      <c r="U152" t="e">
        <f>RBs!#REF!</f>
        <v>#REF!</v>
      </c>
      <c r="V152" t="e">
        <f>RBs!#REF!</f>
        <v>#REF!</v>
      </c>
      <c r="W152">
        <f>RBs!F53</f>
        <v>0</v>
      </c>
      <c r="X152">
        <f>RBs!H53</f>
        <v>0</v>
      </c>
      <c r="Y152">
        <f>RBs!J53</f>
        <v>26</v>
      </c>
      <c r="Z152">
        <f>RBs!L53</f>
        <v>3</v>
      </c>
      <c r="AA152" s="70">
        <f>RBs!O53</f>
        <v>93</v>
      </c>
      <c r="AB152" s="1" t="str">
        <f>CONCATENATE(RBs!B53," ",RBs!A53)</f>
        <v>Roschon Johnson</v>
      </c>
      <c r="AC152" t="str">
        <f>RBs!E53</f>
        <v>RB</v>
      </c>
      <c r="AD152" t="str">
        <f>RBs!C53</f>
        <v>Bears</v>
      </c>
      <c r="AE152">
        <f>RBs!D53</f>
        <v>7</v>
      </c>
      <c r="AF152">
        <f>RBs!P53</f>
        <v>-35</v>
      </c>
      <c r="AG152">
        <f>RBs!R53</f>
        <v>-32</v>
      </c>
      <c r="AH152">
        <f>RBs!T53</f>
        <v>-18</v>
      </c>
      <c r="AI152">
        <f>RBs!V53</f>
        <v>-35</v>
      </c>
      <c r="AJ152" s="70">
        <f>RBs!X53</f>
        <v>-25</v>
      </c>
      <c r="AK152" t="e">
        <f t="shared" ca="1" si="28"/>
        <v>#NAME?</v>
      </c>
      <c r="AL152" t="e">
        <f t="shared" ca="1" si="29"/>
        <v>#NAME?</v>
      </c>
      <c r="AM152" t="e">
        <f t="shared" ca="1" si="30"/>
        <v>#NAME?</v>
      </c>
      <c r="AN152" t="e">
        <f t="shared" ca="1" si="31"/>
        <v>#NAME?</v>
      </c>
      <c r="AO152" t="e">
        <f t="shared" ca="1" si="32"/>
        <v>#NAME?</v>
      </c>
      <c r="AP152" t="e">
        <f t="shared" ca="1" si="33"/>
        <v>#NAME?</v>
      </c>
      <c r="AQ152" t="e">
        <f t="shared" ca="1" si="34"/>
        <v>#NAME?</v>
      </c>
      <c r="AR152" t="e">
        <f t="shared" ca="1" si="35"/>
        <v>#NAME?</v>
      </c>
      <c r="AS152" t="e">
        <f t="shared" ca="1" si="36"/>
        <v>#NAME?</v>
      </c>
      <c r="AT152" t="e">
        <f t="shared" ca="1" si="37"/>
        <v>#NAME?</v>
      </c>
      <c r="AU152" t="e">
        <f t="shared" ca="1" si="38"/>
        <v>#NAME?</v>
      </c>
      <c r="AV152" t="e">
        <f t="shared" ca="1" si="39"/>
        <v>#NAME?</v>
      </c>
    </row>
    <row r="153" spans="1:48" x14ac:dyDescent="0.35">
      <c r="A153" s="1" t="e">
        <f>CONCATENATE(RBs!#REF!," ",RBs!#REF!)</f>
        <v>#REF!</v>
      </c>
      <c r="B153" t="e">
        <f>RBs!#REF!</f>
        <v>#REF!</v>
      </c>
      <c r="C153" t="e">
        <f>RBs!#REF!</f>
        <v>#REF!</v>
      </c>
      <c r="D153" t="e">
        <f>RBs!#REF!</f>
        <v>#REF!</v>
      </c>
      <c r="E153" t="e">
        <f>RBs!#REF!</f>
        <v>#REF!</v>
      </c>
      <c r="F153" t="e">
        <f>RBs!#REF!</f>
        <v>#REF!</v>
      </c>
      <c r="G153" t="e">
        <f>RBs!#REF!</f>
        <v>#REF!</v>
      </c>
      <c r="H153" t="e">
        <f>RBs!#REF!</f>
        <v>#REF!</v>
      </c>
      <c r="I153" s="70" t="e">
        <f>RBs!#REF!</f>
        <v>#REF!</v>
      </c>
      <c r="J153" s="1" t="e">
        <f>CONCATENATE(RBs!#REF!," ",RBs!#REF!)</f>
        <v>#REF!</v>
      </c>
      <c r="K153" t="e">
        <f>RBs!#REF!</f>
        <v>#REF!</v>
      </c>
      <c r="L153" t="e">
        <f>RBs!#REF!</f>
        <v>#REF!</v>
      </c>
      <c r="M153" t="e">
        <f>RBs!#REF!</f>
        <v>#REF!</v>
      </c>
      <c r="N153" t="e">
        <f>RBs!#REF!</f>
        <v>#REF!</v>
      </c>
      <c r="O153" t="e">
        <f>RBs!#REF!</f>
        <v>#REF!</v>
      </c>
      <c r="P153" t="str">
        <f>RBs!A54</f>
        <v>Mason</v>
      </c>
      <c r="Q153" t="str">
        <f>RBs!C54</f>
        <v>49ers</v>
      </c>
      <c r="R153" s="70">
        <f>RBs!D54</f>
        <v>9</v>
      </c>
      <c r="S153" s="1" t="e">
        <f>CONCATENATE(RBs!#REF!," ",RBs!#REF!)</f>
        <v>#REF!</v>
      </c>
      <c r="T153" t="e">
        <f>RBs!#REF!</f>
        <v>#REF!</v>
      </c>
      <c r="U153" t="e">
        <f>RBs!#REF!</f>
        <v>#REF!</v>
      </c>
      <c r="V153" t="e">
        <f>RBs!#REF!</f>
        <v>#REF!</v>
      </c>
      <c r="W153">
        <f>RBs!F54</f>
        <v>0</v>
      </c>
      <c r="X153">
        <f>RBs!H54</f>
        <v>0</v>
      </c>
      <c r="Y153">
        <f>RBs!J54</f>
        <v>20</v>
      </c>
      <c r="Z153">
        <f>RBs!L54</f>
        <v>4</v>
      </c>
      <c r="AA153" s="70">
        <f>RBs!O54</f>
        <v>94</v>
      </c>
      <c r="AB153" s="1" t="str">
        <f>CONCATENATE(RBs!B54," ",RBs!A54)</f>
        <v>Jordan Mason</v>
      </c>
      <c r="AC153" t="str">
        <f>RBs!E54</f>
        <v>RB</v>
      </c>
      <c r="AD153" t="str">
        <f>RBs!C54</f>
        <v>49ers</v>
      </c>
      <c r="AE153">
        <f>RBs!D54</f>
        <v>9</v>
      </c>
      <c r="AF153">
        <f>RBs!P54</f>
        <v>-34</v>
      </c>
      <c r="AG153">
        <f>RBs!R54</f>
        <v>-37</v>
      </c>
      <c r="AH153">
        <f>RBs!T54</f>
        <v>-12</v>
      </c>
      <c r="AI153">
        <f>RBs!V54</f>
        <v>-34</v>
      </c>
      <c r="AJ153" s="70">
        <f>RBs!X54</f>
        <v>-24</v>
      </c>
      <c r="AK153" t="e">
        <f t="shared" ca="1" si="28"/>
        <v>#NAME?</v>
      </c>
      <c r="AL153" t="e">
        <f t="shared" ca="1" si="29"/>
        <v>#NAME?</v>
      </c>
      <c r="AM153" t="e">
        <f t="shared" ca="1" si="30"/>
        <v>#NAME?</v>
      </c>
      <c r="AN153" t="e">
        <f t="shared" ca="1" si="31"/>
        <v>#NAME?</v>
      </c>
      <c r="AO153" t="e">
        <f t="shared" ca="1" si="32"/>
        <v>#NAME?</v>
      </c>
      <c r="AP153" t="e">
        <f t="shared" ca="1" si="33"/>
        <v>#NAME?</v>
      </c>
      <c r="AQ153" t="e">
        <f t="shared" ca="1" si="34"/>
        <v>#NAME?</v>
      </c>
      <c r="AR153" t="e">
        <f t="shared" ca="1" si="35"/>
        <v>#NAME?</v>
      </c>
      <c r="AS153" t="e">
        <f t="shared" ca="1" si="36"/>
        <v>#NAME?</v>
      </c>
      <c r="AT153" t="e">
        <f t="shared" ca="1" si="37"/>
        <v>#NAME?</v>
      </c>
      <c r="AU153" t="e">
        <f t="shared" ca="1" si="38"/>
        <v>#NAME?</v>
      </c>
      <c r="AV153" t="e">
        <f t="shared" ca="1" si="39"/>
        <v>#NAME?</v>
      </c>
    </row>
    <row r="154" spans="1:48" x14ac:dyDescent="0.35">
      <c r="A154" s="1" t="e">
        <f>CONCATENATE(RBs!#REF!," ",RBs!#REF!)</f>
        <v>#REF!</v>
      </c>
      <c r="B154" t="e">
        <f>RBs!#REF!</f>
        <v>#REF!</v>
      </c>
      <c r="C154" t="e">
        <f>RBs!#REF!</f>
        <v>#REF!</v>
      </c>
      <c r="D154" t="e">
        <f>RBs!#REF!</f>
        <v>#REF!</v>
      </c>
      <c r="E154" t="e">
        <f>RBs!#REF!</f>
        <v>#REF!</v>
      </c>
      <c r="F154" t="e">
        <f>RBs!#REF!</f>
        <v>#REF!</v>
      </c>
      <c r="G154" t="e">
        <f>RBs!#REF!</f>
        <v>#REF!</v>
      </c>
      <c r="H154" t="e">
        <f>RBs!#REF!</f>
        <v>#REF!</v>
      </c>
      <c r="I154" s="70" t="e">
        <f>RBs!#REF!</f>
        <v>#REF!</v>
      </c>
      <c r="J154" s="1" t="e">
        <f>CONCATENATE(RBs!#REF!," ",RBs!#REF!)</f>
        <v>#REF!</v>
      </c>
      <c r="K154" t="e">
        <f>RBs!#REF!</f>
        <v>#REF!</v>
      </c>
      <c r="L154" t="e">
        <f>RBs!#REF!</f>
        <v>#REF!</v>
      </c>
      <c r="M154" t="e">
        <f>RBs!#REF!</f>
        <v>#REF!</v>
      </c>
      <c r="N154" t="e">
        <f>RBs!#REF!</f>
        <v>#REF!</v>
      </c>
      <c r="O154" t="e">
        <f>RBs!#REF!</f>
        <v>#REF!</v>
      </c>
      <c r="P154" t="str">
        <f>RBs!A55</f>
        <v>Vidal</v>
      </c>
      <c r="Q154" t="str">
        <f>RBs!C55</f>
        <v>Chargers</v>
      </c>
      <c r="R154" s="70">
        <f>RBs!D55</f>
        <v>5</v>
      </c>
      <c r="S154" s="1" t="e">
        <f>CONCATENATE(RBs!#REF!," ",RBs!#REF!)</f>
        <v>#REF!</v>
      </c>
      <c r="T154" t="e">
        <f>RBs!#REF!</f>
        <v>#REF!</v>
      </c>
      <c r="U154" t="e">
        <f>RBs!#REF!</f>
        <v>#REF!</v>
      </c>
      <c r="V154" t="e">
        <f>RBs!#REF!</f>
        <v>#REF!</v>
      </c>
      <c r="W154">
        <f>RBs!F55</f>
        <v>0</v>
      </c>
      <c r="X154">
        <f>RBs!H55</f>
        <v>0</v>
      </c>
      <c r="Y154">
        <f>RBs!J55</f>
        <v>15</v>
      </c>
      <c r="Z154">
        <f>RBs!L55</f>
        <v>4</v>
      </c>
      <c r="AA154" s="70">
        <f>RBs!O55</f>
        <v>98</v>
      </c>
      <c r="AB154" s="1" t="str">
        <f>CONCATENATE(RBs!B55," ",RBs!A55)</f>
        <v>Kimani Vidal</v>
      </c>
      <c r="AC154" t="str">
        <f>RBs!E55</f>
        <v>RB</v>
      </c>
      <c r="AD154" t="str">
        <f>RBs!C55</f>
        <v>Chargers</v>
      </c>
      <c r="AE154">
        <f>RBs!D55</f>
        <v>5</v>
      </c>
      <c r="AF154">
        <f>RBs!P55</f>
        <v>-30</v>
      </c>
      <c r="AG154">
        <f>RBs!R55</f>
        <v>-38</v>
      </c>
      <c r="AH154">
        <f>RBs!T55</f>
        <v>-11</v>
      </c>
      <c r="AI154">
        <f>RBs!V55</f>
        <v>-30</v>
      </c>
      <c r="AJ154" s="70">
        <f>RBs!X55</f>
        <v>-20</v>
      </c>
      <c r="AK154" t="e">
        <f t="shared" ca="1" si="28"/>
        <v>#NAME?</v>
      </c>
      <c r="AL154" t="e">
        <f t="shared" ca="1" si="29"/>
        <v>#NAME?</v>
      </c>
      <c r="AM154" t="e">
        <f t="shared" ca="1" si="30"/>
        <v>#NAME?</v>
      </c>
      <c r="AN154" t="e">
        <f t="shared" ca="1" si="31"/>
        <v>#NAME?</v>
      </c>
      <c r="AO154" t="e">
        <f t="shared" ca="1" si="32"/>
        <v>#NAME?</v>
      </c>
      <c r="AP154" t="e">
        <f t="shared" ca="1" si="33"/>
        <v>#NAME?</v>
      </c>
      <c r="AQ154" t="e">
        <f t="shared" ca="1" si="34"/>
        <v>#NAME?</v>
      </c>
      <c r="AR154" t="e">
        <f t="shared" ca="1" si="35"/>
        <v>#NAME?</v>
      </c>
      <c r="AS154" t="e">
        <f t="shared" ca="1" si="36"/>
        <v>#NAME?</v>
      </c>
      <c r="AT154" t="e">
        <f t="shared" ca="1" si="37"/>
        <v>#NAME?</v>
      </c>
      <c r="AU154" t="e">
        <f t="shared" ca="1" si="38"/>
        <v>#NAME?</v>
      </c>
      <c r="AV154" t="e">
        <f t="shared" ca="1" si="39"/>
        <v>#NAME?</v>
      </c>
    </row>
    <row r="155" spans="1:48" x14ac:dyDescent="0.35">
      <c r="A155" s="1" t="e">
        <f>CONCATENATE(RBs!#REF!," ",RBs!#REF!)</f>
        <v>#REF!</v>
      </c>
      <c r="B155" t="e">
        <f>RBs!#REF!</f>
        <v>#REF!</v>
      </c>
      <c r="C155" t="e">
        <f>RBs!#REF!</f>
        <v>#REF!</v>
      </c>
      <c r="D155" t="e">
        <f>RBs!#REF!</f>
        <v>#REF!</v>
      </c>
      <c r="E155" t="e">
        <f>RBs!#REF!</f>
        <v>#REF!</v>
      </c>
      <c r="F155" t="e">
        <f>RBs!#REF!</f>
        <v>#REF!</v>
      </c>
      <c r="G155" t="e">
        <f>RBs!#REF!</f>
        <v>#REF!</v>
      </c>
      <c r="H155" t="e">
        <f>RBs!#REF!</f>
        <v>#REF!</v>
      </c>
      <c r="I155" s="70" t="e">
        <f>RBs!#REF!</f>
        <v>#REF!</v>
      </c>
      <c r="J155" s="1" t="e">
        <f>CONCATENATE(RBs!#REF!," ",RBs!#REF!)</f>
        <v>#REF!</v>
      </c>
      <c r="K155" t="e">
        <f>RBs!#REF!</f>
        <v>#REF!</v>
      </c>
      <c r="L155" t="e">
        <f>RBs!#REF!</f>
        <v>#REF!</v>
      </c>
      <c r="M155" t="e">
        <f>RBs!#REF!</f>
        <v>#REF!</v>
      </c>
      <c r="N155" t="e">
        <f>RBs!#REF!</f>
        <v>#REF!</v>
      </c>
      <c r="O155" t="e">
        <f>RBs!#REF!</f>
        <v>#REF!</v>
      </c>
      <c r="P155" t="str">
        <f>RBs!A56</f>
        <v>Gibson</v>
      </c>
      <c r="Q155" t="str">
        <f>RBs!C56</f>
        <v>Patriots</v>
      </c>
      <c r="R155" s="70">
        <f>RBs!D56</f>
        <v>14</v>
      </c>
      <c r="S155" s="1" t="e">
        <f>CONCATENATE(RBs!#REF!," ",RBs!#REF!)</f>
        <v>#REF!</v>
      </c>
      <c r="T155" t="e">
        <f>RBs!#REF!</f>
        <v>#REF!</v>
      </c>
      <c r="U155" t="e">
        <f>RBs!#REF!</f>
        <v>#REF!</v>
      </c>
      <c r="V155" t="e">
        <f>RBs!#REF!</f>
        <v>#REF!</v>
      </c>
      <c r="W155">
        <f>RBs!F56</f>
        <v>0</v>
      </c>
      <c r="X155">
        <f>RBs!H56</f>
        <v>0</v>
      </c>
      <c r="Y155">
        <f>RBs!J56</f>
        <v>40</v>
      </c>
      <c r="Z155">
        <f>RBs!L56</f>
        <v>3</v>
      </c>
      <c r="AA155" s="70">
        <f>RBs!O56</f>
        <v>72</v>
      </c>
      <c r="AB155" s="1" t="str">
        <f>CONCATENATE(RBs!B56," ",RBs!A56)</f>
        <v>Antonio Gibson</v>
      </c>
      <c r="AC155" t="str">
        <f>RBs!E56</f>
        <v>RB</v>
      </c>
      <c r="AD155" t="str">
        <f>RBs!C56</f>
        <v>Patriots</v>
      </c>
      <c r="AE155">
        <f>RBs!D56</f>
        <v>14</v>
      </c>
      <c r="AF155">
        <f>RBs!P56</f>
        <v>-56</v>
      </c>
      <c r="AG155">
        <f>RBs!R56</f>
        <v>-39</v>
      </c>
      <c r="AH155">
        <f>RBs!T56</f>
        <v>-37</v>
      </c>
      <c r="AI155">
        <f>RBs!V56</f>
        <v>-56</v>
      </c>
      <c r="AJ155" s="70">
        <f>RBs!X56</f>
        <v>-46</v>
      </c>
      <c r="AK155" t="e">
        <f t="shared" ca="1" si="28"/>
        <v>#NAME?</v>
      </c>
      <c r="AL155" t="e">
        <f t="shared" ca="1" si="29"/>
        <v>#NAME?</v>
      </c>
      <c r="AM155" t="e">
        <f t="shared" ca="1" si="30"/>
        <v>#NAME?</v>
      </c>
      <c r="AN155" t="e">
        <f t="shared" ca="1" si="31"/>
        <v>#NAME?</v>
      </c>
      <c r="AO155" t="e">
        <f t="shared" ca="1" si="32"/>
        <v>#NAME?</v>
      </c>
      <c r="AP155" t="e">
        <f t="shared" ca="1" si="33"/>
        <v>#NAME?</v>
      </c>
      <c r="AQ155" t="e">
        <f t="shared" ca="1" si="34"/>
        <v>#NAME?</v>
      </c>
      <c r="AR155" t="e">
        <f t="shared" ca="1" si="35"/>
        <v>#NAME?</v>
      </c>
      <c r="AS155" t="e">
        <f t="shared" ca="1" si="36"/>
        <v>#NAME?</v>
      </c>
      <c r="AT155" t="e">
        <f t="shared" ca="1" si="37"/>
        <v>#NAME?</v>
      </c>
      <c r="AU155" t="e">
        <f t="shared" ca="1" si="38"/>
        <v>#NAME?</v>
      </c>
      <c r="AV155" t="e">
        <f t="shared" ca="1" si="39"/>
        <v>#NAME?</v>
      </c>
    </row>
    <row r="156" spans="1:48" x14ac:dyDescent="0.35">
      <c r="A156" s="1" t="e">
        <f>CONCATENATE(RBs!#REF!," ",RBs!#REF!)</f>
        <v>#REF!</v>
      </c>
      <c r="B156" t="e">
        <f>RBs!#REF!</f>
        <v>#REF!</v>
      </c>
      <c r="C156" t="e">
        <f>RBs!#REF!</f>
        <v>#REF!</v>
      </c>
      <c r="D156" t="e">
        <f>RBs!#REF!</f>
        <v>#REF!</v>
      </c>
      <c r="E156" t="e">
        <f>RBs!#REF!</f>
        <v>#REF!</v>
      </c>
      <c r="F156" t="e">
        <f>RBs!#REF!</f>
        <v>#REF!</v>
      </c>
      <c r="G156" t="e">
        <f>RBs!#REF!</f>
        <v>#REF!</v>
      </c>
      <c r="H156" t="e">
        <f>RBs!#REF!</f>
        <v>#REF!</v>
      </c>
      <c r="I156" s="70" t="e">
        <f>RBs!#REF!</f>
        <v>#REF!</v>
      </c>
      <c r="J156" s="1" t="e">
        <f>CONCATENATE(RBs!#REF!," ",RBs!#REF!)</f>
        <v>#REF!</v>
      </c>
      <c r="K156" t="e">
        <f>RBs!#REF!</f>
        <v>#REF!</v>
      </c>
      <c r="L156" t="e">
        <f>RBs!#REF!</f>
        <v>#REF!</v>
      </c>
      <c r="M156" t="e">
        <f>RBs!#REF!</f>
        <v>#REF!</v>
      </c>
      <c r="N156" t="e">
        <f>RBs!#REF!</f>
        <v>#REF!</v>
      </c>
      <c r="O156" t="e">
        <f>RBs!#REF!</f>
        <v>#REF!</v>
      </c>
      <c r="P156" t="str">
        <f>RBs!A57</f>
        <v>Allgeier</v>
      </c>
      <c r="Q156" t="str">
        <f>RBs!C57</f>
        <v>Falcons</v>
      </c>
      <c r="R156" s="70">
        <f>RBs!D57</f>
        <v>12</v>
      </c>
      <c r="S156" s="1" t="e">
        <f>CONCATENATE(RBs!#REF!," ",RBs!#REF!)</f>
        <v>#REF!</v>
      </c>
      <c r="T156" t="e">
        <f>RBs!#REF!</f>
        <v>#REF!</v>
      </c>
      <c r="U156" t="e">
        <f>RBs!#REF!</f>
        <v>#REF!</v>
      </c>
      <c r="V156" t="e">
        <f>RBs!#REF!</f>
        <v>#REF!</v>
      </c>
      <c r="W156">
        <f>RBs!F57</f>
        <v>0</v>
      </c>
      <c r="X156">
        <f>RBs!H57</f>
        <v>0</v>
      </c>
      <c r="Y156">
        <f>RBs!J57</f>
        <v>12</v>
      </c>
      <c r="Z156">
        <f>RBs!L57</f>
        <v>4</v>
      </c>
      <c r="AA156" s="70">
        <f>RBs!O57</f>
        <v>99</v>
      </c>
      <c r="AB156" s="1" t="str">
        <f>CONCATENATE(RBs!B57," ",RBs!A57)</f>
        <v>Tyler Allgeier</v>
      </c>
      <c r="AC156" t="str">
        <f>RBs!E57</f>
        <v>RB</v>
      </c>
      <c r="AD156" t="str">
        <f>RBs!C57</f>
        <v>Falcons</v>
      </c>
      <c r="AE156">
        <f>RBs!D57</f>
        <v>12</v>
      </c>
      <c r="AF156">
        <f>RBs!P57</f>
        <v>-29</v>
      </c>
      <c r="AG156">
        <f>RBs!R57</f>
        <v>-40</v>
      </c>
      <c r="AH156">
        <f>RBs!T57</f>
        <v>-14</v>
      </c>
      <c r="AI156">
        <f>RBs!V57</f>
        <v>-29</v>
      </c>
      <c r="AJ156" s="70">
        <f>RBs!X57</f>
        <v>-19</v>
      </c>
      <c r="AK156" t="e">
        <f t="shared" ca="1" si="28"/>
        <v>#NAME?</v>
      </c>
      <c r="AL156" t="e">
        <f t="shared" ca="1" si="29"/>
        <v>#NAME?</v>
      </c>
      <c r="AM156" t="e">
        <f t="shared" ca="1" si="30"/>
        <v>#NAME?</v>
      </c>
      <c r="AN156" t="e">
        <f t="shared" ca="1" si="31"/>
        <v>#NAME?</v>
      </c>
      <c r="AO156" t="e">
        <f t="shared" ca="1" si="32"/>
        <v>#NAME?</v>
      </c>
      <c r="AP156" t="e">
        <f t="shared" ca="1" si="33"/>
        <v>#NAME?</v>
      </c>
      <c r="AQ156" t="e">
        <f t="shared" ca="1" si="34"/>
        <v>#NAME?</v>
      </c>
      <c r="AR156" t="e">
        <f t="shared" ca="1" si="35"/>
        <v>#NAME?</v>
      </c>
      <c r="AS156" t="e">
        <f t="shared" ca="1" si="36"/>
        <v>#NAME?</v>
      </c>
      <c r="AT156" t="e">
        <f t="shared" ca="1" si="37"/>
        <v>#NAME?</v>
      </c>
      <c r="AU156" t="e">
        <f t="shared" ca="1" si="38"/>
        <v>#NAME?</v>
      </c>
      <c r="AV156" t="e">
        <f t="shared" ca="1" si="39"/>
        <v>#NAME?</v>
      </c>
    </row>
    <row r="157" spans="1:48" x14ac:dyDescent="0.35">
      <c r="A157" s="1" t="e">
        <f>CONCATENATE(RBs!#REF!," ",RBs!#REF!)</f>
        <v>#REF!</v>
      </c>
      <c r="B157" t="e">
        <f>RBs!#REF!</f>
        <v>#REF!</v>
      </c>
      <c r="C157" t="e">
        <f>RBs!#REF!</f>
        <v>#REF!</v>
      </c>
      <c r="D157" t="e">
        <f>RBs!#REF!</f>
        <v>#REF!</v>
      </c>
      <c r="E157" t="e">
        <f>RBs!#REF!</f>
        <v>#REF!</v>
      </c>
      <c r="F157" t="e">
        <f>RBs!#REF!</f>
        <v>#REF!</v>
      </c>
      <c r="G157" t="e">
        <f>RBs!#REF!</f>
        <v>#REF!</v>
      </c>
      <c r="H157" t="e">
        <f>RBs!#REF!</f>
        <v>#REF!</v>
      </c>
      <c r="I157" s="70" t="e">
        <f>RBs!#REF!</f>
        <v>#REF!</v>
      </c>
      <c r="J157" s="1" t="e">
        <f>CONCATENATE(RBs!#REF!," ",RBs!#REF!)</f>
        <v>#REF!</v>
      </c>
      <c r="K157" t="e">
        <f>RBs!#REF!</f>
        <v>#REF!</v>
      </c>
      <c r="L157" t="e">
        <f>RBs!#REF!</f>
        <v>#REF!</v>
      </c>
      <c r="M157" t="e">
        <f>RBs!#REF!</f>
        <v>#REF!</v>
      </c>
      <c r="N157" t="e">
        <f>RBs!#REF!</f>
        <v>#REF!</v>
      </c>
      <c r="O157" t="e">
        <f>RBs!#REF!</f>
        <v>#REF!</v>
      </c>
      <c r="P157" t="str">
        <f>RBs!A58</f>
        <v>Shipley</v>
      </c>
      <c r="Q157" t="str">
        <f>RBs!C58</f>
        <v>Eagles</v>
      </c>
      <c r="R157" s="70">
        <f>RBs!D58</f>
        <v>5</v>
      </c>
      <c r="S157" s="1" t="e">
        <f>CONCATENATE(RBs!#REF!," ",RBs!#REF!)</f>
        <v>#REF!</v>
      </c>
      <c r="T157" t="e">
        <f>RBs!#REF!</f>
        <v>#REF!</v>
      </c>
      <c r="U157" t="e">
        <f>RBs!#REF!</f>
        <v>#REF!</v>
      </c>
      <c r="V157" t="e">
        <f>RBs!#REF!</f>
        <v>#REF!</v>
      </c>
      <c r="W157">
        <f>RBs!F58</f>
        <v>0</v>
      </c>
      <c r="X157">
        <f>RBs!H58</f>
        <v>0</v>
      </c>
      <c r="Y157">
        <f>RBs!J58</f>
        <v>15</v>
      </c>
      <c r="Z157">
        <f>RBs!L58</f>
        <v>4</v>
      </c>
      <c r="AA157" s="70">
        <f>RBs!O58</f>
        <v>92</v>
      </c>
      <c r="AB157" s="1" t="str">
        <f>CONCATENATE(RBs!B58," ",RBs!A58)</f>
        <v>Will Shipley</v>
      </c>
      <c r="AC157" t="str">
        <f>RBs!E58</f>
        <v>RB</v>
      </c>
      <c r="AD157" t="str">
        <f>RBs!C58</f>
        <v>Eagles</v>
      </c>
      <c r="AE157">
        <f>RBs!D58</f>
        <v>5</v>
      </c>
      <c r="AF157">
        <f>RBs!P58</f>
        <v>-36</v>
      </c>
      <c r="AG157">
        <f>RBs!R58</f>
        <v>-44</v>
      </c>
      <c r="AH157">
        <f>RBs!T58</f>
        <v>-13</v>
      </c>
      <c r="AI157">
        <f>RBs!V58</f>
        <v>-36</v>
      </c>
      <c r="AJ157" s="70">
        <f>RBs!X58</f>
        <v>-26</v>
      </c>
      <c r="AK157" t="e">
        <f t="shared" ca="1" si="28"/>
        <v>#NAME?</v>
      </c>
      <c r="AL157" t="e">
        <f t="shared" ca="1" si="29"/>
        <v>#NAME?</v>
      </c>
      <c r="AM157" t="e">
        <f t="shared" ca="1" si="30"/>
        <v>#NAME?</v>
      </c>
      <c r="AN157" t="e">
        <f t="shared" ca="1" si="31"/>
        <v>#NAME?</v>
      </c>
      <c r="AO157" t="e">
        <f t="shared" ca="1" si="32"/>
        <v>#NAME?</v>
      </c>
      <c r="AP157" t="e">
        <f t="shared" ca="1" si="33"/>
        <v>#NAME?</v>
      </c>
      <c r="AQ157" t="e">
        <f t="shared" ca="1" si="34"/>
        <v>#NAME?</v>
      </c>
      <c r="AR157" t="e">
        <f t="shared" ca="1" si="35"/>
        <v>#NAME?</v>
      </c>
      <c r="AS157" t="e">
        <f t="shared" ca="1" si="36"/>
        <v>#NAME?</v>
      </c>
      <c r="AT157" t="e">
        <f t="shared" ca="1" si="37"/>
        <v>#NAME?</v>
      </c>
      <c r="AU157" t="e">
        <f t="shared" ca="1" si="38"/>
        <v>#NAME?</v>
      </c>
      <c r="AV157" t="e">
        <f t="shared" ca="1" si="39"/>
        <v>#NAME?</v>
      </c>
    </row>
    <row r="158" spans="1:48" x14ac:dyDescent="0.35">
      <c r="A158" s="1" t="e">
        <f>CONCATENATE(RBs!#REF!," ",RBs!#REF!)</f>
        <v>#REF!</v>
      </c>
      <c r="B158" t="e">
        <f>RBs!#REF!</f>
        <v>#REF!</v>
      </c>
      <c r="C158" t="e">
        <f>RBs!#REF!</f>
        <v>#REF!</v>
      </c>
      <c r="D158" t="e">
        <f>RBs!#REF!</f>
        <v>#REF!</v>
      </c>
      <c r="E158" t="e">
        <f>RBs!#REF!</f>
        <v>#REF!</v>
      </c>
      <c r="F158" t="e">
        <f>RBs!#REF!</f>
        <v>#REF!</v>
      </c>
      <c r="G158" t="e">
        <f>RBs!#REF!</f>
        <v>#REF!</v>
      </c>
      <c r="H158" t="e">
        <f>RBs!#REF!</f>
        <v>#REF!</v>
      </c>
      <c r="I158" s="70" t="e">
        <f>RBs!#REF!</f>
        <v>#REF!</v>
      </c>
      <c r="J158" s="1" t="e">
        <f>CONCATENATE(RBs!#REF!," ",RBs!#REF!)</f>
        <v>#REF!</v>
      </c>
      <c r="K158" t="e">
        <f>RBs!#REF!</f>
        <v>#REF!</v>
      </c>
      <c r="L158" t="e">
        <f>RBs!#REF!</f>
        <v>#REF!</v>
      </c>
      <c r="M158" t="e">
        <f>RBs!#REF!</f>
        <v>#REF!</v>
      </c>
      <c r="N158" t="e">
        <f>RBs!#REF!</f>
        <v>#REF!</v>
      </c>
      <c r="O158" t="e">
        <f>RBs!#REF!</f>
        <v>#REF!</v>
      </c>
      <c r="P158" t="str">
        <f>RBs!A59</f>
        <v>Herbert</v>
      </c>
      <c r="Q158" t="str">
        <f>RBs!C59</f>
        <v>Bears</v>
      </c>
      <c r="R158" s="70">
        <f>RBs!D59</f>
        <v>7</v>
      </c>
      <c r="S158" s="1" t="e">
        <f>CONCATENATE(RBs!#REF!," ",RBs!#REF!)</f>
        <v>#REF!</v>
      </c>
      <c r="T158" t="e">
        <f>RBs!#REF!</f>
        <v>#REF!</v>
      </c>
      <c r="U158" t="e">
        <f>RBs!#REF!</f>
        <v>#REF!</v>
      </c>
      <c r="V158" t="e">
        <f>RBs!#REF!</f>
        <v>#REF!</v>
      </c>
      <c r="W158">
        <f>RBs!F59</f>
        <v>0</v>
      </c>
      <c r="X158">
        <f>RBs!H59</f>
        <v>0</v>
      </c>
      <c r="Y158">
        <f>RBs!J59</f>
        <v>16</v>
      </c>
      <c r="Z158">
        <f>RBs!L59</f>
        <v>3</v>
      </c>
      <c r="AA158" s="70">
        <f>RBs!O59</f>
        <v>90</v>
      </c>
      <c r="AB158" s="1" t="str">
        <f>CONCATENATE(RBs!B59," ",RBs!A59)</f>
        <v>Khalil Herbert</v>
      </c>
      <c r="AC158" t="str">
        <f>RBs!E59</f>
        <v>RB</v>
      </c>
      <c r="AD158" t="str">
        <f>RBs!C59</f>
        <v>Bears</v>
      </c>
      <c r="AE158">
        <f>RBs!D59</f>
        <v>7</v>
      </c>
      <c r="AF158">
        <f>RBs!P59</f>
        <v>-38</v>
      </c>
      <c r="AG158">
        <f>RBs!R59</f>
        <v>-45</v>
      </c>
      <c r="AH158">
        <f>RBs!T59</f>
        <v>-20</v>
      </c>
      <c r="AI158">
        <f>RBs!V59</f>
        <v>-38</v>
      </c>
      <c r="AJ158" s="70">
        <f>RBs!X59</f>
        <v>-28</v>
      </c>
      <c r="AK158" t="e">
        <f t="shared" ca="1" si="28"/>
        <v>#NAME?</v>
      </c>
      <c r="AL158" t="e">
        <f t="shared" ca="1" si="29"/>
        <v>#NAME?</v>
      </c>
      <c r="AM158" t="e">
        <f t="shared" ca="1" si="30"/>
        <v>#NAME?</v>
      </c>
      <c r="AN158" t="e">
        <f t="shared" ca="1" si="31"/>
        <v>#NAME?</v>
      </c>
      <c r="AO158" t="e">
        <f t="shared" ca="1" si="32"/>
        <v>#NAME?</v>
      </c>
      <c r="AP158" t="e">
        <f t="shared" ca="1" si="33"/>
        <v>#NAME?</v>
      </c>
      <c r="AQ158" t="e">
        <f t="shared" ca="1" si="34"/>
        <v>#NAME?</v>
      </c>
      <c r="AR158" t="e">
        <f t="shared" ca="1" si="35"/>
        <v>#NAME?</v>
      </c>
      <c r="AS158" t="e">
        <f t="shared" ca="1" si="36"/>
        <v>#NAME?</v>
      </c>
      <c r="AT158" t="e">
        <f t="shared" ca="1" si="37"/>
        <v>#NAME?</v>
      </c>
      <c r="AU158" t="e">
        <f t="shared" ca="1" si="38"/>
        <v>#NAME?</v>
      </c>
      <c r="AV158" t="e">
        <f t="shared" ca="1" si="39"/>
        <v>#NAME?</v>
      </c>
    </row>
    <row r="159" spans="1:48" x14ac:dyDescent="0.35">
      <c r="A159" s="1" t="e">
        <f>CONCATENATE(RBs!#REF!," ",RBs!#REF!)</f>
        <v>#REF!</v>
      </c>
      <c r="B159" t="e">
        <f>RBs!#REF!</f>
        <v>#REF!</v>
      </c>
      <c r="C159" t="e">
        <f>RBs!#REF!</f>
        <v>#REF!</v>
      </c>
      <c r="D159" t="e">
        <f>RBs!#REF!</f>
        <v>#REF!</v>
      </c>
      <c r="E159" t="e">
        <f>RBs!#REF!</f>
        <v>#REF!</v>
      </c>
      <c r="F159" t="e">
        <f>RBs!#REF!</f>
        <v>#REF!</v>
      </c>
      <c r="G159" t="e">
        <f>RBs!#REF!</f>
        <v>#REF!</v>
      </c>
      <c r="H159" t="e">
        <f>RBs!#REF!</f>
        <v>#REF!</v>
      </c>
      <c r="I159" s="70" t="e">
        <f>RBs!#REF!</f>
        <v>#REF!</v>
      </c>
      <c r="J159" s="1" t="e">
        <f>CONCATENATE(RBs!#REF!," ",RBs!#REF!)</f>
        <v>#REF!</v>
      </c>
      <c r="K159" t="e">
        <f>RBs!#REF!</f>
        <v>#REF!</v>
      </c>
      <c r="L159" t="e">
        <f>RBs!#REF!</f>
        <v>#REF!</v>
      </c>
      <c r="M159" t="e">
        <f>RBs!#REF!</f>
        <v>#REF!</v>
      </c>
      <c r="N159" t="e">
        <f>RBs!#REF!</f>
        <v>#REF!</v>
      </c>
      <c r="O159" t="e">
        <f>RBs!#REF!</f>
        <v>#REF!</v>
      </c>
      <c r="P159" t="str">
        <f>RBs!A60</f>
        <v>McKinnon</v>
      </c>
      <c r="Q159" t="str">
        <f>RBs!C60</f>
        <v>TBA</v>
      </c>
      <c r="R159" s="70">
        <f>RBs!D60</f>
        <v>0</v>
      </c>
      <c r="S159" s="1" t="e">
        <f>CONCATENATE(RBs!#REF!," ",RBs!#REF!)</f>
        <v>#REF!</v>
      </c>
      <c r="T159" t="e">
        <f>RBs!#REF!</f>
        <v>#REF!</v>
      </c>
      <c r="U159" t="e">
        <f>RBs!#REF!</f>
        <v>#REF!</v>
      </c>
      <c r="V159" t="e">
        <f>RBs!#REF!</f>
        <v>#REF!</v>
      </c>
      <c r="W159">
        <f>RBs!F60</f>
        <v>0</v>
      </c>
      <c r="X159">
        <f>RBs!H60</f>
        <v>0</v>
      </c>
      <c r="Y159">
        <f>RBs!J60</f>
        <v>32</v>
      </c>
      <c r="Z159">
        <f>RBs!L60</f>
        <v>3</v>
      </c>
      <c r="AA159" s="70">
        <f>RBs!O60</f>
        <v>74</v>
      </c>
      <c r="AB159" s="1" t="str">
        <f>CONCATENATE(RBs!B60," ",RBs!A60)</f>
        <v>Jerick McKinnon</v>
      </c>
      <c r="AC159" t="str">
        <f>RBs!E60</f>
        <v>RB</v>
      </c>
      <c r="AD159" t="str">
        <f>RBs!C60</f>
        <v>TBA</v>
      </c>
      <c r="AE159">
        <f>RBs!D60</f>
        <v>0</v>
      </c>
      <c r="AF159">
        <f>RBs!P60</f>
        <v>-54</v>
      </c>
      <c r="AG159">
        <f>RBs!R60</f>
        <v>-45</v>
      </c>
      <c r="AH159">
        <f>RBs!T60</f>
        <v>-28</v>
      </c>
      <c r="AI159">
        <f>RBs!V60</f>
        <v>-54</v>
      </c>
      <c r="AJ159" s="70">
        <f>RBs!X60</f>
        <v>-44</v>
      </c>
      <c r="AK159" t="e">
        <f t="shared" ca="1" si="28"/>
        <v>#NAME?</v>
      </c>
      <c r="AL159" t="e">
        <f t="shared" ca="1" si="29"/>
        <v>#NAME?</v>
      </c>
      <c r="AM159" t="e">
        <f t="shared" ca="1" si="30"/>
        <v>#NAME?</v>
      </c>
      <c r="AN159" t="e">
        <f t="shared" ca="1" si="31"/>
        <v>#NAME?</v>
      </c>
      <c r="AO159" t="e">
        <f t="shared" ca="1" si="32"/>
        <v>#NAME?</v>
      </c>
      <c r="AP159" t="e">
        <f t="shared" ca="1" si="33"/>
        <v>#NAME?</v>
      </c>
      <c r="AQ159" t="e">
        <f t="shared" ca="1" si="34"/>
        <v>#NAME?</v>
      </c>
      <c r="AR159" t="e">
        <f t="shared" ca="1" si="35"/>
        <v>#NAME?</v>
      </c>
      <c r="AS159" t="e">
        <f t="shared" ca="1" si="36"/>
        <v>#NAME?</v>
      </c>
      <c r="AT159" t="e">
        <f t="shared" ca="1" si="37"/>
        <v>#NAME?</v>
      </c>
      <c r="AU159" t="e">
        <f t="shared" ca="1" si="38"/>
        <v>#NAME?</v>
      </c>
      <c r="AV159" t="e">
        <f t="shared" ca="1" si="39"/>
        <v>#NAME?</v>
      </c>
    </row>
    <row r="160" spans="1:48" x14ac:dyDescent="0.35">
      <c r="A160" s="1" t="e">
        <f>CONCATENATE(RBs!#REF!," ",RBs!#REF!)</f>
        <v>#REF!</v>
      </c>
      <c r="B160" t="e">
        <f>RBs!#REF!</f>
        <v>#REF!</v>
      </c>
      <c r="C160" t="e">
        <f>RBs!#REF!</f>
        <v>#REF!</v>
      </c>
      <c r="D160" t="e">
        <f>RBs!#REF!</f>
        <v>#REF!</v>
      </c>
      <c r="E160" t="e">
        <f>RBs!#REF!</f>
        <v>#REF!</v>
      </c>
      <c r="F160" t="e">
        <f>RBs!#REF!</f>
        <v>#REF!</v>
      </c>
      <c r="G160" t="e">
        <f>RBs!#REF!</f>
        <v>#REF!</v>
      </c>
      <c r="H160" t="e">
        <f>RBs!#REF!</f>
        <v>#REF!</v>
      </c>
      <c r="I160" s="70" t="e">
        <f>RBs!#REF!</f>
        <v>#REF!</v>
      </c>
      <c r="J160" s="1" t="e">
        <f>CONCATENATE(RBs!#REF!," ",RBs!#REF!)</f>
        <v>#REF!</v>
      </c>
      <c r="K160" t="e">
        <f>RBs!#REF!</f>
        <v>#REF!</v>
      </c>
      <c r="L160" t="e">
        <f>RBs!#REF!</f>
        <v>#REF!</v>
      </c>
      <c r="M160" t="e">
        <f>RBs!#REF!</f>
        <v>#REF!</v>
      </c>
      <c r="N160" t="e">
        <f>RBs!#REF!</f>
        <v>#REF!</v>
      </c>
      <c r="O160" t="e">
        <f>RBs!#REF!</f>
        <v>#REF!</v>
      </c>
      <c r="P160" t="str">
        <f>RBs!A61</f>
        <v>Mitchell</v>
      </c>
      <c r="Q160" t="str">
        <f>RBs!C61</f>
        <v>49ers</v>
      </c>
      <c r="R160" s="70">
        <f>RBs!D61</f>
        <v>9</v>
      </c>
      <c r="S160" s="1" t="e">
        <f>CONCATENATE(RBs!#REF!," ",RBs!#REF!)</f>
        <v>#REF!</v>
      </c>
      <c r="T160" t="e">
        <f>RBs!#REF!</f>
        <v>#REF!</v>
      </c>
      <c r="U160" t="e">
        <f>RBs!#REF!</f>
        <v>#REF!</v>
      </c>
      <c r="V160" t="e">
        <f>RBs!#REF!</f>
        <v>#REF!</v>
      </c>
      <c r="W160">
        <f>RBs!F61</f>
        <v>0</v>
      </c>
      <c r="X160">
        <f>RBs!H61</f>
        <v>0</v>
      </c>
      <c r="Y160">
        <f>RBs!J61</f>
        <v>10</v>
      </c>
      <c r="Z160">
        <f>RBs!L61</f>
        <v>4</v>
      </c>
      <c r="AA160" s="70">
        <f>RBs!O61</f>
        <v>95</v>
      </c>
      <c r="AB160" s="1" t="str">
        <f>CONCATENATE(RBs!B61," ",RBs!A61)</f>
        <v>Elijah Mitchell</v>
      </c>
      <c r="AC160" t="str">
        <f>RBs!E61</f>
        <v>RB</v>
      </c>
      <c r="AD160" t="str">
        <f>RBs!C61</f>
        <v>49ers</v>
      </c>
      <c r="AE160">
        <f>RBs!D61</f>
        <v>9</v>
      </c>
      <c r="AF160">
        <f>RBs!P61</f>
        <v>-33</v>
      </c>
      <c r="AG160">
        <f>RBs!R61</f>
        <v>-46</v>
      </c>
      <c r="AH160">
        <f>RBs!T61</f>
        <v>-12</v>
      </c>
      <c r="AI160">
        <f>RBs!V61</f>
        <v>-33</v>
      </c>
      <c r="AJ160" s="70">
        <f>RBs!X61</f>
        <v>-23</v>
      </c>
      <c r="AK160" t="e">
        <f t="shared" ca="1" si="28"/>
        <v>#NAME?</v>
      </c>
      <c r="AL160" t="e">
        <f t="shared" ca="1" si="29"/>
        <v>#NAME?</v>
      </c>
      <c r="AM160" t="e">
        <f t="shared" ca="1" si="30"/>
        <v>#NAME?</v>
      </c>
      <c r="AN160" t="e">
        <f t="shared" ca="1" si="31"/>
        <v>#NAME?</v>
      </c>
      <c r="AO160" t="e">
        <f t="shared" ca="1" si="32"/>
        <v>#NAME?</v>
      </c>
      <c r="AP160" t="e">
        <f t="shared" ca="1" si="33"/>
        <v>#NAME?</v>
      </c>
      <c r="AQ160" t="e">
        <f t="shared" ca="1" si="34"/>
        <v>#NAME?</v>
      </c>
      <c r="AR160" t="e">
        <f t="shared" ca="1" si="35"/>
        <v>#NAME?</v>
      </c>
      <c r="AS160" t="e">
        <f t="shared" ca="1" si="36"/>
        <v>#NAME?</v>
      </c>
      <c r="AT160" t="e">
        <f t="shared" ca="1" si="37"/>
        <v>#NAME?</v>
      </c>
      <c r="AU160" t="e">
        <f t="shared" ca="1" si="38"/>
        <v>#NAME?</v>
      </c>
      <c r="AV160" t="e">
        <f t="shared" ca="1" si="39"/>
        <v>#NAME?</v>
      </c>
    </row>
    <row r="161" spans="1:48" x14ac:dyDescent="0.35">
      <c r="A161" s="1" t="e">
        <f>CONCATENATE(RBs!#REF!," ",RBs!#REF!)</f>
        <v>#REF!</v>
      </c>
      <c r="B161" t="e">
        <f>RBs!#REF!</f>
        <v>#REF!</v>
      </c>
      <c r="C161" t="e">
        <f>RBs!#REF!</f>
        <v>#REF!</v>
      </c>
      <c r="D161" t="e">
        <f>RBs!#REF!</f>
        <v>#REF!</v>
      </c>
      <c r="E161" t="e">
        <f>RBs!#REF!</f>
        <v>#REF!</v>
      </c>
      <c r="F161" t="e">
        <f>RBs!#REF!</f>
        <v>#REF!</v>
      </c>
      <c r="G161" t="e">
        <f>RBs!#REF!</f>
        <v>#REF!</v>
      </c>
      <c r="H161" t="e">
        <f>RBs!#REF!</f>
        <v>#REF!</v>
      </c>
      <c r="I161" s="70" t="e">
        <f>RBs!#REF!</f>
        <v>#REF!</v>
      </c>
      <c r="J161" s="1" t="e">
        <f>CONCATENATE(RBs!#REF!," ",RBs!#REF!)</f>
        <v>#REF!</v>
      </c>
      <c r="K161" t="e">
        <f>RBs!#REF!</f>
        <v>#REF!</v>
      </c>
      <c r="L161" t="e">
        <f>RBs!#REF!</f>
        <v>#REF!</v>
      </c>
      <c r="M161" t="e">
        <f>RBs!#REF!</f>
        <v>#REF!</v>
      </c>
      <c r="N161" t="e">
        <f>RBs!#REF!</f>
        <v>#REF!</v>
      </c>
      <c r="O161" t="e">
        <f>RBs!#REF!</f>
        <v>#REF!</v>
      </c>
      <c r="P161" t="str">
        <f>RBs!A62</f>
        <v>Irving</v>
      </c>
      <c r="Q161" t="str">
        <f>RBs!C62</f>
        <v>Buccaneers</v>
      </c>
      <c r="R161" s="70">
        <f>RBs!D62</f>
        <v>11</v>
      </c>
      <c r="S161" s="1" t="e">
        <f>CONCATENATE(RBs!#REF!," ",RBs!#REF!)</f>
        <v>#REF!</v>
      </c>
      <c r="T161" t="e">
        <f>RBs!#REF!</f>
        <v>#REF!</v>
      </c>
      <c r="U161" t="e">
        <f>RBs!#REF!</f>
        <v>#REF!</v>
      </c>
      <c r="V161" t="e">
        <f>RBs!#REF!</f>
        <v>#REF!</v>
      </c>
      <c r="W161">
        <f>RBs!F62</f>
        <v>0</v>
      </c>
      <c r="X161">
        <f>RBs!H62</f>
        <v>0</v>
      </c>
      <c r="Y161">
        <f>RBs!J62</f>
        <v>21</v>
      </c>
      <c r="Z161">
        <f>RBs!L62</f>
        <v>2</v>
      </c>
      <c r="AA161" s="70">
        <f>RBs!O62</f>
        <v>81</v>
      </c>
      <c r="AB161" s="1" t="str">
        <f>CONCATENATE(RBs!B62," ",RBs!A62)</f>
        <v>Bucky Irving</v>
      </c>
      <c r="AC161" t="str">
        <f>RBs!E62</f>
        <v>RB</v>
      </c>
      <c r="AD161" t="str">
        <f>RBs!C62</f>
        <v>Buccaneers</v>
      </c>
      <c r="AE161">
        <f>RBs!D62</f>
        <v>11</v>
      </c>
      <c r="AF161">
        <f>RBs!P62</f>
        <v>-47</v>
      </c>
      <c r="AG161">
        <f>RBs!R62</f>
        <v>-49</v>
      </c>
      <c r="AH161">
        <f>RBs!T62</f>
        <v>-27</v>
      </c>
      <c r="AI161">
        <f>RBs!V62</f>
        <v>-47</v>
      </c>
      <c r="AJ161" s="70">
        <f>RBs!X62</f>
        <v>-37</v>
      </c>
      <c r="AK161" t="e">
        <f t="shared" ca="1" si="28"/>
        <v>#NAME?</v>
      </c>
      <c r="AL161" t="e">
        <f t="shared" ca="1" si="29"/>
        <v>#NAME?</v>
      </c>
      <c r="AM161" t="e">
        <f t="shared" ca="1" si="30"/>
        <v>#NAME?</v>
      </c>
      <c r="AN161" t="e">
        <f t="shared" ca="1" si="31"/>
        <v>#NAME?</v>
      </c>
      <c r="AO161" t="e">
        <f t="shared" ca="1" si="32"/>
        <v>#NAME?</v>
      </c>
      <c r="AP161" t="e">
        <f t="shared" ca="1" si="33"/>
        <v>#NAME?</v>
      </c>
      <c r="AQ161" t="e">
        <f t="shared" ca="1" si="34"/>
        <v>#NAME?</v>
      </c>
      <c r="AR161" t="e">
        <f t="shared" ca="1" si="35"/>
        <v>#NAME?</v>
      </c>
      <c r="AS161" t="e">
        <f t="shared" ca="1" si="36"/>
        <v>#NAME?</v>
      </c>
      <c r="AT161" t="e">
        <f t="shared" ca="1" si="37"/>
        <v>#NAME?</v>
      </c>
      <c r="AU161" t="e">
        <f t="shared" ca="1" si="38"/>
        <v>#NAME?</v>
      </c>
      <c r="AV161" t="e">
        <f t="shared" ca="1" si="39"/>
        <v>#NAME?</v>
      </c>
    </row>
    <row r="162" spans="1:48" x14ac:dyDescent="0.35">
      <c r="A162" s="1" t="e">
        <f>CONCATENATE(RBs!#REF!," ",RBs!#REF!)</f>
        <v>#REF!</v>
      </c>
      <c r="B162" t="e">
        <f>RBs!#REF!</f>
        <v>#REF!</v>
      </c>
      <c r="C162" t="e">
        <f>RBs!#REF!</f>
        <v>#REF!</v>
      </c>
      <c r="D162" t="e">
        <f>RBs!#REF!</f>
        <v>#REF!</v>
      </c>
      <c r="E162" t="e">
        <f>RBs!#REF!</f>
        <v>#REF!</v>
      </c>
      <c r="F162" t="e">
        <f>RBs!#REF!</f>
        <v>#REF!</v>
      </c>
      <c r="G162" t="e">
        <f>RBs!#REF!</f>
        <v>#REF!</v>
      </c>
      <c r="H162" t="e">
        <f>RBs!#REF!</f>
        <v>#REF!</v>
      </c>
      <c r="I162" s="70" t="e">
        <f>RBs!#REF!</f>
        <v>#REF!</v>
      </c>
      <c r="J162" s="1" t="e">
        <f>CONCATENATE(RBs!#REF!," ",RBs!#REF!)</f>
        <v>#REF!</v>
      </c>
      <c r="K162" t="e">
        <f>RBs!#REF!</f>
        <v>#REF!</v>
      </c>
      <c r="L162" t="e">
        <f>RBs!#REF!</f>
        <v>#REF!</v>
      </c>
      <c r="M162" t="e">
        <f>RBs!#REF!</f>
        <v>#REF!</v>
      </c>
      <c r="N162" t="e">
        <f>RBs!#REF!</f>
        <v>#REF!</v>
      </c>
      <c r="O162" t="e">
        <f>RBs!#REF!</f>
        <v>#REF!</v>
      </c>
      <c r="P162" t="str">
        <f>RBs!A63</f>
        <v>Tracy</v>
      </c>
      <c r="Q162" t="str">
        <f>RBs!C63</f>
        <v>Giants</v>
      </c>
      <c r="R162" s="70">
        <f>RBs!D63</f>
        <v>11</v>
      </c>
      <c r="S162" s="1" t="e">
        <f>CONCATENATE(RBs!#REF!," ",RBs!#REF!)</f>
        <v>#REF!</v>
      </c>
      <c r="T162" t="e">
        <f>RBs!#REF!</f>
        <v>#REF!</v>
      </c>
      <c r="U162" t="e">
        <f>RBs!#REF!</f>
        <v>#REF!</v>
      </c>
      <c r="V162" t="e">
        <f>RBs!#REF!</f>
        <v>#REF!</v>
      </c>
      <c r="W162">
        <f>RBs!F63</f>
        <v>0</v>
      </c>
      <c r="X162">
        <f>RBs!H63</f>
        <v>0</v>
      </c>
      <c r="Y162">
        <f>RBs!J63</f>
        <v>12</v>
      </c>
      <c r="Z162">
        <f>RBs!L63</f>
        <v>3</v>
      </c>
      <c r="AA162" s="70">
        <f>RBs!O63</f>
        <v>89</v>
      </c>
      <c r="AB162" s="1" t="str">
        <f>CONCATENATE(RBs!B63," ",RBs!A63)</f>
        <v>Tyrone Tracy</v>
      </c>
      <c r="AC162" t="str">
        <f>RBs!E63</f>
        <v>RB</v>
      </c>
      <c r="AD162" t="str">
        <f>RBs!C63</f>
        <v>Giants</v>
      </c>
      <c r="AE162">
        <f>RBs!D63</f>
        <v>11</v>
      </c>
      <c r="AF162">
        <f>RBs!P63</f>
        <v>-39</v>
      </c>
      <c r="AG162">
        <f>RBs!R63</f>
        <v>-50</v>
      </c>
      <c r="AH162">
        <f>RBs!T63</f>
        <v>-20</v>
      </c>
      <c r="AI162">
        <f>RBs!V63</f>
        <v>-39</v>
      </c>
      <c r="AJ162" s="70">
        <f>RBs!X63</f>
        <v>-29</v>
      </c>
      <c r="AK162" t="e">
        <f t="shared" ca="1" si="28"/>
        <v>#NAME?</v>
      </c>
      <c r="AL162" t="e">
        <f t="shared" ca="1" si="29"/>
        <v>#NAME?</v>
      </c>
      <c r="AM162" t="e">
        <f t="shared" ca="1" si="30"/>
        <v>#NAME?</v>
      </c>
      <c r="AN162" t="e">
        <f t="shared" ca="1" si="31"/>
        <v>#NAME?</v>
      </c>
      <c r="AO162" t="e">
        <f t="shared" ca="1" si="32"/>
        <v>#NAME?</v>
      </c>
      <c r="AP162" t="e">
        <f t="shared" ca="1" si="33"/>
        <v>#NAME?</v>
      </c>
      <c r="AQ162" t="e">
        <f t="shared" ca="1" si="34"/>
        <v>#NAME?</v>
      </c>
      <c r="AR162" t="e">
        <f t="shared" ca="1" si="35"/>
        <v>#NAME?</v>
      </c>
      <c r="AS162" t="e">
        <f t="shared" ca="1" si="36"/>
        <v>#NAME?</v>
      </c>
      <c r="AT162" t="e">
        <f t="shared" ca="1" si="37"/>
        <v>#NAME?</v>
      </c>
      <c r="AU162" t="e">
        <f t="shared" ca="1" si="38"/>
        <v>#NAME?</v>
      </c>
      <c r="AV162" t="e">
        <f t="shared" ca="1" si="39"/>
        <v>#NAME?</v>
      </c>
    </row>
    <row r="163" spans="1:48" x14ac:dyDescent="0.35">
      <c r="A163" s="1" t="e">
        <f>CONCATENATE(RBs!#REF!," ",RBs!#REF!)</f>
        <v>#REF!</v>
      </c>
      <c r="B163" t="e">
        <f>RBs!#REF!</f>
        <v>#REF!</v>
      </c>
      <c r="C163" t="e">
        <f>RBs!#REF!</f>
        <v>#REF!</v>
      </c>
      <c r="D163" t="e">
        <f>RBs!#REF!</f>
        <v>#REF!</v>
      </c>
      <c r="E163" t="e">
        <f>RBs!#REF!</f>
        <v>#REF!</v>
      </c>
      <c r="F163" t="e">
        <f>RBs!#REF!</f>
        <v>#REF!</v>
      </c>
      <c r="G163" t="e">
        <f>RBs!#REF!</f>
        <v>#REF!</v>
      </c>
      <c r="H163" t="e">
        <f>RBs!#REF!</f>
        <v>#REF!</v>
      </c>
      <c r="I163" s="70" t="e">
        <f>RBs!#REF!</f>
        <v>#REF!</v>
      </c>
      <c r="J163" s="1" t="e">
        <f>CONCATENATE(RBs!#REF!," ",RBs!#REF!)</f>
        <v>#REF!</v>
      </c>
      <c r="K163" t="e">
        <f>RBs!#REF!</f>
        <v>#REF!</v>
      </c>
      <c r="L163" t="e">
        <f>RBs!#REF!</f>
        <v>#REF!</v>
      </c>
      <c r="M163" t="e">
        <f>RBs!#REF!</f>
        <v>#REF!</v>
      </c>
      <c r="N163" t="e">
        <f>RBs!#REF!</f>
        <v>#REF!</v>
      </c>
      <c r="O163" t="e">
        <f>RBs!#REF!</f>
        <v>#REF!</v>
      </c>
      <c r="P163" t="str">
        <f>RBs!A64</f>
        <v>Bigsby</v>
      </c>
      <c r="Q163" t="str">
        <f>RBs!C64</f>
        <v>Jaguars</v>
      </c>
      <c r="R163" s="70">
        <f>RBs!D64</f>
        <v>12</v>
      </c>
      <c r="S163" s="1" t="e">
        <f>CONCATENATE(RBs!#REF!," ",RBs!#REF!)</f>
        <v>#REF!</v>
      </c>
      <c r="T163" t="e">
        <f>RBs!#REF!</f>
        <v>#REF!</v>
      </c>
      <c r="U163" t="e">
        <f>RBs!#REF!</f>
        <v>#REF!</v>
      </c>
      <c r="V163" t="e">
        <f>RBs!#REF!</f>
        <v>#REF!</v>
      </c>
      <c r="W163">
        <f>RBs!F64</f>
        <v>0</v>
      </c>
      <c r="X163">
        <f>RBs!H64</f>
        <v>0</v>
      </c>
      <c r="Y163">
        <f>RBs!J64</f>
        <v>8</v>
      </c>
      <c r="Z163">
        <f>RBs!L64</f>
        <v>4</v>
      </c>
      <c r="AA163" s="70">
        <f>RBs!O64</f>
        <v>88</v>
      </c>
      <c r="AB163" s="1" t="str">
        <f>CONCATENATE(RBs!B64," ",RBs!A64)</f>
        <v>Tank Bigsby</v>
      </c>
      <c r="AC163" t="str">
        <f>RBs!E64</f>
        <v>RB</v>
      </c>
      <c r="AD163" t="str">
        <f>RBs!C64</f>
        <v>Jaguars</v>
      </c>
      <c r="AE163">
        <f>RBs!D64</f>
        <v>12</v>
      </c>
      <c r="AF163">
        <f>RBs!P64</f>
        <v>-40</v>
      </c>
      <c r="AG163">
        <f>RBs!R64</f>
        <v>-55</v>
      </c>
      <c r="AH163">
        <f>RBs!T64</f>
        <v>-17</v>
      </c>
      <c r="AI163">
        <f>RBs!V64</f>
        <v>-40</v>
      </c>
      <c r="AJ163" s="70">
        <f>RBs!X64</f>
        <v>-30</v>
      </c>
      <c r="AK163" t="e">
        <f t="shared" ca="1" si="28"/>
        <v>#NAME?</v>
      </c>
      <c r="AL163" t="e">
        <f t="shared" ca="1" si="29"/>
        <v>#NAME?</v>
      </c>
      <c r="AM163" t="e">
        <f t="shared" ca="1" si="30"/>
        <v>#NAME?</v>
      </c>
      <c r="AN163" t="e">
        <f t="shared" ca="1" si="31"/>
        <v>#NAME?</v>
      </c>
      <c r="AO163" t="e">
        <f t="shared" ca="1" si="32"/>
        <v>#NAME?</v>
      </c>
      <c r="AP163" t="e">
        <f t="shared" ca="1" si="33"/>
        <v>#NAME?</v>
      </c>
      <c r="AQ163" t="e">
        <f t="shared" ca="1" si="34"/>
        <v>#NAME?</v>
      </c>
      <c r="AR163" t="e">
        <f t="shared" ca="1" si="35"/>
        <v>#NAME?</v>
      </c>
      <c r="AS163" t="e">
        <f t="shared" ca="1" si="36"/>
        <v>#NAME?</v>
      </c>
      <c r="AT163" t="e">
        <f t="shared" ca="1" si="37"/>
        <v>#NAME?</v>
      </c>
      <c r="AU163" t="e">
        <f t="shared" ca="1" si="38"/>
        <v>#NAME?</v>
      </c>
      <c r="AV163" t="e">
        <f t="shared" ca="1" si="39"/>
        <v>#NAME?</v>
      </c>
    </row>
    <row r="164" spans="1:48" x14ac:dyDescent="0.35">
      <c r="A164" s="1" t="e">
        <f>CONCATENATE(RBs!#REF!," ",RBs!#REF!)</f>
        <v>#REF!</v>
      </c>
      <c r="B164" t="e">
        <f>RBs!#REF!</f>
        <v>#REF!</v>
      </c>
      <c r="C164" t="e">
        <f>RBs!#REF!</f>
        <v>#REF!</v>
      </c>
      <c r="D164" t="e">
        <f>RBs!#REF!</f>
        <v>#REF!</v>
      </c>
      <c r="E164" t="e">
        <f>RBs!#REF!</f>
        <v>#REF!</v>
      </c>
      <c r="F164" t="e">
        <f>RBs!#REF!</f>
        <v>#REF!</v>
      </c>
      <c r="G164" t="e">
        <f>RBs!#REF!</f>
        <v>#REF!</v>
      </c>
      <c r="H164" t="e">
        <f>RBs!#REF!</f>
        <v>#REF!</v>
      </c>
      <c r="I164" s="70" t="e">
        <f>RBs!#REF!</f>
        <v>#REF!</v>
      </c>
      <c r="J164" s="1" t="e">
        <f>CONCATENATE(RBs!#REF!," ",RBs!#REF!)</f>
        <v>#REF!</v>
      </c>
      <c r="K164" t="e">
        <f>RBs!#REF!</f>
        <v>#REF!</v>
      </c>
      <c r="L164" t="e">
        <f>RBs!#REF!</f>
        <v>#REF!</v>
      </c>
      <c r="M164" t="e">
        <f>RBs!#REF!</f>
        <v>#REF!</v>
      </c>
      <c r="N164" t="e">
        <f>RBs!#REF!</f>
        <v>#REF!</v>
      </c>
      <c r="O164" t="e">
        <f>RBs!#REF!</f>
        <v>#REF!</v>
      </c>
      <c r="P164" t="str">
        <f>RBs!A65</f>
        <v>Mitchell</v>
      </c>
      <c r="Q164" t="str">
        <f>RBs!C65</f>
        <v>Ravens</v>
      </c>
      <c r="R164" s="70">
        <f>RBs!D65</f>
        <v>14</v>
      </c>
      <c r="S164" s="1" t="e">
        <f>CONCATENATE(RBs!#REF!," ",RBs!#REF!)</f>
        <v>#REF!</v>
      </c>
      <c r="T164" t="e">
        <f>RBs!#REF!</f>
        <v>#REF!</v>
      </c>
      <c r="U164" t="e">
        <f>RBs!#REF!</f>
        <v>#REF!</v>
      </c>
      <c r="V164" t="e">
        <f>RBs!#REF!</f>
        <v>#REF!</v>
      </c>
      <c r="W164">
        <f>RBs!F65</f>
        <v>0</v>
      </c>
      <c r="X164">
        <f>RBs!H65</f>
        <v>0</v>
      </c>
      <c r="Y164">
        <f>RBs!J65</f>
        <v>10</v>
      </c>
      <c r="Z164">
        <f>RBs!L65</f>
        <v>3</v>
      </c>
      <c r="AA164" s="70">
        <f>RBs!O65</f>
        <v>82</v>
      </c>
      <c r="AB164" s="1" t="str">
        <f>CONCATENATE(RBs!B65," ",RBs!A65)</f>
        <v>Keaton Mitchell</v>
      </c>
      <c r="AC164" t="str">
        <f>RBs!E65</f>
        <v>RB</v>
      </c>
      <c r="AD164" t="str">
        <f>RBs!C65</f>
        <v>Ravens</v>
      </c>
      <c r="AE164">
        <f>RBs!D65</f>
        <v>14</v>
      </c>
      <c r="AF164">
        <f>RBs!P65</f>
        <v>-46</v>
      </c>
      <c r="AG164">
        <f>RBs!R65</f>
        <v>-59</v>
      </c>
      <c r="AH164">
        <f>RBs!T65</f>
        <v>-23</v>
      </c>
      <c r="AI164">
        <f>RBs!V65</f>
        <v>-46</v>
      </c>
      <c r="AJ164" s="70">
        <f>RBs!X65</f>
        <v>-36</v>
      </c>
      <c r="AK164" t="e">
        <f t="shared" ca="1" si="28"/>
        <v>#NAME?</v>
      </c>
      <c r="AL164" t="e">
        <f t="shared" ca="1" si="29"/>
        <v>#NAME?</v>
      </c>
      <c r="AM164" t="e">
        <f t="shared" ca="1" si="30"/>
        <v>#NAME?</v>
      </c>
      <c r="AN164" t="e">
        <f t="shared" ca="1" si="31"/>
        <v>#NAME?</v>
      </c>
      <c r="AO164" t="e">
        <f t="shared" ca="1" si="32"/>
        <v>#NAME?</v>
      </c>
      <c r="AP164" t="e">
        <f t="shared" ca="1" si="33"/>
        <v>#NAME?</v>
      </c>
      <c r="AQ164" t="e">
        <f t="shared" ca="1" si="34"/>
        <v>#NAME?</v>
      </c>
      <c r="AR164" t="e">
        <f t="shared" ca="1" si="35"/>
        <v>#NAME?</v>
      </c>
      <c r="AS164" t="e">
        <f t="shared" ca="1" si="36"/>
        <v>#NAME?</v>
      </c>
      <c r="AT164" t="e">
        <f t="shared" ca="1" si="37"/>
        <v>#NAME?</v>
      </c>
      <c r="AU164" t="e">
        <f t="shared" ca="1" si="38"/>
        <v>#NAME?</v>
      </c>
      <c r="AV164" t="e">
        <f t="shared" ca="1" si="39"/>
        <v>#NAME?</v>
      </c>
    </row>
    <row r="165" spans="1:48" x14ac:dyDescent="0.35">
      <c r="A165" s="1" t="e">
        <f>CONCATENATE(RBs!#REF!," ",RBs!#REF!)</f>
        <v>#REF!</v>
      </c>
      <c r="B165" t="e">
        <f>RBs!#REF!</f>
        <v>#REF!</v>
      </c>
      <c r="C165" t="e">
        <f>RBs!#REF!</f>
        <v>#REF!</v>
      </c>
      <c r="D165" t="e">
        <f>RBs!#REF!</f>
        <v>#REF!</v>
      </c>
      <c r="E165" t="e">
        <f>RBs!#REF!</f>
        <v>#REF!</v>
      </c>
      <c r="F165" t="e">
        <f>RBs!#REF!</f>
        <v>#REF!</v>
      </c>
      <c r="G165" t="e">
        <f>RBs!#REF!</f>
        <v>#REF!</v>
      </c>
      <c r="H165" t="e">
        <f>RBs!#REF!</f>
        <v>#REF!</v>
      </c>
      <c r="I165" s="70" t="e">
        <f>RBs!#REF!</f>
        <v>#REF!</v>
      </c>
      <c r="J165" s="1" t="e">
        <f>CONCATENATE(RBs!#REF!," ",RBs!#REF!)</f>
        <v>#REF!</v>
      </c>
      <c r="K165" t="e">
        <f>RBs!#REF!</f>
        <v>#REF!</v>
      </c>
      <c r="L165" t="e">
        <f>RBs!#REF!</f>
        <v>#REF!</v>
      </c>
      <c r="M165" t="e">
        <f>RBs!#REF!</f>
        <v>#REF!</v>
      </c>
      <c r="N165" t="e">
        <f>RBs!#REF!</f>
        <v>#REF!</v>
      </c>
      <c r="O165" t="e">
        <f>RBs!#REF!</f>
        <v>#REF!</v>
      </c>
      <c r="P165" t="str">
        <f>RBs!A66</f>
        <v>Pierce</v>
      </c>
      <c r="Q165" t="str">
        <f>RBs!C66</f>
        <v>Texans</v>
      </c>
      <c r="R165" s="70">
        <f>RBs!D66</f>
        <v>14</v>
      </c>
      <c r="S165" s="1" t="e">
        <f>CONCATENATE(RBs!#REF!," ",RBs!#REF!)</f>
        <v>#REF!</v>
      </c>
      <c r="T165" t="e">
        <f>RBs!#REF!</f>
        <v>#REF!</v>
      </c>
      <c r="U165" t="e">
        <f>RBs!#REF!</f>
        <v>#REF!</v>
      </c>
      <c r="V165" t="e">
        <f>RBs!#REF!</f>
        <v>#REF!</v>
      </c>
      <c r="W165">
        <f>RBs!F66</f>
        <v>0</v>
      </c>
      <c r="X165">
        <f>RBs!H66</f>
        <v>0</v>
      </c>
      <c r="Y165">
        <f>RBs!J66</f>
        <v>10</v>
      </c>
      <c r="Z165">
        <f>RBs!L66</f>
        <v>2</v>
      </c>
      <c r="AA165" s="70">
        <f>RBs!O66</f>
        <v>75</v>
      </c>
      <c r="AB165" s="1" t="str">
        <f>CONCATENATE(RBs!B66," ",RBs!A66)</f>
        <v>Dameon Pierce</v>
      </c>
      <c r="AC165" t="str">
        <f>RBs!E66</f>
        <v>RB</v>
      </c>
      <c r="AD165" t="str">
        <f>RBs!C66</f>
        <v>Texans</v>
      </c>
      <c r="AE165">
        <f>RBs!D66</f>
        <v>14</v>
      </c>
      <c r="AF165">
        <f>RBs!P66</f>
        <v>-53</v>
      </c>
      <c r="AG165">
        <f>RBs!R66</f>
        <v>-66</v>
      </c>
      <c r="AH165">
        <f>RBs!T66</f>
        <v>-31</v>
      </c>
      <c r="AI165">
        <f>RBs!V66</f>
        <v>-53</v>
      </c>
      <c r="AJ165" s="70">
        <f>RBs!X66</f>
        <v>-43</v>
      </c>
      <c r="AK165" t="e">
        <f t="shared" ca="1" si="28"/>
        <v>#NAME?</v>
      </c>
      <c r="AL165" t="e">
        <f t="shared" ca="1" si="29"/>
        <v>#NAME?</v>
      </c>
      <c r="AM165" t="e">
        <f t="shared" ca="1" si="30"/>
        <v>#NAME?</v>
      </c>
      <c r="AN165" t="e">
        <f t="shared" ca="1" si="31"/>
        <v>#NAME?</v>
      </c>
      <c r="AO165" t="e">
        <f t="shared" ca="1" si="32"/>
        <v>#NAME?</v>
      </c>
      <c r="AP165" t="e">
        <f t="shared" ca="1" si="33"/>
        <v>#NAME?</v>
      </c>
      <c r="AQ165" t="e">
        <f t="shared" ca="1" si="34"/>
        <v>#NAME?</v>
      </c>
      <c r="AR165" t="e">
        <f t="shared" ca="1" si="35"/>
        <v>#NAME?</v>
      </c>
      <c r="AS165" t="e">
        <f t="shared" ca="1" si="36"/>
        <v>#NAME?</v>
      </c>
      <c r="AT165" t="e">
        <f t="shared" ca="1" si="37"/>
        <v>#NAME?</v>
      </c>
      <c r="AU165" t="e">
        <f t="shared" ca="1" si="38"/>
        <v>#NAME?</v>
      </c>
      <c r="AV165" t="e">
        <f t="shared" ca="1" si="39"/>
        <v>#NAME?</v>
      </c>
    </row>
    <row r="166" spans="1:48" x14ac:dyDescent="0.35">
      <c r="A166" s="1" t="e">
        <f>CONCATENATE(RBs!#REF!," ",RBs!#REF!)</f>
        <v>#REF!</v>
      </c>
      <c r="B166" t="e">
        <f>RBs!#REF!</f>
        <v>#REF!</v>
      </c>
      <c r="C166" t="e">
        <f>RBs!#REF!</f>
        <v>#REF!</v>
      </c>
      <c r="D166" t="e">
        <f>RBs!#REF!</f>
        <v>#REF!</v>
      </c>
      <c r="E166" t="e">
        <f>RBs!#REF!</f>
        <v>#REF!</v>
      </c>
      <c r="F166" t="e">
        <f>RBs!#REF!</f>
        <v>#REF!</v>
      </c>
      <c r="G166" t="e">
        <f>RBs!#REF!</f>
        <v>#REF!</v>
      </c>
      <c r="H166" t="e">
        <f>RBs!#REF!</f>
        <v>#REF!</v>
      </c>
      <c r="I166" s="70" t="e">
        <f>RBs!#REF!</f>
        <v>#REF!</v>
      </c>
      <c r="J166" s="1" t="e">
        <f>CONCATENATE(RBs!#REF!," ",RBs!#REF!)</f>
        <v>#REF!</v>
      </c>
      <c r="K166" t="e">
        <f>RBs!#REF!</f>
        <v>#REF!</v>
      </c>
      <c r="L166" t="e">
        <f>RBs!#REF!</f>
        <v>#REF!</v>
      </c>
      <c r="M166" t="e">
        <f>RBs!#REF!</f>
        <v>#REF!</v>
      </c>
      <c r="N166" t="e">
        <f>RBs!#REF!</f>
        <v>#REF!</v>
      </c>
      <c r="O166" t="e">
        <f>RBs!#REF!</f>
        <v>#REF!</v>
      </c>
      <c r="P166" t="str">
        <f>RBs!A67</f>
        <v>Mattison</v>
      </c>
      <c r="Q166" t="str">
        <f>RBs!C67</f>
        <v>Raiders</v>
      </c>
      <c r="R166" s="70">
        <f>RBs!D67</f>
        <v>10</v>
      </c>
      <c r="S166" s="1" t="e">
        <f>CONCATENATE(RBs!#REF!," ",RBs!#REF!)</f>
        <v>#REF!</v>
      </c>
      <c r="T166" t="e">
        <f>RBs!#REF!</f>
        <v>#REF!</v>
      </c>
      <c r="U166" t="e">
        <f>RBs!#REF!</f>
        <v>#REF!</v>
      </c>
      <c r="V166" t="e">
        <f>RBs!#REF!</f>
        <v>#REF!</v>
      </c>
      <c r="W166">
        <f>RBs!F67</f>
        <v>0</v>
      </c>
      <c r="X166">
        <f>RBs!H67</f>
        <v>0</v>
      </c>
      <c r="Y166">
        <f>RBs!J67</f>
        <v>20</v>
      </c>
      <c r="Z166">
        <f>RBs!L67</f>
        <v>2</v>
      </c>
      <c r="AA166" s="70">
        <f>RBs!O67</f>
        <v>65</v>
      </c>
      <c r="AB166" s="1" t="str">
        <f>CONCATENATE(RBs!B67," ",RBs!A67)</f>
        <v>Alexander Mattison</v>
      </c>
      <c r="AC166" t="str">
        <f>RBs!E67</f>
        <v>RB</v>
      </c>
      <c r="AD166" t="str">
        <f>RBs!C67</f>
        <v>Raiders</v>
      </c>
      <c r="AE166">
        <f>RBs!D67</f>
        <v>10</v>
      </c>
      <c r="AF166">
        <f>RBs!P67</f>
        <v>-63</v>
      </c>
      <c r="AG166">
        <f>RBs!R67</f>
        <v>-66</v>
      </c>
      <c r="AH166">
        <f>RBs!T67</f>
        <v>-35</v>
      </c>
      <c r="AI166">
        <f>RBs!V67</f>
        <v>-63</v>
      </c>
      <c r="AJ166" s="70">
        <f>RBs!X67</f>
        <v>-53</v>
      </c>
      <c r="AK166" t="e">
        <f t="shared" ca="1" si="28"/>
        <v>#NAME?</v>
      </c>
      <c r="AL166" t="e">
        <f t="shared" ca="1" si="29"/>
        <v>#NAME?</v>
      </c>
      <c r="AM166" t="e">
        <f t="shared" ca="1" si="30"/>
        <v>#NAME?</v>
      </c>
      <c r="AN166" t="e">
        <f t="shared" ca="1" si="31"/>
        <v>#NAME?</v>
      </c>
      <c r="AO166" t="e">
        <f t="shared" ca="1" si="32"/>
        <v>#NAME?</v>
      </c>
      <c r="AP166" t="e">
        <f t="shared" ca="1" si="33"/>
        <v>#NAME?</v>
      </c>
      <c r="AQ166" t="e">
        <f t="shared" ca="1" si="34"/>
        <v>#NAME?</v>
      </c>
      <c r="AR166" t="e">
        <f t="shared" ca="1" si="35"/>
        <v>#NAME?</v>
      </c>
      <c r="AS166" t="e">
        <f t="shared" ca="1" si="36"/>
        <v>#NAME?</v>
      </c>
      <c r="AT166" t="e">
        <f t="shared" ca="1" si="37"/>
        <v>#NAME?</v>
      </c>
      <c r="AU166" t="e">
        <f t="shared" ca="1" si="38"/>
        <v>#NAME?</v>
      </c>
      <c r="AV166" t="e">
        <f t="shared" ca="1" si="39"/>
        <v>#NAME?</v>
      </c>
    </row>
    <row r="167" spans="1:48" x14ac:dyDescent="0.35">
      <c r="A167" s="1" t="e">
        <f>CONCATENATE(RBs!#REF!," ",RBs!#REF!)</f>
        <v>#REF!</v>
      </c>
      <c r="B167" t="e">
        <f>RBs!#REF!</f>
        <v>#REF!</v>
      </c>
      <c r="C167" t="e">
        <f>RBs!#REF!</f>
        <v>#REF!</v>
      </c>
      <c r="D167" t="e">
        <f>RBs!#REF!</f>
        <v>#REF!</v>
      </c>
      <c r="E167" t="e">
        <f>RBs!#REF!</f>
        <v>#REF!</v>
      </c>
      <c r="F167" t="e">
        <f>RBs!#REF!</f>
        <v>#REF!</v>
      </c>
      <c r="G167" t="e">
        <f>RBs!#REF!</f>
        <v>#REF!</v>
      </c>
      <c r="H167" t="e">
        <f>RBs!#REF!</f>
        <v>#REF!</v>
      </c>
      <c r="I167" s="70" t="e">
        <f>RBs!#REF!</f>
        <v>#REF!</v>
      </c>
      <c r="J167" s="1" t="e">
        <f>CONCATENATE(RBs!#REF!," ",RBs!#REF!)</f>
        <v>#REF!</v>
      </c>
      <c r="K167" t="e">
        <f>RBs!#REF!</f>
        <v>#REF!</v>
      </c>
      <c r="L167" t="e">
        <f>RBs!#REF!</f>
        <v>#REF!</v>
      </c>
      <c r="M167" t="e">
        <f>RBs!#REF!</f>
        <v>#REF!</v>
      </c>
      <c r="N167" t="e">
        <f>RBs!#REF!</f>
        <v>#REF!</v>
      </c>
      <c r="O167" t="e">
        <f>RBs!#REF!</f>
        <v>#REF!</v>
      </c>
      <c r="P167" t="str">
        <f>RBs!A68</f>
        <v>Edwards-Helaire</v>
      </c>
      <c r="Q167" t="str">
        <f>RBs!C68</f>
        <v>Chiefs</v>
      </c>
      <c r="R167" s="70">
        <f>RBs!D68</f>
        <v>6</v>
      </c>
      <c r="S167" s="1" t="e">
        <f>CONCATENATE(RBs!#REF!," ",RBs!#REF!)</f>
        <v>#REF!</v>
      </c>
      <c r="T167" t="e">
        <f>RBs!#REF!</f>
        <v>#REF!</v>
      </c>
      <c r="U167" t="e">
        <f>RBs!#REF!</f>
        <v>#REF!</v>
      </c>
      <c r="V167" t="e">
        <f>RBs!#REF!</f>
        <v>#REF!</v>
      </c>
      <c r="W167">
        <f>RBs!F68</f>
        <v>0</v>
      </c>
      <c r="X167">
        <f>RBs!H68</f>
        <v>0</v>
      </c>
      <c r="Y167">
        <f>RBs!J68</f>
        <v>15</v>
      </c>
      <c r="Z167">
        <f>RBs!L68</f>
        <v>3</v>
      </c>
      <c r="AA167" s="70">
        <f>RBs!O68</f>
        <v>68</v>
      </c>
      <c r="AB167" s="1" t="str">
        <f>CONCATENATE(RBs!B68," ",RBs!A68)</f>
        <v>Clyde Edwards-Helaire</v>
      </c>
      <c r="AC167" t="str">
        <f>RBs!E68</f>
        <v>RB</v>
      </c>
      <c r="AD167" t="str">
        <f>RBs!C68</f>
        <v>Chiefs</v>
      </c>
      <c r="AE167">
        <f>RBs!D68</f>
        <v>6</v>
      </c>
      <c r="AF167">
        <f>RBs!P68</f>
        <v>-60</v>
      </c>
      <c r="AG167">
        <f>RBs!R68</f>
        <v>-68</v>
      </c>
      <c r="AH167">
        <f>RBs!T68</f>
        <v>-30</v>
      </c>
      <c r="AI167">
        <f>RBs!V68</f>
        <v>-60</v>
      </c>
      <c r="AJ167" s="70">
        <f>RBs!X68</f>
        <v>-50</v>
      </c>
      <c r="AK167" t="e">
        <f t="shared" ca="1" si="28"/>
        <v>#NAME?</v>
      </c>
      <c r="AL167" t="e">
        <f t="shared" ca="1" si="29"/>
        <v>#NAME?</v>
      </c>
      <c r="AM167" t="e">
        <f t="shared" ca="1" si="30"/>
        <v>#NAME?</v>
      </c>
      <c r="AN167" t="e">
        <f t="shared" ca="1" si="31"/>
        <v>#NAME?</v>
      </c>
      <c r="AO167" t="e">
        <f t="shared" ca="1" si="32"/>
        <v>#NAME?</v>
      </c>
      <c r="AP167" t="e">
        <f t="shared" ca="1" si="33"/>
        <v>#NAME?</v>
      </c>
      <c r="AQ167" t="e">
        <f t="shared" ca="1" si="34"/>
        <v>#NAME?</v>
      </c>
      <c r="AR167" t="e">
        <f t="shared" ca="1" si="35"/>
        <v>#NAME?</v>
      </c>
      <c r="AS167" t="e">
        <f t="shared" ca="1" si="36"/>
        <v>#NAME?</v>
      </c>
      <c r="AT167" t="e">
        <f t="shared" ca="1" si="37"/>
        <v>#NAME?</v>
      </c>
      <c r="AU167" t="e">
        <f t="shared" ca="1" si="38"/>
        <v>#NAME?</v>
      </c>
      <c r="AV167" t="e">
        <f t="shared" ca="1" si="39"/>
        <v>#NAME?</v>
      </c>
    </row>
    <row r="168" spans="1:48" x14ac:dyDescent="0.35">
      <c r="A168" s="1" t="e">
        <f>CONCATENATE(RBs!#REF!," ",RBs!#REF!)</f>
        <v>#REF!</v>
      </c>
      <c r="B168" t="e">
        <f>RBs!#REF!</f>
        <v>#REF!</v>
      </c>
      <c r="C168" t="e">
        <f>RBs!#REF!</f>
        <v>#REF!</v>
      </c>
      <c r="D168" t="e">
        <f>RBs!#REF!</f>
        <v>#REF!</v>
      </c>
      <c r="E168" t="e">
        <f>RBs!#REF!</f>
        <v>#REF!</v>
      </c>
      <c r="F168" t="e">
        <f>RBs!#REF!</f>
        <v>#REF!</v>
      </c>
      <c r="G168" t="e">
        <f>RBs!#REF!</f>
        <v>#REF!</v>
      </c>
      <c r="H168" t="e">
        <f>RBs!#REF!</f>
        <v>#REF!</v>
      </c>
      <c r="I168" s="70" t="e">
        <f>RBs!#REF!</f>
        <v>#REF!</v>
      </c>
      <c r="J168" s="1" t="e">
        <f>CONCATENATE(RBs!#REF!," ",RBs!#REF!)</f>
        <v>#REF!</v>
      </c>
      <c r="K168" t="e">
        <f>RBs!#REF!</f>
        <v>#REF!</v>
      </c>
      <c r="L168" t="e">
        <f>RBs!#REF!</f>
        <v>#REF!</v>
      </c>
      <c r="M168" t="e">
        <f>RBs!#REF!</f>
        <v>#REF!</v>
      </c>
      <c r="N168" t="e">
        <f>RBs!#REF!</f>
        <v>#REF!</v>
      </c>
      <c r="O168" t="e">
        <f>RBs!#REF!</f>
        <v>#REF!</v>
      </c>
      <c r="P168" t="str">
        <f>RBs!A69</f>
        <v>Hill</v>
      </c>
      <c r="Q168" t="str">
        <f>RBs!C69</f>
        <v>Ravens</v>
      </c>
      <c r="R168" s="70">
        <f>RBs!D69</f>
        <v>14</v>
      </c>
      <c r="S168" s="1" t="e">
        <f>CONCATENATE(RBs!#REF!," ",RBs!#REF!)</f>
        <v>#REF!</v>
      </c>
      <c r="T168" t="e">
        <f>RBs!#REF!</f>
        <v>#REF!</v>
      </c>
      <c r="U168" t="e">
        <f>RBs!#REF!</f>
        <v>#REF!</v>
      </c>
      <c r="V168" t="e">
        <f>RBs!#REF!</f>
        <v>#REF!</v>
      </c>
      <c r="W168">
        <f>RBs!F69</f>
        <v>0</v>
      </c>
      <c r="X168">
        <f>RBs!H69</f>
        <v>0</v>
      </c>
      <c r="Y168">
        <f>RBs!J69</f>
        <v>14</v>
      </c>
      <c r="Z168">
        <f>RBs!L69</f>
        <v>2</v>
      </c>
      <c r="AA168" s="70">
        <f>RBs!O69</f>
        <v>61</v>
      </c>
      <c r="AB168" s="1" t="str">
        <f>CONCATENATE(RBs!B69," ",RBs!A69)</f>
        <v>Justice Hill</v>
      </c>
      <c r="AC168" t="str">
        <f>RBs!E69</f>
        <v>RB</v>
      </c>
      <c r="AD168" t="str">
        <f>RBs!C69</f>
        <v>Ravens</v>
      </c>
      <c r="AE168">
        <f>RBs!D69</f>
        <v>14</v>
      </c>
      <c r="AF168">
        <f>RBs!P69</f>
        <v>-67</v>
      </c>
      <c r="AG168">
        <f>RBs!R69</f>
        <v>-76</v>
      </c>
      <c r="AH168">
        <f>RBs!T69</f>
        <v>-37</v>
      </c>
      <c r="AI168">
        <f>RBs!V69</f>
        <v>-67</v>
      </c>
      <c r="AJ168" s="70">
        <f>RBs!X69</f>
        <v>-57</v>
      </c>
      <c r="AK168" t="e">
        <f t="shared" ca="1" si="28"/>
        <v>#NAME?</v>
      </c>
      <c r="AL168" t="e">
        <f t="shared" ca="1" si="29"/>
        <v>#NAME?</v>
      </c>
      <c r="AM168" t="e">
        <f t="shared" ca="1" si="30"/>
        <v>#NAME?</v>
      </c>
      <c r="AN168" t="e">
        <f t="shared" ca="1" si="31"/>
        <v>#NAME?</v>
      </c>
      <c r="AO168" t="e">
        <f t="shared" ca="1" si="32"/>
        <v>#NAME?</v>
      </c>
      <c r="AP168" t="e">
        <f t="shared" ca="1" si="33"/>
        <v>#NAME?</v>
      </c>
      <c r="AQ168" t="e">
        <f t="shared" ca="1" si="34"/>
        <v>#NAME?</v>
      </c>
      <c r="AR168" t="e">
        <f t="shared" ca="1" si="35"/>
        <v>#NAME?</v>
      </c>
      <c r="AS168" t="e">
        <f t="shared" ca="1" si="36"/>
        <v>#NAME?</v>
      </c>
      <c r="AT168" t="e">
        <f t="shared" ca="1" si="37"/>
        <v>#NAME?</v>
      </c>
      <c r="AU168" t="e">
        <f t="shared" ca="1" si="38"/>
        <v>#NAME?</v>
      </c>
      <c r="AV168" t="e">
        <f t="shared" ca="1" si="39"/>
        <v>#NAME?</v>
      </c>
    </row>
    <row r="169" spans="1:48" x14ac:dyDescent="0.35">
      <c r="A169" s="1" t="e">
        <f>CONCATENATE(RBs!#REF!," ",RBs!#REF!)</f>
        <v>#REF!</v>
      </c>
      <c r="B169" t="e">
        <f>RBs!#REF!</f>
        <v>#REF!</v>
      </c>
      <c r="C169" t="e">
        <f>RBs!#REF!</f>
        <v>#REF!</v>
      </c>
      <c r="D169" t="e">
        <f>RBs!#REF!</f>
        <v>#REF!</v>
      </c>
      <c r="E169" t="e">
        <f>RBs!#REF!</f>
        <v>#REF!</v>
      </c>
      <c r="F169" t="e">
        <f>RBs!#REF!</f>
        <v>#REF!</v>
      </c>
      <c r="G169" t="e">
        <f>RBs!#REF!</f>
        <v>#REF!</v>
      </c>
      <c r="H169" t="e">
        <f>RBs!#REF!</f>
        <v>#REF!</v>
      </c>
      <c r="I169" s="70" t="e">
        <f>RBs!#REF!</f>
        <v>#REF!</v>
      </c>
      <c r="J169" s="1" t="e">
        <f>CONCATENATE(RBs!#REF!," ",RBs!#REF!)</f>
        <v>#REF!</v>
      </c>
      <c r="K169" t="e">
        <f>RBs!#REF!</f>
        <v>#REF!</v>
      </c>
      <c r="L169" t="e">
        <f>RBs!#REF!</f>
        <v>#REF!</v>
      </c>
      <c r="M169" t="e">
        <f>RBs!#REF!</f>
        <v>#REF!</v>
      </c>
      <c r="N169" t="e">
        <f>RBs!#REF!</f>
        <v>#REF!</v>
      </c>
      <c r="O169" t="e">
        <f>RBs!#REF!</f>
        <v>#REF!</v>
      </c>
      <c r="P169" t="str">
        <f>RBs!A70</f>
        <v>Gray</v>
      </c>
      <c r="Q169" t="str">
        <f>RBs!C70</f>
        <v>Giants</v>
      </c>
      <c r="R169" s="70">
        <f>RBs!D70</f>
        <v>11</v>
      </c>
      <c r="S169" s="1" t="e">
        <f>CONCATENATE(RBs!#REF!," ",RBs!#REF!)</f>
        <v>#REF!</v>
      </c>
      <c r="T169" t="e">
        <f>RBs!#REF!</f>
        <v>#REF!</v>
      </c>
      <c r="U169" t="e">
        <f>RBs!#REF!</f>
        <v>#REF!</v>
      </c>
      <c r="V169" t="e">
        <f>RBs!#REF!</f>
        <v>#REF!</v>
      </c>
      <c r="W169">
        <f>RBs!F70</f>
        <v>0</v>
      </c>
      <c r="X169">
        <f>RBs!H70</f>
        <v>0</v>
      </c>
      <c r="Y169">
        <f>RBs!J70</f>
        <v>10</v>
      </c>
      <c r="Z169">
        <f>RBs!L70</f>
        <v>2</v>
      </c>
      <c r="AA169" s="70">
        <f>RBs!O70</f>
        <v>64</v>
      </c>
      <c r="AB169" s="1" t="str">
        <f>CONCATENATE(RBs!B70," ",RBs!A70)</f>
        <v>Eric Gray</v>
      </c>
      <c r="AC169" t="str">
        <f>RBs!E70</f>
        <v>RB</v>
      </c>
      <c r="AD169" t="str">
        <f>RBs!C70</f>
        <v>Giants</v>
      </c>
      <c r="AE169">
        <f>RBs!D70</f>
        <v>11</v>
      </c>
      <c r="AF169">
        <f>RBs!P70</f>
        <v>-64</v>
      </c>
      <c r="AG169">
        <f>RBs!R70</f>
        <v>-77</v>
      </c>
      <c r="AH169">
        <f>RBs!T70</f>
        <v>-36</v>
      </c>
      <c r="AI169">
        <f>RBs!V70</f>
        <v>-64</v>
      </c>
      <c r="AJ169" s="70">
        <f>RBs!X70</f>
        <v>-54</v>
      </c>
      <c r="AK169" t="e">
        <f t="shared" ca="1" si="28"/>
        <v>#NAME?</v>
      </c>
      <c r="AL169" t="e">
        <f t="shared" ca="1" si="29"/>
        <v>#NAME?</v>
      </c>
      <c r="AM169" t="e">
        <f t="shared" ca="1" si="30"/>
        <v>#NAME?</v>
      </c>
      <c r="AN169" t="e">
        <f t="shared" ca="1" si="31"/>
        <v>#NAME?</v>
      </c>
      <c r="AO169" t="e">
        <f t="shared" ca="1" si="32"/>
        <v>#NAME?</v>
      </c>
      <c r="AP169" t="e">
        <f t="shared" ca="1" si="33"/>
        <v>#NAME?</v>
      </c>
      <c r="AQ169" t="e">
        <f t="shared" ca="1" si="34"/>
        <v>#NAME?</v>
      </c>
      <c r="AR169" t="e">
        <f t="shared" ca="1" si="35"/>
        <v>#NAME?</v>
      </c>
      <c r="AS169" t="e">
        <f t="shared" ca="1" si="36"/>
        <v>#NAME?</v>
      </c>
      <c r="AT169" t="e">
        <f t="shared" ca="1" si="37"/>
        <v>#NAME?</v>
      </c>
      <c r="AU169" t="e">
        <f t="shared" ca="1" si="38"/>
        <v>#NAME?</v>
      </c>
      <c r="AV169" t="e">
        <f t="shared" ca="1" si="39"/>
        <v>#NAME?</v>
      </c>
    </row>
    <row r="170" spans="1:48" x14ac:dyDescent="0.35">
      <c r="A170" s="1" t="e">
        <f>CONCATENATE(RBs!#REF!," ",RBs!#REF!)</f>
        <v>#REF!</v>
      </c>
      <c r="B170" t="e">
        <f>RBs!#REF!</f>
        <v>#REF!</v>
      </c>
      <c r="C170" t="e">
        <f>RBs!#REF!</f>
        <v>#REF!</v>
      </c>
      <c r="D170" t="e">
        <f>RBs!#REF!</f>
        <v>#REF!</v>
      </c>
      <c r="E170" t="e">
        <f>RBs!#REF!</f>
        <v>#REF!</v>
      </c>
      <c r="F170" t="e">
        <f>RBs!#REF!</f>
        <v>#REF!</v>
      </c>
      <c r="G170" t="e">
        <f>RBs!#REF!</f>
        <v>#REF!</v>
      </c>
      <c r="H170" t="e">
        <f>RBs!#REF!</f>
        <v>#REF!</v>
      </c>
      <c r="I170" s="70" t="e">
        <f>RBs!#REF!</f>
        <v>#REF!</v>
      </c>
      <c r="J170" s="1" t="e">
        <f>CONCATENATE(RBs!#REF!," ",RBs!#REF!)</f>
        <v>#REF!</v>
      </c>
      <c r="K170" t="e">
        <f>RBs!#REF!</f>
        <v>#REF!</v>
      </c>
      <c r="L170" t="e">
        <f>RBs!#REF!</f>
        <v>#REF!</v>
      </c>
      <c r="M170" t="e">
        <f>RBs!#REF!</f>
        <v>#REF!</v>
      </c>
      <c r="N170" t="e">
        <f>RBs!#REF!</f>
        <v>#REF!</v>
      </c>
      <c r="O170" t="e">
        <f>RBs!#REF!</f>
        <v>#REF!</v>
      </c>
      <c r="P170" t="str">
        <f>RBs!A71</f>
        <v>Sermon</v>
      </c>
      <c r="Q170" t="str">
        <f>RBs!C71</f>
        <v>Colts</v>
      </c>
      <c r="R170" s="70">
        <f>RBs!D71</f>
        <v>14</v>
      </c>
      <c r="S170" s="1" t="e">
        <f>CONCATENATE(RBs!#REF!," ",RBs!#REF!)</f>
        <v>#REF!</v>
      </c>
      <c r="T170" t="e">
        <f>RBs!#REF!</f>
        <v>#REF!</v>
      </c>
      <c r="U170" t="e">
        <f>RBs!#REF!</f>
        <v>#REF!</v>
      </c>
      <c r="V170" t="e">
        <f>RBs!#REF!</f>
        <v>#REF!</v>
      </c>
      <c r="W170">
        <f>RBs!F71</f>
        <v>0</v>
      </c>
      <c r="X170">
        <f>RBs!H71</f>
        <v>0</v>
      </c>
      <c r="Y170">
        <f>RBs!J71</f>
        <v>12</v>
      </c>
      <c r="Z170">
        <f>RBs!L71</f>
        <v>1</v>
      </c>
      <c r="AA170" s="70">
        <f>RBs!O71</f>
        <v>60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e">
        <f t="shared" ca="1" si="28"/>
        <v>#NAME?</v>
      </c>
      <c r="AL170" t="e">
        <f t="shared" ca="1" si="29"/>
        <v>#NAME?</v>
      </c>
      <c r="AM170" t="e">
        <f t="shared" ca="1" si="30"/>
        <v>#NAME?</v>
      </c>
      <c r="AN170" t="e">
        <f t="shared" ca="1" si="31"/>
        <v>#NAME?</v>
      </c>
      <c r="AO170" t="e">
        <f t="shared" ca="1" si="32"/>
        <v>#NAME?</v>
      </c>
      <c r="AP170" t="e">
        <f t="shared" ca="1" si="33"/>
        <v>#NAME?</v>
      </c>
      <c r="AQ170" t="e">
        <f t="shared" ca="1" si="34"/>
        <v>#NAME?</v>
      </c>
      <c r="AR170" t="e">
        <f t="shared" ca="1" si="35"/>
        <v>#NAME?</v>
      </c>
      <c r="AS170" t="e">
        <f t="shared" ca="1" si="36"/>
        <v>#NAME?</v>
      </c>
      <c r="AT170" t="e">
        <f t="shared" ca="1" si="37"/>
        <v>#NAME?</v>
      </c>
      <c r="AU170" t="e">
        <f t="shared" ca="1" si="38"/>
        <v>#NAME?</v>
      </c>
      <c r="AV170" t="e">
        <f t="shared" ca="1" si="39"/>
        <v>#NAME?</v>
      </c>
    </row>
    <row r="171" spans="1:48" x14ac:dyDescent="0.35">
      <c r="A171" s="1" t="e">
        <f>CONCATENATE(RBs!#REF!," ",RBs!#REF!)</f>
        <v>#REF!</v>
      </c>
      <c r="B171" t="e">
        <f>RBs!#REF!</f>
        <v>#REF!</v>
      </c>
      <c r="C171" t="e">
        <f>RBs!#REF!</f>
        <v>#REF!</v>
      </c>
      <c r="D171" t="e">
        <f>RBs!#REF!</f>
        <v>#REF!</v>
      </c>
      <c r="E171" t="e">
        <f>RBs!#REF!</f>
        <v>#REF!</v>
      </c>
      <c r="F171" t="e">
        <f>RBs!#REF!</f>
        <v>#REF!</v>
      </c>
      <c r="G171" t="e">
        <f>RBs!#REF!</f>
        <v>#REF!</v>
      </c>
      <c r="H171" t="e">
        <f>RBs!#REF!</f>
        <v>#REF!</v>
      </c>
      <c r="I171" s="70" t="e">
        <f>RBs!#REF!</f>
        <v>#REF!</v>
      </c>
      <c r="J171" s="1" t="e">
        <f>CONCATENATE(RBs!#REF!," ",RBs!#REF!)</f>
        <v>#REF!</v>
      </c>
      <c r="K171" t="e">
        <f>RBs!#REF!</f>
        <v>#REF!</v>
      </c>
      <c r="L171" t="e">
        <f>RBs!#REF!</f>
        <v>#REF!</v>
      </c>
      <c r="M171" t="e">
        <f>RBs!#REF!</f>
        <v>#REF!</v>
      </c>
      <c r="N171" t="e">
        <f>RBs!#REF!</f>
        <v>#REF!</v>
      </c>
      <c r="O171" t="e">
        <f>RBs!#REF!</f>
        <v>#REF!</v>
      </c>
      <c r="P171" t="str">
        <f>RBs!A72</f>
        <v>Dillon</v>
      </c>
      <c r="Q171" t="str">
        <f>RBs!C72</f>
        <v>Packers</v>
      </c>
      <c r="R171" s="70">
        <f>RBs!D72</f>
        <v>10</v>
      </c>
      <c r="S171" s="1" t="e">
        <f>CONCATENATE(RBs!#REF!," ",RBs!#REF!)</f>
        <v>#REF!</v>
      </c>
      <c r="T171" t="e">
        <f>RBs!#REF!</f>
        <v>#REF!</v>
      </c>
      <c r="U171" t="e">
        <f>RBs!#REF!</f>
        <v>#REF!</v>
      </c>
      <c r="V171" t="e">
        <f>RBs!#REF!</f>
        <v>#REF!</v>
      </c>
      <c r="W171">
        <f>RBs!F72</f>
        <v>0</v>
      </c>
      <c r="X171">
        <f>RBs!H72</f>
        <v>0</v>
      </c>
      <c r="Y171">
        <f>RBs!J72</f>
        <v>11</v>
      </c>
      <c r="Z171">
        <f>RBs!L72</f>
        <v>2</v>
      </c>
      <c r="AA171" s="70">
        <f>RBs!O72</f>
        <v>52</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e">
        <f t="shared" ca="1" si="28"/>
        <v>#NAME?</v>
      </c>
      <c r="AL171" t="e">
        <f t="shared" ca="1" si="29"/>
        <v>#NAME?</v>
      </c>
      <c r="AM171" t="e">
        <f t="shared" ca="1" si="30"/>
        <v>#NAME?</v>
      </c>
      <c r="AN171" t="e">
        <f t="shared" ca="1" si="31"/>
        <v>#NAME?</v>
      </c>
      <c r="AO171" t="e">
        <f t="shared" ca="1" si="32"/>
        <v>#NAME?</v>
      </c>
      <c r="AP171" t="e">
        <f t="shared" ca="1" si="33"/>
        <v>#NAME?</v>
      </c>
      <c r="AQ171" t="e">
        <f t="shared" ca="1" si="34"/>
        <v>#NAME?</v>
      </c>
      <c r="AR171" t="e">
        <f t="shared" ca="1" si="35"/>
        <v>#NAME?</v>
      </c>
      <c r="AS171" t="e">
        <f t="shared" ca="1" si="36"/>
        <v>#NAME?</v>
      </c>
      <c r="AT171" t="e">
        <f t="shared" ca="1" si="37"/>
        <v>#NAME?</v>
      </c>
      <c r="AU171" t="e">
        <f t="shared" ca="1" si="38"/>
        <v>#NAME?</v>
      </c>
      <c r="AV171" t="e">
        <f t="shared" ca="1" si="39"/>
        <v>#NAME?</v>
      </c>
    </row>
    <row r="172" spans="1:48" x14ac:dyDescent="0.35">
      <c r="A172" s="1" t="e">
        <f>CONCATENATE(RBs!#REF!," ",RBs!#REF!)</f>
        <v>#REF!</v>
      </c>
      <c r="B172" t="e">
        <f>RBs!#REF!</f>
        <v>#REF!</v>
      </c>
      <c r="C172" t="e">
        <f>RBs!#REF!</f>
        <v>#REF!</v>
      </c>
      <c r="D172" t="e">
        <f>RBs!#REF!</f>
        <v>#REF!</v>
      </c>
      <c r="E172" t="e">
        <f>RBs!#REF!</f>
        <v>#REF!</v>
      </c>
      <c r="F172" t="e">
        <f>RBs!#REF!</f>
        <v>#REF!</v>
      </c>
      <c r="G172" t="e">
        <f>RBs!#REF!</f>
        <v>#REF!</v>
      </c>
      <c r="H172" t="e">
        <f>RBs!#REF!</f>
        <v>#REF!</v>
      </c>
      <c r="I172" s="70" t="e">
        <f>RBs!#REF!</f>
        <v>#REF!</v>
      </c>
      <c r="J172" s="1" t="e">
        <f>CONCATENATE(RBs!#REF!," ",RBs!#REF!)</f>
        <v>#REF!</v>
      </c>
      <c r="K172" t="e">
        <f>RBs!#REF!</f>
        <v>#REF!</v>
      </c>
      <c r="L172" t="e">
        <f>RBs!#REF!</f>
        <v>#REF!</v>
      </c>
      <c r="M172" t="e">
        <f>RBs!#REF!</f>
        <v>#REF!</v>
      </c>
      <c r="N172" t="e">
        <f>RBs!#REF!</f>
        <v>#REF!</v>
      </c>
      <c r="O172" t="e">
        <f>RBs!#REF!</f>
        <v>#REF!</v>
      </c>
      <c r="P172" t="str">
        <f>RBs!A73</f>
        <v>Gainwell</v>
      </c>
      <c r="Q172" t="str">
        <f>RBs!C73</f>
        <v>Eagles</v>
      </c>
      <c r="R172" s="70">
        <f>RBs!D73</f>
        <v>5</v>
      </c>
      <c r="S172" s="1" t="e">
        <f>CONCATENATE(RBs!#REF!," ",RBs!#REF!)</f>
        <v>#REF!</v>
      </c>
      <c r="T172" t="e">
        <f>RBs!#REF!</f>
        <v>#REF!</v>
      </c>
      <c r="U172" t="e">
        <f>RBs!#REF!</f>
        <v>#REF!</v>
      </c>
      <c r="V172" t="e">
        <f>RBs!#REF!</f>
        <v>#REF!</v>
      </c>
      <c r="W172">
        <f>RBs!F73</f>
        <v>0</v>
      </c>
      <c r="X172">
        <f>RBs!H73</f>
        <v>0</v>
      </c>
      <c r="Y172">
        <f>RBs!J73</f>
        <v>16</v>
      </c>
      <c r="Z172">
        <f>RBs!L73</f>
        <v>1</v>
      </c>
      <c r="AA172" s="70">
        <f>RBs!O73</f>
        <v>36</v>
      </c>
      <c r="AB172" s="1" t="str">
        <f>CONCATENATE(RBs!B73," ",RBs!A73)</f>
        <v>Kenneth Gainwell</v>
      </c>
      <c r="AC172" t="str">
        <f>RBs!E73</f>
        <v>RB</v>
      </c>
      <c r="AD172" t="str">
        <f>RBs!C73</f>
        <v>Eagles</v>
      </c>
      <c r="AE172">
        <f>RBs!D73</f>
        <v>5</v>
      </c>
      <c r="AF172">
        <f>RBs!P73</f>
        <v>-92</v>
      </c>
      <c r="AG172">
        <f>RBs!R73</f>
        <v>-99</v>
      </c>
      <c r="AH172">
        <f>RBs!T73</f>
        <v>-54</v>
      </c>
      <c r="AI172">
        <f>RBs!V73</f>
        <v>-92</v>
      </c>
      <c r="AJ172" s="70">
        <f>RBs!X73</f>
        <v>-82</v>
      </c>
      <c r="AK172" t="e">
        <f t="shared" ca="1" si="28"/>
        <v>#NAME?</v>
      </c>
      <c r="AL172" t="e">
        <f t="shared" ca="1" si="29"/>
        <v>#NAME?</v>
      </c>
      <c r="AM172" t="e">
        <f t="shared" ca="1" si="30"/>
        <v>#NAME?</v>
      </c>
      <c r="AN172" t="e">
        <f t="shared" ca="1" si="31"/>
        <v>#NAME?</v>
      </c>
      <c r="AO172" t="e">
        <f t="shared" ca="1" si="32"/>
        <v>#NAME?</v>
      </c>
      <c r="AP172" t="e">
        <f t="shared" ca="1" si="33"/>
        <v>#NAME?</v>
      </c>
      <c r="AQ172" t="e">
        <f t="shared" ca="1" si="34"/>
        <v>#NAME?</v>
      </c>
      <c r="AR172" t="e">
        <f t="shared" ca="1" si="35"/>
        <v>#NAME?</v>
      </c>
      <c r="AS172" t="e">
        <f t="shared" ca="1" si="36"/>
        <v>#NAME?</v>
      </c>
      <c r="AT172" t="e">
        <f t="shared" ca="1" si="37"/>
        <v>#NAME?</v>
      </c>
      <c r="AU172" t="e">
        <f t="shared" ca="1" si="38"/>
        <v>#NAME?</v>
      </c>
      <c r="AV172" t="e">
        <f t="shared" ca="1" si="39"/>
        <v>#NAME?</v>
      </c>
    </row>
    <row r="173" spans="1:48" x14ac:dyDescent="0.35">
      <c r="A173" s="1" t="e">
        <f>CONCATENATE(RBs!#REF!," ",RBs!#REF!)</f>
        <v>#REF!</v>
      </c>
      <c r="B173" t="e">
        <f>RBs!#REF!</f>
        <v>#REF!</v>
      </c>
      <c r="C173" t="e">
        <f>RBs!#REF!</f>
        <v>#REF!</v>
      </c>
      <c r="D173" t="e">
        <f>RBs!#REF!</f>
        <v>#REF!</v>
      </c>
      <c r="E173" t="e">
        <f>RBs!#REF!</f>
        <v>#REF!</v>
      </c>
      <c r="F173" t="e">
        <f>RBs!#REF!</f>
        <v>#REF!</v>
      </c>
      <c r="G173" t="e">
        <f>RBs!#REF!</f>
        <v>#REF!</v>
      </c>
      <c r="H173" t="e">
        <f>RBs!#REF!</f>
        <v>#REF!</v>
      </c>
      <c r="I173" s="70" t="e">
        <f>RBs!#REF!</f>
        <v>#REF!</v>
      </c>
      <c r="J173" s="1" t="e">
        <f>CONCATENATE(RBs!#REF!," ",RBs!#REF!)</f>
        <v>#REF!</v>
      </c>
      <c r="K173" t="e">
        <f>RBs!#REF!</f>
        <v>#REF!</v>
      </c>
      <c r="L173" t="e">
        <f>RBs!#REF!</f>
        <v>#REF!</v>
      </c>
      <c r="M173" t="e">
        <f>RBs!#REF!</f>
        <v>#REF!</v>
      </c>
      <c r="N173" t="e">
        <f>RBs!#REF!</f>
        <v>#REF!</v>
      </c>
      <c r="O173" t="e">
        <f>RBs!#REF!</f>
        <v>#REF!</v>
      </c>
      <c r="P173" t="str">
        <f>RBs!A74</f>
        <v>Miller</v>
      </c>
      <c r="Q173" t="str">
        <f>RBs!C74</f>
        <v>Saints</v>
      </c>
      <c r="R173" s="70">
        <f>RBs!D74</f>
        <v>12</v>
      </c>
      <c r="S173" s="1" t="e">
        <f>CONCATENATE(RBs!#REF!," ",RBs!#REF!)</f>
        <v>#REF!</v>
      </c>
      <c r="T173" t="e">
        <f>RBs!#REF!</f>
        <v>#REF!</v>
      </c>
      <c r="U173" t="e">
        <f>RBs!#REF!</f>
        <v>#REF!</v>
      </c>
      <c r="V173" t="e">
        <f>RBs!#REF!</f>
        <v>#REF!</v>
      </c>
      <c r="W173">
        <f>RBs!F74</f>
        <v>0</v>
      </c>
      <c r="X173">
        <f>RBs!H74</f>
        <v>0</v>
      </c>
      <c r="Y173">
        <f>RBs!J74</f>
        <v>6</v>
      </c>
      <c r="Z173">
        <f>RBs!L74</f>
        <v>1</v>
      </c>
      <c r="AA173" s="70">
        <f>RBs!O74</f>
        <v>44</v>
      </c>
      <c r="AB173" s="1" t="str">
        <f>CONCATENATE(RBs!B74," ",RBs!A74)</f>
        <v>Kendre Miller</v>
      </c>
      <c r="AC173" t="str">
        <f>RBs!E74</f>
        <v>RB</v>
      </c>
      <c r="AD173" t="str">
        <f>RBs!C74</f>
        <v>Saints</v>
      </c>
      <c r="AE173">
        <f>RBs!D74</f>
        <v>12</v>
      </c>
      <c r="AF173">
        <f>RBs!P74</f>
        <v>-84</v>
      </c>
      <c r="AG173">
        <f>RBs!R74</f>
        <v>-101</v>
      </c>
      <c r="AH173">
        <f>RBs!T74</f>
        <v>-47</v>
      </c>
      <c r="AI173">
        <f>RBs!V74</f>
        <v>-84</v>
      </c>
      <c r="AJ173" s="70">
        <f>RBs!X74</f>
        <v>-74</v>
      </c>
      <c r="AK173" t="e">
        <f t="shared" ca="1" si="28"/>
        <v>#NAME?</v>
      </c>
      <c r="AL173" t="e">
        <f t="shared" ca="1" si="29"/>
        <v>#NAME?</v>
      </c>
      <c r="AM173" t="e">
        <f t="shared" ca="1" si="30"/>
        <v>#NAME?</v>
      </c>
      <c r="AN173" t="e">
        <f t="shared" ca="1" si="31"/>
        <v>#NAME?</v>
      </c>
      <c r="AO173" t="e">
        <f t="shared" ca="1" si="32"/>
        <v>#NAME?</v>
      </c>
      <c r="AP173" t="e">
        <f t="shared" ca="1" si="33"/>
        <v>#NAME?</v>
      </c>
      <c r="AQ173" t="e">
        <f t="shared" ca="1" si="34"/>
        <v>#NAME?</v>
      </c>
      <c r="AR173" t="e">
        <f t="shared" ca="1" si="35"/>
        <v>#NAME?</v>
      </c>
      <c r="AS173" t="e">
        <f t="shared" ca="1" si="36"/>
        <v>#NAME?</v>
      </c>
      <c r="AT173" t="e">
        <f t="shared" ca="1" si="37"/>
        <v>#NAME?</v>
      </c>
      <c r="AU173" t="e">
        <f t="shared" ca="1" si="38"/>
        <v>#NAME?</v>
      </c>
      <c r="AV173" t="e">
        <f t="shared" ca="1" si="39"/>
        <v>#NAME?</v>
      </c>
    </row>
    <row r="174" spans="1:48" x14ac:dyDescent="0.35">
      <c r="A174" s="1" t="e">
        <f>CONCATENATE(TEs!#REF!," ",TEs!#REF!)</f>
        <v>#REF!</v>
      </c>
      <c r="B174" t="e">
        <f>TEs!#REF!</f>
        <v>#REF!</v>
      </c>
      <c r="C174" t="e">
        <f>TEs!#REF!</f>
        <v>#REF!</v>
      </c>
      <c r="D174" t="e">
        <f>TEs!#REF!</f>
        <v>#REF!</v>
      </c>
      <c r="E174" t="e">
        <f>TEs!#REF!</f>
        <v>#REF!</v>
      </c>
      <c r="F174" t="e">
        <f>TEs!#REF!</f>
        <v>#REF!</v>
      </c>
      <c r="G174" t="e">
        <f>TEs!#REF!</f>
        <v>#REF!</v>
      </c>
      <c r="H174" t="e">
        <f>TEs!#REF!</f>
        <v>#REF!</v>
      </c>
      <c r="I174" s="70" t="e">
        <f>TEs!#REF!</f>
        <v>#REF!</v>
      </c>
      <c r="J174" s="1" t="e">
        <f>CONCATENATE(TEs!#REF!," ",TEs!#REF!)</f>
        <v>#REF!</v>
      </c>
      <c r="K174" t="e">
        <f>TEs!#REF!</f>
        <v>#REF!</v>
      </c>
      <c r="L174" t="e">
        <f>TEs!#REF!</f>
        <v>#REF!</v>
      </c>
      <c r="M174" t="e">
        <f>TEs!#REF!</f>
        <v>#REF!</v>
      </c>
      <c r="N174" t="e">
        <f>TEs!#REF!</f>
        <v>#REF!</v>
      </c>
      <c r="O174" t="e">
        <f>TEs!#REF!</f>
        <v>#REF!</v>
      </c>
      <c r="P174" t="str">
        <f>TEs!A2</f>
        <v>LaPorta</v>
      </c>
      <c r="Q174" t="str">
        <f>TEs!C2</f>
        <v>Lions</v>
      </c>
      <c r="R174" s="70">
        <f>TEs!D2</f>
        <v>5</v>
      </c>
      <c r="S174" s="1" t="e">
        <f>CONCATENATE(TEs!#REF!," ",TEs!#REF!)</f>
        <v>#REF!</v>
      </c>
      <c r="T174" t="e">
        <f>TEs!#REF!</f>
        <v>#REF!</v>
      </c>
      <c r="U174" t="e">
        <f>TEs!#REF!</f>
        <v>#REF!</v>
      </c>
      <c r="V174" t="e">
        <f>TEs!#REF!</f>
        <v>#REF!</v>
      </c>
      <c r="W174">
        <f>TEs!F2</f>
        <v>0</v>
      </c>
      <c r="X174">
        <f>TEs!H2</f>
        <v>0</v>
      </c>
      <c r="Y174">
        <f>TEs!J2</f>
        <v>92</v>
      </c>
      <c r="Z174">
        <f>TEs!L2</f>
        <v>10</v>
      </c>
      <c r="AA174" s="70">
        <f>TEs!O2</f>
        <v>155</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e">
        <f t="shared" ca="1" si="28"/>
        <v>#NAME?</v>
      </c>
      <c r="AL174" t="e">
        <f t="shared" ca="1" si="29"/>
        <v>#NAME?</v>
      </c>
      <c r="AM174" t="e">
        <f t="shared" ca="1" si="30"/>
        <v>#NAME?</v>
      </c>
      <c r="AN174" t="e">
        <f t="shared" ca="1" si="31"/>
        <v>#NAME?</v>
      </c>
      <c r="AO174" t="e">
        <f t="shared" ca="1" si="32"/>
        <v>#NAME?</v>
      </c>
      <c r="AP174" t="e">
        <f t="shared" ca="1" si="33"/>
        <v>#NAME?</v>
      </c>
      <c r="AQ174" t="e">
        <f t="shared" ca="1" si="34"/>
        <v>#NAME?</v>
      </c>
      <c r="AR174" t="e">
        <f t="shared" ca="1" si="35"/>
        <v>#NAME?</v>
      </c>
      <c r="AS174" t="e">
        <f t="shared" ca="1" si="36"/>
        <v>#NAME?</v>
      </c>
      <c r="AT174" t="e">
        <f t="shared" ca="1" si="37"/>
        <v>#NAME?</v>
      </c>
      <c r="AU174" t="e">
        <f t="shared" ca="1" si="38"/>
        <v>#NAME?</v>
      </c>
      <c r="AV174" t="e">
        <f t="shared" ca="1" si="39"/>
        <v>#NAME?</v>
      </c>
    </row>
    <row r="175" spans="1:48" x14ac:dyDescent="0.35">
      <c r="A175" s="1" t="e">
        <f>CONCATENATE(TEs!#REF!," ",TEs!#REF!)</f>
        <v>#REF!</v>
      </c>
      <c r="B175" t="e">
        <f>TEs!#REF!</f>
        <v>#REF!</v>
      </c>
      <c r="C175" t="e">
        <f>TEs!#REF!</f>
        <v>#REF!</v>
      </c>
      <c r="D175" t="e">
        <f>TEs!#REF!</f>
        <v>#REF!</v>
      </c>
      <c r="E175" t="e">
        <f>TEs!#REF!</f>
        <v>#REF!</v>
      </c>
      <c r="F175" t="e">
        <f>TEs!#REF!</f>
        <v>#REF!</v>
      </c>
      <c r="G175" t="e">
        <f>TEs!#REF!</f>
        <v>#REF!</v>
      </c>
      <c r="H175" t="e">
        <f>TEs!#REF!</f>
        <v>#REF!</v>
      </c>
      <c r="I175" s="70" t="e">
        <f>TEs!#REF!</f>
        <v>#REF!</v>
      </c>
      <c r="J175" s="1" t="e">
        <f>CONCATENATE(TEs!#REF!," ",TEs!#REF!)</f>
        <v>#REF!</v>
      </c>
      <c r="K175" t="e">
        <f>TEs!#REF!</f>
        <v>#REF!</v>
      </c>
      <c r="L175" t="e">
        <f>TEs!#REF!</f>
        <v>#REF!</v>
      </c>
      <c r="M175" t="e">
        <f>TEs!#REF!</f>
        <v>#REF!</v>
      </c>
      <c r="N175" t="e">
        <f>TEs!#REF!</f>
        <v>#REF!</v>
      </c>
      <c r="O175" t="e">
        <f>TEs!#REF!</f>
        <v>#REF!</v>
      </c>
      <c r="P175" t="str">
        <f>TEs!A3</f>
        <v>Kincaid</v>
      </c>
      <c r="Q175" t="str">
        <f>TEs!C3</f>
        <v>Bills</v>
      </c>
      <c r="R175" s="70">
        <f>TEs!D3</f>
        <v>12</v>
      </c>
      <c r="S175" s="1" t="e">
        <f>CONCATENATE(TEs!#REF!," ",TEs!#REF!)</f>
        <v>#REF!</v>
      </c>
      <c r="T175" t="e">
        <f>TEs!#REF!</f>
        <v>#REF!</v>
      </c>
      <c r="U175" t="e">
        <f>TEs!#REF!</f>
        <v>#REF!</v>
      </c>
      <c r="V175" t="e">
        <f>TEs!#REF!</f>
        <v>#REF!</v>
      </c>
      <c r="W175">
        <f>TEs!F3</f>
        <v>0</v>
      </c>
      <c r="X175">
        <f>TEs!H3</f>
        <v>0</v>
      </c>
      <c r="Y175">
        <f>TEs!J3</f>
        <v>90</v>
      </c>
      <c r="Z175">
        <f>TEs!L3</f>
        <v>9</v>
      </c>
      <c r="AA175" s="70">
        <f>TEs!O3</f>
        <v>148</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e">
        <f t="shared" ca="1" si="28"/>
        <v>#NAME?</v>
      </c>
      <c r="AL175" t="e">
        <f t="shared" ca="1" si="29"/>
        <v>#NAME?</v>
      </c>
      <c r="AM175" t="e">
        <f t="shared" ca="1" si="30"/>
        <v>#NAME?</v>
      </c>
      <c r="AN175" t="e">
        <f t="shared" ca="1" si="31"/>
        <v>#NAME?</v>
      </c>
      <c r="AO175" t="e">
        <f t="shared" ca="1" si="32"/>
        <v>#NAME?</v>
      </c>
      <c r="AP175" t="e">
        <f t="shared" ca="1" si="33"/>
        <v>#NAME?</v>
      </c>
      <c r="AQ175" t="e">
        <f t="shared" ca="1" si="34"/>
        <v>#NAME?</v>
      </c>
      <c r="AR175" t="e">
        <f t="shared" ca="1" si="35"/>
        <v>#NAME?</v>
      </c>
      <c r="AS175" t="e">
        <f t="shared" ca="1" si="36"/>
        <v>#NAME?</v>
      </c>
      <c r="AT175" t="e">
        <f t="shared" ca="1" si="37"/>
        <v>#NAME?</v>
      </c>
      <c r="AU175" t="e">
        <f t="shared" ca="1" si="38"/>
        <v>#NAME?</v>
      </c>
      <c r="AV175" t="e">
        <f t="shared" ca="1" si="39"/>
        <v>#NAME?</v>
      </c>
    </row>
    <row r="176" spans="1:48" x14ac:dyDescent="0.35">
      <c r="A176" s="1" t="e">
        <f>CONCATENATE(TEs!#REF!," ",TEs!#REF!)</f>
        <v>#REF!</v>
      </c>
      <c r="B176" t="e">
        <f>TEs!#REF!</f>
        <v>#REF!</v>
      </c>
      <c r="C176" t="e">
        <f>TEs!#REF!</f>
        <v>#REF!</v>
      </c>
      <c r="D176" t="e">
        <f>TEs!#REF!</f>
        <v>#REF!</v>
      </c>
      <c r="E176" t="e">
        <f>TEs!#REF!</f>
        <v>#REF!</v>
      </c>
      <c r="F176" t="e">
        <f>TEs!#REF!</f>
        <v>#REF!</v>
      </c>
      <c r="G176" t="e">
        <f>TEs!#REF!</f>
        <v>#REF!</v>
      </c>
      <c r="H176" t="e">
        <f>TEs!#REF!</f>
        <v>#REF!</v>
      </c>
      <c r="I176" s="70" t="e">
        <f>TEs!#REF!</f>
        <v>#REF!</v>
      </c>
      <c r="J176" s="1" t="e">
        <f>CONCATENATE(TEs!#REF!," ",TEs!#REF!)</f>
        <v>#REF!</v>
      </c>
      <c r="K176" t="e">
        <f>TEs!#REF!</f>
        <v>#REF!</v>
      </c>
      <c r="L176" t="e">
        <f>TEs!#REF!</f>
        <v>#REF!</v>
      </c>
      <c r="M176" t="e">
        <f>TEs!#REF!</f>
        <v>#REF!</v>
      </c>
      <c r="N176" t="e">
        <f>TEs!#REF!</f>
        <v>#REF!</v>
      </c>
      <c r="O176" t="e">
        <f>TEs!#REF!</f>
        <v>#REF!</v>
      </c>
      <c r="P176" t="str">
        <f>TEs!A4</f>
        <v>Kelce</v>
      </c>
      <c r="Q176" t="str">
        <f>TEs!C4</f>
        <v>Chiefs</v>
      </c>
      <c r="R176" s="70">
        <f>TEs!D4</f>
        <v>6</v>
      </c>
      <c r="S176" s="1" t="e">
        <f>CONCATENATE(TEs!#REF!," ",TEs!#REF!)</f>
        <v>#REF!</v>
      </c>
      <c r="T176" t="e">
        <f>TEs!#REF!</f>
        <v>#REF!</v>
      </c>
      <c r="U176" t="e">
        <f>TEs!#REF!</f>
        <v>#REF!</v>
      </c>
      <c r="V176" t="e">
        <f>TEs!#REF!</f>
        <v>#REF!</v>
      </c>
      <c r="W176">
        <f>TEs!F4</f>
        <v>0</v>
      </c>
      <c r="X176">
        <f>TEs!H4</f>
        <v>0</v>
      </c>
      <c r="Y176">
        <f>TEs!J4</f>
        <v>88</v>
      </c>
      <c r="Z176">
        <f>TEs!L4</f>
        <v>9</v>
      </c>
      <c r="AA176" s="70">
        <f>TEs!O4</f>
        <v>146</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e">
        <f t="shared" ca="1" si="28"/>
        <v>#NAME?</v>
      </c>
      <c r="AL176" t="e">
        <f t="shared" ca="1" si="29"/>
        <v>#NAME?</v>
      </c>
      <c r="AM176" t="e">
        <f t="shared" ca="1" si="30"/>
        <v>#NAME?</v>
      </c>
      <c r="AN176" t="e">
        <f t="shared" ca="1" si="31"/>
        <v>#NAME?</v>
      </c>
      <c r="AO176" t="e">
        <f t="shared" ca="1" si="32"/>
        <v>#NAME?</v>
      </c>
      <c r="AP176" t="e">
        <f t="shared" ca="1" si="33"/>
        <v>#NAME?</v>
      </c>
      <c r="AQ176" t="e">
        <f t="shared" ca="1" si="34"/>
        <v>#NAME?</v>
      </c>
      <c r="AR176" t="e">
        <f t="shared" ca="1" si="35"/>
        <v>#NAME?</v>
      </c>
      <c r="AS176" t="e">
        <f t="shared" ca="1" si="36"/>
        <v>#NAME?</v>
      </c>
      <c r="AT176" t="e">
        <f t="shared" ca="1" si="37"/>
        <v>#NAME?</v>
      </c>
      <c r="AU176" t="e">
        <f t="shared" ca="1" si="38"/>
        <v>#NAME?</v>
      </c>
      <c r="AV176" t="e">
        <f t="shared" ca="1" si="39"/>
        <v>#NAME?</v>
      </c>
    </row>
    <row r="177" spans="1:48" x14ac:dyDescent="0.35">
      <c r="A177" s="1" t="e">
        <f>CONCATENATE(TEs!#REF!," ",TEs!#REF!)</f>
        <v>#REF!</v>
      </c>
      <c r="B177" t="e">
        <f>TEs!#REF!</f>
        <v>#REF!</v>
      </c>
      <c r="C177" t="e">
        <f>TEs!#REF!</f>
        <v>#REF!</v>
      </c>
      <c r="D177" t="e">
        <f>TEs!#REF!</f>
        <v>#REF!</v>
      </c>
      <c r="E177" t="e">
        <f>TEs!#REF!</f>
        <v>#REF!</v>
      </c>
      <c r="F177" t="e">
        <f>TEs!#REF!</f>
        <v>#REF!</v>
      </c>
      <c r="G177" t="e">
        <f>TEs!#REF!</f>
        <v>#REF!</v>
      </c>
      <c r="H177" t="e">
        <f>TEs!#REF!</f>
        <v>#REF!</v>
      </c>
      <c r="I177" s="70" t="e">
        <f>TEs!#REF!</f>
        <v>#REF!</v>
      </c>
      <c r="J177" s="1" t="e">
        <f>CONCATENATE(TEs!#REF!," ",TEs!#REF!)</f>
        <v>#REF!</v>
      </c>
      <c r="K177" t="e">
        <f>TEs!#REF!</f>
        <v>#REF!</v>
      </c>
      <c r="L177" t="e">
        <f>TEs!#REF!</f>
        <v>#REF!</v>
      </c>
      <c r="M177" t="e">
        <f>TEs!#REF!</f>
        <v>#REF!</v>
      </c>
      <c r="N177" t="e">
        <f>TEs!#REF!</f>
        <v>#REF!</v>
      </c>
      <c r="O177" t="e">
        <f>TEs!#REF!</f>
        <v>#REF!</v>
      </c>
      <c r="P177" t="str">
        <f>TEs!A5</f>
        <v>McBride</v>
      </c>
      <c r="Q177" t="str">
        <f>TEs!C5</f>
        <v>Cardinals</v>
      </c>
      <c r="R177" s="70">
        <f>TEs!D5</f>
        <v>11</v>
      </c>
      <c r="S177" s="1" t="e">
        <f>CONCATENATE(TEs!#REF!," ",TEs!#REF!)</f>
        <v>#REF!</v>
      </c>
      <c r="T177" t="e">
        <f>TEs!#REF!</f>
        <v>#REF!</v>
      </c>
      <c r="U177" t="e">
        <f>TEs!#REF!</f>
        <v>#REF!</v>
      </c>
      <c r="V177" t="e">
        <f>TEs!#REF!</f>
        <v>#REF!</v>
      </c>
      <c r="W177">
        <f>TEs!F5</f>
        <v>0</v>
      </c>
      <c r="X177">
        <f>TEs!H5</f>
        <v>0</v>
      </c>
      <c r="Y177">
        <f>TEs!J5</f>
        <v>95</v>
      </c>
      <c r="Z177">
        <f>TEs!L5</f>
        <v>5</v>
      </c>
      <c r="AA177" s="70">
        <f>TEs!O5</f>
        <v>128</v>
      </c>
      <c r="AB177" s="1" t="str">
        <f>CONCATENATE(TEs!B5," ",TEs!A5)</f>
        <v>Trey McBride</v>
      </c>
      <c r="AC177" t="str">
        <f>TEs!E5</f>
        <v>TE</v>
      </c>
      <c r="AD177" t="str">
        <f>TEs!C5</f>
        <v>Cardinals</v>
      </c>
      <c r="AE177">
        <f>TEs!D5</f>
        <v>11</v>
      </c>
      <c r="AF177">
        <f>TEs!P5</f>
        <v>29</v>
      </c>
      <c r="AG177">
        <f>TEs!R5</f>
        <v>57</v>
      </c>
      <c r="AH177">
        <f>TEs!T5</f>
        <v>9</v>
      </c>
      <c r="AI177">
        <f>TEs!V5</f>
        <v>29</v>
      </c>
      <c r="AJ177" s="70">
        <f>TEs!X5</f>
        <v>29</v>
      </c>
      <c r="AK177" t="e">
        <f t="shared" ca="1" si="28"/>
        <v>#NAME?</v>
      </c>
      <c r="AL177" t="e">
        <f t="shared" ca="1" si="29"/>
        <v>#NAME?</v>
      </c>
      <c r="AM177" t="e">
        <f t="shared" ca="1" si="30"/>
        <v>#NAME?</v>
      </c>
      <c r="AN177" t="e">
        <f t="shared" ca="1" si="31"/>
        <v>#NAME?</v>
      </c>
      <c r="AO177" t="e">
        <f t="shared" ca="1" si="32"/>
        <v>#NAME?</v>
      </c>
      <c r="AP177" t="e">
        <f t="shared" ca="1" si="33"/>
        <v>#NAME?</v>
      </c>
      <c r="AQ177" t="e">
        <f t="shared" ca="1" si="34"/>
        <v>#NAME?</v>
      </c>
      <c r="AR177" t="e">
        <f t="shared" ca="1" si="35"/>
        <v>#NAME?</v>
      </c>
      <c r="AS177" t="e">
        <f t="shared" ca="1" si="36"/>
        <v>#NAME?</v>
      </c>
      <c r="AT177" t="e">
        <f t="shared" ca="1" si="37"/>
        <v>#NAME?</v>
      </c>
      <c r="AU177" t="e">
        <f t="shared" ca="1" si="38"/>
        <v>#NAME?</v>
      </c>
      <c r="AV177" t="e">
        <f t="shared" ca="1" si="39"/>
        <v>#NAME?</v>
      </c>
    </row>
    <row r="178" spans="1:48" x14ac:dyDescent="0.35">
      <c r="A178" s="1" t="e">
        <f>CONCATENATE(TEs!#REF!," ",TEs!#REF!)</f>
        <v>#REF!</v>
      </c>
      <c r="B178" t="e">
        <f>TEs!#REF!</f>
        <v>#REF!</v>
      </c>
      <c r="C178" t="e">
        <f>TEs!#REF!</f>
        <v>#REF!</v>
      </c>
      <c r="D178" t="e">
        <f>TEs!#REF!</f>
        <v>#REF!</v>
      </c>
      <c r="E178" t="e">
        <f>TEs!#REF!</f>
        <v>#REF!</v>
      </c>
      <c r="F178" t="e">
        <f>TEs!#REF!</f>
        <v>#REF!</v>
      </c>
      <c r="G178" t="e">
        <f>TEs!#REF!</f>
        <v>#REF!</v>
      </c>
      <c r="H178" t="e">
        <f>TEs!#REF!</f>
        <v>#REF!</v>
      </c>
      <c r="I178" s="70" t="e">
        <f>TEs!#REF!</f>
        <v>#REF!</v>
      </c>
      <c r="J178" s="1" t="e">
        <f>CONCATENATE(TEs!#REF!," ",TEs!#REF!)</f>
        <v>#REF!</v>
      </c>
      <c r="K178" t="e">
        <f>TEs!#REF!</f>
        <v>#REF!</v>
      </c>
      <c r="L178" t="e">
        <f>TEs!#REF!</f>
        <v>#REF!</v>
      </c>
      <c r="M178" t="e">
        <f>TEs!#REF!</f>
        <v>#REF!</v>
      </c>
      <c r="N178" t="e">
        <f>TEs!#REF!</f>
        <v>#REF!</v>
      </c>
      <c r="O178" t="e">
        <f>TEs!#REF!</f>
        <v>#REF!</v>
      </c>
      <c r="P178" t="str">
        <f>TEs!A6</f>
        <v>Engram</v>
      </c>
      <c r="Q178" t="str">
        <f>TEs!C6</f>
        <v>Jaguars</v>
      </c>
      <c r="R178" s="70">
        <f>TEs!D6</f>
        <v>12</v>
      </c>
      <c r="S178" s="1" t="e">
        <f>CONCATENATE(TEs!#REF!," ",TEs!#REF!)</f>
        <v>#REF!</v>
      </c>
      <c r="T178" t="e">
        <f>TEs!#REF!</f>
        <v>#REF!</v>
      </c>
      <c r="U178" t="e">
        <f>TEs!#REF!</f>
        <v>#REF!</v>
      </c>
      <c r="V178" t="e">
        <f>TEs!#REF!</f>
        <v>#REF!</v>
      </c>
      <c r="W178">
        <f>TEs!F6</f>
        <v>0</v>
      </c>
      <c r="X178">
        <f>TEs!H6</f>
        <v>0</v>
      </c>
      <c r="Y178">
        <f>TEs!J6</f>
        <v>99</v>
      </c>
      <c r="Z178">
        <f>TEs!L6</f>
        <v>5</v>
      </c>
      <c r="AA178" s="70">
        <f>TEs!O6</f>
        <v>118</v>
      </c>
      <c r="AB178" s="1" t="str">
        <f>CONCATENATE(TEs!B6," ",TEs!A6)</f>
        <v>Evan Engram</v>
      </c>
      <c r="AC178" t="str">
        <f>TEs!E6</f>
        <v>TE</v>
      </c>
      <c r="AD178" t="str">
        <f>TEs!C6</f>
        <v>Jaguars</v>
      </c>
      <c r="AE178">
        <f>TEs!D6</f>
        <v>12</v>
      </c>
      <c r="AF178">
        <f>TEs!P6</f>
        <v>19</v>
      </c>
      <c r="AG178">
        <f>TEs!R6</f>
        <v>51</v>
      </c>
      <c r="AH178">
        <f>TEs!T6</f>
        <v>5</v>
      </c>
      <c r="AI178">
        <f>TEs!V6</f>
        <v>19</v>
      </c>
      <c r="AJ178" s="70">
        <f>TEs!X6</f>
        <v>19</v>
      </c>
      <c r="AK178" t="e">
        <f t="shared" ca="1" si="28"/>
        <v>#NAME?</v>
      </c>
      <c r="AL178" t="e">
        <f t="shared" ca="1" si="29"/>
        <v>#NAME?</v>
      </c>
      <c r="AM178" t="e">
        <f t="shared" ca="1" si="30"/>
        <v>#NAME?</v>
      </c>
      <c r="AN178" t="e">
        <f t="shared" ca="1" si="31"/>
        <v>#NAME?</v>
      </c>
      <c r="AO178" t="e">
        <f t="shared" ca="1" si="32"/>
        <v>#NAME?</v>
      </c>
      <c r="AP178" t="e">
        <f t="shared" ca="1" si="33"/>
        <v>#NAME?</v>
      </c>
      <c r="AQ178" t="e">
        <f t="shared" ca="1" si="34"/>
        <v>#NAME?</v>
      </c>
      <c r="AR178" t="e">
        <f t="shared" ca="1" si="35"/>
        <v>#NAME?</v>
      </c>
      <c r="AS178" t="e">
        <f t="shared" ca="1" si="36"/>
        <v>#NAME?</v>
      </c>
      <c r="AT178" t="e">
        <f t="shared" ca="1" si="37"/>
        <v>#NAME?</v>
      </c>
      <c r="AU178" t="e">
        <f t="shared" ca="1" si="38"/>
        <v>#NAME?</v>
      </c>
      <c r="AV178" t="e">
        <f t="shared" ca="1" si="39"/>
        <v>#NAME?</v>
      </c>
    </row>
    <row r="179" spans="1:48" x14ac:dyDescent="0.35">
      <c r="A179" s="1" t="e">
        <f>CONCATENATE(TEs!#REF!," ",TEs!#REF!)</f>
        <v>#REF!</v>
      </c>
      <c r="B179" t="e">
        <f>TEs!#REF!</f>
        <v>#REF!</v>
      </c>
      <c r="C179" t="e">
        <f>TEs!#REF!</f>
        <v>#REF!</v>
      </c>
      <c r="D179" t="e">
        <f>TEs!#REF!</f>
        <v>#REF!</v>
      </c>
      <c r="E179" t="e">
        <f>TEs!#REF!</f>
        <v>#REF!</v>
      </c>
      <c r="F179" t="e">
        <f>TEs!#REF!</f>
        <v>#REF!</v>
      </c>
      <c r="G179" t="e">
        <f>TEs!#REF!</f>
        <v>#REF!</v>
      </c>
      <c r="H179" t="e">
        <f>TEs!#REF!</f>
        <v>#REF!</v>
      </c>
      <c r="I179" s="70" t="e">
        <f>TEs!#REF!</f>
        <v>#REF!</v>
      </c>
      <c r="J179" s="1" t="e">
        <f>CONCATENATE(TEs!#REF!," ",TEs!#REF!)</f>
        <v>#REF!</v>
      </c>
      <c r="K179" t="e">
        <f>TEs!#REF!</f>
        <v>#REF!</v>
      </c>
      <c r="L179" t="e">
        <f>TEs!#REF!</f>
        <v>#REF!</v>
      </c>
      <c r="M179" t="e">
        <f>TEs!#REF!</f>
        <v>#REF!</v>
      </c>
      <c r="N179" t="e">
        <f>TEs!#REF!</f>
        <v>#REF!</v>
      </c>
      <c r="O179" t="e">
        <f>TEs!#REF!</f>
        <v>#REF!</v>
      </c>
      <c r="P179" t="str">
        <f>TEs!A7</f>
        <v>Kittle</v>
      </c>
      <c r="Q179" t="str">
        <f>TEs!C7</f>
        <v>49ers</v>
      </c>
      <c r="R179" s="70">
        <f>TEs!D7</f>
        <v>9</v>
      </c>
      <c r="S179" s="1" t="e">
        <f>CONCATENATE(TEs!#REF!," ",TEs!#REF!)</f>
        <v>#REF!</v>
      </c>
      <c r="T179" t="e">
        <f>TEs!#REF!</f>
        <v>#REF!</v>
      </c>
      <c r="U179" t="e">
        <f>TEs!#REF!</f>
        <v>#REF!</v>
      </c>
      <c r="V179" t="e">
        <f>TEs!#REF!</f>
        <v>#REF!</v>
      </c>
      <c r="W179">
        <f>TEs!F7</f>
        <v>0</v>
      </c>
      <c r="X179">
        <f>TEs!H7</f>
        <v>0</v>
      </c>
      <c r="Y179">
        <f>TEs!J7</f>
        <v>68</v>
      </c>
      <c r="Z179">
        <f>TEs!L7</f>
        <v>7</v>
      </c>
      <c r="AA179" s="70">
        <f>TEs!O7</f>
        <v>144</v>
      </c>
      <c r="AB179" s="1" t="str">
        <f>CONCATENATE(TEs!B7," ",TEs!A7)</f>
        <v>George Kittle</v>
      </c>
      <c r="AC179" t="str">
        <f>TEs!E7</f>
        <v>TE</v>
      </c>
      <c r="AD179" t="str">
        <f>TEs!C7</f>
        <v>49ers</v>
      </c>
      <c r="AE179">
        <f>TEs!D7</f>
        <v>9</v>
      </c>
      <c r="AF179">
        <f>TEs!P7</f>
        <v>45</v>
      </c>
      <c r="AG179">
        <f>TEs!R7</f>
        <v>46</v>
      </c>
      <c r="AH179">
        <f>TEs!T7</f>
        <v>22</v>
      </c>
      <c r="AI179">
        <f>TEs!V7</f>
        <v>45</v>
      </c>
      <c r="AJ179" s="70">
        <f>TEs!X7</f>
        <v>45</v>
      </c>
      <c r="AK179" t="e">
        <f t="shared" ca="1" si="28"/>
        <v>#NAME?</v>
      </c>
      <c r="AL179" t="e">
        <f t="shared" ca="1" si="29"/>
        <v>#NAME?</v>
      </c>
      <c r="AM179" t="e">
        <f t="shared" ca="1" si="30"/>
        <v>#NAME?</v>
      </c>
      <c r="AN179" t="e">
        <f t="shared" ca="1" si="31"/>
        <v>#NAME?</v>
      </c>
      <c r="AO179" t="e">
        <f t="shared" ca="1" si="32"/>
        <v>#NAME?</v>
      </c>
      <c r="AP179" t="e">
        <f t="shared" ca="1" si="33"/>
        <v>#NAME?</v>
      </c>
      <c r="AQ179" t="e">
        <f t="shared" ca="1" si="34"/>
        <v>#NAME?</v>
      </c>
      <c r="AR179" t="e">
        <f t="shared" ca="1" si="35"/>
        <v>#NAME?</v>
      </c>
      <c r="AS179" t="e">
        <f t="shared" ca="1" si="36"/>
        <v>#NAME?</v>
      </c>
      <c r="AT179" t="e">
        <f t="shared" ca="1" si="37"/>
        <v>#NAME?</v>
      </c>
      <c r="AU179" t="e">
        <f t="shared" ca="1" si="38"/>
        <v>#NAME?</v>
      </c>
      <c r="AV179" t="e">
        <f t="shared" ca="1" si="39"/>
        <v>#NAME?</v>
      </c>
    </row>
    <row r="180" spans="1:48" x14ac:dyDescent="0.35">
      <c r="A180" s="1" t="e">
        <f>CONCATENATE(TEs!#REF!," ",TEs!#REF!)</f>
        <v>#REF!</v>
      </c>
      <c r="B180" t="e">
        <f>TEs!#REF!</f>
        <v>#REF!</v>
      </c>
      <c r="C180" t="e">
        <f>TEs!#REF!</f>
        <v>#REF!</v>
      </c>
      <c r="D180" t="e">
        <f>TEs!#REF!</f>
        <v>#REF!</v>
      </c>
      <c r="E180" t="e">
        <f>TEs!#REF!</f>
        <v>#REF!</v>
      </c>
      <c r="F180" t="e">
        <f>TEs!#REF!</f>
        <v>#REF!</v>
      </c>
      <c r="G180" t="e">
        <f>TEs!#REF!</f>
        <v>#REF!</v>
      </c>
      <c r="H180" t="e">
        <f>TEs!#REF!</f>
        <v>#REF!</v>
      </c>
      <c r="I180" s="70" t="e">
        <f>TEs!#REF!</f>
        <v>#REF!</v>
      </c>
      <c r="J180" s="1" t="e">
        <f>CONCATENATE(TEs!#REF!," ",TEs!#REF!)</f>
        <v>#REF!</v>
      </c>
      <c r="K180" t="e">
        <f>TEs!#REF!</f>
        <v>#REF!</v>
      </c>
      <c r="L180" t="e">
        <f>TEs!#REF!</f>
        <v>#REF!</v>
      </c>
      <c r="M180" t="e">
        <f>TEs!#REF!</f>
        <v>#REF!</v>
      </c>
      <c r="N180" t="e">
        <f>TEs!#REF!</f>
        <v>#REF!</v>
      </c>
      <c r="O180" t="e">
        <f>TEs!#REF!</f>
        <v>#REF!</v>
      </c>
      <c r="P180" t="str">
        <f>TEs!A8</f>
        <v>Andrews</v>
      </c>
      <c r="Q180" t="str">
        <f>TEs!C8</f>
        <v>Ravens</v>
      </c>
      <c r="R180" s="70">
        <f>TEs!D8</f>
        <v>14</v>
      </c>
      <c r="S180" s="1" t="e">
        <f>CONCATENATE(TEs!#REF!," ",TEs!#REF!)</f>
        <v>#REF!</v>
      </c>
      <c r="T180" t="e">
        <f>TEs!#REF!</f>
        <v>#REF!</v>
      </c>
      <c r="U180" t="e">
        <f>TEs!#REF!</f>
        <v>#REF!</v>
      </c>
      <c r="V180" t="e">
        <f>TEs!#REF!</f>
        <v>#REF!</v>
      </c>
      <c r="W180">
        <f>TEs!F8</f>
        <v>0</v>
      </c>
      <c r="X180">
        <f>TEs!H8</f>
        <v>0</v>
      </c>
      <c r="Y180">
        <f>TEs!J8</f>
        <v>72</v>
      </c>
      <c r="Z180">
        <f>TEs!L8</f>
        <v>8</v>
      </c>
      <c r="AA180" s="70">
        <f>TEs!O8</f>
        <v>132</v>
      </c>
      <c r="AB180" s="1" t="str">
        <f>CONCATENATE(TEs!B8," ",TEs!A8)</f>
        <v>Mark Andrews</v>
      </c>
      <c r="AC180" t="str">
        <f>TEs!E8</f>
        <v>TE</v>
      </c>
      <c r="AD180" t="str">
        <f>TEs!C8</f>
        <v>Ravens</v>
      </c>
      <c r="AE180">
        <f>TEs!D8</f>
        <v>14</v>
      </c>
      <c r="AF180">
        <f>TEs!P8</f>
        <v>33</v>
      </c>
      <c r="AG180">
        <f>TEs!R8</f>
        <v>38</v>
      </c>
      <c r="AH180">
        <f>TEs!T8</f>
        <v>21</v>
      </c>
      <c r="AI180">
        <f>TEs!V8</f>
        <v>33</v>
      </c>
      <c r="AJ180" s="70">
        <f>TEs!X8</f>
        <v>33</v>
      </c>
      <c r="AK180" t="e">
        <f t="shared" ca="1" si="28"/>
        <v>#NAME?</v>
      </c>
      <c r="AL180" t="e">
        <f t="shared" ca="1" si="29"/>
        <v>#NAME?</v>
      </c>
      <c r="AM180" t="e">
        <f t="shared" ca="1" si="30"/>
        <v>#NAME?</v>
      </c>
      <c r="AN180" t="e">
        <f t="shared" ca="1" si="31"/>
        <v>#NAME?</v>
      </c>
      <c r="AO180" t="e">
        <f t="shared" ca="1" si="32"/>
        <v>#NAME?</v>
      </c>
      <c r="AP180" t="e">
        <f t="shared" ca="1" si="33"/>
        <v>#NAME?</v>
      </c>
      <c r="AQ180" t="e">
        <f t="shared" ca="1" si="34"/>
        <v>#NAME?</v>
      </c>
      <c r="AR180" t="e">
        <f t="shared" ca="1" si="35"/>
        <v>#NAME?</v>
      </c>
      <c r="AS180" t="e">
        <f t="shared" ca="1" si="36"/>
        <v>#NAME?</v>
      </c>
      <c r="AT180" t="e">
        <f t="shared" ca="1" si="37"/>
        <v>#NAME?</v>
      </c>
      <c r="AU180" t="e">
        <f t="shared" ca="1" si="38"/>
        <v>#NAME?</v>
      </c>
      <c r="AV180" t="e">
        <f t="shared" ca="1" si="39"/>
        <v>#NAME?</v>
      </c>
    </row>
    <row r="181" spans="1:48" x14ac:dyDescent="0.35">
      <c r="A181" s="1" t="e">
        <f>CONCATENATE(TEs!#REF!," ",TEs!#REF!)</f>
        <v>#REF!</v>
      </c>
      <c r="B181" t="e">
        <f>TEs!#REF!</f>
        <v>#REF!</v>
      </c>
      <c r="C181" t="e">
        <f>TEs!#REF!</f>
        <v>#REF!</v>
      </c>
      <c r="D181" t="e">
        <f>TEs!#REF!</f>
        <v>#REF!</v>
      </c>
      <c r="E181" t="e">
        <f>TEs!#REF!</f>
        <v>#REF!</v>
      </c>
      <c r="F181" t="e">
        <f>TEs!#REF!</f>
        <v>#REF!</v>
      </c>
      <c r="G181" t="e">
        <f>TEs!#REF!</f>
        <v>#REF!</v>
      </c>
      <c r="H181" t="e">
        <f>TEs!#REF!</f>
        <v>#REF!</v>
      </c>
      <c r="I181" s="70" t="e">
        <f>TEs!#REF!</f>
        <v>#REF!</v>
      </c>
      <c r="J181" s="1" t="e">
        <f>CONCATENATE(TEs!#REF!," ",TEs!#REF!)</f>
        <v>#REF!</v>
      </c>
      <c r="K181" t="e">
        <f>TEs!#REF!</f>
        <v>#REF!</v>
      </c>
      <c r="L181" t="e">
        <f>TEs!#REF!</f>
        <v>#REF!</v>
      </c>
      <c r="M181" t="e">
        <f>TEs!#REF!</f>
        <v>#REF!</v>
      </c>
      <c r="N181" t="e">
        <f>TEs!#REF!</f>
        <v>#REF!</v>
      </c>
      <c r="O181" t="e">
        <f>TEs!#REF!</f>
        <v>#REF!</v>
      </c>
      <c r="P181" t="str">
        <f>TEs!A9</f>
        <v>Ferguson</v>
      </c>
      <c r="Q181" t="str">
        <f>TEs!C9</f>
        <v>Cowboys</v>
      </c>
      <c r="R181" s="70">
        <f>TEs!D9</f>
        <v>7</v>
      </c>
      <c r="S181" s="1" t="e">
        <f>CONCATENATE(TEs!#REF!," ",TEs!#REF!)</f>
        <v>#REF!</v>
      </c>
      <c r="T181" t="e">
        <f>TEs!#REF!</f>
        <v>#REF!</v>
      </c>
      <c r="U181" t="e">
        <f>TEs!#REF!</f>
        <v>#REF!</v>
      </c>
      <c r="V181" t="e">
        <f>TEs!#REF!</f>
        <v>#REF!</v>
      </c>
      <c r="W181">
        <f>TEs!F9</f>
        <v>0</v>
      </c>
      <c r="X181">
        <f>TEs!H9</f>
        <v>0</v>
      </c>
      <c r="Y181">
        <f>TEs!J9</f>
        <v>69</v>
      </c>
      <c r="Z181">
        <f>TEs!L9</f>
        <v>7</v>
      </c>
      <c r="AA181" s="70">
        <f>TEs!O9</f>
        <v>116</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e">
        <f t="shared" ca="1" si="28"/>
        <v>#NAME?</v>
      </c>
      <c r="AL181" t="e">
        <f t="shared" ca="1" si="29"/>
        <v>#NAME?</v>
      </c>
      <c r="AM181" t="e">
        <f t="shared" ca="1" si="30"/>
        <v>#NAME?</v>
      </c>
      <c r="AN181" t="e">
        <f t="shared" ca="1" si="31"/>
        <v>#NAME?</v>
      </c>
      <c r="AO181" t="e">
        <f t="shared" ca="1" si="32"/>
        <v>#NAME?</v>
      </c>
      <c r="AP181" t="e">
        <f t="shared" ca="1" si="33"/>
        <v>#NAME?</v>
      </c>
      <c r="AQ181" t="e">
        <f t="shared" ca="1" si="34"/>
        <v>#NAME?</v>
      </c>
      <c r="AR181" t="e">
        <f t="shared" ca="1" si="35"/>
        <v>#NAME?</v>
      </c>
      <c r="AS181" t="e">
        <f t="shared" ca="1" si="36"/>
        <v>#NAME?</v>
      </c>
      <c r="AT181" t="e">
        <f t="shared" ca="1" si="37"/>
        <v>#NAME?</v>
      </c>
      <c r="AU181" t="e">
        <f t="shared" ca="1" si="38"/>
        <v>#NAME?</v>
      </c>
      <c r="AV181" t="e">
        <f t="shared" ca="1" si="39"/>
        <v>#NAME?</v>
      </c>
    </row>
    <row r="182" spans="1:48" x14ac:dyDescent="0.35">
      <c r="A182" s="1" t="e">
        <f>CONCATENATE(TEs!#REF!," ",TEs!#REF!)</f>
        <v>#REF!</v>
      </c>
      <c r="B182" t="e">
        <f>TEs!#REF!</f>
        <v>#REF!</v>
      </c>
      <c r="C182" t="e">
        <f>TEs!#REF!</f>
        <v>#REF!</v>
      </c>
      <c r="D182" t="e">
        <f>TEs!#REF!</f>
        <v>#REF!</v>
      </c>
      <c r="E182" t="e">
        <f>TEs!#REF!</f>
        <v>#REF!</v>
      </c>
      <c r="F182" t="e">
        <f>TEs!#REF!</f>
        <v>#REF!</v>
      </c>
      <c r="G182" t="e">
        <f>TEs!#REF!</f>
        <v>#REF!</v>
      </c>
      <c r="H182" t="e">
        <f>TEs!#REF!</f>
        <v>#REF!</v>
      </c>
      <c r="I182" s="70" t="e">
        <f>TEs!#REF!</f>
        <v>#REF!</v>
      </c>
      <c r="J182" s="1" t="e">
        <f>CONCATENATE(TEs!#REF!," ",TEs!#REF!)</f>
        <v>#REF!</v>
      </c>
      <c r="K182" t="e">
        <f>TEs!#REF!</f>
        <v>#REF!</v>
      </c>
      <c r="L182" t="e">
        <f>TEs!#REF!</f>
        <v>#REF!</v>
      </c>
      <c r="M182" t="e">
        <f>TEs!#REF!</f>
        <v>#REF!</v>
      </c>
      <c r="N182" t="e">
        <f>TEs!#REF!</f>
        <v>#REF!</v>
      </c>
      <c r="O182" t="e">
        <f>TEs!#REF!</f>
        <v>#REF!</v>
      </c>
      <c r="P182" t="str">
        <f>TEs!A10</f>
        <v>Goedert</v>
      </c>
      <c r="Q182" t="str">
        <f>TEs!C10</f>
        <v>Eagles</v>
      </c>
      <c r="R182" s="70">
        <f>TEs!D10</f>
        <v>5</v>
      </c>
      <c r="S182" s="1" t="e">
        <f>CONCATENATE(TEs!#REF!," ",TEs!#REF!)</f>
        <v>#REF!</v>
      </c>
      <c r="T182" t="e">
        <f>TEs!#REF!</f>
        <v>#REF!</v>
      </c>
      <c r="U182" t="e">
        <f>TEs!#REF!</f>
        <v>#REF!</v>
      </c>
      <c r="V182" t="e">
        <f>TEs!#REF!</f>
        <v>#REF!</v>
      </c>
      <c r="W182">
        <f>TEs!F10</f>
        <v>0</v>
      </c>
      <c r="X182">
        <f>TEs!H10</f>
        <v>0</v>
      </c>
      <c r="Y182">
        <f>TEs!J10</f>
        <v>68</v>
      </c>
      <c r="Z182">
        <f>TEs!L10</f>
        <v>5</v>
      </c>
      <c r="AA182" s="70">
        <f>TEs!O10</f>
        <v>115</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e">
        <f t="shared" ca="1" si="28"/>
        <v>#NAME?</v>
      </c>
      <c r="AL182" t="e">
        <f t="shared" ca="1" si="29"/>
        <v>#NAME?</v>
      </c>
      <c r="AM182" t="e">
        <f t="shared" ca="1" si="30"/>
        <v>#NAME?</v>
      </c>
      <c r="AN182" t="e">
        <f t="shared" ca="1" si="31"/>
        <v>#NAME?</v>
      </c>
      <c r="AO182" t="e">
        <f t="shared" ca="1" si="32"/>
        <v>#NAME?</v>
      </c>
      <c r="AP182" t="e">
        <f t="shared" ca="1" si="33"/>
        <v>#NAME?</v>
      </c>
      <c r="AQ182" t="e">
        <f t="shared" ca="1" si="34"/>
        <v>#NAME?</v>
      </c>
      <c r="AR182" t="e">
        <f t="shared" ca="1" si="35"/>
        <v>#NAME?</v>
      </c>
      <c r="AS182" t="e">
        <f t="shared" ca="1" si="36"/>
        <v>#NAME?</v>
      </c>
      <c r="AT182" t="e">
        <f t="shared" ca="1" si="37"/>
        <v>#NAME?</v>
      </c>
      <c r="AU182" t="e">
        <f t="shared" ca="1" si="38"/>
        <v>#NAME?</v>
      </c>
      <c r="AV182" t="e">
        <f t="shared" ca="1" si="39"/>
        <v>#NAME?</v>
      </c>
    </row>
    <row r="183" spans="1:48" x14ac:dyDescent="0.35">
      <c r="A183" s="1" t="e">
        <f>CONCATENATE(TEs!#REF!," ",TEs!#REF!)</f>
        <v>#REF!</v>
      </c>
      <c r="B183" t="e">
        <f>TEs!#REF!</f>
        <v>#REF!</v>
      </c>
      <c r="C183" t="e">
        <f>TEs!#REF!</f>
        <v>#REF!</v>
      </c>
      <c r="D183" t="e">
        <f>TEs!#REF!</f>
        <v>#REF!</v>
      </c>
      <c r="E183" t="e">
        <f>TEs!#REF!</f>
        <v>#REF!</v>
      </c>
      <c r="F183" t="e">
        <f>TEs!#REF!</f>
        <v>#REF!</v>
      </c>
      <c r="G183" t="e">
        <f>TEs!#REF!</f>
        <v>#REF!</v>
      </c>
      <c r="H183" t="e">
        <f>TEs!#REF!</f>
        <v>#REF!</v>
      </c>
      <c r="I183" s="70" t="e">
        <f>TEs!#REF!</f>
        <v>#REF!</v>
      </c>
      <c r="J183" s="1" t="e">
        <f>CONCATENATE(TEs!#REF!," ",TEs!#REF!)</f>
        <v>#REF!</v>
      </c>
      <c r="K183" t="e">
        <f>TEs!#REF!</f>
        <v>#REF!</v>
      </c>
      <c r="L183" t="e">
        <f>TEs!#REF!</f>
        <v>#REF!</v>
      </c>
      <c r="M183" t="e">
        <f>TEs!#REF!</f>
        <v>#REF!</v>
      </c>
      <c r="N183" t="e">
        <f>TEs!#REF!</f>
        <v>#REF!</v>
      </c>
      <c r="O183" t="e">
        <f>TEs!#REF!</f>
        <v>#REF!</v>
      </c>
      <c r="P183" t="str">
        <f>TEs!A12</f>
        <v>Pitts</v>
      </c>
      <c r="Q183" t="str">
        <f>TEs!C12</f>
        <v>Falcons</v>
      </c>
      <c r="R183" s="70">
        <f>TEs!D12</f>
        <v>12</v>
      </c>
      <c r="S183" s="1" t="e">
        <f>CONCATENATE(TEs!#REF!," ",TEs!#REF!)</f>
        <v>#REF!</v>
      </c>
      <c r="T183" t="e">
        <f>TEs!#REF!</f>
        <v>#REF!</v>
      </c>
      <c r="U183" t="e">
        <f>TEs!#REF!</f>
        <v>#REF!</v>
      </c>
      <c r="V183" t="e">
        <f>TEs!#REF!</f>
        <v>#REF!</v>
      </c>
      <c r="W183">
        <f>TEs!F12</f>
        <v>0</v>
      </c>
      <c r="X183">
        <f>TEs!H12</f>
        <v>0</v>
      </c>
      <c r="Y183">
        <f>TEs!J12</f>
        <v>68</v>
      </c>
      <c r="Z183">
        <f>TEs!L12</f>
        <v>5</v>
      </c>
      <c r="AA183" s="70">
        <f>TEs!O12</f>
        <v>112</v>
      </c>
      <c r="AB183" s="1" t="str">
        <f>CONCATENATE(TEs!B12," ",TEs!A12)</f>
        <v>Kyle Pitts</v>
      </c>
      <c r="AC183" t="str">
        <f>TEs!E12</f>
        <v>TE</v>
      </c>
      <c r="AD183" t="str">
        <f>TEs!C12</f>
        <v>Falcons</v>
      </c>
      <c r="AE183">
        <f>TEs!D12</f>
        <v>12</v>
      </c>
      <c r="AF183">
        <f>TEs!P12</f>
        <v>13</v>
      </c>
      <c r="AG183">
        <f>TEs!R12</f>
        <v>14</v>
      </c>
      <c r="AH183">
        <f>TEs!T12</f>
        <v>2</v>
      </c>
      <c r="AI183">
        <f>TEs!V12</f>
        <v>13</v>
      </c>
      <c r="AJ183" s="70">
        <f>TEs!X12</f>
        <v>13</v>
      </c>
      <c r="AK183" t="e">
        <f t="shared" ca="1" si="28"/>
        <v>#NAME?</v>
      </c>
      <c r="AL183" t="e">
        <f t="shared" ca="1" si="29"/>
        <v>#NAME?</v>
      </c>
      <c r="AM183" t="e">
        <f t="shared" ca="1" si="30"/>
        <v>#NAME?</v>
      </c>
      <c r="AN183" t="e">
        <f t="shared" ca="1" si="31"/>
        <v>#NAME?</v>
      </c>
      <c r="AO183" t="e">
        <f t="shared" ca="1" si="32"/>
        <v>#NAME?</v>
      </c>
      <c r="AP183" t="e">
        <f t="shared" ca="1" si="33"/>
        <v>#NAME?</v>
      </c>
      <c r="AQ183" t="e">
        <f t="shared" ca="1" si="34"/>
        <v>#NAME?</v>
      </c>
      <c r="AR183" t="e">
        <f t="shared" ca="1" si="35"/>
        <v>#NAME?</v>
      </c>
      <c r="AS183" t="e">
        <f t="shared" ca="1" si="36"/>
        <v>#NAME?</v>
      </c>
      <c r="AT183" t="e">
        <f t="shared" ca="1" si="37"/>
        <v>#NAME?</v>
      </c>
      <c r="AU183" t="e">
        <f t="shared" ca="1" si="38"/>
        <v>#NAME?</v>
      </c>
      <c r="AV183" t="e">
        <f t="shared" ca="1" si="39"/>
        <v>#NAME?</v>
      </c>
    </row>
    <row r="184" spans="1:48" x14ac:dyDescent="0.35">
      <c r="A184" s="1" t="e">
        <f>CONCATENATE(TEs!#REF!," ",TEs!#REF!)</f>
        <v>#REF!</v>
      </c>
      <c r="B184" t="e">
        <f>TEs!#REF!</f>
        <v>#REF!</v>
      </c>
      <c r="C184" t="e">
        <f>TEs!#REF!</f>
        <v>#REF!</v>
      </c>
      <c r="D184" t="e">
        <f>TEs!#REF!</f>
        <v>#REF!</v>
      </c>
      <c r="E184" t="e">
        <f>TEs!#REF!</f>
        <v>#REF!</v>
      </c>
      <c r="F184" t="e">
        <f>TEs!#REF!</f>
        <v>#REF!</v>
      </c>
      <c r="G184" t="e">
        <f>TEs!#REF!</f>
        <v>#REF!</v>
      </c>
      <c r="H184" t="e">
        <f>TEs!#REF!</f>
        <v>#REF!</v>
      </c>
      <c r="I184" s="70" t="e">
        <f>TEs!#REF!</f>
        <v>#REF!</v>
      </c>
      <c r="J184" s="1" t="e">
        <f>CONCATENATE(TEs!#REF!," ",TEs!#REF!)</f>
        <v>#REF!</v>
      </c>
      <c r="K184" t="e">
        <f>TEs!#REF!</f>
        <v>#REF!</v>
      </c>
      <c r="L184" t="e">
        <f>TEs!#REF!</f>
        <v>#REF!</v>
      </c>
      <c r="M184" t="e">
        <f>TEs!#REF!</f>
        <v>#REF!</v>
      </c>
      <c r="N184" t="e">
        <f>TEs!#REF!</f>
        <v>#REF!</v>
      </c>
      <c r="O184" t="e">
        <f>TEs!#REF!</f>
        <v>#REF!</v>
      </c>
      <c r="P184" t="str">
        <f>TEs!A11</f>
        <v>Bowers</v>
      </c>
      <c r="Q184" t="str">
        <f>TEs!C11</f>
        <v>Raiders</v>
      </c>
      <c r="R184" s="70">
        <f>TEs!D11</f>
        <v>10</v>
      </c>
      <c r="S184" s="1" t="e">
        <f>CONCATENATE(TEs!#REF!," ",TEs!#REF!)</f>
        <v>#REF!</v>
      </c>
      <c r="T184" t="e">
        <f>TEs!#REF!</f>
        <v>#REF!</v>
      </c>
      <c r="U184" t="e">
        <f>TEs!#REF!</f>
        <v>#REF!</v>
      </c>
      <c r="V184" t="e">
        <f>TEs!#REF!</f>
        <v>#REF!</v>
      </c>
      <c r="W184">
        <f>TEs!F11</f>
        <v>0</v>
      </c>
      <c r="X184">
        <f>TEs!H11</f>
        <v>0</v>
      </c>
      <c r="Y184">
        <f>TEs!J11</f>
        <v>70</v>
      </c>
      <c r="Z184">
        <f>TEs!L11</f>
        <v>6</v>
      </c>
      <c r="AA184" s="70">
        <f>TEs!O11</f>
        <v>113</v>
      </c>
      <c r="AB184" s="1" t="str">
        <f>CONCATENATE(TEs!B11," ",TEs!A11)</f>
        <v>Brock Bowers</v>
      </c>
      <c r="AC184" t="str">
        <f>TEs!E11</f>
        <v>TE</v>
      </c>
      <c r="AD184" t="str">
        <f>TEs!C11</f>
        <v>Raiders</v>
      </c>
      <c r="AE184">
        <f>TEs!D11</f>
        <v>10</v>
      </c>
      <c r="AF184">
        <f>TEs!P11</f>
        <v>14</v>
      </c>
      <c r="AG184">
        <f>TEs!R11</f>
        <v>17</v>
      </c>
      <c r="AH184">
        <f>TEs!T11</f>
        <v>6</v>
      </c>
      <c r="AI184">
        <f>TEs!V11</f>
        <v>14</v>
      </c>
      <c r="AJ184" s="70">
        <f>TEs!X11</f>
        <v>14</v>
      </c>
      <c r="AK184" t="e">
        <f t="shared" ca="1" si="28"/>
        <v>#NAME?</v>
      </c>
      <c r="AL184" t="e">
        <f t="shared" ca="1" si="29"/>
        <v>#NAME?</v>
      </c>
      <c r="AM184" t="e">
        <f t="shared" ca="1" si="30"/>
        <v>#NAME?</v>
      </c>
      <c r="AN184" t="e">
        <f t="shared" ca="1" si="31"/>
        <v>#NAME?</v>
      </c>
      <c r="AO184" t="e">
        <f t="shared" ca="1" si="32"/>
        <v>#NAME?</v>
      </c>
      <c r="AP184" t="e">
        <f t="shared" ca="1" si="33"/>
        <v>#NAME?</v>
      </c>
      <c r="AQ184" t="e">
        <f t="shared" ca="1" si="34"/>
        <v>#NAME?</v>
      </c>
      <c r="AR184" t="e">
        <f t="shared" ca="1" si="35"/>
        <v>#NAME?</v>
      </c>
      <c r="AS184" t="e">
        <f t="shared" ca="1" si="36"/>
        <v>#NAME?</v>
      </c>
      <c r="AT184" t="e">
        <f t="shared" ca="1" si="37"/>
        <v>#NAME?</v>
      </c>
      <c r="AU184" t="e">
        <f t="shared" ca="1" si="38"/>
        <v>#NAME?</v>
      </c>
      <c r="AV184" t="e">
        <f t="shared" ca="1" si="39"/>
        <v>#NAME?</v>
      </c>
    </row>
    <row r="185" spans="1:48" x14ac:dyDescent="0.35">
      <c r="A185" s="1" t="e">
        <f>CONCATENATE(TEs!#REF!," ",TEs!#REF!)</f>
        <v>#REF!</v>
      </c>
      <c r="B185" t="e">
        <f>TEs!#REF!</f>
        <v>#REF!</v>
      </c>
      <c r="C185" t="e">
        <f>TEs!#REF!</f>
        <v>#REF!</v>
      </c>
      <c r="D185" t="e">
        <f>TEs!#REF!</f>
        <v>#REF!</v>
      </c>
      <c r="E185" t="e">
        <f>TEs!#REF!</f>
        <v>#REF!</v>
      </c>
      <c r="F185" t="e">
        <f>TEs!#REF!</f>
        <v>#REF!</v>
      </c>
      <c r="G185" t="e">
        <f>TEs!#REF!</f>
        <v>#REF!</v>
      </c>
      <c r="H185" t="e">
        <f>TEs!#REF!</f>
        <v>#REF!</v>
      </c>
      <c r="I185" s="70" t="e">
        <f>TEs!#REF!</f>
        <v>#REF!</v>
      </c>
      <c r="J185" s="1" t="e">
        <f>CONCATENATE(TEs!#REF!," ",TEs!#REF!)</f>
        <v>#REF!</v>
      </c>
      <c r="K185" t="e">
        <f>TEs!#REF!</f>
        <v>#REF!</v>
      </c>
      <c r="L185" t="e">
        <f>TEs!#REF!</f>
        <v>#REF!</v>
      </c>
      <c r="M185" t="e">
        <f>TEs!#REF!</f>
        <v>#REF!</v>
      </c>
      <c r="N185" t="e">
        <f>TEs!#REF!</f>
        <v>#REF!</v>
      </c>
      <c r="O185" t="e">
        <f>TEs!#REF!</f>
        <v>#REF!</v>
      </c>
      <c r="P185" t="str">
        <f>TEs!A13</f>
        <v>Njoku</v>
      </c>
      <c r="Q185" t="str">
        <f>TEs!C13</f>
        <v>Browns</v>
      </c>
      <c r="R185" s="70">
        <f>TEs!D13</f>
        <v>10</v>
      </c>
      <c r="S185" s="1" t="e">
        <f>CONCATENATE(TEs!#REF!," ",TEs!#REF!)</f>
        <v>#REF!</v>
      </c>
      <c r="T185" t="e">
        <f>TEs!#REF!</f>
        <v>#REF!</v>
      </c>
      <c r="U185" t="e">
        <f>TEs!#REF!</f>
        <v>#REF!</v>
      </c>
      <c r="V185" t="e">
        <f>TEs!#REF!</f>
        <v>#REF!</v>
      </c>
      <c r="W185">
        <f>TEs!F13</f>
        <v>0</v>
      </c>
      <c r="X185">
        <f>TEs!H13</f>
        <v>0</v>
      </c>
      <c r="Y185">
        <f>TEs!J13</f>
        <v>72</v>
      </c>
      <c r="Z185">
        <f>TEs!L13</f>
        <v>5</v>
      </c>
      <c r="AA185" s="70">
        <f>TEs!O13</f>
        <v>107</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e">
        <f t="shared" ca="1" si="28"/>
        <v>#NAME?</v>
      </c>
      <c r="AL185" t="e">
        <f t="shared" ca="1" si="29"/>
        <v>#NAME?</v>
      </c>
      <c r="AM185" t="e">
        <f t="shared" ca="1" si="30"/>
        <v>#NAME?</v>
      </c>
      <c r="AN185" t="e">
        <f t="shared" ca="1" si="31"/>
        <v>#NAME?</v>
      </c>
      <c r="AO185" t="e">
        <f t="shared" ca="1" si="32"/>
        <v>#NAME?</v>
      </c>
      <c r="AP185" t="e">
        <f t="shared" ca="1" si="33"/>
        <v>#NAME?</v>
      </c>
      <c r="AQ185" t="e">
        <f t="shared" ca="1" si="34"/>
        <v>#NAME?</v>
      </c>
      <c r="AR185" t="e">
        <f t="shared" ca="1" si="35"/>
        <v>#NAME?</v>
      </c>
      <c r="AS185" t="e">
        <f t="shared" ca="1" si="36"/>
        <v>#NAME?</v>
      </c>
      <c r="AT185" t="e">
        <f t="shared" ca="1" si="37"/>
        <v>#NAME?</v>
      </c>
      <c r="AU185" t="e">
        <f t="shared" ca="1" si="38"/>
        <v>#NAME?</v>
      </c>
      <c r="AV185" t="e">
        <f t="shared" ca="1" si="39"/>
        <v>#NAME?</v>
      </c>
    </row>
    <row r="186" spans="1:48" x14ac:dyDescent="0.35">
      <c r="A186" s="1" t="e">
        <f>CONCATENATE(TEs!#REF!," ",TEs!#REF!)</f>
        <v>#REF!</v>
      </c>
      <c r="B186" t="e">
        <f>TEs!#REF!</f>
        <v>#REF!</v>
      </c>
      <c r="C186" t="e">
        <f>TEs!#REF!</f>
        <v>#REF!</v>
      </c>
      <c r="D186" t="e">
        <f>TEs!#REF!</f>
        <v>#REF!</v>
      </c>
      <c r="E186" t="e">
        <f>TEs!#REF!</f>
        <v>#REF!</v>
      </c>
      <c r="F186" t="e">
        <f>TEs!#REF!</f>
        <v>#REF!</v>
      </c>
      <c r="G186" t="e">
        <f>TEs!#REF!</f>
        <v>#REF!</v>
      </c>
      <c r="H186" t="e">
        <f>TEs!#REF!</f>
        <v>#REF!</v>
      </c>
      <c r="I186" s="70" t="e">
        <f>TEs!#REF!</f>
        <v>#REF!</v>
      </c>
      <c r="J186" s="1" t="e">
        <f>CONCATENATE(TEs!#REF!," ",TEs!#REF!)</f>
        <v>#REF!</v>
      </c>
      <c r="K186" t="e">
        <f>TEs!#REF!</f>
        <v>#REF!</v>
      </c>
      <c r="L186" t="e">
        <f>TEs!#REF!</f>
        <v>#REF!</v>
      </c>
      <c r="M186" t="e">
        <f>TEs!#REF!</f>
        <v>#REF!</v>
      </c>
      <c r="N186" t="e">
        <f>TEs!#REF!</f>
        <v>#REF!</v>
      </c>
      <c r="O186" t="e">
        <f>TEs!#REF!</f>
        <v>#REF!</v>
      </c>
      <c r="P186" t="str">
        <f>TEs!A14</f>
        <v>Kmet</v>
      </c>
      <c r="Q186" t="str">
        <f>TEs!C14</f>
        <v>Bears</v>
      </c>
      <c r="R186" s="70">
        <f>TEs!D14</f>
        <v>7</v>
      </c>
      <c r="S186" s="1" t="e">
        <f>CONCATENATE(TEs!#REF!," ",TEs!#REF!)</f>
        <v>#REF!</v>
      </c>
      <c r="T186" t="e">
        <f>TEs!#REF!</f>
        <v>#REF!</v>
      </c>
      <c r="U186" t="e">
        <f>TEs!#REF!</f>
        <v>#REF!</v>
      </c>
      <c r="V186" t="e">
        <f>TEs!#REF!</f>
        <v>#REF!</v>
      </c>
      <c r="W186">
        <f>TEs!F14</f>
        <v>0</v>
      </c>
      <c r="X186">
        <f>TEs!H14</f>
        <v>0</v>
      </c>
      <c r="Y186">
        <f>TEs!J14</f>
        <v>71</v>
      </c>
      <c r="Z186">
        <f>TEs!L14</f>
        <v>6</v>
      </c>
      <c r="AA186" s="70">
        <f>TEs!O14</f>
        <v>105</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e">
        <f t="shared" ca="1" si="28"/>
        <v>#NAME?</v>
      </c>
      <c r="AL186" t="e">
        <f t="shared" ca="1" si="29"/>
        <v>#NAME?</v>
      </c>
      <c r="AM186" t="e">
        <f t="shared" ca="1" si="30"/>
        <v>#NAME?</v>
      </c>
      <c r="AN186" t="e">
        <f t="shared" ca="1" si="31"/>
        <v>#NAME?</v>
      </c>
      <c r="AO186" t="e">
        <f t="shared" ca="1" si="32"/>
        <v>#NAME?</v>
      </c>
      <c r="AP186" t="e">
        <f t="shared" ca="1" si="33"/>
        <v>#NAME?</v>
      </c>
      <c r="AQ186" t="e">
        <f t="shared" ca="1" si="34"/>
        <v>#NAME?</v>
      </c>
      <c r="AR186" t="e">
        <f t="shared" ca="1" si="35"/>
        <v>#NAME?</v>
      </c>
      <c r="AS186" t="e">
        <f t="shared" ca="1" si="36"/>
        <v>#NAME?</v>
      </c>
      <c r="AT186" t="e">
        <f t="shared" ca="1" si="37"/>
        <v>#NAME?</v>
      </c>
      <c r="AU186" t="e">
        <f t="shared" ca="1" si="38"/>
        <v>#NAME?</v>
      </c>
      <c r="AV186" t="e">
        <f t="shared" ca="1" si="39"/>
        <v>#NAME?</v>
      </c>
    </row>
    <row r="187" spans="1:48" x14ac:dyDescent="0.35">
      <c r="A187" s="1" t="e">
        <f>CONCATENATE(TEs!#REF!," ",TEs!#REF!)</f>
        <v>#REF!</v>
      </c>
      <c r="B187" t="e">
        <f>TEs!#REF!</f>
        <v>#REF!</v>
      </c>
      <c r="C187" t="e">
        <f>TEs!#REF!</f>
        <v>#REF!</v>
      </c>
      <c r="D187" t="e">
        <f>TEs!#REF!</f>
        <v>#REF!</v>
      </c>
      <c r="E187" t="e">
        <f>TEs!#REF!</f>
        <v>#REF!</v>
      </c>
      <c r="F187" t="e">
        <f>TEs!#REF!</f>
        <v>#REF!</v>
      </c>
      <c r="G187" t="e">
        <f>TEs!#REF!</f>
        <v>#REF!</v>
      </c>
      <c r="H187" t="e">
        <f>TEs!#REF!</f>
        <v>#REF!</v>
      </c>
      <c r="I187" s="70" t="e">
        <f>TEs!#REF!</f>
        <v>#REF!</v>
      </c>
      <c r="J187" s="1" t="e">
        <f>CONCATENATE(TEs!#REF!," ",TEs!#REF!)</f>
        <v>#REF!</v>
      </c>
      <c r="K187" t="e">
        <f>TEs!#REF!</f>
        <v>#REF!</v>
      </c>
      <c r="L187" t="e">
        <f>TEs!#REF!</f>
        <v>#REF!</v>
      </c>
      <c r="M187" t="e">
        <f>TEs!#REF!</f>
        <v>#REF!</v>
      </c>
      <c r="N187" t="e">
        <f>TEs!#REF!</f>
        <v>#REF!</v>
      </c>
      <c r="O187" t="e">
        <f>TEs!#REF!</f>
        <v>#REF!</v>
      </c>
      <c r="P187" t="str">
        <f>TEs!A15</f>
        <v>Freiermuth</v>
      </c>
      <c r="Q187" t="str">
        <f>TEs!C15</f>
        <v>Steelers</v>
      </c>
      <c r="R187" s="70">
        <f>TEs!D15</f>
        <v>9</v>
      </c>
      <c r="S187" s="1" t="e">
        <f>CONCATENATE(TEs!#REF!," ",TEs!#REF!)</f>
        <v>#REF!</v>
      </c>
      <c r="T187" t="e">
        <f>TEs!#REF!</f>
        <v>#REF!</v>
      </c>
      <c r="U187" t="e">
        <f>TEs!#REF!</f>
        <v>#REF!</v>
      </c>
      <c r="V187" t="e">
        <f>TEs!#REF!</f>
        <v>#REF!</v>
      </c>
      <c r="W187">
        <f>TEs!F15</f>
        <v>0</v>
      </c>
      <c r="X187">
        <f>TEs!H15</f>
        <v>0</v>
      </c>
      <c r="Y187">
        <f>TEs!J15</f>
        <v>68</v>
      </c>
      <c r="Z187">
        <f>TEs!L15</f>
        <v>5</v>
      </c>
      <c r="AA187" s="70">
        <f>TEs!O15</f>
        <v>101</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e">
        <f t="shared" ca="1" si="28"/>
        <v>#NAME?</v>
      </c>
      <c r="AL187" t="e">
        <f t="shared" ca="1" si="29"/>
        <v>#NAME?</v>
      </c>
      <c r="AM187" t="e">
        <f t="shared" ca="1" si="30"/>
        <v>#NAME?</v>
      </c>
      <c r="AN187" t="e">
        <f t="shared" ca="1" si="31"/>
        <v>#NAME?</v>
      </c>
      <c r="AO187" t="e">
        <f t="shared" ca="1" si="32"/>
        <v>#NAME?</v>
      </c>
      <c r="AP187" t="e">
        <f t="shared" ca="1" si="33"/>
        <v>#NAME?</v>
      </c>
      <c r="AQ187" t="e">
        <f t="shared" ca="1" si="34"/>
        <v>#NAME?</v>
      </c>
      <c r="AR187" t="e">
        <f t="shared" ca="1" si="35"/>
        <v>#NAME?</v>
      </c>
      <c r="AS187" t="e">
        <f t="shared" ca="1" si="36"/>
        <v>#NAME?</v>
      </c>
      <c r="AT187" t="e">
        <f t="shared" ca="1" si="37"/>
        <v>#NAME?</v>
      </c>
      <c r="AU187" t="e">
        <f t="shared" ca="1" si="38"/>
        <v>#NAME?</v>
      </c>
      <c r="AV187" t="e">
        <f t="shared" ca="1" si="39"/>
        <v>#NAME?</v>
      </c>
    </row>
    <row r="188" spans="1:48" x14ac:dyDescent="0.35">
      <c r="A188" s="1" t="e">
        <f>CONCATENATE(TEs!#REF!," ",TEs!#REF!)</f>
        <v>#REF!</v>
      </c>
      <c r="B188" t="e">
        <f>TEs!#REF!</f>
        <v>#REF!</v>
      </c>
      <c r="C188" t="e">
        <f>TEs!#REF!</f>
        <v>#REF!</v>
      </c>
      <c r="D188" t="e">
        <f>TEs!#REF!</f>
        <v>#REF!</v>
      </c>
      <c r="E188" t="e">
        <f>TEs!#REF!</f>
        <v>#REF!</v>
      </c>
      <c r="F188" t="e">
        <f>TEs!#REF!</f>
        <v>#REF!</v>
      </c>
      <c r="G188" t="e">
        <f>TEs!#REF!</f>
        <v>#REF!</v>
      </c>
      <c r="H188" t="e">
        <f>TEs!#REF!</f>
        <v>#REF!</v>
      </c>
      <c r="I188" s="70" t="e">
        <f>TEs!#REF!</f>
        <v>#REF!</v>
      </c>
      <c r="J188" s="1" t="e">
        <f>CONCATENATE(TEs!#REF!," ",TEs!#REF!)</f>
        <v>#REF!</v>
      </c>
      <c r="K188" t="e">
        <f>TEs!#REF!</f>
        <v>#REF!</v>
      </c>
      <c r="L188" t="e">
        <f>TEs!#REF!</f>
        <v>#REF!</v>
      </c>
      <c r="M188" t="e">
        <f>TEs!#REF!</f>
        <v>#REF!</v>
      </c>
      <c r="N188" t="e">
        <f>TEs!#REF!</f>
        <v>#REF!</v>
      </c>
      <c r="O188" t="e">
        <f>TEs!#REF!</f>
        <v>#REF!</v>
      </c>
      <c r="P188" t="str">
        <f>TEs!A16</f>
        <v>Hockenson</v>
      </c>
      <c r="Q188" t="str">
        <f>TEs!C16</f>
        <v>Vikings</v>
      </c>
      <c r="R188" s="70">
        <f>TEs!D16</f>
        <v>6</v>
      </c>
      <c r="S188" s="1" t="e">
        <f>CONCATENATE(TEs!#REF!," ",TEs!#REF!)</f>
        <v>#REF!</v>
      </c>
      <c r="T188" t="e">
        <f>TEs!#REF!</f>
        <v>#REF!</v>
      </c>
      <c r="U188" t="e">
        <f>TEs!#REF!</f>
        <v>#REF!</v>
      </c>
      <c r="V188" t="e">
        <f>TEs!#REF!</f>
        <v>#REF!</v>
      </c>
      <c r="W188">
        <f>TEs!F16</f>
        <v>0</v>
      </c>
      <c r="X188">
        <f>TEs!H16</f>
        <v>0</v>
      </c>
      <c r="Y188">
        <f>TEs!J16</f>
        <v>69</v>
      </c>
      <c r="Z188">
        <f>TEs!L16</f>
        <v>5</v>
      </c>
      <c r="AA188" s="70">
        <f>TEs!O16</f>
        <v>97</v>
      </c>
      <c r="AB188" s="1" t="str">
        <f>CONCATENATE(TEs!B16," ",TEs!A16)</f>
        <v>T.J. Hockenson</v>
      </c>
      <c r="AC188" t="str">
        <f>TEs!E16</f>
        <v>TE</v>
      </c>
      <c r="AD188" t="str">
        <f>TEs!C16</f>
        <v>Vikings</v>
      </c>
      <c r="AE188">
        <f>TEs!D16</f>
        <v>6</v>
      </c>
      <c r="AF188">
        <f>TEs!P16</f>
        <v>-2</v>
      </c>
      <c r="AG188">
        <f>TEs!R16</f>
        <v>0</v>
      </c>
      <c r="AH188">
        <f>TEs!T16</f>
        <v>-4</v>
      </c>
      <c r="AI188">
        <f>TEs!V16</f>
        <v>-2</v>
      </c>
      <c r="AJ188" s="70">
        <f>TEs!X16</f>
        <v>-2</v>
      </c>
      <c r="AK188" t="e">
        <f t="shared" ca="1" si="28"/>
        <v>#NAME?</v>
      </c>
      <c r="AL188" t="e">
        <f t="shared" ca="1" si="29"/>
        <v>#NAME?</v>
      </c>
      <c r="AM188" t="e">
        <f t="shared" ca="1" si="30"/>
        <v>#NAME?</v>
      </c>
      <c r="AN188" t="e">
        <f t="shared" ca="1" si="31"/>
        <v>#NAME?</v>
      </c>
      <c r="AO188" t="e">
        <f t="shared" ca="1" si="32"/>
        <v>#NAME?</v>
      </c>
      <c r="AP188" t="e">
        <f t="shared" ca="1" si="33"/>
        <v>#NAME?</v>
      </c>
      <c r="AQ188" t="e">
        <f t="shared" ca="1" si="34"/>
        <v>#NAME?</v>
      </c>
      <c r="AR188" t="e">
        <f t="shared" ca="1" si="35"/>
        <v>#NAME?</v>
      </c>
      <c r="AS188" t="e">
        <f t="shared" ca="1" si="36"/>
        <v>#NAME?</v>
      </c>
      <c r="AT188" t="e">
        <f t="shared" ca="1" si="37"/>
        <v>#NAME?</v>
      </c>
      <c r="AU188" t="e">
        <f t="shared" ca="1" si="38"/>
        <v>#NAME?</v>
      </c>
      <c r="AV188" t="e">
        <f t="shared" ca="1" si="39"/>
        <v>#NAME?</v>
      </c>
    </row>
    <row r="189" spans="1:48" x14ac:dyDescent="0.35">
      <c r="A189" s="1" t="e">
        <f>CONCATENATE(TEs!#REF!," ",TEs!#REF!)</f>
        <v>#REF!</v>
      </c>
      <c r="B189" t="e">
        <f>TEs!#REF!</f>
        <v>#REF!</v>
      </c>
      <c r="C189" t="e">
        <f>TEs!#REF!</f>
        <v>#REF!</v>
      </c>
      <c r="D189" t="e">
        <f>TEs!#REF!</f>
        <v>#REF!</v>
      </c>
      <c r="E189" t="e">
        <f>TEs!#REF!</f>
        <v>#REF!</v>
      </c>
      <c r="F189" t="e">
        <f>TEs!#REF!</f>
        <v>#REF!</v>
      </c>
      <c r="G189" t="e">
        <f>TEs!#REF!</f>
        <v>#REF!</v>
      </c>
      <c r="H189" t="e">
        <f>TEs!#REF!</f>
        <v>#REF!</v>
      </c>
      <c r="I189" s="70" t="e">
        <f>TEs!#REF!</f>
        <v>#REF!</v>
      </c>
      <c r="J189" s="1" t="e">
        <f>CONCATENATE(TEs!#REF!," ",TEs!#REF!)</f>
        <v>#REF!</v>
      </c>
      <c r="K189" t="e">
        <f>TEs!#REF!</f>
        <v>#REF!</v>
      </c>
      <c r="L189" t="e">
        <f>TEs!#REF!</f>
        <v>#REF!</v>
      </c>
      <c r="M189" t="e">
        <f>TEs!#REF!</f>
        <v>#REF!</v>
      </c>
      <c r="N189" t="e">
        <f>TEs!#REF!</f>
        <v>#REF!</v>
      </c>
      <c r="O189" t="e">
        <f>TEs!#REF!</f>
        <v>#REF!</v>
      </c>
      <c r="P189" t="str">
        <f>TEs!A17</f>
        <v>Conklin</v>
      </c>
      <c r="Q189" t="str">
        <f>TEs!C17</f>
        <v>Jets</v>
      </c>
      <c r="R189" s="70">
        <f>TEs!D17</f>
        <v>12</v>
      </c>
      <c r="S189" s="1" t="e">
        <f>CONCATENATE(TEs!#REF!," ",TEs!#REF!)</f>
        <v>#REF!</v>
      </c>
      <c r="T189" t="e">
        <f>TEs!#REF!</f>
        <v>#REF!</v>
      </c>
      <c r="U189" t="e">
        <f>TEs!#REF!</f>
        <v>#REF!</v>
      </c>
      <c r="V189" t="e">
        <f>TEs!#REF!</f>
        <v>#REF!</v>
      </c>
      <c r="W189">
        <f>TEs!F17</f>
        <v>0</v>
      </c>
      <c r="X189">
        <f>TEs!H17</f>
        <v>0</v>
      </c>
      <c r="Y189">
        <f>TEs!J17</f>
        <v>65</v>
      </c>
      <c r="Z189">
        <f>TEs!L17</f>
        <v>5</v>
      </c>
      <c r="AA189" s="70">
        <f>TEs!O17</f>
        <v>97</v>
      </c>
      <c r="AB189" s="1" t="str">
        <f>CONCATENATE(TEs!B17," ",TEs!A17)</f>
        <v>Tyler Conklin</v>
      </c>
      <c r="AC189" t="str">
        <f>TEs!E17</f>
        <v>TE</v>
      </c>
      <c r="AD189" t="str">
        <f>TEs!C17</f>
        <v>Jets</v>
      </c>
      <c r="AE189">
        <f>TEs!D17</f>
        <v>12</v>
      </c>
      <c r="AF189">
        <f>TEs!P17</f>
        <v>-2</v>
      </c>
      <c r="AG189">
        <f>TEs!R17</f>
        <v>-4</v>
      </c>
      <c r="AH189">
        <f>TEs!T17</f>
        <v>-4</v>
      </c>
      <c r="AI189">
        <f>TEs!V17</f>
        <v>-2</v>
      </c>
      <c r="AJ189" s="70">
        <f>TEs!X17</f>
        <v>-2</v>
      </c>
      <c r="AK189" t="e">
        <f t="shared" ca="1" si="28"/>
        <v>#NAME?</v>
      </c>
      <c r="AL189" t="e">
        <f t="shared" ca="1" si="29"/>
        <v>#NAME?</v>
      </c>
      <c r="AM189" t="e">
        <f t="shared" ca="1" si="30"/>
        <v>#NAME?</v>
      </c>
      <c r="AN189" t="e">
        <f t="shared" ca="1" si="31"/>
        <v>#NAME?</v>
      </c>
      <c r="AO189" t="e">
        <f t="shared" ca="1" si="32"/>
        <v>#NAME?</v>
      </c>
      <c r="AP189" t="e">
        <f t="shared" ca="1" si="33"/>
        <v>#NAME?</v>
      </c>
      <c r="AQ189" t="e">
        <f t="shared" ca="1" si="34"/>
        <v>#NAME?</v>
      </c>
      <c r="AR189" t="e">
        <f t="shared" ca="1" si="35"/>
        <v>#NAME?</v>
      </c>
      <c r="AS189" t="e">
        <f t="shared" ca="1" si="36"/>
        <v>#NAME?</v>
      </c>
      <c r="AT189" t="e">
        <f t="shared" ca="1" si="37"/>
        <v>#NAME?</v>
      </c>
      <c r="AU189" t="e">
        <f t="shared" ca="1" si="38"/>
        <v>#NAME?</v>
      </c>
      <c r="AV189" t="e">
        <f t="shared" ca="1" si="39"/>
        <v>#NAME?</v>
      </c>
    </row>
    <row r="190" spans="1:48" x14ac:dyDescent="0.35">
      <c r="A190" s="1" t="e">
        <f>CONCATENATE(TEs!#REF!," ",TEs!#REF!)</f>
        <v>#REF!</v>
      </c>
      <c r="B190" t="e">
        <f>TEs!#REF!</f>
        <v>#REF!</v>
      </c>
      <c r="C190" t="e">
        <f>TEs!#REF!</f>
        <v>#REF!</v>
      </c>
      <c r="D190" t="e">
        <f>TEs!#REF!</f>
        <v>#REF!</v>
      </c>
      <c r="E190" t="e">
        <f>TEs!#REF!</f>
        <v>#REF!</v>
      </c>
      <c r="F190" t="e">
        <f>TEs!#REF!</f>
        <v>#REF!</v>
      </c>
      <c r="G190" t="e">
        <f>TEs!#REF!</f>
        <v>#REF!</v>
      </c>
      <c r="H190" t="e">
        <f>TEs!#REF!</f>
        <v>#REF!</v>
      </c>
      <c r="I190" s="70" t="e">
        <f>TEs!#REF!</f>
        <v>#REF!</v>
      </c>
      <c r="J190" s="1" t="e">
        <f>CONCATENATE(TEs!#REF!," ",TEs!#REF!)</f>
        <v>#REF!</v>
      </c>
      <c r="K190" t="e">
        <f>TEs!#REF!</f>
        <v>#REF!</v>
      </c>
      <c r="L190" t="e">
        <f>TEs!#REF!</f>
        <v>#REF!</v>
      </c>
      <c r="M190" t="e">
        <f>TEs!#REF!</f>
        <v>#REF!</v>
      </c>
      <c r="N190" t="e">
        <f>TEs!#REF!</f>
        <v>#REF!</v>
      </c>
      <c r="O190" t="e">
        <f>TEs!#REF!</f>
        <v>#REF!</v>
      </c>
      <c r="P190" t="str">
        <f>TEs!A18</f>
        <v>Johnson</v>
      </c>
      <c r="Q190" t="str">
        <f>TEs!C18</f>
        <v>Saints</v>
      </c>
      <c r="R190" s="70">
        <f>TEs!D18</f>
        <v>12</v>
      </c>
      <c r="S190" s="1" t="e">
        <f>CONCATENATE(TEs!#REF!," ",TEs!#REF!)</f>
        <v>#REF!</v>
      </c>
      <c r="T190" t="e">
        <f>TEs!#REF!</f>
        <v>#REF!</v>
      </c>
      <c r="U190" t="e">
        <f>TEs!#REF!</f>
        <v>#REF!</v>
      </c>
      <c r="V190" t="e">
        <f>TEs!#REF!</f>
        <v>#REF!</v>
      </c>
      <c r="W190">
        <f>TEs!F18</f>
        <v>0</v>
      </c>
      <c r="X190">
        <f>TEs!H18</f>
        <v>0</v>
      </c>
      <c r="Y190">
        <f>TEs!J18</f>
        <v>59</v>
      </c>
      <c r="Z190">
        <f>TEs!L18</f>
        <v>6</v>
      </c>
      <c r="AA190" s="70">
        <f>TEs!O18</f>
        <v>99</v>
      </c>
      <c r="AB190" s="1" t="str">
        <f>CONCATENATE(TEs!B18," ",TEs!A18)</f>
        <v>Juwan Johnson</v>
      </c>
      <c r="AC190" t="str">
        <f>TEs!E18</f>
        <v>TE</v>
      </c>
      <c r="AD190" t="str">
        <f>TEs!C18</f>
        <v>Saints</v>
      </c>
      <c r="AE190">
        <f>TEs!D18</f>
        <v>12</v>
      </c>
      <c r="AF190">
        <f>TEs!P18</f>
        <v>0</v>
      </c>
      <c r="AG190">
        <f>TEs!R18</f>
        <v>-8</v>
      </c>
      <c r="AH190">
        <f>TEs!T18</f>
        <v>1</v>
      </c>
      <c r="AI190">
        <f>TEs!V18</f>
        <v>0</v>
      </c>
      <c r="AJ190" s="70">
        <f>TEs!X18</f>
        <v>0</v>
      </c>
      <c r="AK190" t="e">
        <f t="shared" ca="1" si="28"/>
        <v>#NAME?</v>
      </c>
      <c r="AL190" t="e">
        <f t="shared" ca="1" si="29"/>
        <v>#NAME?</v>
      </c>
      <c r="AM190" t="e">
        <f t="shared" ca="1" si="30"/>
        <v>#NAME?</v>
      </c>
      <c r="AN190" t="e">
        <f t="shared" ca="1" si="31"/>
        <v>#NAME?</v>
      </c>
      <c r="AO190" t="e">
        <f t="shared" ca="1" si="32"/>
        <v>#NAME?</v>
      </c>
      <c r="AP190" t="e">
        <f t="shared" ca="1" si="33"/>
        <v>#NAME?</v>
      </c>
      <c r="AQ190" t="e">
        <f t="shared" ca="1" si="34"/>
        <v>#NAME?</v>
      </c>
      <c r="AR190" t="e">
        <f t="shared" ca="1" si="35"/>
        <v>#NAME?</v>
      </c>
      <c r="AS190" t="e">
        <f t="shared" ca="1" si="36"/>
        <v>#NAME?</v>
      </c>
      <c r="AT190" t="e">
        <f t="shared" ca="1" si="37"/>
        <v>#NAME?</v>
      </c>
      <c r="AU190" t="e">
        <f t="shared" ca="1" si="38"/>
        <v>#NAME?</v>
      </c>
      <c r="AV190" t="e">
        <f t="shared" ca="1" si="39"/>
        <v>#NAME?</v>
      </c>
    </row>
    <row r="191" spans="1:48" x14ac:dyDescent="0.35">
      <c r="A191" s="1" t="e">
        <f>CONCATENATE(TEs!#REF!," ",TEs!#REF!)</f>
        <v>#REF!</v>
      </c>
      <c r="B191" t="e">
        <f>TEs!#REF!</f>
        <v>#REF!</v>
      </c>
      <c r="C191" t="e">
        <f>TEs!#REF!</f>
        <v>#REF!</v>
      </c>
      <c r="D191" t="e">
        <f>TEs!#REF!</f>
        <v>#REF!</v>
      </c>
      <c r="E191" t="e">
        <f>TEs!#REF!</f>
        <v>#REF!</v>
      </c>
      <c r="F191" t="e">
        <f>TEs!#REF!</f>
        <v>#REF!</v>
      </c>
      <c r="G191" t="e">
        <f>TEs!#REF!</f>
        <v>#REF!</v>
      </c>
      <c r="H191" t="e">
        <f>TEs!#REF!</f>
        <v>#REF!</v>
      </c>
      <c r="I191" s="70" t="e">
        <f>TEs!#REF!</f>
        <v>#REF!</v>
      </c>
      <c r="J191" s="1" t="e">
        <f>CONCATENATE(TEs!#REF!," ",TEs!#REF!)</f>
        <v>#REF!</v>
      </c>
      <c r="K191" t="e">
        <f>TEs!#REF!</f>
        <v>#REF!</v>
      </c>
      <c r="L191" t="e">
        <f>TEs!#REF!</f>
        <v>#REF!</v>
      </c>
      <c r="M191" t="e">
        <f>TEs!#REF!</f>
        <v>#REF!</v>
      </c>
      <c r="N191" t="e">
        <f>TEs!#REF!</f>
        <v>#REF!</v>
      </c>
      <c r="O191" t="e">
        <f>TEs!#REF!</f>
        <v>#REF!</v>
      </c>
      <c r="P191" t="str">
        <f>TEs!A19</f>
        <v>Schultz</v>
      </c>
      <c r="Q191" t="str">
        <f>TEs!C19</f>
        <v>Texans</v>
      </c>
      <c r="R191" s="70">
        <f>TEs!D19</f>
        <v>14</v>
      </c>
      <c r="S191" s="1" t="e">
        <f>CONCATENATE(TEs!#REF!," ",TEs!#REF!)</f>
        <v>#REF!</v>
      </c>
      <c r="T191" t="e">
        <f>TEs!#REF!</f>
        <v>#REF!</v>
      </c>
      <c r="U191" t="e">
        <f>TEs!#REF!</f>
        <v>#REF!</v>
      </c>
      <c r="V191" t="e">
        <f>TEs!#REF!</f>
        <v>#REF!</v>
      </c>
      <c r="W191">
        <f>TEs!F19</f>
        <v>0</v>
      </c>
      <c r="X191">
        <f>TEs!H19</f>
        <v>0</v>
      </c>
      <c r="Y191">
        <f>TEs!J19</f>
        <v>58</v>
      </c>
      <c r="Z191">
        <f>TEs!L19</f>
        <v>6</v>
      </c>
      <c r="AA191" s="70">
        <f>TEs!O19</f>
        <v>98</v>
      </c>
      <c r="AB191" s="1" t="str">
        <f>CONCATENATE(TEs!B19," ",TEs!A19)</f>
        <v>Dalton Schultz</v>
      </c>
      <c r="AC191" t="str">
        <f>TEs!E19</f>
        <v>TE</v>
      </c>
      <c r="AD191" t="str">
        <f>TEs!C19</f>
        <v>Texans</v>
      </c>
      <c r="AE191">
        <f>TEs!D19</f>
        <v>14</v>
      </c>
      <c r="AF191">
        <f>TEs!P19</f>
        <v>-1</v>
      </c>
      <c r="AG191">
        <f>TEs!R19</f>
        <v>-10</v>
      </c>
      <c r="AH191">
        <f>TEs!T19</f>
        <v>0</v>
      </c>
      <c r="AI191">
        <f>TEs!V19</f>
        <v>-1</v>
      </c>
      <c r="AJ191" s="70">
        <f>TEs!X19</f>
        <v>-1</v>
      </c>
      <c r="AK191" t="e">
        <f t="shared" ca="1" si="28"/>
        <v>#NAME?</v>
      </c>
      <c r="AL191" t="e">
        <f t="shared" ca="1" si="29"/>
        <v>#NAME?</v>
      </c>
      <c r="AM191" t="e">
        <f t="shared" ca="1" si="30"/>
        <v>#NAME?</v>
      </c>
      <c r="AN191" t="e">
        <f t="shared" ca="1" si="31"/>
        <v>#NAME?</v>
      </c>
      <c r="AO191" t="e">
        <f t="shared" ca="1" si="32"/>
        <v>#NAME?</v>
      </c>
      <c r="AP191" t="e">
        <f t="shared" ca="1" si="33"/>
        <v>#NAME?</v>
      </c>
      <c r="AQ191" t="e">
        <f t="shared" ca="1" si="34"/>
        <v>#NAME?</v>
      </c>
      <c r="AR191" t="e">
        <f t="shared" ca="1" si="35"/>
        <v>#NAME?</v>
      </c>
      <c r="AS191" t="e">
        <f t="shared" ca="1" si="36"/>
        <v>#NAME?</v>
      </c>
      <c r="AT191" t="e">
        <f t="shared" ca="1" si="37"/>
        <v>#NAME?</v>
      </c>
      <c r="AU191" t="e">
        <f t="shared" ca="1" si="38"/>
        <v>#NAME?</v>
      </c>
      <c r="AV191" t="e">
        <f t="shared" ca="1" si="39"/>
        <v>#NAME?</v>
      </c>
    </row>
    <row r="192" spans="1:48" x14ac:dyDescent="0.35">
      <c r="A192" s="1" t="e">
        <f>CONCATENATE(TEs!#REF!," ",TEs!#REF!)</f>
        <v>#REF!</v>
      </c>
      <c r="B192" t="e">
        <f>TEs!#REF!</f>
        <v>#REF!</v>
      </c>
      <c r="C192" t="e">
        <f>TEs!#REF!</f>
        <v>#REF!</v>
      </c>
      <c r="D192" t="e">
        <f>TEs!#REF!</f>
        <v>#REF!</v>
      </c>
      <c r="E192" t="e">
        <f>TEs!#REF!</f>
        <v>#REF!</v>
      </c>
      <c r="F192" t="e">
        <f>TEs!#REF!</f>
        <v>#REF!</v>
      </c>
      <c r="G192" t="e">
        <f>TEs!#REF!</f>
        <v>#REF!</v>
      </c>
      <c r="H192" t="e">
        <f>TEs!#REF!</f>
        <v>#REF!</v>
      </c>
      <c r="I192" s="70" t="e">
        <f>TEs!#REF!</f>
        <v>#REF!</v>
      </c>
      <c r="J192" s="1" t="e">
        <f>CONCATENATE(TEs!#REF!," ",TEs!#REF!)</f>
        <v>#REF!</v>
      </c>
      <c r="K192" t="e">
        <f>TEs!#REF!</f>
        <v>#REF!</v>
      </c>
      <c r="L192" t="e">
        <f>TEs!#REF!</f>
        <v>#REF!</v>
      </c>
      <c r="M192" t="e">
        <f>TEs!#REF!</f>
        <v>#REF!</v>
      </c>
      <c r="N192" t="e">
        <f>TEs!#REF!</f>
        <v>#REF!</v>
      </c>
      <c r="O192" t="e">
        <f>TEs!#REF!</f>
        <v>#REF!</v>
      </c>
      <c r="P192" t="str">
        <f>TEs!A20</f>
        <v>Okonkwo</v>
      </c>
      <c r="Q192" t="str">
        <f>TEs!C20</f>
        <v>Titans</v>
      </c>
      <c r="R192" s="70">
        <f>TEs!D20</f>
        <v>5</v>
      </c>
      <c r="S192" s="1" t="e">
        <f>CONCATENATE(TEs!#REF!," ",TEs!#REF!)</f>
        <v>#REF!</v>
      </c>
      <c r="T192" t="e">
        <f>TEs!#REF!</f>
        <v>#REF!</v>
      </c>
      <c r="U192" t="e">
        <f>TEs!#REF!</f>
        <v>#REF!</v>
      </c>
      <c r="V192" t="e">
        <f>TEs!#REF!</f>
        <v>#REF!</v>
      </c>
      <c r="W192">
        <f>TEs!F20</f>
        <v>0</v>
      </c>
      <c r="X192">
        <f>TEs!H20</f>
        <v>0</v>
      </c>
      <c r="Y192">
        <f>TEs!J20</f>
        <v>63</v>
      </c>
      <c r="Z192">
        <f>TEs!L20</f>
        <v>4</v>
      </c>
      <c r="AA192" s="70">
        <f>TEs!O20</f>
        <v>89</v>
      </c>
      <c r="AB192" s="1" t="str">
        <f>CONCATENATE(TEs!B20," ",TEs!A20)</f>
        <v>Chig Okonkwo</v>
      </c>
      <c r="AC192" t="str">
        <f>TEs!E20</f>
        <v>TE</v>
      </c>
      <c r="AD192" t="str">
        <f>TEs!C20</f>
        <v>Titans</v>
      </c>
      <c r="AE192">
        <f>TEs!D20</f>
        <v>5</v>
      </c>
      <c r="AF192">
        <f>TEs!P20</f>
        <v>-10</v>
      </c>
      <c r="AG192">
        <f>TEs!R20</f>
        <v>-14</v>
      </c>
      <c r="AH192">
        <f>TEs!T20</f>
        <v>-10</v>
      </c>
      <c r="AI192">
        <f>TEs!V20</f>
        <v>-10</v>
      </c>
      <c r="AJ192" s="70">
        <f>TEs!X20</f>
        <v>-10</v>
      </c>
      <c r="AK192" t="e">
        <f t="shared" ca="1" si="28"/>
        <v>#NAME?</v>
      </c>
      <c r="AL192" t="e">
        <f t="shared" ca="1" si="29"/>
        <v>#NAME?</v>
      </c>
      <c r="AM192" t="e">
        <f t="shared" ca="1" si="30"/>
        <v>#NAME?</v>
      </c>
      <c r="AN192" t="e">
        <f t="shared" ca="1" si="31"/>
        <v>#NAME?</v>
      </c>
      <c r="AO192" t="e">
        <f t="shared" ca="1" si="32"/>
        <v>#NAME?</v>
      </c>
      <c r="AP192" t="e">
        <f t="shared" ca="1" si="33"/>
        <v>#NAME?</v>
      </c>
      <c r="AQ192" t="e">
        <f t="shared" ca="1" si="34"/>
        <v>#NAME?</v>
      </c>
      <c r="AR192" t="e">
        <f t="shared" ca="1" si="35"/>
        <v>#NAME?</v>
      </c>
      <c r="AS192" t="e">
        <f t="shared" ca="1" si="36"/>
        <v>#NAME?</v>
      </c>
      <c r="AT192" t="e">
        <f t="shared" ca="1" si="37"/>
        <v>#NAME?</v>
      </c>
      <c r="AU192" t="e">
        <f t="shared" ca="1" si="38"/>
        <v>#NAME?</v>
      </c>
      <c r="AV192" t="e">
        <f t="shared" ca="1" si="39"/>
        <v>#NAME?</v>
      </c>
    </row>
    <row r="193" spans="1:48" x14ac:dyDescent="0.35">
      <c r="A193" s="1" t="e">
        <f>CONCATENATE(TEs!#REF!," ",TEs!#REF!)</f>
        <v>#REF!</v>
      </c>
      <c r="B193" t="e">
        <f>TEs!#REF!</f>
        <v>#REF!</v>
      </c>
      <c r="C193" t="e">
        <f>TEs!#REF!</f>
        <v>#REF!</v>
      </c>
      <c r="D193" t="e">
        <f>TEs!#REF!</f>
        <v>#REF!</v>
      </c>
      <c r="E193" t="e">
        <f>TEs!#REF!</f>
        <v>#REF!</v>
      </c>
      <c r="F193" t="e">
        <f>TEs!#REF!</f>
        <v>#REF!</v>
      </c>
      <c r="G193" t="e">
        <f>TEs!#REF!</f>
        <v>#REF!</v>
      </c>
      <c r="H193" t="e">
        <f>TEs!#REF!</f>
        <v>#REF!</v>
      </c>
      <c r="I193" s="70" t="e">
        <f>TEs!#REF!</f>
        <v>#REF!</v>
      </c>
      <c r="J193" s="1" t="e">
        <f>CONCATENATE(TEs!#REF!," ",TEs!#REF!)</f>
        <v>#REF!</v>
      </c>
      <c r="K193" t="e">
        <f>TEs!#REF!</f>
        <v>#REF!</v>
      </c>
      <c r="L193" t="e">
        <f>TEs!#REF!</f>
        <v>#REF!</v>
      </c>
      <c r="M193" t="e">
        <f>TEs!#REF!</f>
        <v>#REF!</v>
      </c>
      <c r="N193" t="e">
        <f>TEs!#REF!</f>
        <v>#REF!</v>
      </c>
      <c r="O193" t="e">
        <f>TEs!#REF!</f>
        <v>#REF!</v>
      </c>
      <c r="P193" t="str">
        <f>TEs!A21</f>
        <v>Otton</v>
      </c>
      <c r="Q193" t="str">
        <f>TEs!C21</f>
        <v>Buccaneers</v>
      </c>
      <c r="R193" s="70">
        <f>TEs!D21</f>
        <v>11</v>
      </c>
      <c r="S193" s="1" t="e">
        <f>CONCATENATE(TEs!#REF!," ",TEs!#REF!)</f>
        <v>#REF!</v>
      </c>
      <c r="T193" t="e">
        <f>TEs!#REF!</f>
        <v>#REF!</v>
      </c>
      <c r="U193" t="e">
        <f>TEs!#REF!</f>
        <v>#REF!</v>
      </c>
      <c r="V193" t="e">
        <f>TEs!#REF!</f>
        <v>#REF!</v>
      </c>
      <c r="W193">
        <f>TEs!F21</f>
        <v>0</v>
      </c>
      <c r="X193">
        <f>TEs!H21</f>
        <v>0</v>
      </c>
      <c r="Y193">
        <f>TEs!J21</f>
        <v>55</v>
      </c>
      <c r="Z193">
        <f>TEs!L21</f>
        <v>4</v>
      </c>
      <c r="AA193" s="70">
        <f>TEs!O21</f>
        <v>88</v>
      </c>
      <c r="AB193" s="1" t="str">
        <f>CONCATENATE(TEs!B21," ",TEs!A21)</f>
        <v>Cade Otton</v>
      </c>
      <c r="AC193" t="str">
        <f>TEs!E21</f>
        <v>TE</v>
      </c>
      <c r="AD193" t="str">
        <f>TEs!C21</f>
        <v>Buccaneers</v>
      </c>
      <c r="AE193">
        <f>TEs!D21</f>
        <v>11</v>
      </c>
      <c r="AF193">
        <f>TEs!P21</f>
        <v>-11</v>
      </c>
      <c r="AG193">
        <f>TEs!R21</f>
        <v>-23</v>
      </c>
      <c r="AH193">
        <f>TEs!T21</f>
        <v>-7</v>
      </c>
      <c r="AI193">
        <f>TEs!V21</f>
        <v>-11</v>
      </c>
      <c r="AJ193" s="70">
        <f>TEs!X21</f>
        <v>-11</v>
      </c>
      <c r="AK193" t="e">
        <f t="shared" ca="1" si="28"/>
        <v>#NAME?</v>
      </c>
      <c r="AL193" t="e">
        <f t="shared" ca="1" si="29"/>
        <v>#NAME?</v>
      </c>
      <c r="AM193" t="e">
        <f t="shared" ca="1" si="30"/>
        <v>#NAME?</v>
      </c>
      <c r="AN193" t="e">
        <f t="shared" ca="1" si="31"/>
        <v>#NAME?</v>
      </c>
      <c r="AO193" t="e">
        <f t="shared" ca="1" si="32"/>
        <v>#NAME?</v>
      </c>
      <c r="AP193" t="e">
        <f t="shared" ca="1" si="33"/>
        <v>#NAME?</v>
      </c>
      <c r="AQ193" t="e">
        <f t="shared" ca="1" si="34"/>
        <v>#NAME?</v>
      </c>
      <c r="AR193" t="e">
        <f t="shared" ca="1" si="35"/>
        <v>#NAME?</v>
      </c>
      <c r="AS193" t="e">
        <f t="shared" ca="1" si="36"/>
        <v>#NAME?</v>
      </c>
      <c r="AT193" t="e">
        <f t="shared" ca="1" si="37"/>
        <v>#NAME?</v>
      </c>
      <c r="AU193" t="e">
        <f t="shared" ca="1" si="38"/>
        <v>#NAME?</v>
      </c>
      <c r="AV193" t="e">
        <f t="shared" ca="1" si="39"/>
        <v>#NAME?</v>
      </c>
    </row>
    <row r="194" spans="1:48" x14ac:dyDescent="0.35">
      <c r="A194" s="1" t="e">
        <f>CONCATENATE(TEs!#REF!," ",TEs!#REF!)</f>
        <v>#REF!</v>
      </c>
      <c r="B194" t="e">
        <f>TEs!#REF!</f>
        <v>#REF!</v>
      </c>
      <c r="C194" t="e">
        <f>TEs!#REF!</f>
        <v>#REF!</v>
      </c>
      <c r="D194" t="e">
        <f>TEs!#REF!</f>
        <v>#REF!</v>
      </c>
      <c r="E194" t="e">
        <f>TEs!#REF!</f>
        <v>#REF!</v>
      </c>
      <c r="F194" t="e">
        <f>TEs!#REF!</f>
        <v>#REF!</v>
      </c>
      <c r="G194" t="e">
        <f>TEs!#REF!</f>
        <v>#REF!</v>
      </c>
      <c r="H194" t="e">
        <f>TEs!#REF!</f>
        <v>#REF!</v>
      </c>
      <c r="I194" s="70" t="e">
        <f>TEs!#REF!</f>
        <v>#REF!</v>
      </c>
      <c r="J194" s="1" t="e">
        <f>CONCATENATE(TEs!#REF!," ",TEs!#REF!)</f>
        <v>#REF!</v>
      </c>
      <c r="K194" t="e">
        <f>TEs!#REF!</f>
        <v>#REF!</v>
      </c>
      <c r="L194" t="e">
        <f>TEs!#REF!</f>
        <v>#REF!</v>
      </c>
      <c r="M194" t="e">
        <f>TEs!#REF!</f>
        <v>#REF!</v>
      </c>
      <c r="N194" t="e">
        <f>TEs!#REF!</f>
        <v>#REF!</v>
      </c>
      <c r="O194" t="e">
        <f>TEs!#REF!</f>
        <v>#REF!</v>
      </c>
      <c r="P194" t="str">
        <f>TEs!A22</f>
        <v>Waller</v>
      </c>
      <c r="Q194" t="str">
        <f>TEs!C22</f>
        <v>Giants</v>
      </c>
      <c r="R194" s="70">
        <f>TEs!D22</f>
        <v>11</v>
      </c>
      <c r="S194" s="1" t="e">
        <f>CONCATENATE(TEs!#REF!," ",TEs!#REF!)</f>
        <v>#REF!</v>
      </c>
      <c r="T194" t="e">
        <f>TEs!#REF!</f>
        <v>#REF!</v>
      </c>
      <c r="U194" t="e">
        <f>TEs!#REF!</f>
        <v>#REF!</v>
      </c>
      <c r="V194" t="e">
        <f>TEs!#REF!</f>
        <v>#REF!</v>
      </c>
      <c r="W194">
        <f>TEs!F22</f>
        <v>0</v>
      </c>
      <c r="X194">
        <f>TEs!H22</f>
        <v>0</v>
      </c>
      <c r="Y194">
        <f>TEs!J22</f>
        <v>51</v>
      </c>
      <c r="Z194">
        <f>TEs!L22</f>
        <v>3</v>
      </c>
      <c r="AA194" s="70">
        <f>TEs!O22</f>
        <v>73</v>
      </c>
      <c r="AB194" s="1" t="str">
        <f>CONCATENATE(TEs!B22," ",TEs!A22)</f>
        <v>Darren Waller</v>
      </c>
      <c r="AC194" t="str">
        <f>TEs!E22</f>
        <v>TE</v>
      </c>
      <c r="AD194" t="str">
        <f>TEs!C22</f>
        <v>Giants</v>
      </c>
      <c r="AE194">
        <f>TEs!D22</f>
        <v>11</v>
      </c>
      <c r="AF194">
        <f>TEs!P22</f>
        <v>-26</v>
      </c>
      <c r="AG194">
        <f>TEs!R22</f>
        <v>-42</v>
      </c>
      <c r="AH194">
        <f>TEs!T22</f>
        <v>-20</v>
      </c>
      <c r="AI194">
        <f>TEs!V22</f>
        <v>-26</v>
      </c>
      <c r="AJ194" s="70">
        <f>TEs!X22</f>
        <v>-26</v>
      </c>
      <c r="AK194" t="e">
        <f t="shared" ref="AK194:AK257" ca="1" si="40">showf(AB194)</f>
        <v>#NAME?</v>
      </c>
      <c r="AL194" t="e">
        <f t="shared" ref="AL194:AL257" ca="1" si="41">IF(RIGHT(AK194,1)=")",LEFT(RIGHT(AK194,2)),RIGHT(AK194,1))</f>
        <v>#NAME?</v>
      </c>
      <c r="AM194" t="e">
        <f t="shared" ref="AM194:AM257" ca="1" si="42">showf(AF194)</f>
        <v>#NAME?</v>
      </c>
      <c r="AN194" t="e">
        <f t="shared" ref="AN194:AN257" ca="1" si="43">showf(AG194)</f>
        <v>#NAME?</v>
      </c>
      <c r="AO194" t="e">
        <f t="shared" ref="AO194:AO257" ca="1" si="44">showf(AH194)</f>
        <v>#NAME?</v>
      </c>
      <c r="AP194" t="e">
        <f t="shared" ref="AP194:AP257" ca="1" si="45">showf(AI194)</f>
        <v>#NAME?</v>
      </c>
      <c r="AQ194" t="e">
        <f t="shared" ref="AQ194:AQ257" ca="1" si="46">showf(AJ194)</f>
        <v>#NAME?</v>
      </c>
      <c r="AR194" t="e">
        <f t="shared" ref="AR194:AR257" ca="1" si="47">IF($AL194=RIGHT(AM194,1),"","!!!")</f>
        <v>#NAME?</v>
      </c>
      <c r="AS194" t="e">
        <f t="shared" ref="AS194:AS257" ca="1" si="48">IF($AL194=RIGHT(AN194,1),"","!!!")</f>
        <v>#NAME?</v>
      </c>
      <c r="AT194" t="e">
        <f t="shared" ref="AT194:AT257" ca="1" si="49">IF($AL194=RIGHT(AO194,1),"","!!!")</f>
        <v>#NAME?</v>
      </c>
      <c r="AU194" t="e">
        <f t="shared" ref="AU194:AU257" ca="1" si="50">IF($AL194=RIGHT(AP194,1),"","!!!")</f>
        <v>#NAME?</v>
      </c>
      <c r="AV194" t="e">
        <f t="shared" ref="AV194:AV257" ca="1" si="51">IF($AL194=RIGHT(AQ194,1),"","!!!")</f>
        <v>#NAME?</v>
      </c>
    </row>
    <row r="195" spans="1:48" x14ac:dyDescent="0.35">
      <c r="A195" s="1" t="e">
        <f>CONCATENATE(TEs!#REF!," ",TEs!#REF!)</f>
        <v>#REF!</v>
      </c>
      <c r="B195" t="e">
        <f>TEs!#REF!</f>
        <v>#REF!</v>
      </c>
      <c r="C195" t="e">
        <f>TEs!#REF!</f>
        <v>#REF!</v>
      </c>
      <c r="D195" t="e">
        <f>TEs!#REF!</f>
        <v>#REF!</v>
      </c>
      <c r="E195" t="e">
        <f>TEs!#REF!</f>
        <v>#REF!</v>
      </c>
      <c r="F195" t="e">
        <f>TEs!#REF!</f>
        <v>#REF!</v>
      </c>
      <c r="G195" t="e">
        <f>TEs!#REF!</f>
        <v>#REF!</v>
      </c>
      <c r="H195" t="e">
        <f>TEs!#REF!</f>
        <v>#REF!</v>
      </c>
      <c r="I195" s="70" t="e">
        <f>TEs!#REF!</f>
        <v>#REF!</v>
      </c>
      <c r="J195" s="1" t="e">
        <f>CONCATENATE(TEs!#REF!," ",TEs!#REF!)</f>
        <v>#REF!</v>
      </c>
      <c r="K195" t="e">
        <f>TEs!#REF!</f>
        <v>#REF!</v>
      </c>
      <c r="L195" t="e">
        <f>TEs!#REF!</f>
        <v>#REF!</v>
      </c>
      <c r="M195" t="e">
        <f>TEs!#REF!</f>
        <v>#REF!</v>
      </c>
      <c r="N195" t="e">
        <f>TEs!#REF!</f>
        <v>#REF!</v>
      </c>
      <c r="O195" t="e">
        <f>TEs!#REF!</f>
        <v>#REF!</v>
      </c>
      <c r="P195" t="str">
        <f>TEs!A23</f>
        <v>Parham</v>
      </c>
      <c r="Q195" t="str">
        <f>TEs!C23</f>
        <v>Chargers</v>
      </c>
      <c r="R195" s="70">
        <f>TEs!D23</f>
        <v>5</v>
      </c>
      <c r="S195" s="1" t="e">
        <f>CONCATENATE(TEs!#REF!," ",TEs!#REF!)</f>
        <v>#REF!</v>
      </c>
      <c r="T195" t="e">
        <f>TEs!#REF!</f>
        <v>#REF!</v>
      </c>
      <c r="U195" t="e">
        <f>TEs!#REF!</f>
        <v>#REF!</v>
      </c>
      <c r="V195" t="e">
        <f>TEs!#REF!</f>
        <v>#REF!</v>
      </c>
      <c r="W195">
        <f>TEs!F23</f>
        <v>0</v>
      </c>
      <c r="X195">
        <f>TEs!H23</f>
        <v>0</v>
      </c>
      <c r="Y195">
        <f>TEs!J23</f>
        <v>45</v>
      </c>
      <c r="Z195">
        <f>TEs!L23</f>
        <v>5</v>
      </c>
      <c r="AA195" s="70">
        <f>TEs!O23</f>
        <v>78</v>
      </c>
      <c r="AB195" s="1" t="str">
        <f>CONCATENATE(TEs!B23," ",TEs!A23)</f>
        <v>Donald Parham</v>
      </c>
      <c r="AC195" t="str">
        <f>TEs!E23</f>
        <v>TE</v>
      </c>
      <c r="AD195" t="str">
        <f>TEs!C23</f>
        <v>Chargers</v>
      </c>
      <c r="AE195">
        <f>TEs!D23</f>
        <v>5</v>
      </c>
      <c r="AF195">
        <f>TEs!P23</f>
        <v>-21</v>
      </c>
      <c r="AG195">
        <f>TEs!R23</f>
        <v>-43</v>
      </c>
      <c r="AH195">
        <f>TEs!T23</f>
        <v>-11</v>
      </c>
      <c r="AI195">
        <f>TEs!V23</f>
        <v>-21</v>
      </c>
      <c r="AJ195" s="70">
        <f>TEs!X23</f>
        <v>-21</v>
      </c>
      <c r="AK195" t="e">
        <f t="shared" ca="1" si="40"/>
        <v>#NAME?</v>
      </c>
      <c r="AL195" t="e">
        <f t="shared" ca="1" si="41"/>
        <v>#NAME?</v>
      </c>
      <c r="AM195" t="e">
        <f t="shared" ca="1" si="42"/>
        <v>#NAME?</v>
      </c>
      <c r="AN195" t="e">
        <f t="shared" ca="1" si="43"/>
        <v>#NAME?</v>
      </c>
      <c r="AO195" t="e">
        <f t="shared" ca="1" si="44"/>
        <v>#NAME?</v>
      </c>
      <c r="AP195" t="e">
        <f t="shared" ca="1" si="45"/>
        <v>#NAME?</v>
      </c>
      <c r="AQ195" t="e">
        <f t="shared" ca="1" si="46"/>
        <v>#NAME?</v>
      </c>
      <c r="AR195" t="e">
        <f t="shared" ca="1" si="47"/>
        <v>#NAME?</v>
      </c>
      <c r="AS195" t="e">
        <f t="shared" ca="1" si="48"/>
        <v>#NAME?</v>
      </c>
      <c r="AT195" t="e">
        <f t="shared" ca="1" si="49"/>
        <v>#NAME?</v>
      </c>
      <c r="AU195" t="e">
        <f t="shared" ca="1" si="50"/>
        <v>#NAME?</v>
      </c>
      <c r="AV195" t="e">
        <f t="shared" ca="1" si="51"/>
        <v>#NAME?</v>
      </c>
    </row>
    <row r="196" spans="1:48" x14ac:dyDescent="0.35">
      <c r="A196" s="1" t="e">
        <f>CONCATENATE(TEs!#REF!," ",TEs!#REF!)</f>
        <v>#REF!</v>
      </c>
      <c r="B196" t="e">
        <f>TEs!#REF!</f>
        <v>#REF!</v>
      </c>
      <c r="C196" t="e">
        <f>TEs!#REF!</f>
        <v>#REF!</v>
      </c>
      <c r="D196" t="e">
        <f>TEs!#REF!</f>
        <v>#REF!</v>
      </c>
      <c r="E196" t="e">
        <f>TEs!#REF!</f>
        <v>#REF!</v>
      </c>
      <c r="F196" t="e">
        <f>TEs!#REF!</f>
        <v>#REF!</v>
      </c>
      <c r="G196" t="e">
        <f>TEs!#REF!</f>
        <v>#REF!</v>
      </c>
      <c r="H196" t="e">
        <f>TEs!#REF!</f>
        <v>#REF!</v>
      </c>
      <c r="I196" s="70" t="e">
        <f>TEs!#REF!</f>
        <v>#REF!</v>
      </c>
      <c r="J196" s="1" t="e">
        <f>CONCATENATE(TEs!#REF!," ",TEs!#REF!)</f>
        <v>#REF!</v>
      </c>
      <c r="K196" t="e">
        <f>TEs!#REF!</f>
        <v>#REF!</v>
      </c>
      <c r="L196" t="e">
        <f>TEs!#REF!</f>
        <v>#REF!</v>
      </c>
      <c r="M196" t="e">
        <f>TEs!#REF!</f>
        <v>#REF!</v>
      </c>
      <c r="N196" t="e">
        <f>TEs!#REF!</f>
        <v>#REF!</v>
      </c>
      <c r="O196" t="e">
        <f>TEs!#REF!</f>
        <v>#REF!</v>
      </c>
      <c r="P196" t="str">
        <f>TEs!A24</f>
        <v>Henry</v>
      </c>
      <c r="Q196" t="str">
        <f>TEs!C24</f>
        <v>Patriots</v>
      </c>
      <c r="R196" s="70">
        <f>TEs!D24</f>
        <v>14</v>
      </c>
      <c r="S196" s="1" t="e">
        <f>CONCATENATE(TEs!#REF!," ",TEs!#REF!)</f>
        <v>#REF!</v>
      </c>
      <c r="T196" t="e">
        <f>TEs!#REF!</f>
        <v>#REF!</v>
      </c>
      <c r="U196" t="e">
        <f>TEs!#REF!</f>
        <v>#REF!</v>
      </c>
      <c r="V196" t="e">
        <f>TEs!#REF!</f>
        <v>#REF!</v>
      </c>
      <c r="W196">
        <f>TEs!F24</f>
        <v>0</v>
      </c>
      <c r="X196">
        <f>TEs!H24</f>
        <v>0</v>
      </c>
      <c r="Y196">
        <f>TEs!J24</f>
        <v>47</v>
      </c>
      <c r="Z196">
        <f>TEs!L24</f>
        <v>5</v>
      </c>
      <c r="AA196" s="70">
        <f>TEs!O24</f>
        <v>76</v>
      </c>
      <c r="AB196" s="1" t="str">
        <f>CONCATENATE(TEs!B24," ",TEs!A24)</f>
        <v>Hunter Henry</v>
      </c>
      <c r="AC196" t="str">
        <f>TEs!E24</f>
        <v>TE</v>
      </c>
      <c r="AD196" t="str">
        <f>TEs!C24</f>
        <v>Patriots</v>
      </c>
      <c r="AE196">
        <f>TEs!D24</f>
        <v>14</v>
      </c>
      <c r="AF196">
        <f>TEs!P24</f>
        <v>-23</v>
      </c>
      <c r="AG196">
        <f>TEs!R24</f>
        <v>-43</v>
      </c>
      <c r="AH196">
        <f>TEs!T24</f>
        <v>-12</v>
      </c>
      <c r="AI196">
        <f>TEs!V24</f>
        <v>-23</v>
      </c>
      <c r="AJ196" s="70">
        <f>TEs!X24</f>
        <v>-23</v>
      </c>
      <c r="AK196" t="e">
        <f t="shared" ca="1" si="40"/>
        <v>#NAME?</v>
      </c>
      <c r="AL196" t="e">
        <f t="shared" ca="1" si="41"/>
        <v>#NAME?</v>
      </c>
      <c r="AM196" t="e">
        <f t="shared" ca="1" si="42"/>
        <v>#NAME?</v>
      </c>
      <c r="AN196" t="e">
        <f t="shared" ca="1" si="43"/>
        <v>#NAME?</v>
      </c>
      <c r="AO196" t="e">
        <f t="shared" ca="1" si="44"/>
        <v>#NAME?</v>
      </c>
      <c r="AP196" t="e">
        <f t="shared" ca="1" si="45"/>
        <v>#NAME?</v>
      </c>
      <c r="AQ196" t="e">
        <f t="shared" ca="1" si="46"/>
        <v>#NAME?</v>
      </c>
      <c r="AR196" t="e">
        <f t="shared" ca="1" si="47"/>
        <v>#NAME?</v>
      </c>
      <c r="AS196" t="e">
        <f t="shared" ca="1" si="48"/>
        <v>#NAME?</v>
      </c>
      <c r="AT196" t="e">
        <f t="shared" ca="1" si="49"/>
        <v>#NAME?</v>
      </c>
      <c r="AU196" t="e">
        <f t="shared" ca="1" si="50"/>
        <v>#NAME?</v>
      </c>
      <c r="AV196" t="e">
        <f t="shared" ca="1" si="51"/>
        <v>#NAME?</v>
      </c>
    </row>
    <row r="197" spans="1:48" x14ac:dyDescent="0.35">
      <c r="A197" s="1" t="e">
        <f>CONCATENATE(TEs!#REF!," ",TEs!#REF!)</f>
        <v>#REF!</v>
      </c>
      <c r="B197" t="e">
        <f>TEs!#REF!</f>
        <v>#REF!</v>
      </c>
      <c r="C197" t="e">
        <f>TEs!#REF!</f>
        <v>#REF!</v>
      </c>
      <c r="D197" t="e">
        <f>TEs!#REF!</f>
        <v>#REF!</v>
      </c>
      <c r="E197" t="e">
        <f>TEs!#REF!</f>
        <v>#REF!</v>
      </c>
      <c r="F197" t="e">
        <f>TEs!#REF!</f>
        <v>#REF!</v>
      </c>
      <c r="G197" t="e">
        <f>TEs!#REF!</f>
        <v>#REF!</v>
      </c>
      <c r="H197" t="e">
        <f>TEs!#REF!</f>
        <v>#REF!</v>
      </c>
      <c r="I197" s="70" t="e">
        <f>TEs!#REF!</f>
        <v>#REF!</v>
      </c>
      <c r="J197" s="1" t="e">
        <f>CONCATENATE(TEs!#REF!," ",TEs!#REF!)</f>
        <v>#REF!</v>
      </c>
      <c r="K197" t="e">
        <f>TEs!#REF!</f>
        <v>#REF!</v>
      </c>
      <c r="L197" t="e">
        <f>TEs!#REF!</f>
        <v>#REF!</v>
      </c>
      <c r="M197" t="e">
        <f>TEs!#REF!</f>
        <v>#REF!</v>
      </c>
      <c r="N197" t="e">
        <f>TEs!#REF!</f>
        <v>#REF!</v>
      </c>
      <c r="O197" t="e">
        <f>TEs!#REF!</f>
        <v>#REF!</v>
      </c>
      <c r="P197" t="str">
        <f>TEs!A25</f>
        <v>Likely</v>
      </c>
      <c r="Q197" t="str">
        <f>TEs!C25</f>
        <v>Ravens</v>
      </c>
      <c r="R197" s="70">
        <f>TEs!D25</f>
        <v>14</v>
      </c>
      <c r="S197" s="1" t="e">
        <f>CONCATENATE(TEs!#REF!," ",TEs!#REF!)</f>
        <v>#REF!</v>
      </c>
      <c r="T197" t="e">
        <f>TEs!#REF!</f>
        <v>#REF!</v>
      </c>
      <c r="U197" t="e">
        <f>TEs!#REF!</f>
        <v>#REF!</v>
      </c>
      <c r="V197" t="e">
        <f>TEs!#REF!</f>
        <v>#REF!</v>
      </c>
      <c r="W197">
        <f>TEs!F25</f>
        <v>0</v>
      </c>
      <c r="X197">
        <f>TEs!H25</f>
        <v>0</v>
      </c>
      <c r="Y197">
        <f>TEs!J25</f>
        <v>33</v>
      </c>
      <c r="Z197">
        <f>TEs!L25</f>
        <v>5</v>
      </c>
      <c r="AA197" s="70">
        <f>TEs!O25</f>
        <v>83</v>
      </c>
      <c r="AB197" s="1" t="str">
        <f>CONCATENATE(TEs!B25," ",TEs!A25)</f>
        <v>Isaiah Likely</v>
      </c>
      <c r="AC197" t="str">
        <f>TEs!E25</f>
        <v>TE</v>
      </c>
      <c r="AD197" t="str">
        <f>TEs!C25</f>
        <v>Ravens</v>
      </c>
      <c r="AE197">
        <f>TEs!D25</f>
        <v>14</v>
      </c>
      <c r="AF197">
        <f>TEs!P25</f>
        <v>-16</v>
      </c>
      <c r="AG197">
        <f>TEs!R25</f>
        <v>-50</v>
      </c>
      <c r="AH197">
        <f>TEs!T25</f>
        <v>-3</v>
      </c>
      <c r="AI197">
        <f>TEs!V25</f>
        <v>-16</v>
      </c>
      <c r="AJ197" s="70">
        <f>TEs!X25</f>
        <v>-16</v>
      </c>
      <c r="AK197" t="e">
        <f t="shared" ca="1" si="40"/>
        <v>#NAME?</v>
      </c>
      <c r="AL197" t="e">
        <f t="shared" ca="1" si="41"/>
        <v>#NAME?</v>
      </c>
      <c r="AM197" t="e">
        <f t="shared" ca="1" si="42"/>
        <v>#NAME?</v>
      </c>
      <c r="AN197" t="e">
        <f t="shared" ca="1" si="43"/>
        <v>#NAME?</v>
      </c>
      <c r="AO197" t="e">
        <f t="shared" ca="1" si="44"/>
        <v>#NAME?</v>
      </c>
      <c r="AP197" t="e">
        <f t="shared" ca="1" si="45"/>
        <v>#NAME?</v>
      </c>
      <c r="AQ197" t="e">
        <f t="shared" ca="1" si="46"/>
        <v>#NAME?</v>
      </c>
      <c r="AR197" t="e">
        <f t="shared" ca="1" si="47"/>
        <v>#NAME?</v>
      </c>
      <c r="AS197" t="e">
        <f t="shared" ca="1" si="48"/>
        <v>#NAME?</v>
      </c>
      <c r="AT197" t="e">
        <f t="shared" ca="1" si="49"/>
        <v>#NAME?</v>
      </c>
      <c r="AU197" t="e">
        <f t="shared" ca="1" si="50"/>
        <v>#NAME?</v>
      </c>
      <c r="AV197" t="e">
        <f t="shared" ca="1" si="51"/>
        <v>#NAME?</v>
      </c>
    </row>
    <row r="198" spans="1:48" x14ac:dyDescent="0.35">
      <c r="A198" s="1" t="e">
        <f>CONCATENATE(TEs!#REF!," ",TEs!#REF!)</f>
        <v>#REF!</v>
      </c>
      <c r="B198" t="e">
        <f>TEs!#REF!</f>
        <v>#REF!</v>
      </c>
      <c r="C198" t="e">
        <f>TEs!#REF!</f>
        <v>#REF!</v>
      </c>
      <c r="D198" t="e">
        <f>TEs!#REF!</f>
        <v>#REF!</v>
      </c>
      <c r="E198" t="e">
        <f>TEs!#REF!</f>
        <v>#REF!</v>
      </c>
      <c r="F198" t="e">
        <f>TEs!#REF!</f>
        <v>#REF!</v>
      </c>
      <c r="G198" t="e">
        <f>TEs!#REF!</f>
        <v>#REF!</v>
      </c>
      <c r="H198" t="e">
        <f>TEs!#REF!</f>
        <v>#REF!</v>
      </c>
      <c r="I198" s="70" t="e">
        <f>TEs!#REF!</f>
        <v>#REF!</v>
      </c>
      <c r="J198" s="1" t="e">
        <f>CONCATENATE(TEs!#REF!," ",TEs!#REF!)</f>
        <v>#REF!</v>
      </c>
      <c r="K198" t="e">
        <f>TEs!#REF!</f>
        <v>#REF!</v>
      </c>
      <c r="L198" t="e">
        <f>TEs!#REF!</f>
        <v>#REF!</v>
      </c>
      <c r="M198" t="e">
        <f>TEs!#REF!</f>
        <v>#REF!</v>
      </c>
      <c r="N198" t="e">
        <f>TEs!#REF!</f>
        <v>#REF!</v>
      </c>
      <c r="O198" t="e">
        <f>TEs!#REF!</f>
        <v>#REF!</v>
      </c>
      <c r="P198" t="str">
        <f>TEs!A26</f>
        <v>Musgrave</v>
      </c>
      <c r="Q198" t="str">
        <f>TEs!C26</f>
        <v>Packers</v>
      </c>
      <c r="R198" s="70">
        <f>TEs!D26</f>
        <v>10</v>
      </c>
      <c r="S198" s="1" t="e">
        <f>CONCATENATE(TEs!#REF!," ",TEs!#REF!)</f>
        <v>#REF!</v>
      </c>
      <c r="T198" t="e">
        <f>TEs!#REF!</f>
        <v>#REF!</v>
      </c>
      <c r="U198" t="e">
        <f>TEs!#REF!</f>
        <v>#REF!</v>
      </c>
      <c r="V198" t="e">
        <f>TEs!#REF!</f>
        <v>#REF!</v>
      </c>
      <c r="W198">
        <f>TEs!F26</f>
        <v>0</v>
      </c>
      <c r="X198">
        <f>TEs!H26</f>
        <v>0</v>
      </c>
      <c r="Y198">
        <f>TEs!J26</f>
        <v>42</v>
      </c>
      <c r="Z198">
        <f>TEs!L26</f>
        <v>3</v>
      </c>
      <c r="AA198" s="70">
        <f>TEs!O26</f>
        <v>74</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e">
        <f t="shared" ca="1" si="40"/>
        <v>#NAME?</v>
      </c>
      <c r="AL198" t="e">
        <f t="shared" ca="1" si="41"/>
        <v>#NAME?</v>
      </c>
      <c r="AM198" t="e">
        <f t="shared" ca="1" si="42"/>
        <v>#NAME?</v>
      </c>
      <c r="AN198" t="e">
        <f t="shared" ca="1" si="43"/>
        <v>#NAME?</v>
      </c>
      <c r="AO198" t="e">
        <f t="shared" ca="1" si="44"/>
        <v>#NAME?</v>
      </c>
      <c r="AP198" t="e">
        <f t="shared" ca="1" si="45"/>
        <v>#NAME?</v>
      </c>
      <c r="AQ198" t="e">
        <f t="shared" ca="1" si="46"/>
        <v>#NAME?</v>
      </c>
      <c r="AR198" t="e">
        <f t="shared" ca="1" si="47"/>
        <v>#NAME?</v>
      </c>
      <c r="AS198" t="e">
        <f t="shared" ca="1" si="48"/>
        <v>#NAME?</v>
      </c>
      <c r="AT198" t="e">
        <f t="shared" ca="1" si="49"/>
        <v>#NAME?</v>
      </c>
      <c r="AU198" t="e">
        <f t="shared" ca="1" si="50"/>
        <v>#NAME?</v>
      </c>
      <c r="AV198" t="e">
        <f t="shared" ca="1" si="51"/>
        <v>#NAME?</v>
      </c>
    </row>
    <row r="199" spans="1:48" x14ac:dyDescent="0.35">
      <c r="A199" s="1" t="e">
        <f>CONCATENATE(TEs!#REF!," ",TEs!#REF!)</f>
        <v>#REF!</v>
      </c>
      <c r="B199" t="e">
        <f>TEs!#REF!</f>
        <v>#REF!</v>
      </c>
      <c r="C199" t="e">
        <f>TEs!#REF!</f>
        <v>#REF!</v>
      </c>
      <c r="D199" t="e">
        <f>TEs!#REF!</f>
        <v>#REF!</v>
      </c>
      <c r="E199" t="e">
        <f>TEs!#REF!</f>
        <v>#REF!</v>
      </c>
      <c r="F199" t="e">
        <f>TEs!#REF!</f>
        <v>#REF!</v>
      </c>
      <c r="G199" t="e">
        <f>TEs!#REF!</f>
        <v>#REF!</v>
      </c>
      <c r="H199" t="e">
        <f>TEs!#REF!</f>
        <v>#REF!</v>
      </c>
      <c r="I199" s="70" t="e">
        <f>TEs!#REF!</f>
        <v>#REF!</v>
      </c>
      <c r="J199" s="1" t="e">
        <f>CONCATENATE(TEs!#REF!," ",TEs!#REF!)</f>
        <v>#REF!</v>
      </c>
      <c r="K199" t="e">
        <f>TEs!#REF!</f>
        <v>#REF!</v>
      </c>
      <c r="L199" t="e">
        <f>TEs!#REF!</f>
        <v>#REF!</v>
      </c>
      <c r="M199" t="e">
        <f>TEs!#REF!</f>
        <v>#REF!</v>
      </c>
      <c r="N199" t="e">
        <f>TEs!#REF!</f>
        <v>#REF!</v>
      </c>
      <c r="O199" t="e">
        <f>TEs!#REF!</f>
        <v>#REF!</v>
      </c>
      <c r="P199" t="str">
        <f>TEs!A27</f>
        <v>Smith</v>
      </c>
      <c r="Q199" t="str">
        <f>TEs!C27</f>
        <v>Dolphins</v>
      </c>
      <c r="R199" s="70">
        <f>TEs!D27</f>
        <v>6</v>
      </c>
      <c r="S199" s="1" t="e">
        <f>CONCATENATE(TEs!#REF!," ",TEs!#REF!)</f>
        <v>#REF!</v>
      </c>
      <c r="T199" t="e">
        <f>TEs!#REF!</f>
        <v>#REF!</v>
      </c>
      <c r="U199" t="e">
        <f>TEs!#REF!</f>
        <v>#REF!</v>
      </c>
      <c r="V199" t="e">
        <f>TEs!#REF!</f>
        <v>#REF!</v>
      </c>
      <c r="W199">
        <f>TEs!F27</f>
        <v>0</v>
      </c>
      <c r="X199">
        <f>TEs!H27</f>
        <v>0</v>
      </c>
      <c r="Y199">
        <f>TEs!J27</f>
        <v>40</v>
      </c>
      <c r="Z199">
        <f>TEs!L27</f>
        <v>3</v>
      </c>
      <c r="AA199" s="70">
        <f>TEs!O27</f>
        <v>73</v>
      </c>
      <c r="AB199" s="1" t="str">
        <f>CONCATENATE(TEs!B27," ",TEs!A27)</f>
        <v>Jonnu Smith</v>
      </c>
      <c r="AC199" t="str">
        <f>TEs!E27</f>
        <v>TE</v>
      </c>
      <c r="AD199" t="str">
        <f>TEs!C27</f>
        <v>Dolphins</v>
      </c>
      <c r="AE199">
        <f>TEs!D27</f>
        <v>6</v>
      </c>
      <c r="AF199">
        <f>TEs!P27</f>
        <v>-26</v>
      </c>
      <c r="AG199">
        <f>TEs!R27</f>
        <v>-53</v>
      </c>
      <c r="AH199">
        <f>TEs!T27</f>
        <v>-16</v>
      </c>
      <c r="AI199">
        <f>TEs!V27</f>
        <v>-26</v>
      </c>
      <c r="AJ199" s="70">
        <f>TEs!X27</f>
        <v>-26</v>
      </c>
      <c r="AK199" t="e">
        <f t="shared" ca="1" si="40"/>
        <v>#NAME?</v>
      </c>
      <c r="AL199" t="e">
        <f t="shared" ca="1" si="41"/>
        <v>#NAME?</v>
      </c>
      <c r="AM199" t="e">
        <f t="shared" ca="1" si="42"/>
        <v>#NAME?</v>
      </c>
      <c r="AN199" t="e">
        <f t="shared" ca="1" si="43"/>
        <v>#NAME?</v>
      </c>
      <c r="AO199" t="e">
        <f t="shared" ca="1" si="44"/>
        <v>#NAME?</v>
      </c>
      <c r="AP199" t="e">
        <f t="shared" ca="1" si="45"/>
        <v>#NAME?</v>
      </c>
      <c r="AQ199" t="e">
        <f t="shared" ca="1" si="46"/>
        <v>#NAME?</v>
      </c>
      <c r="AR199" t="e">
        <f t="shared" ca="1" si="47"/>
        <v>#NAME?</v>
      </c>
      <c r="AS199" t="e">
        <f t="shared" ca="1" si="48"/>
        <v>#NAME?</v>
      </c>
      <c r="AT199" t="e">
        <f t="shared" ca="1" si="49"/>
        <v>#NAME?</v>
      </c>
      <c r="AU199" t="e">
        <f t="shared" ca="1" si="50"/>
        <v>#NAME?</v>
      </c>
      <c r="AV199" t="e">
        <f t="shared" ca="1" si="51"/>
        <v>#NAME?</v>
      </c>
    </row>
    <row r="200" spans="1:48" x14ac:dyDescent="0.35">
      <c r="A200" s="1" t="e">
        <f>CONCATENATE(TEs!#REF!," ",TEs!#REF!)</f>
        <v>#REF!</v>
      </c>
      <c r="B200" t="e">
        <f>TEs!#REF!</f>
        <v>#REF!</v>
      </c>
      <c r="C200" t="e">
        <f>TEs!#REF!</f>
        <v>#REF!</v>
      </c>
      <c r="D200" t="e">
        <f>TEs!#REF!</f>
        <v>#REF!</v>
      </c>
      <c r="E200" t="e">
        <f>TEs!#REF!</f>
        <v>#REF!</v>
      </c>
      <c r="F200" t="e">
        <f>TEs!#REF!</f>
        <v>#REF!</v>
      </c>
      <c r="G200" t="e">
        <f>TEs!#REF!</f>
        <v>#REF!</v>
      </c>
      <c r="H200" t="e">
        <f>TEs!#REF!</f>
        <v>#REF!</v>
      </c>
      <c r="I200" s="70" t="e">
        <f>TEs!#REF!</f>
        <v>#REF!</v>
      </c>
      <c r="J200" s="1" t="e">
        <f>CONCATENATE(TEs!#REF!," ",TEs!#REF!)</f>
        <v>#REF!</v>
      </c>
      <c r="K200" t="e">
        <f>TEs!#REF!</f>
        <v>#REF!</v>
      </c>
      <c r="L200" t="e">
        <f>TEs!#REF!</f>
        <v>#REF!</v>
      </c>
      <c r="M200" t="e">
        <f>TEs!#REF!</f>
        <v>#REF!</v>
      </c>
      <c r="N200" t="e">
        <f>TEs!#REF!</f>
        <v>#REF!</v>
      </c>
      <c r="O200" t="e">
        <f>TEs!#REF!</f>
        <v>#REF!</v>
      </c>
      <c r="P200" t="str">
        <f>TEs!A28</f>
        <v>Everett</v>
      </c>
      <c r="Q200" t="str">
        <f>TEs!C28</f>
        <v>Bears</v>
      </c>
      <c r="R200" s="70">
        <f>TEs!D28</f>
        <v>7</v>
      </c>
      <c r="S200" s="1" t="e">
        <f>CONCATENATE(TEs!#REF!," ",TEs!#REF!)</f>
        <v>#REF!</v>
      </c>
      <c r="T200" t="e">
        <f>TEs!#REF!</f>
        <v>#REF!</v>
      </c>
      <c r="U200" t="e">
        <f>TEs!#REF!</f>
        <v>#REF!</v>
      </c>
      <c r="V200" t="e">
        <f>TEs!#REF!</f>
        <v>#REF!</v>
      </c>
      <c r="W200">
        <f>TEs!F28</f>
        <v>0</v>
      </c>
      <c r="X200">
        <f>TEs!H28</f>
        <v>0</v>
      </c>
      <c r="Y200">
        <f>TEs!J28</f>
        <v>50</v>
      </c>
      <c r="Z200">
        <f>TEs!L28</f>
        <v>3</v>
      </c>
      <c r="AA200" s="70">
        <f>TEs!O28</f>
        <v>63</v>
      </c>
      <c r="AB200" s="1" t="str">
        <f>CONCATENATE(TEs!B28," ",TEs!A28)</f>
        <v>Gerald Everett</v>
      </c>
      <c r="AC200" t="str">
        <f>TEs!E28</f>
        <v>TE</v>
      </c>
      <c r="AD200" t="str">
        <f>TEs!C28</f>
        <v>Bears</v>
      </c>
      <c r="AE200">
        <f>TEs!D28</f>
        <v>7</v>
      </c>
      <c r="AF200">
        <f>TEs!P28</f>
        <v>-36</v>
      </c>
      <c r="AG200">
        <f>TEs!R28</f>
        <v>-53</v>
      </c>
      <c r="AH200">
        <f>TEs!T28</f>
        <v>-24</v>
      </c>
      <c r="AI200">
        <f>TEs!V28</f>
        <v>-36</v>
      </c>
      <c r="AJ200" s="70">
        <f>TEs!X28</f>
        <v>-36</v>
      </c>
      <c r="AK200" t="e">
        <f t="shared" ca="1" si="40"/>
        <v>#NAME?</v>
      </c>
      <c r="AL200" t="e">
        <f t="shared" ca="1" si="41"/>
        <v>#NAME?</v>
      </c>
      <c r="AM200" t="e">
        <f t="shared" ca="1" si="42"/>
        <v>#NAME?</v>
      </c>
      <c r="AN200" t="e">
        <f t="shared" ca="1" si="43"/>
        <v>#NAME?</v>
      </c>
      <c r="AO200" t="e">
        <f t="shared" ca="1" si="44"/>
        <v>#NAME?</v>
      </c>
      <c r="AP200" t="e">
        <f t="shared" ca="1" si="45"/>
        <v>#NAME?</v>
      </c>
      <c r="AQ200" t="e">
        <f t="shared" ca="1" si="46"/>
        <v>#NAME?</v>
      </c>
      <c r="AR200" t="e">
        <f t="shared" ca="1" si="47"/>
        <v>#NAME?</v>
      </c>
      <c r="AS200" t="e">
        <f t="shared" ca="1" si="48"/>
        <v>#NAME?</v>
      </c>
      <c r="AT200" t="e">
        <f t="shared" ca="1" si="49"/>
        <v>#NAME?</v>
      </c>
      <c r="AU200" t="e">
        <f t="shared" ca="1" si="50"/>
        <v>#NAME?</v>
      </c>
      <c r="AV200" t="e">
        <f t="shared" ca="1" si="51"/>
        <v>#NAME?</v>
      </c>
    </row>
    <row r="201" spans="1:48" x14ac:dyDescent="0.35">
      <c r="A201" s="1" t="e">
        <f>CONCATENATE(TEs!#REF!," ",TEs!#REF!)</f>
        <v>#REF!</v>
      </c>
      <c r="B201" t="e">
        <f>TEs!#REF!</f>
        <v>#REF!</v>
      </c>
      <c r="C201" t="e">
        <f>TEs!#REF!</f>
        <v>#REF!</v>
      </c>
      <c r="D201" t="e">
        <f>TEs!#REF!</f>
        <v>#REF!</v>
      </c>
      <c r="E201" t="e">
        <f>TEs!#REF!</f>
        <v>#REF!</v>
      </c>
      <c r="F201" t="e">
        <f>TEs!#REF!</f>
        <v>#REF!</v>
      </c>
      <c r="G201" t="e">
        <f>TEs!#REF!</f>
        <v>#REF!</v>
      </c>
      <c r="H201" t="e">
        <f>TEs!#REF!</f>
        <v>#REF!</v>
      </c>
      <c r="I201" s="70" t="e">
        <f>TEs!#REF!</f>
        <v>#REF!</v>
      </c>
      <c r="J201" s="1" t="e">
        <f>CONCATENATE(TEs!#REF!," ",TEs!#REF!)</f>
        <v>#REF!</v>
      </c>
      <c r="K201" t="e">
        <f>TEs!#REF!</f>
        <v>#REF!</v>
      </c>
      <c r="L201" t="e">
        <f>TEs!#REF!</f>
        <v>#REF!</v>
      </c>
      <c r="M201" t="e">
        <f>TEs!#REF!</f>
        <v>#REF!</v>
      </c>
      <c r="N201" t="e">
        <f>TEs!#REF!</f>
        <v>#REF!</v>
      </c>
      <c r="O201" t="e">
        <f>TEs!#REF!</f>
        <v>#REF!</v>
      </c>
      <c r="P201" t="str">
        <f>TEs!A29</f>
        <v>Gray</v>
      </c>
      <c r="Q201" t="str">
        <f>TEs!C29</f>
        <v>Chiefs</v>
      </c>
      <c r="R201" s="70">
        <f>TEs!D29</f>
        <v>6</v>
      </c>
      <c r="S201" s="1" t="e">
        <f>CONCATENATE(TEs!#REF!," ",TEs!#REF!)</f>
        <v>#REF!</v>
      </c>
      <c r="T201" t="e">
        <f>TEs!#REF!</f>
        <v>#REF!</v>
      </c>
      <c r="U201" t="e">
        <f>TEs!#REF!</f>
        <v>#REF!</v>
      </c>
      <c r="V201" t="e">
        <f>TEs!#REF!</f>
        <v>#REF!</v>
      </c>
      <c r="W201">
        <f>TEs!F29</f>
        <v>0</v>
      </c>
      <c r="X201">
        <f>TEs!H29</f>
        <v>0</v>
      </c>
      <c r="Y201">
        <f>TEs!J29</f>
        <v>34</v>
      </c>
      <c r="Z201">
        <f>TEs!L29</f>
        <v>3</v>
      </c>
      <c r="AA201" s="70">
        <f>TEs!O29</f>
        <v>74</v>
      </c>
      <c r="AB201" s="1" t="str">
        <f>CONCATENATE(TEs!B29," ",TEs!A29)</f>
        <v>Noah Gray</v>
      </c>
      <c r="AC201" t="str">
        <f>TEs!E29</f>
        <v>TE</v>
      </c>
      <c r="AD201" t="str">
        <f>TEs!C29</f>
        <v>Chiefs</v>
      </c>
      <c r="AE201">
        <f>TEs!D29</f>
        <v>6</v>
      </c>
      <c r="AF201">
        <f>TEs!P29</f>
        <v>-25</v>
      </c>
      <c r="AG201">
        <f>TEs!R29</f>
        <v>-58</v>
      </c>
      <c r="AH201">
        <f>TEs!T29</f>
        <v>-12</v>
      </c>
      <c r="AI201">
        <f>TEs!V29</f>
        <v>-25</v>
      </c>
      <c r="AJ201" s="70">
        <f>TEs!X29</f>
        <v>-25</v>
      </c>
      <c r="AK201" t="e">
        <f t="shared" ca="1" si="40"/>
        <v>#NAME?</v>
      </c>
      <c r="AL201" t="e">
        <f t="shared" ca="1" si="41"/>
        <v>#NAME?</v>
      </c>
      <c r="AM201" t="e">
        <f t="shared" ca="1" si="42"/>
        <v>#NAME?</v>
      </c>
      <c r="AN201" t="e">
        <f t="shared" ca="1" si="43"/>
        <v>#NAME?</v>
      </c>
      <c r="AO201" t="e">
        <f t="shared" ca="1" si="44"/>
        <v>#NAME?</v>
      </c>
      <c r="AP201" t="e">
        <f t="shared" ca="1" si="45"/>
        <v>#NAME?</v>
      </c>
      <c r="AQ201" t="e">
        <f t="shared" ca="1" si="46"/>
        <v>#NAME?</v>
      </c>
      <c r="AR201" t="e">
        <f t="shared" ca="1" si="47"/>
        <v>#NAME?</v>
      </c>
      <c r="AS201" t="e">
        <f t="shared" ca="1" si="48"/>
        <v>#NAME?</v>
      </c>
      <c r="AT201" t="e">
        <f t="shared" ca="1" si="49"/>
        <v>#NAME?</v>
      </c>
      <c r="AU201" t="e">
        <f t="shared" ca="1" si="50"/>
        <v>#NAME?</v>
      </c>
      <c r="AV201" t="e">
        <f t="shared" ca="1" si="51"/>
        <v>#NAME?</v>
      </c>
    </row>
    <row r="202" spans="1:48" x14ac:dyDescent="0.35">
      <c r="A202" s="1" t="e">
        <f>CONCATENATE(TEs!#REF!," ",TEs!#REF!)</f>
        <v>#REF!</v>
      </c>
      <c r="B202" t="e">
        <f>TEs!#REF!</f>
        <v>#REF!</v>
      </c>
      <c r="C202" t="e">
        <f>TEs!#REF!</f>
        <v>#REF!</v>
      </c>
      <c r="D202" t="e">
        <f>TEs!#REF!</f>
        <v>#REF!</v>
      </c>
      <c r="E202" t="e">
        <f>TEs!#REF!</f>
        <v>#REF!</v>
      </c>
      <c r="F202" t="e">
        <f>TEs!#REF!</f>
        <v>#REF!</v>
      </c>
      <c r="G202" t="e">
        <f>TEs!#REF!</f>
        <v>#REF!</v>
      </c>
      <c r="H202" t="e">
        <f>TEs!#REF!</f>
        <v>#REF!</v>
      </c>
      <c r="I202" s="70" t="e">
        <f>TEs!#REF!</f>
        <v>#REF!</v>
      </c>
      <c r="J202" s="1" t="e">
        <f>CONCATENATE(TEs!#REF!," ",TEs!#REF!)</f>
        <v>#REF!</v>
      </c>
      <c r="K202" t="e">
        <f>TEs!#REF!</f>
        <v>#REF!</v>
      </c>
      <c r="L202" t="e">
        <f>TEs!#REF!</f>
        <v>#REF!</v>
      </c>
      <c r="M202" t="e">
        <f>TEs!#REF!</f>
        <v>#REF!</v>
      </c>
      <c r="N202" t="e">
        <f>TEs!#REF!</f>
        <v>#REF!</v>
      </c>
      <c r="O202" t="e">
        <f>TEs!#REF!</f>
        <v>#REF!</v>
      </c>
      <c r="P202" t="str">
        <f>TEs!A30</f>
        <v>Kraft</v>
      </c>
      <c r="Q202" t="str">
        <f>TEs!C30</f>
        <v>Packers</v>
      </c>
      <c r="R202" s="70">
        <f>TEs!D30</f>
        <v>10</v>
      </c>
      <c r="S202" s="1" t="e">
        <f>CONCATENATE(TEs!#REF!," ",TEs!#REF!)</f>
        <v>#REF!</v>
      </c>
      <c r="T202" t="e">
        <f>TEs!#REF!</f>
        <v>#REF!</v>
      </c>
      <c r="U202" t="e">
        <f>TEs!#REF!</f>
        <v>#REF!</v>
      </c>
      <c r="V202" t="e">
        <f>TEs!#REF!</f>
        <v>#REF!</v>
      </c>
      <c r="W202">
        <f>TEs!F30</f>
        <v>0</v>
      </c>
      <c r="X202">
        <f>TEs!H30</f>
        <v>0</v>
      </c>
      <c r="Y202">
        <f>TEs!J30</f>
        <v>35</v>
      </c>
      <c r="Z202">
        <f>TEs!L30</f>
        <v>3</v>
      </c>
      <c r="AA202" s="70">
        <f>TEs!O30</f>
        <v>72</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e">
        <f t="shared" ca="1" si="40"/>
        <v>#NAME?</v>
      </c>
      <c r="AL202" t="e">
        <f t="shared" ca="1" si="41"/>
        <v>#NAME?</v>
      </c>
      <c r="AM202" t="e">
        <f t="shared" ca="1" si="42"/>
        <v>#NAME?</v>
      </c>
      <c r="AN202" t="e">
        <f t="shared" ca="1" si="43"/>
        <v>#NAME?</v>
      </c>
      <c r="AO202" t="e">
        <f t="shared" ca="1" si="44"/>
        <v>#NAME?</v>
      </c>
      <c r="AP202" t="e">
        <f t="shared" ca="1" si="45"/>
        <v>#NAME?</v>
      </c>
      <c r="AQ202" t="e">
        <f t="shared" ca="1" si="46"/>
        <v>#NAME?</v>
      </c>
      <c r="AR202" t="e">
        <f t="shared" ca="1" si="47"/>
        <v>#NAME?</v>
      </c>
      <c r="AS202" t="e">
        <f t="shared" ca="1" si="48"/>
        <v>#NAME?</v>
      </c>
      <c r="AT202" t="e">
        <f t="shared" ca="1" si="49"/>
        <v>#NAME?</v>
      </c>
      <c r="AU202" t="e">
        <f t="shared" ca="1" si="50"/>
        <v>#NAME?</v>
      </c>
      <c r="AV202" t="e">
        <f t="shared" ca="1" si="51"/>
        <v>#NAME?</v>
      </c>
    </row>
    <row r="203" spans="1:48" x14ac:dyDescent="0.35">
      <c r="A203" s="1" t="e">
        <f>CONCATENATE(TEs!#REF!," ",TEs!#REF!)</f>
        <v>#REF!</v>
      </c>
      <c r="B203" t="e">
        <f>TEs!#REF!</f>
        <v>#REF!</v>
      </c>
      <c r="C203" t="e">
        <f>TEs!#REF!</f>
        <v>#REF!</v>
      </c>
      <c r="D203" t="e">
        <f>TEs!#REF!</f>
        <v>#REF!</v>
      </c>
      <c r="E203" t="e">
        <f>TEs!#REF!</f>
        <v>#REF!</v>
      </c>
      <c r="F203" t="e">
        <f>TEs!#REF!</f>
        <v>#REF!</v>
      </c>
      <c r="G203" t="e">
        <f>TEs!#REF!</f>
        <v>#REF!</v>
      </c>
      <c r="H203" t="e">
        <f>TEs!#REF!</f>
        <v>#REF!</v>
      </c>
      <c r="I203" s="70" t="e">
        <f>TEs!#REF!</f>
        <v>#REF!</v>
      </c>
      <c r="J203" s="1" t="e">
        <f>CONCATENATE(TEs!#REF!," ",TEs!#REF!)</f>
        <v>#REF!</v>
      </c>
      <c r="K203" t="e">
        <f>TEs!#REF!</f>
        <v>#REF!</v>
      </c>
      <c r="L203" t="e">
        <f>TEs!#REF!</f>
        <v>#REF!</v>
      </c>
      <c r="M203" t="e">
        <f>TEs!#REF!</f>
        <v>#REF!</v>
      </c>
      <c r="N203" t="e">
        <f>TEs!#REF!</f>
        <v>#REF!</v>
      </c>
      <c r="O203" t="e">
        <f>TEs!#REF!</f>
        <v>#REF!</v>
      </c>
      <c r="P203" t="str">
        <f>TEs!A31</f>
        <v>Thomas</v>
      </c>
      <c r="Q203" t="str">
        <f>TEs!C31</f>
        <v>TBA</v>
      </c>
      <c r="R203" s="70">
        <f>TEs!D31</f>
        <v>0</v>
      </c>
      <c r="S203" s="1" t="e">
        <f>CONCATENATE(TEs!#REF!," ",TEs!#REF!)</f>
        <v>#REF!</v>
      </c>
      <c r="T203" t="e">
        <f>TEs!#REF!</f>
        <v>#REF!</v>
      </c>
      <c r="U203" t="e">
        <f>TEs!#REF!</f>
        <v>#REF!</v>
      </c>
      <c r="V203" t="e">
        <f>TEs!#REF!</f>
        <v>#REF!</v>
      </c>
      <c r="W203">
        <f>TEs!F31</f>
        <v>0</v>
      </c>
      <c r="X203">
        <f>TEs!H31</f>
        <v>0</v>
      </c>
      <c r="Y203">
        <f>TEs!J31</f>
        <v>45</v>
      </c>
      <c r="Z203">
        <f>TEs!L31</f>
        <v>3</v>
      </c>
      <c r="AA203" s="70">
        <f>TEs!O31</f>
        <v>60</v>
      </c>
      <c r="AB203" s="1" t="str">
        <f>CONCATENATE(TEs!B31," ",TEs!A31)</f>
        <v>Logan Thomas</v>
      </c>
      <c r="AC203" t="str">
        <f>TEs!E31</f>
        <v>TE</v>
      </c>
      <c r="AD203" t="str">
        <f>TEs!C31</f>
        <v>TBA</v>
      </c>
      <c r="AE203">
        <f>TEs!D31</f>
        <v>0</v>
      </c>
      <c r="AF203">
        <f>TEs!P31</f>
        <v>-39</v>
      </c>
      <c r="AG203">
        <f>TEs!R31</f>
        <v>-61</v>
      </c>
      <c r="AH203">
        <f>TEs!T31</f>
        <v>-26</v>
      </c>
      <c r="AI203">
        <f>TEs!V31</f>
        <v>-39</v>
      </c>
      <c r="AJ203" s="70">
        <f>TEs!X31</f>
        <v>-39</v>
      </c>
      <c r="AK203" t="e">
        <f t="shared" ca="1" si="40"/>
        <v>#NAME?</v>
      </c>
      <c r="AL203" t="e">
        <f t="shared" ca="1" si="41"/>
        <v>#NAME?</v>
      </c>
      <c r="AM203" t="e">
        <f t="shared" ca="1" si="42"/>
        <v>#NAME?</v>
      </c>
      <c r="AN203" t="e">
        <f t="shared" ca="1" si="43"/>
        <v>#NAME?</v>
      </c>
      <c r="AO203" t="e">
        <f t="shared" ca="1" si="44"/>
        <v>#NAME?</v>
      </c>
      <c r="AP203" t="e">
        <f t="shared" ca="1" si="45"/>
        <v>#NAME?</v>
      </c>
      <c r="AQ203" t="e">
        <f t="shared" ca="1" si="46"/>
        <v>#NAME?</v>
      </c>
      <c r="AR203" t="e">
        <f t="shared" ca="1" si="47"/>
        <v>#NAME?</v>
      </c>
      <c r="AS203" t="e">
        <f t="shared" ca="1" si="48"/>
        <v>#NAME?</v>
      </c>
      <c r="AT203" t="e">
        <f t="shared" ca="1" si="49"/>
        <v>#NAME?</v>
      </c>
      <c r="AU203" t="e">
        <f t="shared" ca="1" si="50"/>
        <v>#NAME?</v>
      </c>
      <c r="AV203" t="e">
        <f t="shared" ca="1" si="51"/>
        <v>#NAME?</v>
      </c>
    </row>
    <row r="204" spans="1:48" x14ac:dyDescent="0.35">
      <c r="A204" s="1" t="e">
        <f>CONCATENATE(TEs!#REF!," ",TEs!#REF!)</f>
        <v>#REF!</v>
      </c>
      <c r="B204" t="e">
        <f>TEs!#REF!</f>
        <v>#REF!</v>
      </c>
      <c r="C204" t="e">
        <f>TEs!#REF!</f>
        <v>#REF!</v>
      </c>
      <c r="D204" t="e">
        <f>TEs!#REF!</f>
        <v>#REF!</v>
      </c>
      <c r="E204" t="e">
        <f>TEs!#REF!</f>
        <v>#REF!</v>
      </c>
      <c r="F204" t="e">
        <f>TEs!#REF!</f>
        <v>#REF!</v>
      </c>
      <c r="G204" t="e">
        <f>TEs!#REF!</f>
        <v>#REF!</v>
      </c>
      <c r="H204" t="e">
        <f>TEs!#REF!</f>
        <v>#REF!</v>
      </c>
      <c r="I204" s="70" t="e">
        <f>TEs!#REF!</f>
        <v>#REF!</v>
      </c>
      <c r="J204" s="1" t="e">
        <f>CONCATENATE(TEs!#REF!," ",TEs!#REF!)</f>
        <v>#REF!</v>
      </c>
      <c r="K204" t="e">
        <f>TEs!#REF!</f>
        <v>#REF!</v>
      </c>
      <c r="L204" t="e">
        <f>TEs!#REF!</f>
        <v>#REF!</v>
      </c>
      <c r="M204" t="e">
        <f>TEs!#REF!</f>
        <v>#REF!</v>
      </c>
      <c r="N204" t="e">
        <f>TEs!#REF!</f>
        <v>#REF!</v>
      </c>
      <c r="O204" t="e">
        <f>TEs!#REF!</f>
        <v>#REF!</v>
      </c>
      <c r="P204" t="str">
        <f>TEs!A32</f>
        <v>Higbee</v>
      </c>
      <c r="Q204" t="str">
        <f>TEs!C32</f>
        <v>Rams</v>
      </c>
      <c r="R204" s="70">
        <f>TEs!D32</f>
        <v>6</v>
      </c>
      <c r="S204" s="1" t="e">
        <f>CONCATENATE(TEs!#REF!," ",TEs!#REF!)</f>
        <v>#REF!</v>
      </c>
      <c r="T204" t="e">
        <f>TEs!#REF!</f>
        <v>#REF!</v>
      </c>
      <c r="U204" t="e">
        <f>TEs!#REF!</f>
        <v>#REF!</v>
      </c>
      <c r="V204" t="e">
        <f>TEs!#REF!</f>
        <v>#REF!</v>
      </c>
      <c r="W204">
        <f>TEs!F32</f>
        <v>0</v>
      </c>
      <c r="X204">
        <f>TEs!H32</f>
        <v>0</v>
      </c>
      <c r="Y204">
        <f>TEs!J32</f>
        <v>42</v>
      </c>
      <c r="Z204">
        <f>TEs!L32</f>
        <v>3</v>
      </c>
      <c r="AA204" s="70">
        <f>TEs!O32</f>
        <v>62</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e">
        <f t="shared" ca="1" si="40"/>
        <v>#NAME?</v>
      </c>
      <c r="AL204" t="e">
        <f t="shared" ca="1" si="41"/>
        <v>#NAME?</v>
      </c>
      <c r="AM204" t="e">
        <f t="shared" ca="1" si="42"/>
        <v>#NAME?</v>
      </c>
      <c r="AN204" t="e">
        <f t="shared" ca="1" si="43"/>
        <v>#NAME?</v>
      </c>
      <c r="AO204" t="e">
        <f t="shared" ca="1" si="44"/>
        <v>#NAME?</v>
      </c>
      <c r="AP204" t="e">
        <f t="shared" ca="1" si="45"/>
        <v>#NAME?</v>
      </c>
      <c r="AQ204" t="e">
        <f t="shared" ca="1" si="46"/>
        <v>#NAME?</v>
      </c>
      <c r="AR204" t="e">
        <f t="shared" ca="1" si="47"/>
        <v>#NAME?</v>
      </c>
      <c r="AS204" t="e">
        <f t="shared" ca="1" si="48"/>
        <v>#NAME?</v>
      </c>
      <c r="AT204" t="e">
        <f t="shared" ca="1" si="49"/>
        <v>#NAME?</v>
      </c>
      <c r="AU204" t="e">
        <f t="shared" ca="1" si="50"/>
        <v>#NAME?</v>
      </c>
      <c r="AV204" t="e">
        <f t="shared" ca="1" si="51"/>
        <v>#NAME?</v>
      </c>
    </row>
    <row r="205" spans="1:48" x14ac:dyDescent="0.35">
      <c r="A205" s="1" t="e">
        <f>CONCATENATE(TEs!#REF!," ",TEs!#REF!)</f>
        <v>#REF!</v>
      </c>
      <c r="B205" t="e">
        <f>TEs!#REF!</f>
        <v>#REF!</v>
      </c>
      <c r="C205" t="e">
        <f>TEs!#REF!</f>
        <v>#REF!</v>
      </c>
      <c r="D205" t="e">
        <f>TEs!#REF!</f>
        <v>#REF!</v>
      </c>
      <c r="E205" t="e">
        <f>TEs!#REF!</f>
        <v>#REF!</v>
      </c>
      <c r="F205" t="e">
        <f>TEs!#REF!</f>
        <v>#REF!</v>
      </c>
      <c r="G205" t="e">
        <f>TEs!#REF!</f>
        <v>#REF!</v>
      </c>
      <c r="H205" t="e">
        <f>TEs!#REF!</f>
        <v>#REF!</v>
      </c>
      <c r="I205" s="70" t="e">
        <f>TEs!#REF!</f>
        <v>#REF!</v>
      </c>
      <c r="J205" s="1" t="e">
        <f>CONCATENATE(TEs!#REF!," ",TEs!#REF!)</f>
        <v>#REF!</v>
      </c>
      <c r="K205" t="e">
        <f>TEs!#REF!</f>
        <v>#REF!</v>
      </c>
      <c r="L205" t="e">
        <f>TEs!#REF!</f>
        <v>#REF!</v>
      </c>
      <c r="M205" t="e">
        <f>TEs!#REF!</f>
        <v>#REF!</v>
      </c>
      <c r="N205" t="e">
        <f>TEs!#REF!</f>
        <v>#REF!</v>
      </c>
      <c r="O205" t="e">
        <f>TEs!#REF!</f>
        <v>#REF!</v>
      </c>
      <c r="P205" t="str">
        <f>TEs!A33</f>
        <v>Fant</v>
      </c>
      <c r="Q205" t="str">
        <f>TEs!C33</f>
        <v>Seahawks</v>
      </c>
      <c r="R205" s="70">
        <f>TEs!D33</f>
        <v>10</v>
      </c>
      <c r="S205" s="1" t="e">
        <f>CONCATENATE(TEs!#REF!," ",TEs!#REF!)</f>
        <v>#REF!</v>
      </c>
      <c r="T205" t="e">
        <f>TEs!#REF!</f>
        <v>#REF!</v>
      </c>
      <c r="U205" t="e">
        <f>TEs!#REF!</f>
        <v>#REF!</v>
      </c>
      <c r="V205" t="e">
        <f>TEs!#REF!</f>
        <v>#REF!</v>
      </c>
      <c r="W205">
        <f>TEs!F33</f>
        <v>0</v>
      </c>
      <c r="X205">
        <f>TEs!H33</f>
        <v>0</v>
      </c>
      <c r="Y205">
        <f>TEs!J33</f>
        <v>40</v>
      </c>
      <c r="Z205">
        <f>TEs!L33</f>
        <v>3</v>
      </c>
      <c r="AA205" s="70">
        <f>TEs!O33</f>
        <v>60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e">
        <f t="shared" ca="1" si="40"/>
        <v>#NAME?</v>
      </c>
      <c r="AL205" t="e">
        <f t="shared" ca="1" si="41"/>
        <v>#NAME?</v>
      </c>
      <c r="AM205" t="e">
        <f t="shared" ca="1" si="42"/>
        <v>#NAME?</v>
      </c>
      <c r="AN205" t="e">
        <f t="shared" ca="1" si="43"/>
        <v>#NAME?</v>
      </c>
      <c r="AO205" t="e">
        <f t="shared" ca="1" si="44"/>
        <v>#NAME?</v>
      </c>
      <c r="AP205" t="e">
        <f t="shared" ca="1" si="45"/>
        <v>#NAME?</v>
      </c>
      <c r="AQ205" t="e">
        <f t="shared" ca="1" si="46"/>
        <v>#NAME?</v>
      </c>
      <c r="AR205" t="e">
        <f t="shared" ca="1" si="47"/>
        <v>#NAME?</v>
      </c>
      <c r="AS205" t="e">
        <f t="shared" ca="1" si="48"/>
        <v>#NAME?</v>
      </c>
      <c r="AT205" t="e">
        <f t="shared" ca="1" si="49"/>
        <v>#NAME?</v>
      </c>
      <c r="AU205" t="e">
        <f t="shared" ca="1" si="50"/>
        <v>#NAME?</v>
      </c>
      <c r="AV205" t="e">
        <f t="shared" ca="1" si="51"/>
        <v>#NAME?</v>
      </c>
    </row>
    <row r="206" spans="1:48" x14ac:dyDescent="0.35">
      <c r="A206" s="1" t="e">
        <f>CONCATENATE(TEs!#REF!," ",TEs!#REF!)</f>
        <v>#REF!</v>
      </c>
      <c r="B206" t="e">
        <f>TEs!#REF!</f>
        <v>#REF!</v>
      </c>
      <c r="C206" t="e">
        <f>TEs!#REF!</f>
        <v>#REF!</v>
      </c>
      <c r="D206" t="e">
        <f>TEs!#REF!</f>
        <v>#REF!</v>
      </c>
      <c r="E206" t="e">
        <f>TEs!#REF!</f>
        <v>#REF!</v>
      </c>
      <c r="F206" t="e">
        <f>TEs!#REF!</f>
        <v>#REF!</v>
      </c>
      <c r="G206" t="e">
        <f>TEs!#REF!</f>
        <v>#REF!</v>
      </c>
      <c r="H206" t="e">
        <f>TEs!#REF!</f>
        <v>#REF!</v>
      </c>
      <c r="I206" s="70" t="e">
        <f>TEs!#REF!</f>
        <v>#REF!</v>
      </c>
      <c r="J206" s="1" t="e">
        <f>CONCATENATE(TEs!#REF!," ",TEs!#REF!)</f>
        <v>#REF!</v>
      </c>
      <c r="K206" t="e">
        <f>TEs!#REF!</f>
        <v>#REF!</v>
      </c>
      <c r="L206" t="e">
        <f>TEs!#REF!</f>
        <v>#REF!</v>
      </c>
      <c r="M206" t="e">
        <f>TEs!#REF!</f>
        <v>#REF!</v>
      </c>
      <c r="N206" t="e">
        <f>TEs!#REF!</f>
        <v>#REF!</v>
      </c>
      <c r="O206" t="e">
        <f>TEs!#REF!</f>
        <v>#REF!</v>
      </c>
      <c r="P206" t="str">
        <f>TEs!A34</f>
        <v>Ertz</v>
      </c>
      <c r="Q206" t="str">
        <f>TEs!C34</f>
        <v>Redskins</v>
      </c>
      <c r="R206" s="70">
        <f>TEs!D34</f>
        <v>14</v>
      </c>
      <c r="S206" s="1" t="e">
        <f>CONCATENATE(TEs!#REF!," ",TEs!#REF!)</f>
        <v>#REF!</v>
      </c>
      <c r="T206" t="e">
        <f>TEs!#REF!</f>
        <v>#REF!</v>
      </c>
      <c r="U206" t="e">
        <f>TEs!#REF!</f>
        <v>#REF!</v>
      </c>
      <c r="V206" t="e">
        <f>TEs!#REF!</f>
        <v>#REF!</v>
      </c>
      <c r="W206">
        <f>TEs!F34</f>
        <v>0</v>
      </c>
      <c r="X206">
        <f>TEs!H34</f>
        <v>0</v>
      </c>
      <c r="Y206">
        <f>TEs!J34</f>
        <v>38</v>
      </c>
      <c r="Z206">
        <f>TEs!L34</f>
        <v>3</v>
      </c>
      <c r="AA206" s="70">
        <f>TEs!O34</f>
        <v>59</v>
      </c>
      <c r="AB206" s="1" t="str">
        <f>CONCATENATE(TEs!B34," ",TEs!A34)</f>
        <v>Zach Ertz</v>
      </c>
      <c r="AC206" t="str">
        <f>TEs!E34</f>
        <v>TE</v>
      </c>
      <c r="AD206" t="str">
        <f>TEs!C34</f>
        <v>Redskins</v>
      </c>
      <c r="AE206">
        <f>TEs!D34</f>
        <v>14</v>
      </c>
      <c r="AF206">
        <f>TEs!P34</f>
        <v>-40</v>
      </c>
      <c r="AG206">
        <f>TEs!R34</f>
        <v>-69</v>
      </c>
      <c r="AH206">
        <f>TEs!T34</f>
        <v>-22</v>
      </c>
      <c r="AI206">
        <f>TEs!V34</f>
        <v>-40</v>
      </c>
      <c r="AJ206" s="70">
        <f>TEs!X34</f>
        <v>-40</v>
      </c>
      <c r="AK206" t="e">
        <f t="shared" ca="1" si="40"/>
        <v>#NAME?</v>
      </c>
      <c r="AL206" t="e">
        <f t="shared" ca="1" si="41"/>
        <v>#NAME?</v>
      </c>
      <c r="AM206" t="e">
        <f t="shared" ca="1" si="42"/>
        <v>#NAME?</v>
      </c>
      <c r="AN206" t="e">
        <f t="shared" ca="1" si="43"/>
        <v>#NAME?</v>
      </c>
      <c r="AO206" t="e">
        <f t="shared" ca="1" si="44"/>
        <v>#NAME?</v>
      </c>
      <c r="AP206" t="e">
        <f t="shared" ca="1" si="45"/>
        <v>#NAME?</v>
      </c>
      <c r="AQ206" t="e">
        <f t="shared" ca="1" si="46"/>
        <v>#NAME?</v>
      </c>
      <c r="AR206" t="e">
        <f t="shared" ca="1" si="47"/>
        <v>#NAME?</v>
      </c>
      <c r="AS206" t="e">
        <f t="shared" ca="1" si="48"/>
        <v>#NAME?</v>
      </c>
      <c r="AT206" t="e">
        <f t="shared" ca="1" si="49"/>
        <v>#NAME?</v>
      </c>
      <c r="AU206" t="e">
        <f t="shared" ca="1" si="50"/>
        <v>#NAME?</v>
      </c>
      <c r="AV206" t="e">
        <f t="shared" ca="1" si="51"/>
        <v>#NAME?</v>
      </c>
    </row>
    <row r="207" spans="1:48" x14ac:dyDescent="0.35">
      <c r="A207" s="1" t="e">
        <f>CONCATENATE(TEs!#REF!," ",TEs!#REF!)</f>
        <v>#REF!</v>
      </c>
      <c r="B207" t="e">
        <f>TEs!#REF!</f>
        <v>#REF!</v>
      </c>
      <c r="C207" t="e">
        <f>TEs!#REF!</f>
        <v>#REF!</v>
      </c>
      <c r="D207" t="e">
        <f>TEs!#REF!</f>
        <v>#REF!</v>
      </c>
      <c r="E207" t="e">
        <f>TEs!#REF!</f>
        <v>#REF!</v>
      </c>
      <c r="F207" t="e">
        <f>TEs!#REF!</f>
        <v>#REF!</v>
      </c>
      <c r="G207" t="e">
        <f>TEs!#REF!</f>
        <v>#REF!</v>
      </c>
      <c r="H207" t="e">
        <f>TEs!#REF!</f>
        <v>#REF!</v>
      </c>
      <c r="I207" s="70" t="e">
        <f>TEs!#REF!</f>
        <v>#REF!</v>
      </c>
      <c r="J207" s="1" t="e">
        <f>CONCATENATE(TEs!#REF!," ",TEs!#REF!)</f>
        <v>#REF!</v>
      </c>
      <c r="K207" t="e">
        <f>TEs!#REF!</f>
        <v>#REF!</v>
      </c>
      <c r="L207" t="e">
        <f>TEs!#REF!</f>
        <v>#REF!</v>
      </c>
      <c r="M207" t="e">
        <f>TEs!#REF!</f>
        <v>#REF!</v>
      </c>
      <c r="N207" t="e">
        <f>TEs!#REF!</f>
        <v>#REF!</v>
      </c>
      <c r="O207" t="e">
        <f>TEs!#REF!</f>
        <v>#REF!</v>
      </c>
      <c r="P207" t="str">
        <f>TEs!A35</f>
        <v>Granson</v>
      </c>
      <c r="Q207" t="str">
        <f>TEs!C35</f>
        <v>Colts</v>
      </c>
      <c r="R207" s="70">
        <f>TEs!D35</f>
        <v>14</v>
      </c>
      <c r="S207" s="1" t="e">
        <f>CONCATENATE(TEs!#REF!," ",TEs!#REF!)</f>
        <v>#REF!</v>
      </c>
      <c r="T207" t="e">
        <f>TEs!#REF!</f>
        <v>#REF!</v>
      </c>
      <c r="U207" t="e">
        <f>TEs!#REF!</f>
        <v>#REF!</v>
      </c>
      <c r="V207" t="e">
        <f>TEs!#REF!</f>
        <v>#REF!</v>
      </c>
      <c r="W207">
        <f>TEs!F35</f>
        <v>0</v>
      </c>
      <c r="X207">
        <f>TEs!H35</f>
        <v>0</v>
      </c>
      <c r="Y207">
        <f>TEs!J35</f>
        <v>35</v>
      </c>
      <c r="Z207">
        <f>TEs!L35</f>
        <v>2</v>
      </c>
      <c r="AA207" s="70">
        <f>TEs!O35</f>
        <v>60</v>
      </c>
      <c r="AB207" s="1" t="str">
        <f>CONCATENATE(TEs!B35," ",TEs!A35)</f>
        <v>Kylen Granson</v>
      </c>
      <c r="AC207" t="str">
        <f>TEs!E35</f>
        <v>TE</v>
      </c>
      <c r="AD207" t="str">
        <f>TEs!C35</f>
        <v>Colts</v>
      </c>
      <c r="AE207">
        <f>TEs!D35</f>
        <v>14</v>
      </c>
      <c r="AF207">
        <f>TEs!P35</f>
        <v>-39</v>
      </c>
      <c r="AG207">
        <f>TEs!R35</f>
        <v>-71</v>
      </c>
      <c r="AH207">
        <f>TEs!T35</f>
        <v>-25</v>
      </c>
      <c r="AI207">
        <f>TEs!V35</f>
        <v>-39</v>
      </c>
      <c r="AJ207" s="70">
        <f>TEs!X35</f>
        <v>-39</v>
      </c>
      <c r="AK207" t="e">
        <f t="shared" ca="1" si="40"/>
        <v>#NAME?</v>
      </c>
      <c r="AL207" t="e">
        <f t="shared" ca="1" si="41"/>
        <v>#NAME?</v>
      </c>
      <c r="AM207" t="e">
        <f t="shared" ca="1" si="42"/>
        <v>#NAME?</v>
      </c>
      <c r="AN207" t="e">
        <f t="shared" ca="1" si="43"/>
        <v>#NAME?</v>
      </c>
      <c r="AO207" t="e">
        <f t="shared" ca="1" si="44"/>
        <v>#NAME?</v>
      </c>
      <c r="AP207" t="e">
        <f t="shared" ca="1" si="45"/>
        <v>#NAME?</v>
      </c>
      <c r="AQ207" t="e">
        <f t="shared" ca="1" si="46"/>
        <v>#NAME?</v>
      </c>
      <c r="AR207" t="e">
        <f t="shared" ca="1" si="47"/>
        <v>#NAME?</v>
      </c>
      <c r="AS207" t="e">
        <f t="shared" ca="1" si="48"/>
        <v>#NAME?</v>
      </c>
      <c r="AT207" t="e">
        <f t="shared" ca="1" si="49"/>
        <v>#NAME?</v>
      </c>
      <c r="AU207" t="e">
        <f t="shared" ca="1" si="50"/>
        <v>#NAME?</v>
      </c>
      <c r="AV207" t="e">
        <f t="shared" ca="1" si="51"/>
        <v>#NAME?</v>
      </c>
    </row>
    <row r="208" spans="1:48" x14ac:dyDescent="0.35">
      <c r="A208" s="1" t="e">
        <f>CONCATENATE(TEs!#REF!," ",TEs!#REF!)</f>
        <v>#REF!</v>
      </c>
      <c r="B208" t="e">
        <f>TEs!#REF!</f>
        <v>#REF!</v>
      </c>
      <c r="C208" t="e">
        <f>TEs!#REF!</f>
        <v>#REF!</v>
      </c>
      <c r="D208" t="e">
        <f>TEs!#REF!</f>
        <v>#REF!</v>
      </c>
      <c r="E208" t="e">
        <f>TEs!#REF!</f>
        <v>#REF!</v>
      </c>
      <c r="F208" t="e">
        <f>TEs!#REF!</f>
        <v>#REF!</v>
      </c>
      <c r="G208" t="e">
        <f>TEs!#REF!</f>
        <v>#REF!</v>
      </c>
      <c r="H208" t="e">
        <f>TEs!#REF!</f>
        <v>#REF!</v>
      </c>
      <c r="I208" s="70" t="e">
        <f>TEs!#REF!</f>
        <v>#REF!</v>
      </c>
      <c r="J208" s="1" t="e">
        <f>CONCATENATE(TEs!#REF!," ",TEs!#REF!)</f>
        <v>#REF!</v>
      </c>
      <c r="K208" t="e">
        <f>TEs!#REF!</f>
        <v>#REF!</v>
      </c>
      <c r="L208" t="e">
        <f>TEs!#REF!</f>
        <v>#REF!</v>
      </c>
      <c r="M208" t="e">
        <f>TEs!#REF!</f>
        <v>#REF!</v>
      </c>
      <c r="N208" t="e">
        <f>TEs!#REF!</f>
        <v>#REF!</v>
      </c>
      <c r="O208" t="e">
        <f>TEs!#REF!</f>
        <v>#REF!</v>
      </c>
      <c r="P208" t="str">
        <f>TEs!A36</f>
        <v>Hurst</v>
      </c>
      <c r="Q208" t="str">
        <f>TEs!C36</f>
        <v>Panthers</v>
      </c>
      <c r="R208" s="70">
        <f>TEs!D36</f>
        <v>11</v>
      </c>
      <c r="S208" s="1" t="e">
        <f>CONCATENATE(TEs!#REF!," ",TEs!#REF!)</f>
        <v>#REF!</v>
      </c>
      <c r="T208" t="e">
        <f>TEs!#REF!</f>
        <v>#REF!</v>
      </c>
      <c r="U208" t="e">
        <f>TEs!#REF!</f>
        <v>#REF!</v>
      </c>
      <c r="V208" t="e">
        <f>TEs!#REF!</f>
        <v>#REF!</v>
      </c>
      <c r="W208">
        <f>TEs!F36</f>
        <v>0</v>
      </c>
      <c r="X208">
        <f>TEs!H36</f>
        <v>0</v>
      </c>
      <c r="Y208">
        <f>TEs!J36</f>
        <v>35</v>
      </c>
      <c r="Z208">
        <f>TEs!L36</f>
        <v>3</v>
      </c>
      <c r="AA208" s="70">
        <f>TEs!O36</f>
        <v>53</v>
      </c>
      <c r="AB208" s="1" t="str">
        <f>CONCATENATE(TEs!B36," ",TEs!A36)</f>
        <v>Hayden Hurst</v>
      </c>
      <c r="AC208" t="str">
        <f>TEs!E36</f>
        <v>TE</v>
      </c>
      <c r="AD208" t="str">
        <f>TEs!C36</f>
        <v>Panthers</v>
      </c>
      <c r="AE208">
        <f>TEs!D36</f>
        <v>11</v>
      </c>
      <c r="AF208">
        <f>TEs!P36</f>
        <v>-46</v>
      </c>
      <c r="AG208">
        <f>TEs!R36</f>
        <v>-78</v>
      </c>
      <c r="AH208">
        <f>TEs!T36</f>
        <v>-28</v>
      </c>
      <c r="AI208">
        <f>TEs!V36</f>
        <v>-46</v>
      </c>
      <c r="AJ208" s="70">
        <f>TEs!X36</f>
        <v>-46</v>
      </c>
      <c r="AK208" t="e">
        <f t="shared" ca="1" si="40"/>
        <v>#NAME?</v>
      </c>
      <c r="AL208" t="e">
        <f t="shared" ca="1" si="41"/>
        <v>#NAME?</v>
      </c>
      <c r="AM208" t="e">
        <f t="shared" ca="1" si="42"/>
        <v>#NAME?</v>
      </c>
      <c r="AN208" t="e">
        <f t="shared" ca="1" si="43"/>
        <v>#NAME?</v>
      </c>
      <c r="AO208" t="e">
        <f t="shared" ca="1" si="44"/>
        <v>#NAME?</v>
      </c>
      <c r="AP208" t="e">
        <f t="shared" ca="1" si="45"/>
        <v>#NAME?</v>
      </c>
      <c r="AQ208" t="e">
        <f t="shared" ca="1" si="46"/>
        <v>#NAME?</v>
      </c>
      <c r="AR208" t="e">
        <f t="shared" ca="1" si="47"/>
        <v>#NAME?</v>
      </c>
      <c r="AS208" t="e">
        <f t="shared" ca="1" si="48"/>
        <v>#NAME?</v>
      </c>
      <c r="AT208" t="e">
        <f t="shared" ca="1" si="49"/>
        <v>#NAME?</v>
      </c>
      <c r="AU208" t="e">
        <f t="shared" ca="1" si="50"/>
        <v>#NAME?</v>
      </c>
      <c r="AV208" t="e">
        <f t="shared" ca="1" si="51"/>
        <v>#NAME?</v>
      </c>
    </row>
    <row r="209" spans="1:48" x14ac:dyDescent="0.35">
      <c r="A209" s="1" t="e">
        <f>CONCATENATE(TEs!#REF!," ",TEs!#REF!)</f>
        <v>#REF!</v>
      </c>
      <c r="B209" t="e">
        <f>TEs!#REF!</f>
        <v>#REF!</v>
      </c>
      <c r="C209" t="e">
        <f>TEs!#REF!</f>
        <v>#REF!</v>
      </c>
      <c r="D209" t="e">
        <f>TEs!#REF!</f>
        <v>#REF!</v>
      </c>
      <c r="E209" t="e">
        <f>TEs!#REF!</f>
        <v>#REF!</v>
      </c>
      <c r="F209" t="e">
        <f>TEs!#REF!</f>
        <v>#REF!</v>
      </c>
      <c r="G209" t="e">
        <f>TEs!#REF!</f>
        <v>#REF!</v>
      </c>
      <c r="H209" t="e">
        <f>TEs!#REF!</f>
        <v>#REF!</v>
      </c>
      <c r="I209" s="70" t="e">
        <f>TEs!#REF!</f>
        <v>#REF!</v>
      </c>
      <c r="J209" s="1" t="e">
        <f>CONCATENATE(TEs!#REF!," ",TEs!#REF!)</f>
        <v>#REF!</v>
      </c>
      <c r="K209" t="e">
        <f>TEs!#REF!</f>
        <v>#REF!</v>
      </c>
      <c r="L209" t="e">
        <f>TEs!#REF!</f>
        <v>#REF!</v>
      </c>
      <c r="M209" t="e">
        <f>TEs!#REF!</f>
        <v>#REF!</v>
      </c>
      <c r="N209" t="e">
        <f>TEs!#REF!</f>
        <v>#REF!</v>
      </c>
      <c r="O209" t="e">
        <f>TEs!#REF!</f>
        <v>#REF!</v>
      </c>
      <c r="P209" t="str">
        <f>TEs!A37</f>
        <v>Knox</v>
      </c>
      <c r="Q209" t="str">
        <f>TEs!C37</f>
        <v>Bills</v>
      </c>
      <c r="R209" s="70">
        <f>TEs!D37</f>
        <v>12</v>
      </c>
      <c r="S209" s="1" t="e">
        <f>CONCATENATE(TEs!#REF!," ",TEs!#REF!)</f>
        <v>#REF!</v>
      </c>
      <c r="T209" t="e">
        <f>TEs!#REF!</f>
        <v>#REF!</v>
      </c>
      <c r="U209" t="e">
        <f>TEs!#REF!</f>
        <v>#REF!</v>
      </c>
      <c r="V209" t="e">
        <f>TEs!#REF!</f>
        <v>#REF!</v>
      </c>
      <c r="W209">
        <f>TEs!F37</f>
        <v>0</v>
      </c>
      <c r="X209">
        <f>TEs!H37</f>
        <v>0</v>
      </c>
      <c r="Y209">
        <f>TEs!J37</f>
        <v>31</v>
      </c>
      <c r="Z209">
        <f>TEs!L37</f>
        <v>3</v>
      </c>
      <c r="AA209" s="70">
        <f>TEs!O37</f>
        <v>53</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e">
        <f t="shared" ca="1" si="40"/>
        <v>#NAME?</v>
      </c>
      <c r="AL209" t="e">
        <f t="shared" ca="1" si="41"/>
        <v>#NAME?</v>
      </c>
      <c r="AM209" t="e">
        <f t="shared" ca="1" si="42"/>
        <v>#NAME?</v>
      </c>
      <c r="AN209" t="e">
        <f t="shared" ca="1" si="43"/>
        <v>#NAME?</v>
      </c>
      <c r="AO209" t="e">
        <f t="shared" ca="1" si="44"/>
        <v>#NAME?</v>
      </c>
      <c r="AP209" t="e">
        <f t="shared" ca="1" si="45"/>
        <v>#NAME?</v>
      </c>
      <c r="AQ209" t="e">
        <f t="shared" ca="1" si="46"/>
        <v>#NAME?</v>
      </c>
      <c r="AR209" t="e">
        <f t="shared" ca="1" si="47"/>
        <v>#NAME?</v>
      </c>
      <c r="AS209" t="e">
        <f t="shared" ca="1" si="48"/>
        <v>#NAME?</v>
      </c>
      <c r="AT209" t="e">
        <f t="shared" ca="1" si="49"/>
        <v>#NAME?</v>
      </c>
      <c r="AU209" t="e">
        <f t="shared" ca="1" si="50"/>
        <v>#NAME?</v>
      </c>
      <c r="AV209" t="e">
        <f t="shared" ca="1" si="51"/>
        <v>#NAME?</v>
      </c>
    </row>
    <row r="210" spans="1:48" x14ac:dyDescent="0.35">
      <c r="A210" s="1" t="e">
        <f>CONCATENATE(TEs!#REF!," ",TEs!#REF!)</f>
        <v>#REF!</v>
      </c>
      <c r="B210" t="e">
        <f>TEs!#REF!</f>
        <v>#REF!</v>
      </c>
      <c r="C210" t="e">
        <f>TEs!#REF!</f>
        <v>#REF!</v>
      </c>
      <c r="D210" t="e">
        <f>TEs!#REF!</f>
        <v>#REF!</v>
      </c>
      <c r="E210" t="e">
        <f>TEs!#REF!</f>
        <v>#REF!</v>
      </c>
      <c r="F210" t="e">
        <f>TEs!#REF!</f>
        <v>#REF!</v>
      </c>
      <c r="G210" t="e">
        <f>TEs!#REF!</f>
        <v>#REF!</v>
      </c>
      <c r="H210" t="e">
        <f>TEs!#REF!</f>
        <v>#REF!</v>
      </c>
      <c r="I210" s="70" t="e">
        <f>TEs!#REF!</f>
        <v>#REF!</v>
      </c>
      <c r="J210" s="1" t="e">
        <f>CONCATENATE(TEs!#REF!," ",TEs!#REF!)</f>
        <v>#REF!</v>
      </c>
      <c r="K210" t="e">
        <f>TEs!#REF!</f>
        <v>#REF!</v>
      </c>
      <c r="L210" t="e">
        <f>TEs!#REF!</f>
        <v>#REF!</v>
      </c>
      <c r="M210" t="e">
        <f>TEs!#REF!</f>
        <v>#REF!</v>
      </c>
      <c r="N210" t="e">
        <f>TEs!#REF!</f>
        <v>#REF!</v>
      </c>
      <c r="O210" t="e">
        <f>TEs!#REF!</f>
        <v>#REF!</v>
      </c>
      <c r="P210" t="str">
        <f>TEs!A38</f>
        <v>Hudson</v>
      </c>
      <c r="Q210" t="str">
        <f>TEs!C38</f>
        <v>Bengals</v>
      </c>
      <c r="R210" s="70">
        <f>TEs!D38</f>
        <v>12</v>
      </c>
      <c r="S210" s="1" t="e">
        <f>CONCATENATE(TEs!#REF!," ",TEs!#REF!)</f>
        <v>#REF!</v>
      </c>
      <c r="T210" t="e">
        <f>TEs!#REF!</f>
        <v>#REF!</v>
      </c>
      <c r="U210" t="e">
        <f>TEs!#REF!</f>
        <v>#REF!</v>
      </c>
      <c r="V210" t="e">
        <f>TEs!#REF!</f>
        <v>#REF!</v>
      </c>
      <c r="W210">
        <f>TEs!F38</f>
        <v>0</v>
      </c>
      <c r="X210">
        <f>TEs!H38</f>
        <v>0</v>
      </c>
      <c r="Y210">
        <f>TEs!J38</f>
        <v>35</v>
      </c>
      <c r="Z210">
        <f>TEs!L38</f>
        <v>3</v>
      </c>
      <c r="AA210" s="70">
        <f>TEs!O38</f>
        <v>49</v>
      </c>
      <c r="AB210" s="1" t="str">
        <f>CONCATENATE(TEs!B38," ",TEs!A38)</f>
        <v>Tanner Hudson</v>
      </c>
      <c r="AC210" t="str">
        <f>TEs!E38</f>
        <v>TE</v>
      </c>
      <c r="AD210" t="str">
        <f>TEs!C38</f>
        <v>Bengals</v>
      </c>
      <c r="AE210">
        <f>TEs!D38</f>
        <v>12</v>
      </c>
      <c r="AF210">
        <f>TEs!P38</f>
        <v>-50</v>
      </c>
      <c r="AG210">
        <f>TEs!R38</f>
        <v>-82</v>
      </c>
      <c r="AH210">
        <f>TEs!T38</f>
        <v>-30</v>
      </c>
      <c r="AI210">
        <f>TEs!V38</f>
        <v>-50</v>
      </c>
      <c r="AJ210" s="70">
        <f>TEs!X38</f>
        <v>-50</v>
      </c>
      <c r="AK210" t="e">
        <f t="shared" ca="1" si="40"/>
        <v>#NAME?</v>
      </c>
      <c r="AL210" t="e">
        <f t="shared" ca="1" si="41"/>
        <v>#NAME?</v>
      </c>
      <c r="AM210" t="e">
        <f t="shared" ca="1" si="42"/>
        <v>#NAME?</v>
      </c>
      <c r="AN210" t="e">
        <f t="shared" ca="1" si="43"/>
        <v>#NAME?</v>
      </c>
      <c r="AO210" t="e">
        <f t="shared" ca="1" si="44"/>
        <v>#NAME?</v>
      </c>
      <c r="AP210" t="e">
        <f t="shared" ca="1" si="45"/>
        <v>#NAME?</v>
      </c>
      <c r="AQ210" t="e">
        <f t="shared" ca="1" si="46"/>
        <v>#NAME?</v>
      </c>
      <c r="AR210" t="e">
        <f t="shared" ca="1" si="47"/>
        <v>#NAME?</v>
      </c>
      <c r="AS210" t="e">
        <f t="shared" ca="1" si="48"/>
        <v>#NAME?</v>
      </c>
      <c r="AT210" t="e">
        <f t="shared" ca="1" si="49"/>
        <v>#NAME?</v>
      </c>
      <c r="AU210" t="e">
        <f t="shared" ca="1" si="50"/>
        <v>#NAME?</v>
      </c>
      <c r="AV210" t="e">
        <f t="shared" ca="1" si="51"/>
        <v>#NAME?</v>
      </c>
    </row>
    <row r="211" spans="1:48" x14ac:dyDescent="0.35">
      <c r="A211" s="1" t="e">
        <f>CONCATENATE(TEs!#REF!," ",TEs!#REF!)</f>
        <v>#REF!</v>
      </c>
      <c r="B211" t="e">
        <f>TEs!#REF!</f>
        <v>#REF!</v>
      </c>
      <c r="C211" t="e">
        <f>TEs!#REF!</f>
        <v>#REF!</v>
      </c>
      <c r="D211" t="e">
        <f>TEs!#REF!</f>
        <v>#REF!</v>
      </c>
      <c r="E211" t="e">
        <f>TEs!#REF!</f>
        <v>#REF!</v>
      </c>
      <c r="F211" t="e">
        <f>TEs!#REF!</f>
        <v>#REF!</v>
      </c>
      <c r="G211" t="e">
        <f>TEs!#REF!</f>
        <v>#REF!</v>
      </c>
      <c r="H211" t="e">
        <f>TEs!#REF!</f>
        <v>#REF!</v>
      </c>
      <c r="I211" s="70" t="e">
        <f>TEs!#REF!</f>
        <v>#REF!</v>
      </c>
      <c r="J211" s="1" t="e">
        <f>CONCATENATE(TEs!#REF!," ",TEs!#REF!)</f>
        <v>#REF!</v>
      </c>
      <c r="K211" t="e">
        <f>TEs!#REF!</f>
        <v>#REF!</v>
      </c>
      <c r="L211" t="e">
        <f>TEs!#REF!</f>
        <v>#REF!</v>
      </c>
      <c r="M211" t="e">
        <f>TEs!#REF!</f>
        <v>#REF!</v>
      </c>
      <c r="N211" t="e">
        <f>TEs!#REF!</f>
        <v>#REF!</v>
      </c>
      <c r="O211" t="e">
        <f>TEs!#REF!</f>
        <v>#REF!</v>
      </c>
      <c r="P211" t="str">
        <f>TEs!A39</f>
        <v>Hill</v>
      </c>
      <c r="Q211" t="str">
        <f>TEs!C39</f>
        <v>Saints</v>
      </c>
      <c r="R211" s="70">
        <f>TEs!D39</f>
        <v>12</v>
      </c>
      <c r="S211" s="1" t="e">
        <f>CONCATENATE(TEs!#REF!," ",TEs!#REF!)</f>
        <v>#REF!</v>
      </c>
      <c r="T211" t="e">
        <f>TEs!#REF!</f>
        <v>#REF!</v>
      </c>
      <c r="U211" t="e">
        <f>TEs!#REF!</f>
        <v>#REF!</v>
      </c>
      <c r="V211" t="e">
        <f>TEs!#REF!</f>
        <v>#REF!</v>
      </c>
      <c r="W211">
        <f>TEs!F39</f>
        <v>0</v>
      </c>
      <c r="X211">
        <f>TEs!H39</f>
        <v>0</v>
      </c>
      <c r="Y211">
        <f>TEs!J39</f>
        <v>22</v>
      </c>
      <c r="Z211">
        <f>TEs!L39</f>
        <v>6</v>
      </c>
      <c r="AA211" s="70">
        <f>TEs!O39</f>
        <v>98</v>
      </c>
      <c r="AB211" s="1" t="str">
        <f>CONCATENATE(TEs!B39," ",TEs!A39)</f>
        <v>Taysom Hill</v>
      </c>
      <c r="AC211" t="str">
        <f>TEs!E39</f>
        <v>TE</v>
      </c>
      <c r="AD211" t="str">
        <f>TEs!C39</f>
        <v>Saints</v>
      </c>
      <c r="AE211">
        <f>TEs!D39</f>
        <v>12</v>
      </c>
      <c r="AF211">
        <f>TEs!P39</f>
        <v>-1</v>
      </c>
      <c r="AG211">
        <f>TEs!R39</f>
        <v>-89</v>
      </c>
      <c r="AH211">
        <f>TEs!T39</f>
        <v>-17</v>
      </c>
      <c r="AI211">
        <f>TEs!V39</f>
        <v>-1</v>
      </c>
      <c r="AJ211" s="70">
        <f>TEs!X39</f>
        <v>-1</v>
      </c>
      <c r="AK211" t="e">
        <f t="shared" ca="1" si="40"/>
        <v>#NAME?</v>
      </c>
      <c r="AL211" t="e">
        <f t="shared" ca="1" si="41"/>
        <v>#NAME?</v>
      </c>
      <c r="AM211" t="e">
        <f t="shared" ca="1" si="42"/>
        <v>#NAME?</v>
      </c>
      <c r="AN211" t="e">
        <f t="shared" ca="1" si="43"/>
        <v>#NAME?</v>
      </c>
      <c r="AO211" t="e">
        <f t="shared" ca="1" si="44"/>
        <v>#NAME?</v>
      </c>
      <c r="AP211" t="e">
        <f t="shared" ca="1" si="45"/>
        <v>#NAME?</v>
      </c>
      <c r="AQ211" t="e">
        <f t="shared" ca="1" si="46"/>
        <v>#NAME?</v>
      </c>
      <c r="AR211" t="e">
        <f t="shared" ca="1" si="47"/>
        <v>#NAME?</v>
      </c>
      <c r="AS211" t="e">
        <f t="shared" ca="1" si="48"/>
        <v>#NAME?</v>
      </c>
      <c r="AT211" t="e">
        <f t="shared" ca="1" si="49"/>
        <v>#NAME?</v>
      </c>
      <c r="AU211" t="e">
        <f t="shared" ca="1" si="50"/>
        <v>#NAME?</v>
      </c>
      <c r="AV211" t="e">
        <f t="shared" ca="1" si="51"/>
        <v>#NAME?</v>
      </c>
    </row>
    <row r="212" spans="1:48" x14ac:dyDescent="0.35">
      <c r="A212" s="1" t="e">
        <f>CONCATENATE(TEs!#REF!," ",TEs!#REF!)</f>
        <v>#REF!</v>
      </c>
      <c r="B212" t="e">
        <f>TEs!#REF!</f>
        <v>#REF!</v>
      </c>
      <c r="C212" t="e">
        <f>TEs!#REF!</f>
        <v>#REF!</v>
      </c>
      <c r="D212" t="e">
        <f>TEs!#REF!</f>
        <v>#REF!</v>
      </c>
      <c r="E212" t="e">
        <f>TEs!#REF!</f>
        <v>#REF!</v>
      </c>
      <c r="F212" t="e">
        <f>TEs!#REF!</f>
        <v>#REF!</v>
      </c>
      <c r="G212" t="e">
        <f>TEs!#REF!</f>
        <v>#REF!</v>
      </c>
      <c r="H212" t="e">
        <f>TEs!#REF!</f>
        <v>#REF!</v>
      </c>
      <c r="I212" s="70" t="e">
        <f>TEs!#REF!</f>
        <v>#REF!</v>
      </c>
      <c r="J212" s="1" t="e">
        <f>CONCATENATE(TEs!#REF!," ",TEs!#REF!)</f>
        <v>#REF!</v>
      </c>
      <c r="K212" t="e">
        <f>TEs!#REF!</f>
        <v>#REF!</v>
      </c>
      <c r="L212" t="e">
        <f>TEs!#REF!</f>
        <v>#REF!</v>
      </c>
      <c r="M212" t="e">
        <f>TEs!#REF!</f>
        <v>#REF!</v>
      </c>
      <c r="N212" t="e">
        <f>TEs!#REF!</f>
        <v>#REF!</v>
      </c>
      <c r="O212" t="e">
        <f>TEs!#REF!</f>
        <v>#REF!</v>
      </c>
      <c r="P212" t="str">
        <f>TEs!A40</f>
        <v>Smythe</v>
      </c>
      <c r="Q212" t="str">
        <f>TEs!C40</f>
        <v>Dolphins</v>
      </c>
      <c r="R212" s="70">
        <f>TEs!D40</f>
        <v>6</v>
      </c>
      <c r="S212" s="1" t="e">
        <f>CONCATENATE(TEs!#REF!," ",TEs!#REF!)</f>
        <v>#REF!</v>
      </c>
      <c r="T212" t="e">
        <f>TEs!#REF!</f>
        <v>#REF!</v>
      </c>
      <c r="U212" t="e">
        <f>TEs!#REF!</f>
        <v>#REF!</v>
      </c>
      <c r="V212" t="e">
        <f>TEs!#REF!</f>
        <v>#REF!</v>
      </c>
      <c r="W212">
        <f>TEs!F40</f>
        <v>0</v>
      </c>
      <c r="X212">
        <f>TEs!H40</f>
        <v>0</v>
      </c>
      <c r="Y212">
        <f>TEs!J40</f>
        <v>33</v>
      </c>
      <c r="Z212">
        <f>TEs!L40</f>
        <v>1</v>
      </c>
      <c r="AA212" s="70">
        <f>TEs!O40</f>
        <v>40</v>
      </c>
      <c r="AB212" s="1" t="str">
        <f>CONCATENATE(TEs!B40," ",TEs!A40)</f>
        <v>Durham Smythe</v>
      </c>
      <c r="AC212" t="str">
        <f>TEs!E40</f>
        <v>TE</v>
      </c>
      <c r="AD212" t="str">
        <f>TEs!C40</f>
        <v>Dolphins</v>
      </c>
      <c r="AE212">
        <f>TEs!D40</f>
        <v>6</v>
      </c>
      <c r="AF212">
        <f>TEs!P40</f>
        <v>-59</v>
      </c>
      <c r="AG212">
        <f>TEs!R40</f>
        <v>-93</v>
      </c>
      <c r="AH212">
        <f>TEs!T40</f>
        <v>-41</v>
      </c>
      <c r="AI212">
        <f>TEs!V40</f>
        <v>-59</v>
      </c>
      <c r="AJ212" s="70">
        <f>TEs!X40</f>
        <v>-59</v>
      </c>
      <c r="AK212" t="e">
        <f t="shared" ca="1" si="40"/>
        <v>#NAME?</v>
      </c>
      <c r="AL212" t="e">
        <f t="shared" ca="1" si="41"/>
        <v>#NAME?</v>
      </c>
      <c r="AM212" t="e">
        <f t="shared" ca="1" si="42"/>
        <v>#NAME?</v>
      </c>
      <c r="AN212" t="e">
        <f t="shared" ca="1" si="43"/>
        <v>#NAME?</v>
      </c>
      <c r="AO212" t="e">
        <f t="shared" ca="1" si="44"/>
        <v>#NAME?</v>
      </c>
      <c r="AP212" t="e">
        <f t="shared" ca="1" si="45"/>
        <v>#NAME?</v>
      </c>
      <c r="AQ212" t="e">
        <f t="shared" ca="1" si="46"/>
        <v>#NAME?</v>
      </c>
      <c r="AR212" t="e">
        <f t="shared" ca="1" si="47"/>
        <v>#NAME?</v>
      </c>
      <c r="AS212" t="e">
        <f t="shared" ca="1" si="48"/>
        <v>#NAME?</v>
      </c>
      <c r="AT212" t="e">
        <f t="shared" ca="1" si="49"/>
        <v>#NAME?</v>
      </c>
      <c r="AU212" t="e">
        <f t="shared" ca="1" si="50"/>
        <v>#NAME?</v>
      </c>
      <c r="AV212" t="e">
        <f t="shared" ca="1" si="51"/>
        <v>#NAME?</v>
      </c>
    </row>
    <row r="213" spans="1:48" x14ac:dyDescent="0.35">
      <c r="A213" s="1" t="e">
        <f>CONCATENATE(TEs!#REF!," ",TEs!#REF!)</f>
        <v>#REF!</v>
      </c>
      <c r="B213" t="e">
        <f>TEs!#REF!</f>
        <v>#REF!</v>
      </c>
      <c r="C213" t="e">
        <f>TEs!#REF!</f>
        <v>#REF!</v>
      </c>
      <c r="D213" t="e">
        <f>TEs!#REF!</f>
        <v>#REF!</v>
      </c>
      <c r="E213" t="e">
        <f>TEs!#REF!</f>
        <v>#REF!</v>
      </c>
      <c r="F213" t="e">
        <f>TEs!#REF!</f>
        <v>#REF!</v>
      </c>
      <c r="G213" t="e">
        <f>TEs!#REF!</f>
        <v>#REF!</v>
      </c>
      <c r="H213" t="e">
        <f>TEs!#REF!</f>
        <v>#REF!</v>
      </c>
      <c r="I213" s="70" t="e">
        <f>TEs!#REF!</f>
        <v>#REF!</v>
      </c>
      <c r="J213" s="1" t="e">
        <f>CONCATENATE(TEs!#REF!," ",TEs!#REF!)</f>
        <v>#REF!</v>
      </c>
      <c r="K213" t="e">
        <f>TEs!#REF!</f>
        <v>#REF!</v>
      </c>
      <c r="L213" t="e">
        <f>TEs!#REF!</f>
        <v>#REF!</v>
      </c>
      <c r="M213" t="e">
        <f>TEs!#REF!</f>
        <v>#REF!</v>
      </c>
      <c r="N213" t="e">
        <f>TEs!#REF!</f>
        <v>#REF!</v>
      </c>
      <c r="O213" t="e">
        <f>TEs!#REF!</f>
        <v>#REF!</v>
      </c>
      <c r="P213" t="str">
        <f>TEs!A41</f>
        <v>Bryant</v>
      </c>
      <c r="Q213" t="str">
        <f>TEs!C41</f>
        <v>Browns</v>
      </c>
      <c r="R213" s="70">
        <f>TEs!D41</f>
        <v>10</v>
      </c>
      <c r="S213" s="1" t="e">
        <f>CONCATENATE(TEs!#REF!," ",TEs!#REF!)</f>
        <v>#REF!</v>
      </c>
      <c r="T213" t="e">
        <f>TEs!#REF!</f>
        <v>#REF!</v>
      </c>
      <c r="U213" t="e">
        <f>TEs!#REF!</f>
        <v>#REF!</v>
      </c>
      <c r="V213" t="e">
        <f>TEs!#REF!</f>
        <v>#REF!</v>
      </c>
      <c r="W213">
        <f>TEs!F41</f>
        <v>0</v>
      </c>
      <c r="X213">
        <f>TEs!H41</f>
        <v>0</v>
      </c>
      <c r="Y213">
        <f>TEs!J41</f>
        <v>20</v>
      </c>
      <c r="Z213">
        <f>TEs!L41</f>
        <v>2</v>
      </c>
      <c r="AA213" s="70">
        <f>TEs!O41</f>
        <v>43</v>
      </c>
      <c r="AB213" s="1" t="str">
        <f>CONCATENATE(TEs!B41," ",TEs!A41)</f>
        <v>Harrison Bryant</v>
      </c>
      <c r="AC213" t="str">
        <f>TEs!E41</f>
        <v>TE</v>
      </c>
      <c r="AD213" t="str">
        <f>TEs!C41</f>
        <v>Browns</v>
      </c>
      <c r="AE213">
        <f>TEs!D41</f>
        <v>10</v>
      </c>
      <c r="AF213">
        <f>TEs!P41</f>
        <v>-56</v>
      </c>
      <c r="AG213">
        <f>TEs!R41</f>
        <v>-103</v>
      </c>
      <c r="AH213">
        <f>TEs!T41</f>
        <v>-30</v>
      </c>
      <c r="AI213">
        <f>TEs!V41</f>
        <v>-56</v>
      </c>
      <c r="AJ213" s="70">
        <f>TEs!X41</f>
        <v>-56</v>
      </c>
      <c r="AK213" t="e">
        <f t="shared" ca="1" si="40"/>
        <v>#NAME?</v>
      </c>
      <c r="AL213" t="e">
        <f t="shared" ca="1" si="41"/>
        <v>#NAME?</v>
      </c>
      <c r="AM213" t="e">
        <f t="shared" ca="1" si="42"/>
        <v>#NAME?</v>
      </c>
      <c r="AN213" t="e">
        <f t="shared" ca="1" si="43"/>
        <v>#NAME?</v>
      </c>
      <c r="AO213" t="e">
        <f t="shared" ca="1" si="44"/>
        <v>#NAME?</v>
      </c>
      <c r="AP213" t="e">
        <f t="shared" ca="1" si="45"/>
        <v>#NAME?</v>
      </c>
      <c r="AQ213" t="e">
        <f t="shared" ca="1" si="46"/>
        <v>#NAME?</v>
      </c>
      <c r="AR213" t="e">
        <f t="shared" ca="1" si="47"/>
        <v>#NAME?</v>
      </c>
      <c r="AS213" t="e">
        <f t="shared" ca="1" si="48"/>
        <v>#NAME?</v>
      </c>
      <c r="AT213" t="e">
        <f t="shared" ca="1" si="49"/>
        <v>#NAME?</v>
      </c>
      <c r="AU213" t="e">
        <f t="shared" ca="1" si="50"/>
        <v>#NAME?</v>
      </c>
      <c r="AV213" t="e">
        <f t="shared" ca="1" si="51"/>
        <v>#NAME?</v>
      </c>
    </row>
    <row r="214" spans="1:48" x14ac:dyDescent="0.35">
      <c r="A214" s="1" t="e">
        <f>CONCATENATE(TEs!#REF!," ",TEs!#REF!)</f>
        <v>#REF!</v>
      </c>
      <c r="B214" t="e">
        <f>TEs!#REF!</f>
        <v>#REF!</v>
      </c>
      <c r="C214" t="e">
        <f>TEs!#REF!</f>
        <v>#REF!</v>
      </c>
      <c r="D214" t="e">
        <f>TEs!#REF!</f>
        <v>#REF!</v>
      </c>
      <c r="E214" t="e">
        <f>TEs!#REF!</f>
        <v>#REF!</v>
      </c>
      <c r="F214" t="e">
        <f>TEs!#REF!</f>
        <v>#REF!</v>
      </c>
      <c r="G214" t="e">
        <f>TEs!#REF!</f>
        <v>#REF!</v>
      </c>
      <c r="H214" t="e">
        <f>TEs!#REF!</f>
        <v>#REF!</v>
      </c>
      <c r="I214" s="70" t="e">
        <f>TEs!#REF!</f>
        <v>#REF!</v>
      </c>
      <c r="J214" s="1" t="e">
        <f>CONCATENATE(TEs!#REF!," ",TEs!#REF!)</f>
        <v>#REF!</v>
      </c>
      <c r="K214" t="e">
        <f>TEs!#REF!</f>
        <v>#REF!</v>
      </c>
      <c r="L214" t="e">
        <f>TEs!#REF!</f>
        <v>#REF!</v>
      </c>
      <c r="M214" t="e">
        <f>TEs!#REF!</f>
        <v>#REF!</v>
      </c>
      <c r="N214" t="e">
        <f>TEs!#REF!</f>
        <v>#REF!</v>
      </c>
      <c r="O214" t="e">
        <f>TEs!#REF!</f>
        <v>#REF!</v>
      </c>
      <c r="P214" t="str">
        <f>TEs!A42</f>
        <v>Mayer</v>
      </c>
      <c r="Q214" t="str">
        <f>TEs!C42</f>
        <v>Raiders</v>
      </c>
      <c r="R214" s="70">
        <f>TEs!D42</f>
        <v>10</v>
      </c>
      <c r="S214" s="1" t="e">
        <f>CONCATENATE(TEs!#REF!," ",TEs!#REF!)</f>
        <v>#REF!</v>
      </c>
      <c r="T214" t="e">
        <f>TEs!#REF!</f>
        <v>#REF!</v>
      </c>
      <c r="U214" t="e">
        <f>TEs!#REF!</f>
        <v>#REF!</v>
      </c>
      <c r="V214" t="e">
        <f>TEs!#REF!</f>
        <v>#REF!</v>
      </c>
      <c r="W214">
        <f>TEs!F42</f>
        <v>0</v>
      </c>
      <c r="X214">
        <f>TEs!H42</f>
        <v>0</v>
      </c>
      <c r="Y214">
        <f>TEs!J42</f>
        <v>24</v>
      </c>
      <c r="Z214">
        <f>TEs!L42</f>
        <v>2</v>
      </c>
      <c r="AA214" s="70">
        <f>TEs!O42</f>
        <v>38</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e">
        <f t="shared" ca="1" si="40"/>
        <v>#NAME?</v>
      </c>
      <c r="AL214" t="e">
        <f t="shared" ca="1" si="41"/>
        <v>#NAME?</v>
      </c>
      <c r="AM214" t="e">
        <f t="shared" ca="1" si="42"/>
        <v>#NAME?</v>
      </c>
      <c r="AN214" t="e">
        <f t="shared" ca="1" si="43"/>
        <v>#NAME?</v>
      </c>
      <c r="AO214" t="e">
        <f t="shared" ca="1" si="44"/>
        <v>#NAME?</v>
      </c>
      <c r="AP214" t="e">
        <f t="shared" ca="1" si="45"/>
        <v>#NAME?</v>
      </c>
      <c r="AQ214" t="e">
        <f t="shared" ca="1" si="46"/>
        <v>#NAME?</v>
      </c>
      <c r="AR214" t="e">
        <f t="shared" ca="1" si="47"/>
        <v>#NAME?</v>
      </c>
      <c r="AS214" t="e">
        <f t="shared" ca="1" si="48"/>
        <v>#NAME?</v>
      </c>
      <c r="AT214" t="e">
        <f t="shared" ca="1" si="49"/>
        <v>#NAME?</v>
      </c>
      <c r="AU214" t="e">
        <f t="shared" ca="1" si="50"/>
        <v>#NAME?</v>
      </c>
      <c r="AV214" t="e">
        <f t="shared" ca="1" si="51"/>
        <v>#NAME?</v>
      </c>
    </row>
    <row r="215" spans="1:48" x14ac:dyDescent="0.35">
      <c r="A215" s="1" t="e">
        <f>CONCATENATE(TEs!#REF!," ",TEs!#REF!)</f>
        <v>#REF!</v>
      </c>
      <c r="B215" t="e">
        <f>TEs!#REF!</f>
        <v>#REF!</v>
      </c>
      <c r="C215" t="e">
        <f>TEs!#REF!</f>
        <v>#REF!</v>
      </c>
      <c r="D215" t="e">
        <f>TEs!#REF!</f>
        <v>#REF!</v>
      </c>
      <c r="E215" t="e">
        <f>TEs!#REF!</f>
        <v>#REF!</v>
      </c>
      <c r="F215" t="e">
        <f>TEs!#REF!</f>
        <v>#REF!</v>
      </c>
      <c r="G215" t="e">
        <f>TEs!#REF!</f>
        <v>#REF!</v>
      </c>
      <c r="H215" t="e">
        <f>TEs!#REF!</f>
        <v>#REF!</v>
      </c>
      <c r="I215" s="70" t="e">
        <f>TEs!#REF!</f>
        <v>#REF!</v>
      </c>
      <c r="J215" s="1" t="e">
        <f>CONCATENATE(TEs!#REF!," ",TEs!#REF!)</f>
        <v>#REF!</v>
      </c>
      <c r="K215" t="e">
        <f>TEs!#REF!</f>
        <v>#REF!</v>
      </c>
      <c r="L215" t="e">
        <f>TEs!#REF!</f>
        <v>#REF!</v>
      </c>
      <c r="M215" t="e">
        <f>TEs!#REF!</f>
        <v>#REF!</v>
      </c>
      <c r="N215" t="e">
        <f>TEs!#REF!</f>
        <v>#REF!</v>
      </c>
      <c r="O215" t="e">
        <f>TEs!#REF!</f>
        <v>#REF!</v>
      </c>
      <c r="P215" t="str">
        <f>TEs!A43</f>
        <v>Gesicki</v>
      </c>
      <c r="Q215" t="str">
        <f>TEs!C43</f>
        <v>Patriots</v>
      </c>
      <c r="R215" s="70">
        <f>TEs!D43</f>
        <v>14</v>
      </c>
      <c r="S215" s="1" t="e">
        <f>CONCATENATE(TEs!#REF!," ",TEs!#REF!)</f>
        <v>#REF!</v>
      </c>
      <c r="T215" t="e">
        <f>TEs!#REF!</f>
        <v>#REF!</v>
      </c>
      <c r="U215" t="e">
        <f>TEs!#REF!</f>
        <v>#REF!</v>
      </c>
      <c r="V215" t="e">
        <f>TEs!#REF!</f>
        <v>#REF!</v>
      </c>
      <c r="W215">
        <f>TEs!F43</f>
        <v>0</v>
      </c>
      <c r="X215">
        <f>TEs!H43</f>
        <v>0</v>
      </c>
      <c r="Y215">
        <f>TEs!J43</f>
        <v>25</v>
      </c>
      <c r="Z215">
        <f>TEs!L43</f>
        <v>2</v>
      </c>
      <c r="AA215" s="70">
        <f>TEs!O43</f>
        <v>35</v>
      </c>
      <c r="AB215" s="1" t="str">
        <f>CONCATENATE(TEs!B43," ",TEs!A43)</f>
        <v>Mike Gesicki</v>
      </c>
      <c r="AC215" t="str">
        <f>TEs!E43</f>
        <v>TE</v>
      </c>
      <c r="AD215" t="str">
        <f>TEs!C43</f>
        <v>Patriots</v>
      </c>
      <c r="AE215">
        <f>TEs!D43</f>
        <v>14</v>
      </c>
      <c r="AF215">
        <f>TEs!P43</f>
        <v>-64</v>
      </c>
      <c r="AG215">
        <f>TEs!R43</f>
        <v>-106</v>
      </c>
      <c r="AH215">
        <f>TEs!T43</f>
        <v>-39</v>
      </c>
      <c r="AI215">
        <f>TEs!V43</f>
        <v>-64</v>
      </c>
      <c r="AJ215" s="70">
        <f>TEs!X43</f>
        <v>-64</v>
      </c>
      <c r="AK215" t="e">
        <f t="shared" ca="1" si="40"/>
        <v>#NAME?</v>
      </c>
      <c r="AL215" t="e">
        <f t="shared" ca="1" si="41"/>
        <v>#NAME?</v>
      </c>
      <c r="AM215" t="e">
        <f t="shared" ca="1" si="42"/>
        <v>#NAME?</v>
      </c>
      <c r="AN215" t="e">
        <f t="shared" ca="1" si="43"/>
        <v>#NAME?</v>
      </c>
      <c r="AO215" t="e">
        <f t="shared" ca="1" si="44"/>
        <v>#NAME?</v>
      </c>
      <c r="AP215" t="e">
        <f t="shared" ca="1" si="45"/>
        <v>#NAME?</v>
      </c>
      <c r="AQ215" t="e">
        <f t="shared" ca="1" si="46"/>
        <v>#NAME?</v>
      </c>
      <c r="AR215" t="e">
        <f t="shared" ca="1" si="47"/>
        <v>#NAME?</v>
      </c>
      <c r="AS215" t="e">
        <f t="shared" ca="1" si="48"/>
        <v>#NAME?</v>
      </c>
      <c r="AT215" t="e">
        <f t="shared" ca="1" si="49"/>
        <v>#NAME?</v>
      </c>
      <c r="AU215" t="e">
        <f t="shared" ca="1" si="50"/>
        <v>#NAME?</v>
      </c>
      <c r="AV215" t="e">
        <f t="shared" ca="1" si="51"/>
        <v>#NAME?</v>
      </c>
    </row>
    <row r="216" spans="1:48" x14ac:dyDescent="0.35">
      <c r="A216" s="1" t="e">
        <f>CONCATENATE(TEs!#REF!," ",TEs!#REF!)</f>
        <v>#REF!</v>
      </c>
      <c r="B216" t="e">
        <f>TEs!#REF!</f>
        <v>#REF!</v>
      </c>
      <c r="C216" t="e">
        <f>TEs!#REF!</f>
        <v>#REF!</v>
      </c>
      <c r="D216" t="e">
        <f>TEs!#REF!</f>
        <v>#REF!</v>
      </c>
      <c r="E216" t="e">
        <f>TEs!#REF!</f>
        <v>#REF!</v>
      </c>
      <c r="F216" t="e">
        <f>TEs!#REF!</f>
        <v>#REF!</v>
      </c>
      <c r="G216" t="e">
        <f>TEs!#REF!</f>
        <v>#REF!</v>
      </c>
      <c r="H216" t="e">
        <f>TEs!#REF!</f>
        <v>#REF!</v>
      </c>
      <c r="I216" s="70" t="e">
        <f>TEs!#REF!</f>
        <v>#REF!</v>
      </c>
      <c r="J216" s="1" t="e">
        <f>CONCATENATE(TEs!#REF!," ",TEs!#REF!)</f>
        <v>#REF!</v>
      </c>
      <c r="K216" t="e">
        <f>TEs!#REF!</f>
        <v>#REF!</v>
      </c>
      <c r="L216" t="e">
        <f>TEs!#REF!</f>
        <v>#REF!</v>
      </c>
      <c r="M216" t="e">
        <f>TEs!#REF!</f>
        <v>#REF!</v>
      </c>
      <c r="N216" t="e">
        <f>TEs!#REF!</f>
        <v>#REF!</v>
      </c>
      <c r="O216" t="e">
        <f>TEs!#REF!</f>
        <v>#REF!</v>
      </c>
      <c r="P216" t="str">
        <f>TEs!A44</f>
        <v>Dulcich</v>
      </c>
      <c r="Q216" t="str">
        <f>TEs!C44</f>
        <v>Broncos</v>
      </c>
      <c r="R216" s="70">
        <f>TEs!D44</f>
        <v>14</v>
      </c>
      <c r="S216" s="1" t="e">
        <f>CONCATENATE(TEs!#REF!," ",TEs!#REF!)</f>
        <v>#REF!</v>
      </c>
      <c r="T216" t="e">
        <f>TEs!#REF!</f>
        <v>#REF!</v>
      </c>
      <c r="U216" t="e">
        <f>TEs!#REF!</f>
        <v>#REF!</v>
      </c>
      <c r="V216" t="e">
        <f>TEs!#REF!</f>
        <v>#REF!</v>
      </c>
      <c r="W216">
        <f>TEs!F44</f>
        <v>0</v>
      </c>
      <c r="X216">
        <f>TEs!H44</f>
        <v>0</v>
      </c>
      <c r="Y216">
        <f>TEs!J44</f>
        <v>24</v>
      </c>
      <c r="Z216">
        <f>TEs!L44</f>
        <v>2</v>
      </c>
      <c r="AA216" s="70">
        <f>TEs!O44</f>
        <v>32</v>
      </c>
      <c r="AB216" s="1" t="str">
        <f>CONCATENATE(TEs!B44," ",TEs!A44)</f>
        <v>Greg Dulcich</v>
      </c>
      <c r="AC216" t="str">
        <f>TEs!E44</f>
        <v>TE</v>
      </c>
      <c r="AD216" t="str">
        <f>TEs!C44</f>
        <v>Broncos</v>
      </c>
      <c r="AE216">
        <f>TEs!D44</f>
        <v>14</v>
      </c>
      <c r="AF216">
        <f>TEs!P44</f>
        <v>-67</v>
      </c>
      <c r="AG216">
        <f>TEs!R44</f>
        <v>-110</v>
      </c>
      <c r="AH216">
        <f>TEs!T44</f>
        <v>-40</v>
      </c>
      <c r="AI216">
        <f>TEs!V44</f>
        <v>-67</v>
      </c>
      <c r="AJ216" s="70">
        <f>TEs!X44</f>
        <v>-67</v>
      </c>
      <c r="AK216" t="e">
        <f t="shared" ca="1" si="40"/>
        <v>#NAME?</v>
      </c>
      <c r="AL216" t="e">
        <f t="shared" ca="1" si="41"/>
        <v>#NAME?</v>
      </c>
      <c r="AM216" t="e">
        <f t="shared" ca="1" si="42"/>
        <v>#NAME?</v>
      </c>
      <c r="AN216" t="e">
        <f t="shared" ca="1" si="43"/>
        <v>#NAME?</v>
      </c>
      <c r="AO216" t="e">
        <f t="shared" ca="1" si="44"/>
        <v>#NAME?</v>
      </c>
      <c r="AP216" t="e">
        <f t="shared" ca="1" si="45"/>
        <v>#NAME?</v>
      </c>
      <c r="AQ216" t="e">
        <f t="shared" ca="1" si="46"/>
        <v>#NAME?</v>
      </c>
      <c r="AR216" t="e">
        <f t="shared" ca="1" si="47"/>
        <v>#NAME?</v>
      </c>
      <c r="AS216" t="e">
        <f t="shared" ca="1" si="48"/>
        <v>#NAME?</v>
      </c>
      <c r="AT216" t="e">
        <f t="shared" ca="1" si="49"/>
        <v>#NAME?</v>
      </c>
      <c r="AU216" t="e">
        <f t="shared" ca="1" si="50"/>
        <v>#NAME?</v>
      </c>
      <c r="AV216" t="e">
        <f t="shared" ca="1" si="51"/>
        <v>#NAME?</v>
      </c>
    </row>
    <row r="217" spans="1:48" x14ac:dyDescent="0.35">
      <c r="A217" s="1" t="e">
        <f>CONCATENATE(TEs!#REF!," ",TEs!#REF!)</f>
        <v>#REF!</v>
      </c>
      <c r="B217" t="e">
        <f>TEs!#REF!</f>
        <v>#REF!</v>
      </c>
      <c r="C217" t="e">
        <f>TEs!#REF!</f>
        <v>#REF!</v>
      </c>
      <c r="D217" t="e">
        <f>TEs!#REF!</f>
        <v>#REF!</v>
      </c>
      <c r="E217" t="e">
        <f>TEs!#REF!</f>
        <v>#REF!</v>
      </c>
      <c r="F217" t="e">
        <f>TEs!#REF!</f>
        <v>#REF!</v>
      </c>
      <c r="G217" t="e">
        <f>TEs!#REF!</f>
        <v>#REF!</v>
      </c>
      <c r="H217" t="e">
        <f>TEs!#REF!</f>
        <v>#REF!</v>
      </c>
      <c r="I217" s="70" t="e">
        <f>TEs!#REF!</f>
        <v>#REF!</v>
      </c>
      <c r="J217" s="1" t="e">
        <f>CONCATENATE(TEs!#REF!," ",TEs!#REF!)</f>
        <v>#REF!</v>
      </c>
      <c r="K217" t="e">
        <f>TEs!#REF!</f>
        <v>#REF!</v>
      </c>
      <c r="L217" t="e">
        <f>TEs!#REF!</f>
        <v>#REF!</v>
      </c>
      <c r="M217" t="e">
        <f>TEs!#REF!</f>
        <v>#REF!</v>
      </c>
      <c r="N217" t="e">
        <f>TEs!#REF!</f>
        <v>#REF!</v>
      </c>
      <c r="O217" t="e">
        <f>TEs!#REF!</f>
        <v>#REF!</v>
      </c>
      <c r="P217" t="str">
        <f>TEs!A45</f>
        <v>Washington</v>
      </c>
      <c r="Q217" t="str">
        <f>TEs!C45</f>
        <v>Steelers</v>
      </c>
      <c r="R217" s="70">
        <f>TEs!D45</f>
        <v>9</v>
      </c>
      <c r="S217" s="1" t="e">
        <f>CONCATENATE(TEs!#REF!," ",TEs!#REF!)</f>
        <v>#REF!</v>
      </c>
      <c r="T217" t="e">
        <f>TEs!#REF!</f>
        <v>#REF!</v>
      </c>
      <c r="U217" t="e">
        <f>TEs!#REF!</f>
        <v>#REF!</v>
      </c>
      <c r="V217" t="e">
        <f>TEs!#REF!</f>
        <v>#REF!</v>
      </c>
      <c r="W217">
        <f>TEs!F45</f>
        <v>0</v>
      </c>
      <c r="X217">
        <f>TEs!H45</f>
        <v>0</v>
      </c>
      <c r="Y217">
        <f>TEs!J45</f>
        <v>14</v>
      </c>
      <c r="Z217">
        <f>TEs!L45</f>
        <v>1</v>
      </c>
      <c r="AA217" s="70">
        <f>TEs!O45</f>
        <v>38</v>
      </c>
      <c r="AB217" s="1" t="str">
        <f>CONCATENATE(TEs!B45," ",TEs!A45)</f>
        <v>Darnell Washington</v>
      </c>
      <c r="AC217" t="str">
        <f>TEs!E45</f>
        <v>TE</v>
      </c>
      <c r="AD217" t="str">
        <f>TEs!C45</f>
        <v>Steelers</v>
      </c>
      <c r="AE217">
        <f>TEs!D45</f>
        <v>9</v>
      </c>
      <c r="AF217">
        <f>TEs!P45</f>
        <v>-61</v>
      </c>
      <c r="AG217">
        <f>TEs!R45</f>
        <v>-114</v>
      </c>
      <c r="AH217">
        <f>TEs!T45</f>
        <v>-34</v>
      </c>
      <c r="AI217">
        <f>TEs!V45</f>
        <v>-61</v>
      </c>
      <c r="AJ217" s="70">
        <f>TEs!X45</f>
        <v>-61</v>
      </c>
      <c r="AK217" t="e">
        <f t="shared" ca="1" si="40"/>
        <v>#NAME?</v>
      </c>
      <c r="AL217" t="e">
        <f t="shared" ca="1" si="41"/>
        <v>#NAME?</v>
      </c>
      <c r="AM217" t="e">
        <f t="shared" ca="1" si="42"/>
        <v>#NAME?</v>
      </c>
      <c r="AN217" t="e">
        <f t="shared" ca="1" si="43"/>
        <v>#NAME?</v>
      </c>
      <c r="AO217" t="e">
        <f t="shared" ca="1" si="44"/>
        <v>#NAME?</v>
      </c>
      <c r="AP217" t="e">
        <f t="shared" ca="1" si="45"/>
        <v>#NAME?</v>
      </c>
      <c r="AQ217" t="e">
        <f t="shared" ca="1" si="46"/>
        <v>#NAME?</v>
      </c>
      <c r="AR217" t="e">
        <f t="shared" ca="1" si="47"/>
        <v>#NAME?</v>
      </c>
      <c r="AS217" t="e">
        <f t="shared" ca="1" si="48"/>
        <v>#NAME?</v>
      </c>
      <c r="AT217" t="e">
        <f t="shared" ca="1" si="49"/>
        <v>#NAME?</v>
      </c>
      <c r="AU217" t="e">
        <f t="shared" ca="1" si="50"/>
        <v>#NAME?</v>
      </c>
      <c r="AV217" t="e">
        <f t="shared" ca="1" si="51"/>
        <v>#NAME?</v>
      </c>
    </row>
    <row r="218" spans="1:48" x14ac:dyDescent="0.35">
      <c r="A218" s="1" t="e">
        <f>CONCATENATE(WRs!#REF!," ",WRs!#REF!)</f>
        <v>#REF!</v>
      </c>
      <c r="B218" t="e">
        <f>WRs!#REF!</f>
        <v>#REF!</v>
      </c>
      <c r="C218" t="e">
        <f>WRs!#REF!</f>
        <v>#REF!</v>
      </c>
      <c r="D218" t="e">
        <f>WRs!#REF!</f>
        <v>#REF!</v>
      </c>
      <c r="E218" t="e">
        <f>WRs!#REF!</f>
        <v>#REF!</v>
      </c>
      <c r="F218" t="e">
        <f>WRs!#REF!</f>
        <v>#REF!</v>
      </c>
      <c r="G218" t="e">
        <f>WRs!#REF!</f>
        <v>#REF!</v>
      </c>
      <c r="H218" t="e">
        <f>WRs!#REF!</f>
        <v>#REF!</v>
      </c>
      <c r="I218" s="70" t="e">
        <f>WRs!#REF!</f>
        <v>#REF!</v>
      </c>
      <c r="J218" s="1" t="e">
        <f>CONCATENATE(WRs!#REF!," ",WRs!#REF!)</f>
        <v>#REF!</v>
      </c>
      <c r="K218" t="e">
        <f>WRs!#REF!</f>
        <v>#REF!</v>
      </c>
      <c r="L218" t="e">
        <f>WRs!#REF!</f>
        <v>#REF!</v>
      </c>
      <c r="M218" t="e">
        <f>WRs!#REF!</f>
        <v>#REF!</v>
      </c>
      <c r="N218" t="e">
        <f>WRs!#REF!</f>
        <v>#REF!</v>
      </c>
      <c r="O218" t="e">
        <f>WRs!#REF!</f>
        <v>#REF!</v>
      </c>
      <c r="P218" t="str">
        <f>WRs!A2</f>
        <v>Lamb</v>
      </c>
      <c r="Q218" t="str">
        <f>WRs!C2</f>
        <v>Cowboys</v>
      </c>
      <c r="R218" s="70">
        <f>WRs!D2</f>
        <v>7</v>
      </c>
      <c r="S218" s="1" t="e">
        <f>CONCATENATE(WRs!#REF!," ",WRs!#REF!)</f>
        <v>#REF!</v>
      </c>
      <c r="T218" t="e">
        <f>WRs!#REF!</f>
        <v>#REF!</v>
      </c>
      <c r="U218" t="e">
        <f>WRs!#REF!</f>
        <v>#REF!</v>
      </c>
      <c r="V218" t="e">
        <f>WRs!#REF!</f>
        <v>#REF!</v>
      </c>
      <c r="W218">
        <f>WRs!F2</f>
        <v>0</v>
      </c>
      <c r="X218">
        <f>WRs!H2</f>
        <v>0</v>
      </c>
      <c r="Y218">
        <f>WRs!J2</f>
        <v>133</v>
      </c>
      <c r="Z218">
        <f>WRs!L2</f>
        <v>15</v>
      </c>
      <c r="AA218" s="70">
        <f>WRs!O2</f>
        <v>272</v>
      </c>
      <c r="AB218" s="1" t="str">
        <f>CONCATENATE(WRs!B2," ",WRs!A2)</f>
        <v>CeeDee Lamb</v>
      </c>
      <c r="AC218" t="str">
        <f>WRs!E2</f>
        <v>WR</v>
      </c>
      <c r="AD218" t="str">
        <f>WRs!C2</f>
        <v>Cowboys</v>
      </c>
      <c r="AE218">
        <f>WRs!D2</f>
        <v>7</v>
      </c>
      <c r="AF218">
        <f>WRs!P2</f>
        <v>140</v>
      </c>
      <c r="AG218">
        <f>WRs!R2</f>
        <v>199</v>
      </c>
      <c r="AH218">
        <f>WRs!T2</f>
        <v>88</v>
      </c>
      <c r="AI218">
        <f>WRs!V2</f>
        <v>140</v>
      </c>
      <c r="AJ218" s="70">
        <f>WRs!X2</f>
        <v>138</v>
      </c>
      <c r="AK218" t="e">
        <f t="shared" ca="1" si="40"/>
        <v>#NAME?</v>
      </c>
      <c r="AL218" t="e">
        <f t="shared" ca="1" si="41"/>
        <v>#NAME?</v>
      </c>
      <c r="AM218" t="e">
        <f t="shared" ca="1" si="42"/>
        <v>#NAME?</v>
      </c>
      <c r="AN218" t="e">
        <f t="shared" ca="1" si="43"/>
        <v>#NAME?</v>
      </c>
      <c r="AO218" t="e">
        <f t="shared" ca="1" si="44"/>
        <v>#NAME?</v>
      </c>
      <c r="AP218" t="e">
        <f t="shared" ca="1" si="45"/>
        <v>#NAME?</v>
      </c>
      <c r="AQ218" t="e">
        <f t="shared" ca="1" si="46"/>
        <v>#NAME?</v>
      </c>
      <c r="AR218" t="e">
        <f t="shared" ca="1" si="47"/>
        <v>#NAME?</v>
      </c>
      <c r="AS218" t="e">
        <f t="shared" ca="1" si="48"/>
        <v>#NAME?</v>
      </c>
      <c r="AT218" t="e">
        <f t="shared" ca="1" si="49"/>
        <v>#NAME?</v>
      </c>
      <c r="AU218" t="e">
        <f t="shared" ca="1" si="50"/>
        <v>#NAME?</v>
      </c>
      <c r="AV218" t="e">
        <f t="shared" ca="1" si="51"/>
        <v>#NAME?</v>
      </c>
    </row>
    <row r="219" spans="1:48" x14ac:dyDescent="0.35">
      <c r="A219" s="1" t="e">
        <f>CONCATENATE(WRs!#REF!," ",WRs!#REF!)</f>
        <v>#REF!</v>
      </c>
      <c r="B219" t="e">
        <f>WRs!#REF!</f>
        <v>#REF!</v>
      </c>
      <c r="C219" t="e">
        <f>WRs!#REF!</f>
        <v>#REF!</v>
      </c>
      <c r="D219" t="e">
        <f>WRs!#REF!</f>
        <v>#REF!</v>
      </c>
      <c r="E219" t="e">
        <f>WRs!#REF!</f>
        <v>#REF!</v>
      </c>
      <c r="F219" t="e">
        <f>WRs!#REF!</f>
        <v>#REF!</v>
      </c>
      <c r="G219" t="e">
        <f>WRs!#REF!</f>
        <v>#REF!</v>
      </c>
      <c r="H219" t="e">
        <f>WRs!#REF!</f>
        <v>#REF!</v>
      </c>
      <c r="I219" s="70" t="e">
        <f>WRs!#REF!</f>
        <v>#REF!</v>
      </c>
      <c r="J219" s="1" t="e">
        <f>CONCATENATE(WRs!#REF!," ",WRs!#REF!)</f>
        <v>#REF!</v>
      </c>
      <c r="K219" t="e">
        <f>WRs!#REF!</f>
        <v>#REF!</v>
      </c>
      <c r="L219" t="e">
        <f>WRs!#REF!</f>
        <v>#REF!</v>
      </c>
      <c r="M219" t="e">
        <f>WRs!#REF!</f>
        <v>#REF!</v>
      </c>
      <c r="N219" t="e">
        <f>WRs!#REF!</f>
        <v>#REF!</v>
      </c>
      <c r="O219" t="e">
        <f>WRs!#REF!</f>
        <v>#REF!</v>
      </c>
      <c r="P219" t="str">
        <f>WRs!A3</f>
        <v>Hill</v>
      </c>
      <c r="Q219" t="str">
        <f>WRs!C3</f>
        <v>Dolphins</v>
      </c>
      <c r="R219" s="70">
        <f>WRs!D3</f>
        <v>6</v>
      </c>
      <c r="S219" s="1" t="e">
        <f>CONCATENATE(WRs!#REF!," ",WRs!#REF!)</f>
        <v>#REF!</v>
      </c>
      <c r="T219" t="e">
        <f>WRs!#REF!</f>
        <v>#REF!</v>
      </c>
      <c r="U219" t="e">
        <f>WRs!#REF!</f>
        <v>#REF!</v>
      </c>
      <c r="V219" t="e">
        <f>WRs!#REF!</f>
        <v>#REF!</v>
      </c>
      <c r="W219">
        <f>WRs!F3</f>
        <v>0</v>
      </c>
      <c r="X219">
        <f>WRs!H3</f>
        <v>0</v>
      </c>
      <c r="Y219">
        <f>WRs!J3</f>
        <v>117</v>
      </c>
      <c r="Z219">
        <f>WRs!L3</f>
        <v>15</v>
      </c>
      <c r="AA219" s="70">
        <f>WRs!O3</f>
        <v>273</v>
      </c>
      <c r="AB219" s="1" t="str">
        <f>CONCATENATE(WRs!B3," ",WRs!A3)</f>
        <v>Tyreek Hill</v>
      </c>
      <c r="AC219" t="str">
        <f>WRs!E3</f>
        <v>WR</v>
      </c>
      <c r="AD219" t="str">
        <f>WRs!C3</f>
        <v>Dolphins</v>
      </c>
      <c r="AE219">
        <f>WRs!D3</f>
        <v>6</v>
      </c>
      <c r="AF219">
        <f>WRs!P3</f>
        <v>141</v>
      </c>
      <c r="AG219">
        <f>WRs!R3</f>
        <v>184</v>
      </c>
      <c r="AH219">
        <f>WRs!T3</f>
        <v>89</v>
      </c>
      <c r="AI219">
        <f>WRs!V3</f>
        <v>141</v>
      </c>
      <c r="AJ219" s="70">
        <f>WRs!X3</f>
        <v>139</v>
      </c>
      <c r="AK219" t="e">
        <f t="shared" ca="1" si="40"/>
        <v>#NAME?</v>
      </c>
      <c r="AL219" t="e">
        <f t="shared" ca="1" si="41"/>
        <v>#NAME?</v>
      </c>
      <c r="AM219" t="e">
        <f t="shared" ca="1" si="42"/>
        <v>#NAME?</v>
      </c>
      <c r="AN219" t="e">
        <f t="shared" ca="1" si="43"/>
        <v>#NAME?</v>
      </c>
      <c r="AO219" t="e">
        <f t="shared" ca="1" si="44"/>
        <v>#NAME?</v>
      </c>
      <c r="AP219" t="e">
        <f t="shared" ca="1" si="45"/>
        <v>#NAME?</v>
      </c>
      <c r="AQ219" t="e">
        <f t="shared" ca="1" si="46"/>
        <v>#NAME?</v>
      </c>
      <c r="AR219" t="e">
        <f t="shared" ca="1" si="47"/>
        <v>#NAME?</v>
      </c>
      <c r="AS219" t="e">
        <f t="shared" ca="1" si="48"/>
        <v>#NAME?</v>
      </c>
      <c r="AT219" t="e">
        <f t="shared" ca="1" si="49"/>
        <v>#NAME?</v>
      </c>
      <c r="AU219" t="e">
        <f t="shared" ca="1" si="50"/>
        <v>#NAME?</v>
      </c>
      <c r="AV219" t="e">
        <f t="shared" ca="1" si="51"/>
        <v>#NAME?</v>
      </c>
    </row>
    <row r="220" spans="1:48" x14ac:dyDescent="0.35">
      <c r="A220" s="1" t="e">
        <f>CONCATENATE(WRs!#REF!," ",WRs!#REF!)</f>
        <v>#REF!</v>
      </c>
      <c r="B220" t="e">
        <f>WRs!#REF!</f>
        <v>#REF!</v>
      </c>
      <c r="C220" t="e">
        <f>WRs!#REF!</f>
        <v>#REF!</v>
      </c>
      <c r="D220" t="e">
        <f>WRs!#REF!</f>
        <v>#REF!</v>
      </c>
      <c r="E220" t="e">
        <f>WRs!#REF!</f>
        <v>#REF!</v>
      </c>
      <c r="F220" t="e">
        <f>WRs!#REF!</f>
        <v>#REF!</v>
      </c>
      <c r="G220" t="e">
        <f>WRs!#REF!</f>
        <v>#REF!</v>
      </c>
      <c r="H220" t="e">
        <f>WRs!#REF!</f>
        <v>#REF!</v>
      </c>
      <c r="I220" s="70" t="e">
        <f>WRs!#REF!</f>
        <v>#REF!</v>
      </c>
      <c r="J220" s="1" t="e">
        <f>CONCATENATE(WRs!#REF!," ",WRs!#REF!)</f>
        <v>#REF!</v>
      </c>
      <c r="K220" t="e">
        <f>WRs!#REF!</f>
        <v>#REF!</v>
      </c>
      <c r="L220" t="e">
        <f>WRs!#REF!</f>
        <v>#REF!</v>
      </c>
      <c r="M220" t="e">
        <f>WRs!#REF!</f>
        <v>#REF!</v>
      </c>
      <c r="N220" t="e">
        <f>WRs!#REF!</f>
        <v>#REF!</v>
      </c>
      <c r="O220" t="e">
        <f>WRs!#REF!</f>
        <v>#REF!</v>
      </c>
      <c r="P220" t="str">
        <f>WRs!A4</f>
        <v>St. Brown</v>
      </c>
      <c r="Q220" t="str">
        <f>WRs!C4</f>
        <v>Lions</v>
      </c>
      <c r="R220" s="70">
        <f>WRs!D4</f>
        <v>5</v>
      </c>
      <c r="S220" s="1" t="e">
        <f>CONCATENATE(WRs!#REF!," ",WRs!#REF!)</f>
        <v>#REF!</v>
      </c>
      <c r="T220" t="e">
        <f>WRs!#REF!</f>
        <v>#REF!</v>
      </c>
      <c r="U220" t="e">
        <f>WRs!#REF!</f>
        <v>#REF!</v>
      </c>
      <c r="V220" t="e">
        <f>WRs!#REF!</f>
        <v>#REF!</v>
      </c>
      <c r="W220">
        <f>WRs!F4</f>
        <v>0</v>
      </c>
      <c r="X220">
        <f>WRs!H4</f>
        <v>0</v>
      </c>
      <c r="Y220">
        <f>WRs!J4</f>
        <v>141</v>
      </c>
      <c r="Z220">
        <f>WRs!L4</f>
        <v>12</v>
      </c>
      <c r="AA220" s="70">
        <f>WRs!O4</f>
        <v>248</v>
      </c>
      <c r="AB220" s="1" t="str">
        <f>CONCATENATE(WRs!B4," ",WRs!A4)</f>
        <v>Amon-Ra St. Brown</v>
      </c>
      <c r="AC220" t="str">
        <f>WRs!E4</f>
        <v>WR</v>
      </c>
      <c r="AD220" t="str">
        <f>WRs!C4</f>
        <v>Lions</v>
      </c>
      <c r="AE220">
        <f>WRs!D4</f>
        <v>5</v>
      </c>
      <c r="AF220">
        <f>WRs!P4</f>
        <v>116</v>
      </c>
      <c r="AG220">
        <f>WRs!R4</f>
        <v>183</v>
      </c>
      <c r="AH220">
        <f>WRs!T4</f>
        <v>69</v>
      </c>
      <c r="AI220">
        <f>WRs!V4</f>
        <v>116</v>
      </c>
      <c r="AJ220" s="70">
        <f>WRs!X4</f>
        <v>114</v>
      </c>
      <c r="AK220" t="e">
        <f t="shared" ca="1" si="40"/>
        <v>#NAME?</v>
      </c>
      <c r="AL220" t="e">
        <f t="shared" ca="1" si="41"/>
        <v>#NAME?</v>
      </c>
      <c r="AM220" t="e">
        <f t="shared" ca="1" si="42"/>
        <v>#NAME?</v>
      </c>
      <c r="AN220" t="e">
        <f t="shared" ca="1" si="43"/>
        <v>#NAME?</v>
      </c>
      <c r="AO220" t="e">
        <f t="shared" ca="1" si="44"/>
        <v>#NAME?</v>
      </c>
      <c r="AP220" t="e">
        <f t="shared" ca="1" si="45"/>
        <v>#NAME?</v>
      </c>
      <c r="AQ220" t="e">
        <f t="shared" ca="1" si="46"/>
        <v>#NAME?</v>
      </c>
      <c r="AR220" t="e">
        <f t="shared" ca="1" si="47"/>
        <v>#NAME?</v>
      </c>
      <c r="AS220" t="e">
        <f t="shared" ca="1" si="48"/>
        <v>#NAME?</v>
      </c>
      <c r="AT220" t="e">
        <f t="shared" ca="1" si="49"/>
        <v>#NAME?</v>
      </c>
      <c r="AU220" t="e">
        <f t="shared" ca="1" si="50"/>
        <v>#NAME?</v>
      </c>
      <c r="AV220" t="e">
        <f t="shared" ca="1" si="51"/>
        <v>#NAME?</v>
      </c>
    </row>
    <row r="221" spans="1:48" x14ac:dyDescent="0.35">
      <c r="A221" s="1" t="e">
        <f>CONCATENATE(WRs!#REF!," ",WRs!#REF!)</f>
        <v>#REF!</v>
      </c>
      <c r="B221" t="e">
        <f>WRs!#REF!</f>
        <v>#REF!</v>
      </c>
      <c r="C221" t="e">
        <f>WRs!#REF!</f>
        <v>#REF!</v>
      </c>
      <c r="D221" t="e">
        <f>WRs!#REF!</f>
        <v>#REF!</v>
      </c>
      <c r="E221" t="e">
        <f>WRs!#REF!</f>
        <v>#REF!</v>
      </c>
      <c r="F221" t="e">
        <f>WRs!#REF!</f>
        <v>#REF!</v>
      </c>
      <c r="G221" t="e">
        <f>WRs!#REF!</f>
        <v>#REF!</v>
      </c>
      <c r="H221" t="e">
        <f>WRs!#REF!</f>
        <v>#REF!</v>
      </c>
      <c r="I221" s="70" t="e">
        <f>WRs!#REF!</f>
        <v>#REF!</v>
      </c>
      <c r="J221" s="1" t="e">
        <f>CONCATENATE(WRs!#REF!," ",WRs!#REF!)</f>
        <v>#REF!</v>
      </c>
      <c r="K221" t="e">
        <f>WRs!#REF!</f>
        <v>#REF!</v>
      </c>
      <c r="L221" t="e">
        <f>WRs!#REF!</f>
        <v>#REF!</v>
      </c>
      <c r="M221" t="e">
        <f>WRs!#REF!</f>
        <v>#REF!</v>
      </c>
      <c r="N221" t="e">
        <f>WRs!#REF!</f>
        <v>#REF!</v>
      </c>
      <c r="O221" t="e">
        <f>WRs!#REF!</f>
        <v>#REF!</v>
      </c>
      <c r="P221" t="str">
        <f>WRs!A5</f>
        <v>Chase</v>
      </c>
      <c r="Q221" t="str">
        <f>WRs!C5</f>
        <v>Bengals</v>
      </c>
      <c r="R221" s="70">
        <f>WRs!D5</f>
        <v>12</v>
      </c>
      <c r="S221" s="1" t="e">
        <f>CONCATENATE(WRs!#REF!," ",WRs!#REF!)</f>
        <v>#REF!</v>
      </c>
      <c r="T221" t="e">
        <f>WRs!#REF!</f>
        <v>#REF!</v>
      </c>
      <c r="U221" t="e">
        <f>WRs!#REF!</f>
        <v>#REF!</v>
      </c>
      <c r="V221" t="e">
        <f>WRs!#REF!</f>
        <v>#REF!</v>
      </c>
      <c r="W221">
        <f>WRs!F5</f>
        <v>0</v>
      </c>
      <c r="X221">
        <f>WRs!H5</f>
        <v>0</v>
      </c>
      <c r="Y221">
        <f>WRs!J5</f>
        <v>124</v>
      </c>
      <c r="Z221">
        <f>WRs!L5</f>
        <v>16</v>
      </c>
      <c r="AA221" s="70">
        <f>WRs!O5</f>
        <v>257</v>
      </c>
      <c r="AB221" s="1" t="str">
        <f>CONCATENATE(WRs!B5," ",WRs!A5)</f>
        <v>Ja'Marr Chase</v>
      </c>
      <c r="AC221" t="str">
        <f>WRs!E5</f>
        <v>WR</v>
      </c>
      <c r="AD221" t="str">
        <f>WRs!C5</f>
        <v>Bengals</v>
      </c>
      <c r="AE221">
        <f>WRs!D5</f>
        <v>12</v>
      </c>
      <c r="AF221">
        <f>WRs!P5</f>
        <v>125</v>
      </c>
      <c r="AG221">
        <f>WRs!R5</f>
        <v>175</v>
      </c>
      <c r="AH221">
        <f>WRs!T5</f>
        <v>86</v>
      </c>
      <c r="AI221">
        <f>WRs!V5</f>
        <v>125</v>
      </c>
      <c r="AJ221" s="70">
        <f>WRs!X5</f>
        <v>123</v>
      </c>
      <c r="AK221" t="e">
        <f t="shared" ca="1" si="40"/>
        <v>#NAME?</v>
      </c>
      <c r="AL221" t="e">
        <f t="shared" ca="1" si="41"/>
        <v>#NAME?</v>
      </c>
      <c r="AM221" t="e">
        <f t="shared" ca="1" si="42"/>
        <v>#NAME?</v>
      </c>
      <c r="AN221" t="e">
        <f t="shared" ca="1" si="43"/>
        <v>#NAME?</v>
      </c>
      <c r="AO221" t="e">
        <f t="shared" ca="1" si="44"/>
        <v>#NAME?</v>
      </c>
      <c r="AP221" t="e">
        <f t="shared" ca="1" si="45"/>
        <v>#NAME?</v>
      </c>
      <c r="AQ221" t="e">
        <f t="shared" ca="1" si="46"/>
        <v>#NAME?</v>
      </c>
      <c r="AR221" t="e">
        <f t="shared" ca="1" si="47"/>
        <v>#NAME?</v>
      </c>
      <c r="AS221" t="e">
        <f t="shared" ca="1" si="48"/>
        <v>#NAME?</v>
      </c>
      <c r="AT221" t="e">
        <f t="shared" ca="1" si="49"/>
        <v>#NAME?</v>
      </c>
      <c r="AU221" t="e">
        <f t="shared" ca="1" si="50"/>
        <v>#NAME?</v>
      </c>
      <c r="AV221" t="e">
        <f t="shared" ca="1" si="51"/>
        <v>#NAME?</v>
      </c>
    </row>
    <row r="222" spans="1:48" x14ac:dyDescent="0.35">
      <c r="A222" s="1" t="e">
        <f>CONCATENATE(WRs!#REF!," ",WRs!#REF!)</f>
        <v>#REF!</v>
      </c>
      <c r="B222" t="e">
        <f>WRs!#REF!</f>
        <v>#REF!</v>
      </c>
      <c r="C222" t="e">
        <f>WRs!#REF!</f>
        <v>#REF!</v>
      </c>
      <c r="D222" t="e">
        <f>WRs!#REF!</f>
        <v>#REF!</v>
      </c>
      <c r="E222" t="e">
        <f>WRs!#REF!</f>
        <v>#REF!</v>
      </c>
      <c r="F222" t="e">
        <f>WRs!#REF!</f>
        <v>#REF!</v>
      </c>
      <c r="G222" t="e">
        <f>WRs!#REF!</f>
        <v>#REF!</v>
      </c>
      <c r="H222" t="e">
        <f>WRs!#REF!</f>
        <v>#REF!</v>
      </c>
      <c r="I222" s="70" t="e">
        <f>WRs!#REF!</f>
        <v>#REF!</v>
      </c>
      <c r="J222" s="1" t="e">
        <f>CONCATENATE(WRs!#REF!," ",WRs!#REF!)</f>
        <v>#REF!</v>
      </c>
      <c r="K222" t="e">
        <f>WRs!#REF!</f>
        <v>#REF!</v>
      </c>
      <c r="L222" t="e">
        <f>WRs!#REF!</f>
        <v>#REF!</v>
      </c>
      <c r="M222" t="e">
        <f>WRs!#REF!</f>
        <v>#REF!</v>
      </c>
      <c r="N222" t="e">
        <f>WRs!#REF!</f>
        <v>#REF!</v>
      </c>
      <c r="O222" t="e">
        <f>WRs!#REF!</f>
        <v>#REF!</v>
      </c>
      <c r="P222" t="str">
        <f>WRs!A6</f>
        <v>Jefferson</v>
      </c>
      <c r="Q222" t="str">
        <f>WRs!C6</f>
        <v>Vikings</v>
      </c>
      <c r="R222" s="70">
        <f>WRs!D6</f>
        <v>6</v>
      </c>
      <c r="S222" s="1" t="e">
        <f>CONCATENATE(WRs!#REF!," ",WRs!#REF!)</f>
        <v>#REF!</v>
      </c>
      <c r="T222" t="e">
        <f>WRs!#REF!</f>
        <v>#REF!</v>
      </c>
      <c r="U222" t="e">
        <f>WRs!#REF!</f>
        <v>#REF!</v>
      </c>
      <c r="V222" t="e">
        <f>WRs!#REF!</f>
        <v>#REF!</v>
      </c>
      <c r="W222">
        <f>WRs!F6</f>
        <v>0</v>
      </c>
      <c r="X222">
        <f>WRs!H6</f>
        <v>0</v>
      </c>
      <c r="Y222">
        <f>WRs!J6</f>
        <v>120</v>
      </c>
      <c r="Z222">
        <f>WRs!L6</f>
        <v>13</v>
      </c>
      <c r="AA222" s="70">
        <f>WRs!O6</f>
        <v>256</v>
      </c>
      <c r="AB222" s="1" t="str">
        <f>CONCATENATE(WRs!B6," ",WRs!A6)</f>
        <v>Justin Jefferson</v>
      </c>
      <c r="AC222" t="str">
        <f>WRs!E6</f>
        <v>WR</v>
      </c>
      <c r="AD222" t="str">
        <f>WRs!C6</f>
        <v>Vikings</v>
      </c>
      <c r="AE222">
        <f>WRs!D6</f>
        <v>6</v>
      </c>
      <c r="AF222">
        <f>WRs!P6</f>
        <v>124</v>
      </c>
      <c r="AG222">
        <f>WRs!R6</f>
        <v>170</v>
      </c>
      <c r="AH222">
        <f>WRs!T6</f>
        <v>75</v>
      </c>
      <c r="AI222">
        <f>WRs!V6</f>
        <v>124</v>
      </c>
      <c r="AJ222" s="70">
        <f>WRs!X6</f>
        <v>122</v>
      </c>
      <c r="AK222" t="e">
        <f t="shared" ca="1" si="40"/>
        <v>#NAME?</v>
      </c>
      <c r="AL222" t="e">
        <f t="shared" ca="1" si="41"/>
        <v>#NAME?</v>
      </c>
      <c r="AM222" t="e">
        <f t="shared" ca="1" si="42"/>
        <v>#NAME?</v>
      </c>
      <c r="AN222" t="e">
        <f t="shared" ca="1" si="43"/>
        <v>#NAME?</v>
      </c>
      <c r="AO222" t="e">
        <f t="shared" ca="1" si="44"/>
        <v>#NAME?</v>
      </c>
      <c r="AP222" t="e">
        <f t="shared" ca="1" si="45"/>
        <v>#NAME?</v>
      </c>
      <c r="AQ222" t="e">
        <f t="shared" ca="1" si="46"/>
        <v>#NAME?</v>
      </c>
      <c r="AR222" t="e">
        <f t="shared" ca="1" si="47"/>
        <v>#NAME?</v>
      </c>
      <c r="AS222" t="e">
        <f t="shared" ca="1" si="48"/>
        <v>#NAME?</v>
      </c>
      <c r="AT222" t="e">
        <f t="shared" ca="1" si="49"/>
        <v>#NAME?</v>
      </c>
      <c r="AU222" t="e">
        <f t="shared" ca="1" si="50"/>
        <v>#NAME?</v>
      </c>
      <c r="AV222" t="e">
        <f t="shared" ca="1" si="51"/>
        <v>#NAME?</v>
      </c>
    </row>
    <row r="223" spans="1:48" x14ac:dyDescent="0.35">
      <c r="A223" s="1" t="e">
        <f>CONCATENATE(WRs!#REF!," ",WRs!#REF!)</f>
        <v>#REF!</v>
      </c>
      <c r="B223" t="e">
        <f>WRs!#REF!</f>
        <v>#REF!</v>
      </c>
      <c r="C223" t="e">
        <f>WRs!#REF!</f>
        <v>#REF!</v>
      </c>
      <c r="D223" t="e">
        <f>WRs!#REF!</f>
        <v>#REF!</v>
      </c>
      <c r="E223" t="e">
        <f>WRs!#REF!</f>
        <v>#REF!</v>
      </c>
      <c r="F223" t="e">
        <f>WRs!#REF!</f>
        <v>#REF!</v>
      </c>
      <c r="G223" t="e">
        <f>WRs!#REF!</f>
        <v>#REF!</v>
      </c>
      <c r="H223" t="e">
        <f>WRs!#REF!</f>
        <v>#REF!</v>
      </c>
      <c r="I223" s="70" t="e">
        <f>WRs!#REF!</f>
        <v>#REF!</v>
      </c>
      <c r="J223" s="1" t="e">
        <f>CONCATENATE(WRs!#REF!," ",WRs!#REF!)</f>
        <v>#REF!</v>
      </c>
      <c r="K223" t="e">
        <f>WRs!#REF!</f>
        <v>#REF!</v>
      </c>
      <c r="L223" t="e">
        <f>WRs!#REF!</f>
        <v>#REF!</v>
      </c>
      <c r="M223" t="e">
        <f>WRs!#REF!</f>
        <v>#REF!</v>
      </c>
      <c r="N223" t="e">
        <f>WRs!#REF!</f>
        <v>#REF!</v>
      </c>
      <c r="O223" t="e">
        <f>WRs!#REF!</f>
        <v>#REF!</v>
      </c>
      <c r="P223" t="str">
        <f>WRs!A7</f>
        <v>Brown</v>
      </c>
      <c r="Q223" t="str">
        <f>WRs!C7</f>
        <v>Eagles</v>
      </c>
      <c r="R223" s="70">
        <f>WRs!D7</f>
        <v>5</v>
      </c>
      <c r="S223" s="1" t="e">
        <f>CONCATENATE(WRs!#REF!," ",WRs!#REF!)</f>
        <v>#REF!</v>
      </c>
      <c r="T223" t="e">
        <f>WRs!#REF!</f>
        <v>#REF!</v>
      </c>
      <c r="U223" t="e">
        <f>WRs!#REF!</f>
        <v>#REF!</v>
      </c>
      <c r="V223" t="e">
        <f>WRs!#REF!</f>
        <v>#REF!</v>
      </c>
      <c r="W223">
        <f>WRs!F7</f>
        <v>0</v>
      </c>
      <c r="X223">
        <f>WRs!H7</f>
        <v>0</v>
      </c>
      <c r="Y223">
        <f>WRs!J7</f>
        <v>98</v>
      </c>
      <c r="Z223">
        <f>WRs!L7</f>
        <v>14</v>
      </c>
      <c r="AA223" s="70">
        <f>WRs!O7</f>
        <v>247</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e">
        <f t="shared" ca="1" si="40"/>
        <v>#NAME?</v>
      </c>
      <c r="AL223" t="e">
        <f t="shared" ca="1" si="41"/>
        <v>#NAME?</v>
      </c>
      <c r="AM223" t="e">
        <f t="shared" ca="1" si="42"/>
        <v>#NAME?</v>
      </c>
      <c r="AN223" t="e">
        <f t="shared" ca="1" si="43"/>
        <v>#NAME?</v>
      </c>
      <c r="AO223" t="e">
        <f t="shared" ca="1" si="44"/>
        <v>#NAME?</v>
      </c>
      <c r="AP223" t="e">
        <f t="shared" ca="1" si="45"/>
        <v>#NAME?</v>
      </c>
      <c r="AQ223" t="e">
        <f t="shared" ca="1" si="46"/>
        <v>#NAME?</v>
      </c>
      <c r="AR223" t="e">
        <f t="shared" ca="1" si="47"/>
        <v>#NAME?</v>
      </c>
      <c r="AS223" t="e">
        <f t="shared" ca="1" si="48"/>
        <v>#NAME?</v>
      </c>
      <c r="AT223" t="e">
        <f t="shared" ca="1" si="49"/>
        <v>#NAME?</v>
      </c>
      <c r="AU223" t="e">
        <f t="shared" ca="1" si="50"/>
        <v>#NAME?</v>
      </c>
      <c r="AV223" t="e">
        <f t="shared" ca="1" si="51"/>
        <v>#NAME?</v>
      </c>
    </row>
    <row r="224" spans="1:48" x14ac:dyDescent="0.35">
      <c r="A224" s="1" t="e">
        <f>CONCATENATE(WRs!#REF!," ",WRs!#REF!)</f>
        <v>#REF!</v>
      </c>
      <c r="B224" t="e">
        <f>WRs!#REF!</f>
        <v>#REF!</v>
      </c>
      <c r="C224" t="e">
        <f>WRs!#REF!</f>
        <v>#REF!</v>
      </c>
      <c r="D224" t="e">
        <f>WRs!#REF!</f>
        <v>#REF!</v>
      </c>
      <c r="E224" t="e">
        <f>WRs!#REF!</f>
        <v>#REF!</v>
      </c>
      <c r="F224" t="e">
        <f>WRs!#REF!</f>
        <v>#REF!</v>
      </c>
      <c r="G224" t="e">
        <f>WRs!#REF!</f>
        <v>#REF!</v>
      </c>
      <c r="H224" t="e">
        <f>WRs!#REF!</f>
        <v>#REF!</v>
      </c>
      <c r="I224" s="70" t="e">
        <f>WRs!#REF!</f>
        <v>#REF!</v>
      </c>
      <c r="J224" s="1" t="e">
        <f>CONCATENATE(WRs!#REF!," ",WRs!#REF!)</f>
        <v>#REF!</v>
      </c>
      <c r="K224" t="e">
        <f>WRs!#REF!</f>
        <v>#REF!</v>
      </c>
      <c r="L224" t="e">
        <f>WRs!#REF!</f>
        <v>#REF!</v>
      </c>
      <c r="M224" t="e">
        <f>WRs!#REF!</f>
        <v>#REF!</v>
      </c>
      <c r="N224" t="e">
        <f>WRs!#REF!</f>
        <v>#REF!</v>
      </c>
      <c r="O224" t="e">
        <f>WRs!#REF!</f>
        <v>#REF!</v>
      </c>
      <c r="P224" t="str">
        <f>WRs!A8</f>
        <v>Wilson</v>
      </c>
      <c r="Q224" t="str">
        <f>WRs!C8</f>
        <v>Jets</v>
      </c>
      <c r="R224" s="70">
        <f>WRs!D8</f>
        <v>12</v>
      </c>
      <c r="S224" s="1" t="e">
        <f>CONCATENATE(WRs!#REF!," ",WRs!#REF!)</f>
        <v>#REF!</v>
      </c>
      <c r="T224" t="e">
        <f>WRs!#REF!</f>
        <v>#REF!</v>
      </c>
      <c r="U224" t="e">
        <f>WRs!#REF!</f>
        <v>#REF!</v>
      </c>
      <c r="V224" t="e">
        <f>WRs!#REF!</f>
        <v>#REF!</v>
      </c>
      <c r="W224">
        <f>WRs!F8</f>
        <v>0</v>
      </c>
      <c r="X224">
        <f>WRs!H8</f>
        <v>0</v>
      </c>
      <c r="Y224">
        <f>WRs!J8</f>
        <v>102</v>
      </c>
      <c r="Z224">
        <f>WRs!L8</f>
        <v>11</v>
      </c>
      <c r="AA224" s="70">
        <f>WRs!O8</f>
        <v>210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e">
        <f t="shared" ca="1" si="40"/>
        <v>#NAME?</v>
      </c>
      <c r="AL224" t="e">
        <f t="shared" ca="1" si="41"/>
        <v>#NAME?</v>
      </c>
      <c r="AM224" t="e">
        <f t="shared" ca="1" si="42"/>
        <v>#NAME?</v>
      </c>
      <c r="AN224" t="e">
        <f t="shared" ca="1" si="43"/>
        <v>#NAME?</v>
      </c>
      <c r="AO224" t="e">
        <f t="shared" ca="1" si="44"/>
        <v>#NAME?</v>
      </c>
      <c r="AP224" t="e">
        <f t="shared" ca="1" si="45"/>
        <v>#NAME?</v>
      </c>
      <c r="AQ224" t="e">
        <f t="shared" ca="1" si="46"/>
        <v>#NAME?</v>
      </c>
      <c r="AR224" t="e">
        <f t="shared" ca="1" si="47"/>
        <v>#NAME?</v>
      </c>
      <c r="AS224" t="e">
        <f t="shared" ca="1" si="48"/>
        <v>#NAME?</v>
      </c>
      <c r="AT224" t="e">
        <f t="shared" ca="1" si="49"/>
        <v>#NAME?</v>
      </c>
      <c r="AU224" t="e">
        <f t="shared" ca="1" si="50"/>
        <v>#NAME?</v>
      </c>
      <c r="AV224" t="e">
        <f t="shared" ca="1" si="51"/>
        <v>#NAME?</v>
      </c>
    </row>
    <row r="225" spans="1:48" x14ac:dyDescent="0.35">
      <c r="A225" s="1" t="e">
        <f>CONCATENATE(WRs!#REF!," ",WRs!#REF!)</f>
        <v>#REF!</v>
      </c>
      <c r="B225" t="e">
        <f>WRs!#REF!</f>
        <v>#REF!</v>
      </c>
      <c r="C225" t="e">
        <f>WRs!#REF!</f>
        <v>#REF!</v>
      </c>
      <c r="D225" t="e">
        <f>WRs!#REF!</f>
        <v>#REF!</v>
      </c>
      <c r="E225" t="e">
        <f>WRs!#REF!</f>
        <v>#REF!</v>
      </c>
      <c r="F225" t="e">
        <f>WRs!#REF!</f>
        <v>#REF!</v>
      </c>
      <c r="G225" t="e">
        <f>WRs!#REF!</f>
        <v>#REF!</v>
      </c>
      <c r="H225" t="e">
        <f>WRs!#REF!</f>
        <v>#REF!</v>
      </c>
      <c r="I225" s="70" t="e">
        <f>WRs!#REF!</f>
        <v>#REF!</v>
      </c>
      <c r="J225" s="1" t="e">
        <f>CONCATENATE(WRs!#REF!," ",WRs!#REF!)</f>
        <v>#REF!</v>
      </c>
      <c r="K225" t="e">
        <f>WRs!#REF!</f>
        <v>#REF!</v>
      </c>
      <c r="L225" t="e">
        <f>WRs!#REF!</f>
        <v>#REF!</v>
      </c>
      <c r="M225" t="e">
        <f>WRs!#REF!</f>
        <v>#REF!</v>
      </c>
      <c r="N225" t="e">
        <f>WRs!#REF!</f>
        <v>#REF!</v>
      </c>
      <c r="O225" t="e">
        <f>WRs!#REF!</f>
        <v>#REF!</v>
      </c>
      <c r="P225" t="str">
        <f>WRs!A9</f>
        <v>Nacua</v>
      </c>
      <c r="Q225" t="str">
        <f>WRs!C9</f>
        <v>Rams</v>
      </c>
      <c r="R225" s="70">
        <f>WRs!D9</f>
        <v>6</v>
      </c>
      <c r="S225" s="1" t="e">
        <f>CONCATENATE(WRs!#REF!," ",WRs!#REF!)</f>
        <v>#REF!</v>
      </c>
      <c r="T225" t="e">
        <f>WRs!#REF!</f>
        <v>#REF!</v>
      </c>
      <c r="U225" t="e">
        <f>WRs!#REF!</f>
        <v>#REF!</v>
      </c>
      <c r="V225" t="e">
        <f>WRs!#REF!</f>
        <v>#REF!</v>
      </c>
      <c r="W225">
        <f>WRs!F9</f>
        <v>0</v>
      </c>
      <c r="X225">
        <f>WRs!H9</f>
        <v>0</v>
      </c>
      <c r="Y225">
        <f>WRs!J9</f>
        <v>106</v>
      </c>
      <c r="Z225">
        <f>WRs!L9</f>
        <v>8</v>
      </c>
      <c r="AA225" s="70">
        <f>WRs!O9</f>
        <v>195</v>
      </c>
      <c r="AB225" s="1" t="str">
        <f>CONCATENATE(WRs!B9," ",WRs!A9)</f>
        <v>Puka Nacua</v>
      </c>
      <c r="AC225" t="str">
        <f>WRs!E9</f>
        <v>WR</v>
      </c>
      <c r="AD225" t="str">
        <f>WRs!C9</f>
        <v>Rams</v>
      </c>
      <c r="AE225">
        <f>WRs!D9</f>
        <v>6</v>
      </c>
      <c r="AF225">
        <f>WRs!P9</f>
        <v>63</v>
      </c>
      <c r="AG225">
        <f>WRs!R9</f>
        <v>95</v>
      </c>
      <c r="AH225">
        <f>WRs!T9</f>
        <v>30</v>
      </c>
      <c r="AI225">
        <f>WRs!V9</f>
        <v>63</v>
      </c>
      <c r="AJ225" s="70">
        <f>WRs!X9</f>
        <v>61</v>
      </c>
      <c r="AK225" t="e">
        <f t="shared" ca="1" si="40"/>
        <v>#NAME?</v>
      </c>
      <c r="AL225" t="e">
        <f t="shared" ca="1" si="41"/>
        <v>#NAME?</v>
      </c>
      <c r="AM225" t="e">
        <f t="shared" ca="1" si="42"/>
        <v>#NAME?</v>
      </c>
      <c r="AN225" t="e">
        <f t="shared" ca="1" si="43"/>
        <v>#NAME?</v>
      </c>
      <c r="AO225" t="e">
        <f t="shared" ca="1" si="44"/>
        <v>#NAME?</v>
      </c>
      <c r="AP225" t="e">
        <f t="shared" ca="1" si="45"/>
        <v>#NAME?</v>
      </c>
      <c r="AQ225" t="e">
        <f t="shared" ca="1" si="46"/>
        <v>#NAME?</v>
      </c>
      <c r="AR225" t="e">
        <f t="shared" ca="1" si="47"/>
        <v>#NAME?</v>
      </c>
      <c r="AS225" t="e">
        <f t="shared" ca="1" si="48"/>
        <v>#NAME?</v>
      </c>
      <c r="AT225" t="e">
        <f t="shared" ca="1" si="49"/>
        <v>#NAME?</v>
      </c>
      <c r="AU225" t="e">
        <f t="shared" ca="1" si="50"/>
        <v>#NAME?</v>
      </c>
      <c r="AV225" t="e">
        <f t="shared" ca="1" si="51"/>
        <v>#NAME?</v>
      </c>
    </row>
    <row r="226" spans="1:48" x14ac:dyDescent="0.35">
      <c r="A226" s="1" t="e">
        <f>CONCATENATE(WRs!#REF!," ",WRs!#REF!)</f>
        <v>#REF!</v>
      </c>
      <c r="B226" t="e">
        <f>WRs!#REF!</f>
        <v>#REF!</v>
      </c>
      <c r="C226" t="e">
        <f>WRs!#REF!</f>
        <v>#REF!</v>
      </c>
      <c r="D226" t="e">
        <f>WRs!#REF!</f>
        <v>#REF!</v>
      </c>
      <c r="E226" t="e">
        <f>WRs!#REF!</f>
        <v>#REF!</v>
      </c>
      <c r="F226" t="e">
        <f>WRs!#REF!</f>
        <v>#REF!</v>
      </c>
      <c r="G226" t="e">
        <f>WRs!#REF!</f>
        <v>#REF!</v>
      </c>
      <c r="H226" t="e">
        <f>WRs!#REF!</f>
        <v>#REF!</v>
      </c>
      <c r="I226" s="70" t="e">
        <f>WRs!#REF!</f>
        <v>#REF!</v>
      </c>
      <c r="J226" s="1" t="e">
        <f>CONCATENATE(WRs!#REF!," ",WRs!#REF!)</f>
        <v>#REF!</v>
      </c>
      <c r="K226" t="e">
        <f>WRs!#REF!</f>
        <v>#REF!</v>
      </c>
      <c r="L226" t="e">
        <f>WRs!#REF!</f>
        <v>#REF!</v>
      </c>
      <c r="M226" t="e">
        <f>WRs!#REF!</f>
        <v>#REF!</v>
      </c>
      <c r="N226" t="e">
        <f>WRs!#REF!</f>
        <v>#REF!</v>
      </c>
      <c r="O226" t="e">
        <f>WRs!#REF!</f>
        <v>#REF!</v>
      </c>
      <c r="P226" t="str">
        <f>WRs!A10</f>
        <v>Adams</v>
      </c>
      <c r="Q226" t="str">
        <f>WRs!C10</f>
        <v>Raiders</v>
      </c>
      <c r="R226" s="70">
        <f>WRs!D10</f>
        <v>10</v>
      </c>
      <c r="S226" s="1" t="e">
        <f>CONCATENATE(WRs!#REF!," ",WRs!#REF!)</f>
        <v>#REF!</v>
      </c>
      <c r="T226" t="e">
        <f>WRs!#REF!</f>
        <v>#REF!</v>
      </c>
      <c r="U226" t="e">
        <f>WRs!#REF!</f>
        <v>#REF!</v>
      </c>
      <c r="V226" t="e">
        <f>WRs!#REF!</f>
        <v>#REF!</v>
      </c>
      <c r="W226">
        <f>WRs!F10</f>
        <v>0</v>
      </c>
      <c r="X226">
        <f>WRs!H10</f>
        <v>0</v>
      </c>
      <c r="Y226">
        <f>WRs!J10</f>
        <v>98</v>
      </c>
      <c r="Z226">
        <f>WRs!L10</f>
        <v>9</v>
      </c>
      <c r="AA226" s="70">
        <f>WRs!O10</f>
        <v>176</v>
      </c>
      <c r="AB226" s="1" t="str">
        <f>CONCATENATE(WRs!B10," ",WRs!A10)</f>
        <v>Davante Adams</v>
      </c>
      <c r="AC226" t="str">
        <f>WRs!E10</f>
        <v>WR</v>
      </c>
      <c r="AD226" t="str">
        <f>WRs!C10</f>
        <v>Raiders</v>
      </c>
      <c r="AE226">
        <f>WRs!D10</f>
        <v>10</v>
      </c>
      <c r="AF226">
        <f>WRs!P10</f>
        <v>44</v>
      </c>
      <c r="AG226">
        <f>WRs!R10</f>
        <v>68</v>
      </c>
      <c r="AH226">
        <f>WRs!T10</f>
        <v>26</v>
      </c>
      <c r="AI226">
        <f>WRs!V10</f>
        <v>44</v>
      </c>
      <c r="AJ226" s="70">
        <f>WRs!X10</f>
        <v>42</v>
      </c>
      <c r="AK226" t="e">
        <f t="shared" ca="1" si="40"/>
        <v>#NAME?</v>
      </c>
      <c r="AL226" t="e">
        <f t="shared" ca="1" si="41"/>
        <v>#NAME?</v>
      </c>
      <c r="AM226" t="e">
        <f t="shared" ca="1" si="42"/>
        <v>#NAME?</v>
      </c>
      <c r="AN226" t="e">
        <f t="shared" ca="1" si="43"/>
        <v>#NAME?</v>
      </c>
      <c r="AO226" t="e">
        <f t="shared" ca="1" si="44"/>
        <v>#NAME?</v>
      </c>
      <c r="AP226" t="e">
        <f t="shared" ca="1" si="45"/>
        <v>#NAME?</v>
      </c>
      <c r="AQ226" t="e">
        <f t="shared" ca="1" si="46"/>
        <v>#NAME?</v>
      </c>
      <c r="AR226" t="e">
        <f t="shared" ca="1" si="47"/>
        <v>#NAME?</v>
      </c>
      <c r="AS226" t="e">
        <f t="shared" ca="1" si="48"/>
        <v>#NAME?</v>
      </c>
      <c r="AT226" t="e">
        <f t="shared" ca="1" si="49"/>
        <v>#NAME?</v>
      </c>
      <c r="AU226" t="e">
        <f t="shared" ca="1" si="50"/>
        <v>#NAME?</v>
      </c>
      <c r="AV226" t="e">
        <f t="shared" ca="1" si="51"/>
        <v>#NAME?</v>
      </c>
    </row>
    <row r="227" spans="1:48" x14ac:dyDescent="0.35">
      <c r="A227" s="1" t="e">
        <f>CONCATENATE(WRs!#REF!," ",WRs!#REF!)</f>
        <v>#REF!</v>
      </c>
      <c r="B227" t="e">
        <f>WRs!#REF!</f>
        <v>#REF!</v>
      </c>
      <c r="C227" t="e">
        <f>WRs!#REF!</f>
        <v>#REF!</v>
      </c>
      <c r="D227" t="e">
        <f>WRs!#REF!</f>
        <v>#REF!</v>
      </c>
      <c r="E227" t="e">
        <f>WRs!#REF!</f>
        <v>#REF!</v>
      </c>
      <c r="F227" t="e">
        <f>WRs!#REF!</f>
        <v>#REF!</v>
      </c>
      <c r="G227" t="e">
        <f>WRs!#REF!</f>
        <v>#REF!</v>
      </c>
      <c r="H227" t="e">
        <f>WRs!#REF!</f>
        <v>#REF!</v>
      </c>
      <c r="I227" s="70" t="e">
        <f>WRs!#REF!</f>
        <v>#REF!</v>
      </c>
      <c r="J227" s="1" t="e">
        <f>CONCATENATE(WRs!#REF!," ",WRs!#REF!)</f>
        <v>#REF!</v>
      </c>
      <c r="K227" t="e">
        <f>WRs!#REF!</f>
        <v>#REF!</v>
      </c>
      <c r="L227" t="e">
        <f>WRs!#REF!</f>
        <v>#REF!</v>
      </c>
      <c r="M227" t="e">
        <f>WRs!#REF!</f>
        <v>#REF!</v>
      </c>
      <c r="N227" t="e">
        <f>WRs!#REF!</f>
        <v>#REF!</v>
      </c>
      <c r="O227" t="e">
        <f>WRs!#REF!</f>
        <v>#REF!</v>
      </c>
      <c r="P227" t="str">
        <f>WRs!A11</f>
        <v>Samuel</v>
      </c>
      <c r="Q227" t="str">
        <f>WRs!C11</f>
        <v>49ers</v>
      </c>
      <c r="R227" s="70">
        <f>WRs!D11</f>
        <v>9</v>
      </c>
      <c r="S227" s="1" t="e">
        <f>CONCATENATE(WRs!#REF!," ",WRs!#REF!)</f>
        <v>#REF!</v>
      </c>
      <c r="T227" t="e">
        <f>WRs!#REF!</f>
        <v>#REF!</v>
      </c>
      <c r="U227" t="e">
        <f>WRs!#REF!</f>
        <v>#REF!</v>
      </c>
      <c r="V227" t="e">
        <f>WRs!#REF!</f>
        <v>#REF!</v>
      </c>
      <c r="W227">
        <f>WRs!F11</f>
        <v>0</v>
      </c>
      <c r="X227">
        <f>WRs!H11</f>
        <v>0</v>
      </c>
      <c r="Y227">
        <f>WRs!J11</f>
        <v>72</v>
      </c>
      <c r="Z227">
        <f>WRs!L11</f>
        <v>12</v>
      </c>
      <c r="AA227" s="70">
        <f>WRs!O11</f>
        <v>196</v>
      </c>
      <c r="AB227" s="1" t="str">
        <f>CONCATENATE(WRs!B11," ",WRs!A11)</f>
        <v>Deebo Samuel</v>
      </c>
      <c r="AC227" t="str">
        <f>WRs!E11</f>
        <v>WR</v>
      </c>
      <c r="AD227" t="str">
        <f>WRs!C11</f>
        <v>49ers</v>
      </c>
      <c r="AE227">
        <f>WRs!D11</f>
        <v>9</v>
      </c>
      <c r="AF227">
        <f>WRs!P11</f>
        <v>64</v>
      </c>
      <c r="AG227">
        <f>WRs!R11</f>
        <v>62</v>
      </c>
      <c r="AH227">
        <f>WRs!T11</f>
        <v>45</v>
      </c>
      <c r="AI227">
        <f>WRs!V11</f>
        <v>64</v>
      </c>
      <c r="AJ227" s="70">
        <f>WRs!X11</f>
        <v>62</v>
      </c>
      <c r="AK227" t="e">
        <f t="shared" ca="1" si="40"/>
        <v>#NAME?</v>
      </c>
      <c r="AL227" t="e">
        <f t="shared" ca="1" si="41"/>
        <v>#NAME?</v>
      </c>
      <c r="AM227" t="e">
        <f t="shared" ca="1" si="42"/>
        <v>#NAME?</v>
      </c>
      <c r="AN227" t="e">
        <f t="shared" ca="1" si="43"/>
        <v>#NAME?</v>
      </c>
      <c r="AO227" t="e">
        <f t="shared" ca="1" si="44"/>
        <v>#NAME?</v>
      </c>
      <c r="AP227" t="e">
        <f t="shared" ca="1" si="45"/>
        <v>#NAME?</v>
      </c>
      <c r="AQ227" t="e">
        <f t="shared" ca="1" si="46"/>
        <v>#NAME?</v>
      </c>
      <c r="AR227" t="e">
        <f t="shared" ca="1" si="47"/>
        <v>#NAME?</v>
      </c>
      <c r="AS227" t="e">
        <f t="shared" ca="1" si="48"/>
        <v>#NAME?</v>
      </c>
      <c r="AT227" t="e">
        <f t="shared" ca="1" si="49"/>
        <v>#NAME?</v>
      </c>
      <c r="AU227" t="e">
        <f t="shared" ca="1" si="50"/>
        <v>#NAME?</v>
      </c>
      <c r="AV227" t="e">
        <f t="shared" ca="1" si="51"/>
        <v>#NAME?</v>
      </c>
    </row>
    <row r="228" spans="1:48" x14ac:dyDescent="0.35">
      <c r="A228" s="1" t="e">
        <f>CONCATENATE(WRs!#REF!," ",WRs!#REF!)</f>
        <v>#REF!</v>
      </c>
      <c r="B228" t="e">
        <f>WRs!#REF!</f>
        <v>#REF!</v>
      </c>
      <c r="C228" t="e">
        <f>WRs!#REF!</f>
        <v>#REF!</v>
      </c>
      <c r="D228" t="e">
        <f>WRs!#REF!</f>
        <v>#REF!</v>
      </c>
      <c r="E228" t="e">
        <f>WRs!#REF!</f>
        <v>#REF!</v>
      </c>
      <c r="F228" t="e">
        <f>WRs!#REF!</f>
        <v>#REF!</v>
      </c>
      <c r="G228" t="e">
        <f>WRs!#REF!</f>
        <v>#REF!</v>
      </c>
      <c r="H228" t="e">
        <f>WRs!#REF!</f>
        <v>#REF!</v>
      </c>
      <c r="I228" s="70" t="e">
        <f>WRs!#REF!</f>
        <v>#REF!</v>
      </c>
      <c r="J228" s="1" t="e">
        <f>CONCATENATE(WRs!#REF!," ",WRs!#REF!)</f>
        <v>#REF!</v>
      </c>
      <c r="K228" t="e">
        <f>WRs!#REF!</f>
        <v>#REF!</v>
      </c>
      <c r="L228" t="e">
        <f>WRs!#REF!</f>
        <v>#REF!</v>
      </c>
      <c r="M228" t="e">
        <f>WRs!#REF!</f>
        <v>#REF!</v>
      </c>
      <c r="N228" t="e">
        <f>WRs!#REF!</f>
        <v>#REF!</v>
      </c>
      <c r="O228" t="e">
        <f>WRs!#REF!</f>
        <v>#REF!</v>
      </c>
      <c r="P228" t="str">
        <f>WRs!A12</f>
        <v>Waddle</v>
      </c>
      <c r="Q228" t="str">
        <f>WRs!C12</f>
        <v>Dolphins</v>
      </c>
      <c r="R228" s="70">
        <f>WRs!D12</f>
        <v>6</v>
      </c>
      <c r="S228" s="1" t="e">
        <f>CONCATENATE(WRs!#REF!," ",WRs!#REF!)</f>
        <v>#REF!</v>
      </c>
      <c r="T228" t="e">
        <f>WRs!#REF!</f>
        <v>#REF!</v>
      </c>
      <c r="U228" t="e">
        <f>WRs!#REF!</f>
        <v>#REF!</v>
      </c>
      <c r="V228" t="e">
        <f>WRs!#REF!</f>
        <v>#REF!</v>
      </c>
      <c r="W228">
        <f>WRs!F12</f>
        <v>0</v>
      </c>
      <c r="X228">
        <f>WRs!H12</f>
        <v>0</v>
      </c>
      <c r="Y228">
        <f>WRs!J12</f>
        <v>86</v>
      </c>
      <c r="Z228">
        <f>WRs!L12</f>
        <v>7</v>
      </c>
      <c r="AA228" s="70">
        <f>WRs!O12</f>
        <v>178</v>
      </c>
      <c r="AB228" s="1" t="str">
        <f>CONCATENATE(WRs!B12," ",WRs!A12)</f>
        <v>Jaylen Waddle</v>
      </c>
      <c r="AC228" t="str">
        <f>WRs!E12</f>
        <v>WR</v>
      </c>
      <c r="AD228" t="str">
        <f>WRs!C12</f>
        <v>Dolphins</v>
      </c>
      <c r="AE228">
        <f>WRs!D12</f>
        <v>6</v>
      </c>
      <c r="AF228">
        <f>WRs!P12</f>
        <v>46</v>
      </c>
      <c r="AG228">
        <f>WRs!R12</f>
        <v>58</v>
      </c>
      <c r="AH228">
        <f>WRs!T12</f>
        <v>24</v>
      </c>
      <c r="AI228">
        <f>WRs!V12</f>
        <v>46</v>
      </c>
      <c r="AJ228" s="70">
        <f>WRs!X12</f>
        <v>44</v>
      </c>
      <c r="AK228" t="e">
        <f t="shared" ca="1" si="40"/>
        <v>#NAME?</v>
      </c>
      <c r="AL228" t="e">
        <f t="shared" ca="1" si="41"/>
        <v>#NAME?</v>
      </c>
      <c r="AM228" t="e">
        <f t="shared" ca="1" si="42"/>
        <v>#NAME?</v>
      </c>
      <c r="AN228" t="e">
        <f t="shared" ca="1" si="43"/>
        <v>#NAME?</v>
      </c>
      <c r="AO228" t="e">
        <f t="shared" ca="1" si="44"/>
        <v>#NAME?</v>
      </c>
      <c r="AP228" t="e">
        <f t="shared" ca="1" si="45"/>
        <v>#NAME?</v>
      </c>
      <c r="AQ228" t="e">
        <f t="shared" ca="1" si="46"/>
        <v>#NAME?</v>
      </c>
      <c r="AR228" t="e">
        <f t="shared" ca="1" si="47"/>
        <v>#NAME?</v>
      </c>
      <c r="AS228" t="e">
        <f t="shared" ca="1" si="48"/>
        <v>#NAME?</v>
      </c>
      <c r="AT228" t="e">
        <f t="shared" ca="1" si="49"/>
        <v>#NAME?</v>
      </c>
      <c r="AU228" t="e">
        <f t="shared" ca="1" si="50"/>
        <v>#NAME?</v>
      </c>
      <c r="AV228" t="e">
        <f t="shared" ca="1" si="51"/>
        <v>#NAME?</v>
      </c>
    </row>
    <row r="229" spans="1:48" x14ac:dyDescent="0.35">
      <c r="A229" s="1" t="e">
        <f>CONCATENATE(WRs!#REF!," ",WRs!#REF!)</f>
        <v>#REF!</v>
      </c>
      <c r="B229" t="e">
        <f>WRs!#REF!</f>
        <v>#REF!</v>
      </c>
      <c r="C229" t="e">
        <f>WRs!#REF!</f>
        <v>#REF!</v>
      </c>
      <c r="D229" t="e">
        <f>WRs!#REF!</f>
        <v>#REF!</v>
      </c>
      <c r="E229" t="e">
        <f>WRs!#REF!</f>
        <v>#REF!</v>
      </c>
      <c r="F229" t="e">
        <f>WRs!#REF!</f>
        <v>#REF!</v>
      </c>
      <c r="G229" t="e">
        <f>WRs!#REF!</f>
        <v>#REF!</v>
      </c>
      <c r="H229" t="e">
        <f>WRs!#REF!</f>
        <v>#REF!</v>
      </c>
      <c r="I229" s="70" t="e">
        <f>WRs!#REF!</f>
        <v>#REF!</v>
      </c>
      <c r="J229" s="1" t="e">
        <f>CONCATENATE(WRs!#REF!," ",WRs!#REF!)</f>
        <v>#REF!</v>
      </c>
      <c r="K229" t="e">
        <f>WRs!#REF!</f>
        <v>#REF!</v>
      </c>
      <c r="L229" t="e">
        <f>WRs!#REF!</f>
        <v>#REF!</v>
      </c>
      <c r="M229" t="e">
        <f>WRs!#REF!</f>
        <v>#REF!</v>
      </c>
      <c r="N229" t="e">
        <f>WRs!#REF!</f>
        <v>#REF!</v>
      </c>
      <c r="O229" t="e">
        <f>WRs!#REF!</f>
        <v>#REF!</v>
      </c>
      <c r="P229" t="str">
        <f>WRs!A13</f>
        <v>Diggs</v>
      </c>
      <c r="Q229" t="str">
        <f>WRs!C13</f>
        <v>Texans</v>
      </c>
      <c r="R229" s="70">
        <f>WRs!D13</f>
        <v>14</v>
      </c>
      <c r="S229" s="1" t="e">
        <f>CONCATENATE(WRs!#REF!," ",WRs!#REF!)</f>
        <v>#REF!</v>
      </c>
      <c r="T229" t="e">
        <f>WRs!#REF!</f>
        <v>#REF!</v>
      </c>
      <c r="U229" t="e">
        <f>WRs!#REF!</f>
        <v>#REF!</v>
      </c>
      <c r="V229" t="e">
        <f>WRs!#REF!</f>
        <v>#REF!</v>
      </c>
      <c r="W229">
        <f>WRs!F13</f>
        <v>0</v>
      </c>
      <c r="X229">
        <f>WRs!H13</f>
        <v>0</v>
      </c>
      <c r="Y229">
        <f>WRs!J13</f>
        <v>92</v>
      </c>
      <c r="Z229">
        <f>WRs!L13</f>
        <v>9</v>
      </c>
      <c r="AA229" s="70">
        <f>WRs!O13</f>
        <v>169</v>
      </c>
      <c r="AB229" s="1" t="str">
        <f>CONCATENATE(WRs!B13," ",WRs!A13)</f>
        <v>Stefon Diggs</v>
      </c>
      <c r="AC229" t="str">
        <f>WRs!E13</f>
        <v>WR</v>
      </c>
      <c r="AD229" t="str">
        <f>WRs!C13</f>
        <v>Texans</v>
      </c>
      <c r="AE229">
        <f>WRs!D13</f>
        <v>14</v>
      </c>
      <c r="AF229">
        <f>WRs!P13</f>
        <v>37</v>
      </c>
      <c r="AG229">
        <f>WRs!R13</f>
        <v>55</v>
      </c>
      <c r="AH229">
        <f>WRs!T13</f>
        <v>24</v>
      </c>
      <c r="AI229">
        <f>WRs!V13</f>
        <v>37</v>
      </c>
      <c r="AJ229" s="70">
        <f>WRs!X13</f>
        <v>35</v>
      </c>
      <c r="AK229" t="e">
        <f t="shared" ca="1" si="40"/>
        <v>#NAME?</v>
      </c>
      <c r="AL229" t="e">
        <f t="shared" ca="1" si="41"/>
        <v>#NAME?</v>
      </c>
      <c r="AM229" t="e">
        <f t="shared" ca="1" si="42"/>
        <v>#NAME?</v>
      </c>
      <c r="AN229" t="e">
        <f t="shared" ca="1" si="43"/>
        <v>#NAME?</v>
      </c>
      <c r="AO229" t="e">
        <f t="shared" ca="1" si="44"/>
        <v>#NAME?</v>
      </c>
      <c r="AP229" t="e">
        <f t="shared" ca="1" si="45"/>
        <v>#NAME?</v>
      </c>
      <c r="AQ229" t="e">
        <f t="shared" ca="1" si="46"/>
        <v>#NAME?</v>
      </c>
      <c r="AR229" t="e">
        <f t="shared" ca="1" si="47"/>
        <v>#NAME?</v>
      </c>
      <c r="AS229" t="e">
        <f t="shared" ca="1" si="48"/>
        <v>#NAME?</v>
      </c>
      <c r="AT229" t="e">
        <f t="shared" ca="1" si="49"/>
        <v>#NAME?</v>
      </c>
      <c r="AU229" t="e">
        <f t="shared" ca="1" si="50"/>
        <v>#NAME?</v>
      </c>
      <c r="AV229" t="e">
        <f t="shared" ca="1" si="51"/>
        <v>#NAME?</v>
      </c>
    </row>
    <row r="230" spans="1:48" x14ac:dyDescent="0.35">
      <c r="A230" s="1" t="e">
        <f>CONCATENATE(WRs!#REF!," ",WRs!#REF!)</f>
        <v>#REF!</v>
      </c>
      <c r="B230" t="e">
        <f>WRs!#REF!</f>
        <v>#REF!</v>
      </c>
      <c r="C230" t="e">
        <f>WRs!#REF!</f>
        <v>#REF!</v>
      </c>
      <c r="D230" t="e">
        <f>WRs!#REF!</f>
        <v>#REF!</v>
      </c>
      <c r="E230" t="e">
        <f>WRs!#REF!</f>
        <v>#REF!</v>
      </c>
      <c r="F230" t="e">
        <f>WRs!#REF!</f>
        <v>#REF!</v>
      </c>
      <c r="G230" t="e">
        <f>WRs!#REF!</f>
        <v>#REF!</v>
      </c>
      <c r="H230" t="e">
        <f>WRs!#REF!</f>
        <v>#REF!</v>
      </c>
      <c r="I230" s="70" t="e">
        <f>WRs!#REF!</f>
        <v>#REF!</v>
      </c>
      <c r="J230" s="1" t="e">
        <f>CONCATENATE(WRs!#REF!," ",WRs!#REF!)</f>
        <v>#REF!</v>
      </c>
      <c r="K230" t="e">
        <f>WRs!#REF!</f>
        <v>#REF!</v>
      </c>
      <c r="L230" t="e">
        <f>WRs!#REF!</f>
        <v>#REF!</v>
      </c>
      <c r="M230" t="e">
        <f>WRs!#REF!</f>
        <v>#REF!</v>
      </c>
      <c r="N230" t="e">
        <f>WRs!#REF!</f>
        <v>#REF!</v>
      </c>
      <c r="O230" t="e">
        <f>WRs!#REF!</f>
        <v>#REF!</v>
      </c>
      <c r="P230" t="str">
        <f>WRs!A14</f>
        <v>Olave</v>
      </c>
      <c r="Q230" t="str">
        <f>WRs!C14</f>
        <v>Saints</v>
      </c>
      <c r="R230" s="70">
        <f>WRs!D14</f>
        <v>12</v>
      </c>
      <c r="S230" s="1" t="e">
        <f>CONCATENATE(WRs!#REF!," ",WRs!#REF!)</f>
        <v>#REF!</v>
      </c>
      <c r="T230" t="e">
        <f>WRs!#REF!</f>
        <v>#REF!</v>
      </c>
      <c r="U230" t="e">
        <f>WRs!#REF!</f>
        <v>#REF!</v>
      </c>
      <c r="V230" t="e">
        <f>WRs!#REF!</f>
        <v>#REF!</v>
      </c>
      <c r="W230">
        <f>WRs!F14</f>
        <v>0</v>
      </c>
      <c r="X230">
        <f>WRs!H14</f>
        <v>0</v>
      </c>
      <c r="Y230">
        <f>WRs!J14</f>
        <v>88</v>
      </c>
      <c r="Z230">
        <f>WRs!L14</f>
        <v>7</v>
      </c>
      <c r="AA230" s="70">
        <f>WRs!O14</f>
        <v>172</v>
      </c>
      <c r="AB230" s="1" t="str">
        <f>CONCATENATE(WRs!B14," ",WRs!A14)</f>
        <v>Chris Olave</v>
      </c>
      <c r="AC230" t="str">
        <f>WRs!E14</f>
        <v>WR</v>
      </c>
      <c r="AD230" t="str">
        <f>WRs!C14</f>
        <v>Saints</v>
      </c>
      <c r="AE230">
        <f>WRs!D14</f>
        <v>12</v>
      </c>
      <c r="AF230">
        <f>WRs!P14</f>
        <v>40</v>
      </c>
      <c r="AG230">
        <f>WRs!R14</f>
        <v>54</v>
      </c>
      <c r="AH230">
        <f>WRs!T14</f>
        <v>18</v>
      </c>
      <c r="AI230">
        <f>WRs!V14</f>
        <v>40</v>
      </c>
      <c r="AJ230" s="70">
        <f>WRs!X14</f>
        <v>38</v>
      </c>
      <c r="AK230" t="e">
        <f t="shared" ca="1" si="40"/>
        <v>#NAME?</v>
      </c>
      <c r="AL230" t="e">
        <f t="shared" ca="1" si="41"/>
        <v>#NAME?</v>
      </c>
      <c r="AM230" t="e">
        <f t="shared" ca="1" si="42"/>
        <v>#NAME?</v>
      </c>
      <c r="AN230" t="e">
        <f t="shared" ca="1" si="43"/>
        <v>#NAME?</v>
      </c>
      <c r="AO230" t="e">
        <f t="shared" ca="1" si="44"/>
        <v>#NAME?</v>
      </c>
      <c r="AP230" t="e">
        <f t="shared" ca="1" si="45"/>
        <v>#NAME?</v>
      </c>
      <c r="AQ230" t="e">
        <f t="shared" ca="1" si="46"/>
        <v>#NAME?</v>
      </c>
      <c r="AR230" t="e">
        <f t="shared" ca="1" si="47"/>
        <v>#NAME?</v>
      </c>
      <c r="AS230" t="e">
        <f t="shared" ca="1" si="48"/>
        <v>#NAME?</v>
      </c>
      <c r="AT230" t="e">
        <f t="shared" ca="1" si="49"/>
        <v>#NAME?</v>
      </c>
      <c r="AU230" t="e">
        <f t="shared" ca="1" si="50"/>
        <v>#NAME?</v>
      </c>
      <c r="AV230" t="e">
        <f t="shared" ca="1" si="51"/>
        <v>#NAME?</v>
      </c>
    </row>
    <row r="231" spans="1:48" x14ac:dyDescent="0.35">
      <c r="A231" s="1" t="e">
        <f>CONCATENATE(WRs!#REF!," ",WRs!#REF!)</f>
        <v>#REF!</v>
      </c>
      <c r="B231" t="e">
        <f>WRs!#REF!</f>
        <v>#REF!</v>
      </c>
      <c r="C231" t="e">
        <f>WRs!#REF!</f>
        <v>#REF!</v>
      </c>
      <c r="D231" t="e">
        <f>WRs!#REF!</f>
        <v>#REF!</v>
      </c>
      <c r="E231" t="e">
        <f>WRs!#REF!</f>
        <v>#REF!</v>
      </c>
      <c r="F231" t="e">
        <f>WRs!#REF!</f>
        <v>#REF!</v>
      </c>
      <c r="G231" t="e">
        <f>WRs!#REF!</f>
        <v>#REF!</v>
      </c>
      <c r="H231" t="e">
        <f>WRs!#REF!</f>
        <v>#REF!</v>
      </c>
      <c r="I231" s="70" t="e">
        <f>WRs!#REF!</f>
        <v>#REF!</v>
      </c>
      <c r="J231" s="1" t="e">
        <f>CONCATENATE(WRs!#REF!," ",WRs!#REF!)</f>
        <v>#REF!</v>
      </c>
      <c r="K231" t="e">
        <f>WRs!#REF!</f>
        <v>#REF!</v>
      </c>
      <c r="L231" t="e">
        <f>WRs!#REF!</f>
        <v>#REF!</v>
      </c>
      <c r="M231" t="e">
        <f>WRs!#REF!</f>
        <v>#REF!</v>
      </c>
      <c r="N231" t="e">
        <f>WRs!#REF!</f>
        <v>#REF!</v>
      </c>
      <c r="O231" t="e">
        <f>WRs!#REF!</f>
        <v>#REF!</v>
      </c>
      <c r="P231" t="str">
        <f>WRs!A15</f>
        <v>Pittman</v>
      </c>
      <c r="Q231" t="str">
        <f>WRs!C15</f>
        <v>Colts</v>
      </c>
      <c r="R231" s="70">
        <f>WRs!D15</f>
        <v>14</v>
      </c>
      <c r="S231" s="1" t="e">
        <f>CONCATENATE(WRs!#REF!," ",WRs!#REF!)</f>
        <v>#REF!</v>
      </c>
      <c r="T231" t="e">
        <f>WRs!#REF!</f>
        <v>#REF!</v>
      </c>
      <c r="U231" t="e">
        <f>WRs!#REF!</f>
        <v>#REF!</v>
      </c>
      <c r="V231" t="e">
        <f>WRs!#REF!</f>
        <v>#REF!</v>
      </c>
      <c r="W231">
        <f>WRs!F15</f>
        <v>0</v>
      </c>
      <c r="X231">
        <f>WRs!H15</f>
        <v>0</v>
      </c>
      <c r="Y231">
        <f>WRs!J15</f>
        <v>103</v>
      </c>
      <c r="Z231">
        <f>WRs!L15</f>
        <v>7</v>
      </c>
      <c r="AA231" s="70">
        <f>WRs!O15</f>
        <v>157</v>
      </c>
      <c r="AB231" s="1" t="str">
        <f>CONCATENATE(WRs!B15," ",WRs!A15)</f>
        <v>Michael Pittman</v>
      </c>
      <c r="AC231" t="str">
        <f>WRs!E15</f>
        <v>WR</v>
      </c>
      <c r="AD231" t="str">
        <f>WRs!C15</f>
        <v>Colts</v>
      </c>
      <c r="AE231">
        <f>WRs!D15</f>
        <v>14</v>
      </c>
      <c r="AF231">
        <f>WRs!P15</f>
        <v>25</v>
      </c>
      <c r="AG231">
        <f>WRs!R15</f>
        <v>54</v>
      </c>
      <c r="AH231">
        <f>WRs!T15</f>
        <v>12</v>
      </c>
      <c r="AI231">
        <f>WRs!V15</f>
        <v>25</v>
      </c>
      <c r="AJ231" s="70">
        <f>WRs!X15</f>
        <v>23</v>
      </c>
      <c r="AK231" t="e">
        <f t="shared" ca="1" si="40"/>
        <v>#NAME?</v>
      </c>
      <c r="AL231" t="e">
        <f t="shared" ca="1" si="41"/>
        <v>#NAME?</v>
      </c>
      <c r="AM231" t="e">
        <f t="shared" ca="1" si="42"/>
        <v>#NAME?</v>
      </c>
      <c r="AN231" t="e">
        <f t="shared" ca="1" si="43"/>
        <v>#NAME?</v>
      </c>
      <c r="AO231" t="e">
        <f t="shared" ca="1" si="44"/>
        <v>#NAME?</v>
      </c>
      <c r="AP231" t="e">
        <f t="shared" ca="1" si="45"/>
        <v>#NAME?</v>
      </c>
      <c r="AQ231" t="e">
        <f t="shared" ca="1" si="46"/>
        <v>#NAME?</v>
      </c>
      <c r="AR231" t="e">
        <f t="shared" ca="1" si="47"/>
        <v>#NAME?</v>
      </c>
      <c r="AS231" t="e">
        <f t="shared" ca="1" si="48"/>
        <v>#NAME?</v>
      </c>
      <c r="AT231" t="e">
        <f t="shared" ca="1" si="49"/>
        <v>#NAME?</v>
      </c>
      <c r="AU231" t="e">
        <f t="shared" ca="1" si="50"/>
        <v>#NAME?</v>
      </c>
      <c r="AV231" t="e">
        <f t="shared" ca="1" si="51"/>
        <v>#NAME?</v>
      </c>
    </row>
    <row r="232" spans="1:48" x14ac:dyDescent="0.35">
      <c r="A232" s="1" t="e">
        <f>CONCATENATE(WRs!#REF!," ",WRs!#REF!)</f>
        <v>#REF!</v>
      </c>
      <c r="B232" t="e">
        <f>WRs!#REF!</f>
        <v>#REF!</v>
      </c>
      <c r="C232" t="e">
        <f>WRs!#REF!</f>
        <v>#REF!</v>
      </c>
      <c r="D232" t="e">
        <f>WRs!#REF!</f>
        <v>#REF!</v>
      </c>
      <c r="E232" t="e">
        <f>WRs!#REF!</f>
        <v>#REF!</v>
      </c>
      <c r="F232" t="e">
        <f>WRs!#REF!</f>
        <v>#REF!</v>
      </c>
      <c r="G232" t="e">
        <f>WRs!#REF!</f>
        <v>#REF!</v>
      </c>
      <c r="H232" t="e">
        <f>WRs!#REF!</f>
        <v>#REF!</v>
      </c>
      <c r="I232" s="70" t="e">
        <f>WRs!#REF!</f>
        <v>#REF!</v>
      </c>
      <c r="J232" s="1" t="e">
        <f>CONCATENATE(WRs!#REF!," ",WRs!#REF!)</f>
        <v>#REF!</v>
      </c>
      <c r="K232" t="e">
        <f>WRs!#REF!</f>
        <v>#REF!</v>
      </c>
      <c r="L232" t="e">
        <f>WRs!#REF!</f>
        <v>#REF!</v>
      </c>
      <c r="M232" t="e">
        <f>WRs!#REF!</f>
        <v>#REF!</v>
      </c>
      <c r="N232" t="e">
        <f>WRs!#REF!</f>
        <v>#REF!</v>
      </c>
      <c r="O232" t="e">
        <f>WRs!#REF!</f>
        <v>#REF!</v>
      </c>
      <c r="P232" t="str">
        <f>WRs!A16</f>
        <v>Moore</v>
      </c>
      <c r="Q232" t="str">
        <f>WRs!C16</f>
        <v>Bears</v>
      </c>
      <c r="R232" s="70">
        <f>WRs!D16</f>
        <v>7</v>
      </c>
      <c r="S232" s="1" t="e">
        <f>CONCATENATE(WRs!#REF!," ",WRs!#REF!)</f>
        <v>#REF!</v>
      </c>
      <c r="T232" t="e">
        <f>WRs!#REF!</f>
        <v>#REF!</v>
      </c>
      <c r="U232" t="e">
        <f>WRs!#REF!</f>
        <v>#REF!</v>
      </c>
      <c r="V232" t="e">
        <f>WRs!#REF!</f>
        <v>#REF!</v>
      </c>
      <c r="W232">
        <f>WRs!F16</f>
        <v>0</v>
      </c>
      <c r="X232">
        <f>WRs!H16</f>
        <v>0</v>
      </c>
      <c r="Y232">
        <f>WRs!J16</f>
        <v>86</v>
      </c>
      <c r="Z232">
        <f>WRs!L16</f>
        <v>8</v>
      </c>
      <c r="AA232" s="70">
        <f>WRs!O16</f>
        <v>173</v>
      </c>
      <c r="AB232" s="1" t="str">
        <f>CONCATENATE(WRs!B16," ",WRs!A16)</f>
        <v>D.J. Moore</v>
      </c>
      <c r="AC232" t="str">
        <f>WRs!E16</f>
        <v>WR</v>
      </c>
      <c r="AD232" t="str">
        <f>WRs!C16</f>
        <v>Bears</v>
      </c>
      <c r="AE232">
        <f>WRs!D16</f>
        <v>7</v>
      </c>
      <c r="AF232">
        <f>WRs!P16</f>
        <v>41</v>
      </c>
      <c r="AG232">
        <f>WRs!R16</f>
        <v>53</v>
      </c>
      <c r="AH232">
        <f>WRs!T16</f>
        <v>22</v>
      </c>
      <c r="AI232">
        <f>WRs!V16</f>
        <v>41</v>
      </c>
      <c r="AJ232" s="70">
        <f>WRs!X16</f>
        <v>39</v>
      </c>
      <c r="AK232" t="e">
        <f t="shared" ca="1" si="40"/>
        <v>#NAME?</v>
      </c>
      <c r="AL232" t="e">
        <f t="shared" ca="1" si="41"/>
        <v>#NAME?</v>
      </c>
      <c r="AM232" t="e">
        <f t="shared" ca="1" si="42"/>
        <v>#NAME?</v>
      </c>
      <c r="AN232" t="e">
        <f t="shared" ca="1" si="43"/>
        <v>#NAME?</v>
      </c>
      <c r="AO232" t="e">
        <f t="shared" ca="1" si="44"/>
        <v>#NAME?</v>
      </c>
      <c r="AP232" t="e">
        <f t="shared" ca="1" si="45"/>
        <v>#NAME?</v>
      </c>
      <c r="AQ232" t="e">
        <f t="shared" ca="1" si="46"/>
        <v>#NAME?</v>
      </c>
      <c r="AR232" t="e">
        <f t="shared" ca="1" si="47"/>
        <v>#NAME?</v>
      </c>
      <c r="AS232" t="e">
        <f t="shared" ca="1" si="48"/>
        <v>#NAME?</v>
      </c>
      <c r="AT232" t="e">
        <f t="shared" ca="1" si="49"/>
        <v>#NAME?</v>
      </c>
      <c r="AU232" t="e">
        <f t="shared" ca="1" si="50"/>
        <v>#NAME?</v>
      </c>
      <c r="AV232" t="e">
        <f t="shared" ca="1" si="51"/>
        <v>#NAME?</v>
      </c>
    </row>
    <row r="233" spans="1:48" x14ac:dyDescent="0.35">
      <c r="A233" s="1" t="e">
        <f>CONCATENATE(WRs!#REF!," ",WRs!#REF!)</f>
        <v>#REF!</v>
      </c>
      <c r="B233" t="e">
        <f>WRs!#REF!</f>
        <v>#REF!</v>
      </c>
      <c r="C233" t="e">
        <f>WRs!#REF!</f>
        <v>#REF!</v>
      </c>
      <c r="D233" t="e">
        <f>WRs!#REF!</f>
        <v>#REF!</v>
      </c>
      <c r="E233" t="e">
        <f>WRs!#REF!</f>
        <v>#REF!</v>
      </c>
      <c r="F233" t="e">
        <f>WRs!#REF!</f>
        <v>#REF!</v>
      </c>
      <c r="G233" t="e">
        <f>WRs!#REF!</f>
        <v>#REF!</v>
      </c>
      <c r="H233" t="e">
        <f>WRs!#REF!</f>
        <v>#REF!</v>
      </c>
      <c r="I233" s="70" t="e">
        <f>WRs!#REF!</f>
        <v>#REF!</v>
      </c>
      <c r="J233" s="1" t="e">
        <f>CONCATENATE(WRs!#REF!," ",WRs!#REF!)</f>
        <v>#REF!</v>
      </c>
      <c r="K233" t="e">
        <f>WRs!#REF!</f>
        <v>#REF!</v>
      </c>
      <c r="L233" t="e">
        <f>WRs!#REF!</f>
        <v>#REF!</v>
      </c>
      <c r="M233" t="e">
        <f>WRs!#REF!</f>
        <v>#REF!</v>
      </c>
      <c r="N233" t="e">
        <f>WRs!#REF!</f>
        <v>#REF!</v>
      </c>
      <c r="O233" t="e">
        <f>WRs!#REF!</f>
        <v>#REF!</v>
      </c>
      <c r="P233" t="str">
        <f>WRs!A17</f>
        <v>Smith</v>
      </c>
      <c r="Q233" t="str">
        <f>WRs!C17</f>
        <v>Eagles</v>
      </c>
      <c r="R233" s="70">
        <f>WRs!D17</f>
        <v>5</v>
      </c>
      <c r="S233" s="1" t="e">
        <f>CONCATENATE(WRs!#REF!," ",WRs!#REF!)</f>
        <v>#REF!</v>
      </c>
      <c r="T233" t="e">
        <f>WRs!#REF!</f>
        <v>#REF!</v>
      </c>
      <c r="U233" t="e">
        <f>WRs!#REF!</f>
        <v>#REF!</v>
      </c>
      <c r="V233" t="e">
        <f>WRs!#REF!</f>
        <v>#REF!</v>
      </c>
      <c r="W233">
        <f>WRs!F17</f>
        <v>0</v>
      </c>
      <c r="X233">
        <f>WRs!H17</f>
        <v>0</v>
      </c>
      <c r="Y233">
        <f>WRs!J17</f>
        <v>90</v>
      </c>
      <c r="Z233">
        <f>WRs!L17</f>
        <v>8</v>
      </c>
      <c r="AA233" s="70">
        <f>WRs!O17</f>
        <v>167</v>
      </c>
      <c r="AB233" s="1" t="str">
        <f>CONCATENATE(WRs!B17," ",WRs!A17)</f>
        <v>Devonta Smith</v>
      </c>
      <c r="AC233" t="str">
        <f>WRs!E17</f>
        <v>WR</v>
      </c>
      <c r="AD233" t="str">
        <f>WRs!C17</f>
        <v>Eagles</v>
      </c>
      <c r="AE233">
        <f>WRs!D17</f>
        <v>5</v>
      </c>
      <c r="AF233">
        <f>WRs!P17</f>
        <v>35</v>
      </c>
      <c r="AG233">
        <f>WRs!R17</f>
        <v>51</v>
      </c>
      <c r="AH233">
        <f>WRs!T17</f>
        <v>19</v>
      </c>
      <c r="AI233">
        <f>WRs!V17</f>
        <v>35</v>
      </c>
      <c r="AJ233" s="70">
        <f>WRs!X17</f>
        <v>33</v>
      </c>
      <c r="AK233" t="e">
        <f t="shared" ca="1" si="40"/>
        <v>#NAME?</v>
      </c>
      <c r="AL233" t="e">
        <f t="shared" ca="1" si="41"/>
        <v>#NAME?</v>
      </c>
      <c r="AM233" t="e">
        <f t="shared" ca="1" si="42"/>
        <v>#NAME?</v>
      </c>
      <c r="AN233" t="e">
        <f t="shared" ca="1" si="43"/>
        <v>#NAME?</v>
      </c>
      <c r="AO233" t="e">
        <f t="shared" ca="1" si="44"/>
        <v>#NAME?</v>
      </c>
      <c r="AP233" t="e">
        <f t="shared" ca="1" si="45"/>
        <v>#NAME?</v>
      </c>
      <c r="AQ233" t="e">
        <f t="shared" ca="1" si="46"/>
        <v>#NAME?</v>
      </c>
      <c r="AR233" t="e">
        <f t="shared" ca="1" si="47"/>
        <v>#NAME?</v>
      </c>
      <c r="AS233" t="e">
        <f t="shared" ca="1" si="48"/>
        <v>#NAME?</v>
      </c>
      <c r="AT233" t="e">
        <f t="shared" ca="1" si="49"/>
        <v>#NAME?</v>
      </c>
      <c r="AU233" t="e">
        <f t="shared" ca="1" si="50"/>
        <v>#NAME?</v>
      </c>
      <c r="AV233" t="e">
        <f t="shared" ca="1" si="51"/>
        <v>#NAME?</v>
      </c>
    </row>
    <row r="234" spans="1:48" x14ac:dyDescent="0.35">
      <c r="A234" s="1" t="e">
        <f>CONCATENATE(WRs!#REF!," ",WRs!#REF!)</f>
        <v>#REF!</v>
      </c>
      <c r="B234" t="e">
        <f>WRs!#REF!</f>
        <v>#REF!</v>
      </c>
      <c r="C234" t="e">
        <f>WRs!#REF!</f>
        <v>#REF!</v>
      </c>
      <c r="D234" t="e">
        <f>WRs!#REF!</f>
        <v>#REF!</v>
      </c>
      <c r="E234" t="e">
        <f>WRs!#REF!</f>
        <v>#REF!</v>
      </c>
      <c r="F234" t="e">
        <f>WRs!#REF!</f>
        <v>#REF!</v>
      </c>
      <c r="G234" t="e">
        <f>WRs!#REF!</f>
        <v>#REF!</v>
      </c>
      <c r="H234" t="e">
        <f>WRs!#REF!</f>
        <v>#REF!</v>
      </c>
      <c r="I234" s="70" t="e">
        <f>WRs!#REF!</f>
        <v>#REF!</v>
      </c>
      <c r="J234" s="1" t="e">
        <f>CONCATENATE(WRs!#REF!," ",WRs!#REF!)</f>
        <v>#REF!</v>
      </c>
      <c r="K234" t="e">
        <f>WRs!#REF!</f>
        <v>#REF!</v>
      </c>
      <c r="L234" t="e">
        <f>WRs!#REF!</f>
        <v>#REF!</v>
      </c>
      <c r="M234" t="e">
        <f>WRs!#REF!</f>
        <v>#REF!</v>
      </c>
      <c r="N234" t="e">
        <f>WRs!#REF!</f>
        <v>#REF!</v>
      </c>
      <c r="O234" t="e">
        <f>WRs!#REF!</f>
        <v>#REF!</v>
      </c>
      <c r="P234" t="str">
        <f>WRs!A18</f>
        <v>Harrison Jr.</v>
      </c>
      <c r="Q234" t="str">
        <f>WRs!C18</f>
        <v>Cardinals</v>
      </c>
      <c r="R234" s="70">
        <f>WRs!D18</f>
        <v>11</v>
      </c>
      <c r="S234" s="1" t="e">
        <f>CONCATENATE(WRs!#REF!," ",WRs!#REF!)</f>
        <v>#REF!</v>
      </c>
      <c r="T234" t="e">
        <f>WRs!#REF!</f>
        <v>#REF!</v>
      </c>
      <c r="U234" t="e">
        <f>WRs!#REF!</f>
        <v>#REF!</v>
      </c>
      <c r="V234" t="e">
        <f>WRs!#REF!</f>
        <v>#REF!</v>
      </c>
      <c r="W234">
        <f>WRs!F18</f>
        <v>0</v>
      </c>
      <c r="X234">
        <f>WRs!H18</f>
        <v>0</v>
      </c>
      <c r="Y234">
        <f>WRs!J18</f>
        <v>78</v>
      </c>
      <c r="Z234">
        <f>WRs!L18</f>
        <v>9</v>
      </c>
      <c r="AA234" s="70">
        <f>WRs!O18</f>
        <v>173</v>
      </c>
      <c r="AB234" s="1" t="str">
        <f>CONCATENATE(WRs!B18," ",WRs!A18)</f>
        <v>Marvin Harrison Jr.</v>
      </c>
      <c r="AC234" t="str">
        <f>WRs!E18</f>
        <v>WR</v>
      </c>
      <c r="AD234" t="str">
        <f>WRs!C18</f>
        <v>Cardinals</v>
      </c>
      <c r="AE234">
        <f>WRs!D18</f>
        <v>11</v>
      </c>
      <c r="AF234">
        <f>WRs!P18</f>
        <v>41</v>
      </c>
      <c r="AG234">
        <f>WRs!R18</f>
        <v>45</v>
      </c>
      <c r="AH234">
        <f>WRs!T18</f>
        <v>25</v>
      </c>
      <c r="AI234">
        <f>WRs!V18</f>
        <v>41</v>
      </c>
      <c r="AJ234" s="70">
        <f>WRs!X18</f>
        <v>39</v>
      </c>
      <c r="AK234" t="e">
        <f t="shared" ca="1" si="40"/>
        <v>#NAME?</v>
      </c>
      <c r="AL234" t="e">
        <f t="shared" ca="1" si="41"/>
        <v>#NAME?</v>
      </c>
      <c r="AM234" t="e">
        <f t="shared" ca="1" si="42"/>
        <v>#NAME?</v>
      </c>
      <c r="AN234" t="e">
        <f t="shared" ca="1" si="43"/>
        <v>#NAME?</v>
      </c>
      <c r="AO234" t="e">
        <f t="shared" ca="1" si="44"/>
        <v>#NAME?</v>
      </c>
      <c r="AP234" t="e">
        <f t="shared" ca="1" si="45"/>
        <v>#NAME?</v>
      </c>
      <c r="AQ234" t="e">
        <f t="shared" ca="1" si="46"/>
        <v>#NAME?</v>
      </c>
      <c r="AR234" t="e">
        <f t="shared" ca="1" si="47"/>
        <v>#NAME?</v>
      </c>
      <c r="AS234" t="e">
        <f t="shared" ca="1" si="48"/>
        <v>#NAME?</v>
      </c>
      <c r="AT234" t="e">
        <f t="shared" ca="1" si="49"/>
        <v>#NAME?</v>
      </c>
      <c r="AU234" t="e">
        <f t="shared" ca="1" si="50"/>
        <v>#NAME?</v>
      </c>
      <c r="AV234" t="e">
        <f t="shared" ca="1" si="51"/>
        <v>#NAME?</v>
      </c>
    </row>
    <row r="235" spans="1:48" x14ac:dyDescent="0.35">
      <c r="A235" s="1" t="e">
        <f>CONCATENATE(WRs!#REF!," ",WRs!#REF!)</f>
        <v>#REF!</v>
      </c>
      <c r="B235" t="e">
        <f>WRs!#REF!</f>
        <v>#REF!</v>
      </c>
      <c r="C235" t="e">
        <f>WRs!#REF!</f>
        <v>#REF!</v>
      </c>
      <c r="D235" t="e">
        <f>WRs!#REF!</f>
        <v>#REF!</v>
      </c>
      <c r="E235" t="e">
        <f>WRs!#REF!</f>
        <v>#REF!</v>
      </c>
      <c r="F235" t="e">
        <f>WRs!#REF!</f>
        <v>#REF!</v>
      </c>
      <c r="G235" t="e">
        <f>WRs!#REF!</f>
        <v>#REF!</v>
      </c>
      <c r="H235" t="e">
        <f>WRs!#REF!</f>
        <v>#REF!</v>
      </c>
      <c r="I235" s="70" t="e">
        <f>WRs!#REF!</f>
        <v>#REF!</v>
      </c>
      <c r="J235" s="1" t="e">
        <f>CONCATENATE(WRs!#REF!," ",WRs!#REF!)</f>
        <v>#REF!</v>
      </c>
      <c r="K235" t="e">
        <f>WRs!#REF!</f>
        <v>#REF!</v>
      </c>
      <c r="L235" t="e">
        <f>WRs!#REF!</f>
        <v>#REF!</v>
      </c>
      <c r="M235" t="e">
        <f>WRs!#REF!</f>
        <v>#REF!</v>
      </c>
      <c r="N235" t="e">
        <f>WRs!#REF!</f>
        <v>#REF!</v>
      </c>
      <c r="O235" t="e">
        <f>WRs!#REF!</f>
        <v>#REF!</v>
      </c>
      <c r="P235" t="str">
        <f>WRs!A19</f>
        <v>Aiyuk</v>
      </c>
      <c r="Q235" t="str">
        <f>WRs!C19</f>
        <v>49ers</v>
      </c>
      <c r="R235" s="70">
        <f>WRs!D19</f>
        <v>9</v>
      </c>
      <c r="S235" s="1" t="e">
        <f>CONCATENATE(WRs!#REF!," ",WRs!#REF!)</f>
        <v>#REF!</v>
      </c>
      <c r="T235" t="e">
        <f>WRs!#REF!</f>
        <v>#REF!</v>
      </c>
      <c r="U235" t="e">
        <f>WRs!#REF!</f>
        <v>#REF!</v>
      </c>
      <c r="V235" t="e">
        <f>WRs!#REF!</f>
        <v>#REF!</v>
      </c>
      <c r="W235">
        <f>WRs!F19</f>
        <v>0</v>
      </c>
      <c r="X235">
        <f>WRs!H19</f>
        <v>0</v>
      </c>
      <c r="Y235">
        <f>WRs!J19</f>
        <v>78</v>
      </c>
      <c r="Z235">
        <f>WRs!L19</f>
        <v>7</v>
      </c>
      <c r="AA235" s="70">
        <f>WRs!O19</f>
        <v>172</v>
      </c>
      <c r="AB235" s="1" t="str">
        <f>CONCATENATE(WRs!B19," ",WRs!A19)</f>
        <v>Brandon Aiyuk</v>
      </c>
      <c r="AC235" t="str">
        <f>WRs!E19</f>
        <v>WR</v>
      </c>
      <c r="AD235" t="str">
        <f>WRs!C19</f>
        <v>49ers</v>
      </c>
      <c r="AE235">
        <f>WRs!D19</f>
        <v>9</v>
      </c>
      <c r="AF235">
        <f>WRs!P19</f>
        <v>40</v>
      </c>
      <c r="AG235">
        <f>WRs!R19</f>
        <v>44</v>
      </c>
      <c r="AH235">
        <f>WRs!T19</f>
        <v>18</v>
      </c>
      <c r="AI235">
        <f>WRs!V19</f>
        <v>40</v>
      </c>
      <c r="AJ235" s="70">
        <f>WRs!X19</f>
        <v>38</v>
      </c>
      <c r="AK235" t="e">
        <f t="shared" ca="1" si="40"/>
        <v>#NAME?</v>
      </c>
      <c r="AL235" t="e">
        <f t="shared" ca="1" si="41"/>
        <v>#NAME?</v>
      </c>
      <c r="AM235" t="e">
        <f t="shared" ca="1" si="42"/>
        <v>#NAME?</v>
      </c>
      <c r="AN235" t="e">
        <f t="shared" ca="1" si="43"/>
        <v>#NAME?</v>
      </c>
      <c r="AO235" t="e">
        <f t="shared" ca="1" si="44"/>
        <v>#NAME?</v>
      </c>
      <c r="AP235" t="e">
        <f t="shared" ca="1" si="45"/>
        <v>#NAME?</v>
      </c>
      <c r="AQ235" t="e">
        <f t="shared" ca="1" si="46"/>
        <v>#NAME?</v>
      </c>
      <c r="AR235" t="e">
        <f t="shared" ca="1" si="47"/>
        <v>#NAME?</v>
      </c>
      <c r="AS235" t="e">
        <f t="shared" ca="1" si="48"/>
        <v>#NAME?</v>
      </c>
      <c r="AT235" t="e">
        <f t="shared" ca="1" si="49"/>
        <v>#NAME?</v>
      </c>
      <c r="AU235" t="e">
        <f t="shared" ca="1" si="50"/>
        <v>#NAME?</v>
      </c>
      <c r="AV235" t="e">
        <f t="shared" ca="1" si="51"/>
        <v>#NAME?</v>
      </c>
    </row>
    <row r="236" spans="1:48" x14ac:dyDescent="0.35">
      <c r="A236" s="1" t="e">
        <f>CONCATENATE(WRs!#REF!," ",WRs!#REF!)</f>
        <v>#REF!</v>
      </c>
      <c r="B236" t="e">
        <f>WRs!#REF!</f>
        <v>#REF!</v>
      </c>
      <c r="C236" t="e">
        <f>WRs!#REF!</f>
        <v>#REF!</v>
      </c>
      <c r="D236" t="e">
        <f>WRs!#REF!</f>
        <v>#REF!</v>
      </c>
      <c r="E236" t="e">
        <f>WRs!#REF!</f>
        <v>#REF!</v>
      </c>
      <c r="F236" t="e">
        <f>WRs!#REF!</f>
        <v>#REF!</v>
      </c>
      <c r="G236" t="e">
        <f>WRs!#REF!</f>
        <v>#REF!</v>
      </c>
      <c r="H236" t="e">
        <f>WRs!#REF!</f>
        <v>#REF!</v>
      </c>
      <c r="I236" s="70" t="e">
        <f>WRs!#REF!</f>
        <v>#REF!</v>
      </c>
      <c r="J236" s="1" t="e">
        <f>CONCATENATE(WRs!#REF!," ",WRs!#REF!)</f>
        <v>#REF!</v>
      </c>
      <c r="K236" t="e">
        <f>WRs!#REF!</f>
        <v>#REF!</v>
      </c>
      <c r="L236" t="e">
        <f>WRs!#REF!</f>
        <v>#REF!</v>
      </c>
      <c r="M236" t="e">
        <f>WRs!#REF!</f>
        <v>#REF!</v>
      </c>
      <c r="N236" t="e">
        <f>WRs!#REF!</f>
        <v>#REF!</v>
      </c>
      <c r="O236" t="e">
        <f>WRs!#REF!</f>
        <v>#REF!</v>
      </c>
      <c r="P236" t="str">
        <f>WRs!A20</f>
        <v>Evans</v>
      </c>
      <c r="Q236" t="str">
        <f>WRs!C20</f>
        <v>Buccaneers</v>
      </c>
      <c r="R236" s="70">
        <f>WRs!D20</f>
        <v>11</v>
      </c>
      <c r="S236" s="1" t="e">
        <f>CONCATENATE(WRs!#REF!," ",WRs!#REF!)</f>
        <v>#REF!</v>
      </c>
      <c r="T236" t="e">
        <f>WRs!#REF!</f>
        <v>#REF!</v>
      </c>
      <c r="U236" t="e">
        <f>WRs!#REF!</f>
        <v>#REF!</v>
      </c>
      <c r="V236" t="e">
        <f>WRs!#REF!</f>
        <v>#REF!</v>
      </c>
      <c r="W236">
        <f>WRs!F20</f>
        <v>0</v>
      </c>
      <c r="X236">
        <f>WRs!H20</f>
        <v>0</v>
      </c>
      <c r="Y236">
        <f>WRs!J20</f>
        <v>71</v>
      </c>
      <c r="Z236">
        <f>WRs!L20</f>
        <v>11</v>
      </c>
      <c r="AA236" s="70">
        <f>WRs!O20</f>
        <v>177</v>
      </c>
      <c r="AB236" s="1" t="str">
        <f>CONCATENATE(WRs!B20," ",WRs!A20)</f>
        <v>Mike Evans</v>
      </c>
      <c r="AC236" t="str">
        <f>WRs!E20</f>
        <v>WR</v>
      </c>
      <c r="AD236" t="str">
        <f>WRs!C20</f>
        <v>Buccaneers</v>
      </c>
      <c r="AE236">
        <f>WRs!D20</f>
        <v>11</v>
      </c>
      <c r="AF236">
        <f>WRs!P20</f>
        <v>45</v>
      </c>
      <c r="AG236">
        <f>WRs!R20</f>
        <v>42</v>
      </c>
      <c r="AH236">
        <f>WRs!T20</f>
        <v>34</v>
      </c>
      <c r="AI236">
        <f>WRs!V20</f>
        <v>45</v>
      </c>
      <c r="AJ236" s="70">
        <f>WRs!X20</f>
        <v>43</v>
      </c>
      <c r="AK236" t="e">
        <f t="shared" ca="1" si="40"/>
        <v>#NAME?</v>
      </c>
      <c r="AL236" t="e">
        <f t="shared" ca="1" si="41"/>
        <v>#NAME?</v>
      </c>
      <c r="AM236" t="e">
        <f t="shared" ca="1" si="42"/>
        <v>#NAME?</v>
      </c>
      <c r="AN236" t="e">
        <f t="shared" ca="1" si="43"/>
        <v>#NAME?</v>
      </c>
      <c r="AO236" t="e">
        <f t="shared" ca="1" si="44"/>
        <v>#NAME?</v>
      </c>
      <c r="AP236" t="e">
        <f t="shared" ca="1" si="45"/>
        <v>#NAME?</v>
      </c>
      <c r="AQ236" t="e">
        <f t="shared" ca="1" si="46"/>
        <v>#NAME?</v>
      </c>
      <c r="AR236" t="e">
        <f t="shared" ca="1" si="47"/>
        <v>#NAME?</v>
      </c>
      <c r="AS236" t="e">
        <f t="shared" ca="1" si="48"/>
        <v>#NAME?</v>
      </c>
      <c r="AT236" t="e">
        <f t="shared" ca="1" si="49"/>
        <v>#NAME?</v>
      </c>
      <c r="AU236" t="e">
        <f t="shared" ca="1" si="50"/>
        <v>#NAME?</v>
      </c>
      <c r="AV236" t="e">
        <f t="shared" ca="1" si="51"/>
        <v>#NAME?</v>
      </c>
    </row>
    <row r="237" spans="1:48" x14ac:dyDescent="0.35">
      <c r="A237" s="1" t="e">
        <f>CONCATENATE(WRs!#REF!," ",WRs!#REF!)</f>
        <v>#REF!</v>
      </c>
      <c r="B237" t="e">
        <f>WRs!#REF!</f>
        <v>#REF!</v>
      </c>
      <c r="C237" t="e">
        <f>WRs!#REF!</f>
        <v>#REF!</v>
      </c>
      <c r="D237" t="e">
        <f>WRs!#REF!</f>
        <v>#REF!</v>
      </c>
      <c r="E237" t="e">
        <f>WRs!#REF!</f>
        <v>#REF!</v>
      </c>
      <c r="F237" t="e">
        <f>WRs!#REF!</f>
        <v>#REF!</v>
      </c>
      <c r="G237" t="e">
        <f>WRs!#REF!</f>
        <v>#REF!</v>
      </c>
      <c r="H237" t="e">
        <f>WRs!#REF!</f>
        <v>#REF!</v>
      </c>
      <c r="I237" s="70" t="e">
        <f>WRs!#REF!</f>
        <v>#REF!</v>
      </c>
      <c r="J237" s="1" t="e">
        <f>CONCATENATE(WRs!#REF!," ",WRs!#REF!)</f>
        <v>#REF!</v>
      </c>
      <c r="K237" t="e">
        <f>WRs!#REF!</f>
        <v>#REF!</v>
      </c>
      <c r="L237" t="e">
        <f>WRs!#REF!</f>
        <v>#REF!</v>
      </c>
      <c r="M237" t="e">
        <f>WRs!#REF!</f>
        <v>#REF!</v>
      </c>
      <c r="N237" t="e">
        <f>WRs!#REF!</f>
        <v>#REF!</v>
      </c>
      <c r="O237" t="e">
        <f>WRs!#REF!</f>
        <v>#REF!</v>
      </c>
      <c r="P237" t="str">
        <f>WRs!A21</f>
        <v>London</v>
      </c>
      <c r="Q237" t="str">
        <f>WRs!C21</f>
        <v>Falcons</v>
      </c>
      <c r="R237" s="70">
        <f>WRs!D21</f>
        <v>12</v>
      </c>
      <c r="S237" s="1" t="e">
        <f>CONCATENATE(WRs!#REF!," ",WRs!#REF!)</f>
        <v>#REF!</v>
      </c>
      <c r="T237" t="e">
        <f>WRs!#REF!</f>
        <v>#REF!</v>
      </c>
      <c r="U237" t="e">
        <f>WRs!#REF!</f>
        <v>#REF!</v>
      </c>
      <c r="V237" t="e">
        <f>WRs!#REF!</f>
        <v>#REF!</v>
      </c>
      <c r="W237">
        <f>WRs!F21</f>
        <v>0</v>
      </c>
      <c r="X237">
        <f>WRs!H21</f>
        <v>0</v>
      </c>
      <c r="Y237">
        <f>WRs!J21</f>
        <v>84</v>
      </c>
      <c r="Z237">
        <f>WRs!L21</f>
        <v>7</v>
      </c>
      <c r="AA237" s="70">
        <f>WRs!O21</f>
        <v>164</v>
      </c>
      <c r="AB237" s="1" t="str">
        <f>CONCATENATE(WRs!B21," ",WRs!A21)</f>
        <v>Drake London</v>
      </c>
      <c r="AC237" t="str">
        <f>WRs!E21</f>
        <v>WR</v>
      </c>
      <c r="AD237" t="str">
        <f>WRs!C21</f>
        <v>Falcons</v>
      </c>
      <c r="AE237">
        <f>WRs!D21</f>
        <v>12</v>
      </c>
      <c r="AF237">
        <f>WRs!P21</f>
        <v>32</v>
      </c>
      <c r="AG237">
        <f>WRs!R21</f>
        <v>42</v>
      </c>
      <c r="AH237">
        <f>WRs!T21</f>
        <v>14</v>
      </c>
      <c r="AI237">
        <f>WRs!V21</f>
        <v>32</v>
      </c>
      <c r="AJ237" s="70">
        <f>WRs!X21</f>
        <v>30</v>
      </c>
      <c r="AK237" t="e">
        <f t="shared" ca="1" si="40"/>
        <v>#NAME?</v>
      </c>
      <c r="AL237" t="e">
        <f t="shared" ca="1" si="41"/>
        <v>#NAME?</v>
      </c>
      <c r="AM237" t="e">
        <f t="shared" ca="1" si="42"/>
        <v>#NAME?</v>
      </c>
      <c r="AN237" t="e">
        <f t="shared" ca="1" si="43"/>
        <v>#NAME?</v>
      </c>
      <c r="AO237" t="e">
        <f t="shared" ca="1" si="44"/>
        <v>#NAME?</v>
      </c>
      <c r="AP237" t="e">
        <f t="shared" ca="1" si="45"/>
        <v>#NAME?</v>
      </c>
      <c r="AQ237" t="e">
        <f t="shared" ca="1" si="46"/>
        <v>#NAME?</v>
      </c>
      <c r="AR237" t="e">
        <f t="shared" ca="1" si="47"/>
        <v>#NAME?</v>
      </c>
      <c r="AS237" t="e">
        <f t="shared" ca="1" si="48"/>
        <v>#NAME?</v>
      </c>
      <c r="AT237" t="e">
        <f t="shared" ca="1" si="49"/>
        <v>#NAME?</v>
      </c>
      <c r="AU237" t="e">
        <f t="shared" ca="1" si="50"/>
        <v>#NAME?</v>
      </c>
      <c r="AV237" t="e">
        <f t="shared" ca="1" si="51"/>
        <v>#NAME?</v>
      </c>
    </row>
    <row r="238" spans="1:48" x14ac:dyDescent="0.35">
      <c r="A238" s="1" t="e">
        <f>CONCATENATE(WRs!#REF!," ",WRs!#REF!)</f>
        <v>#REF!</v>
      </c>
      <c r="B238" t="e">
        <f>WRs!#REF!</f>
        <v>#REF!</v>
      </c>
      <c r="C238" t="e">
        <f>WRs!#REF!</f>
        <v>#REF!</v>
      </c>
      <c r="D238" t="e">
        <f>WRs!#REF!</f>
        <v>#REF!</v>
      </c>
      <c r="E238" t="e">
        <f>WRs!#REF!</f>
        <v>#REF!</v>
      </c>
      <c r="F238" t="e">
        <f>WRs!#REF!</f>
        <v>#REF!</v>
      </c>
      <c r="G238" t="e">
        <f>WRs!#REF!</f>
        <v>#REF!</v>
      </c>
      <c r="H238" t="e">
        <f>WRs!#REF!</f>
        <v>#REF!</v>
      </c>
      <c r="I238" s="70" t="e">
        <f>WRs!#REF!</f>
        <v>#REF!</v>
      </c>
      <c r="J238" s="1" t="e">
        <f>CONCATENATE(WRs!#REF!," ",WRs!#REF!)</f>
        <v>#REF!</v>
      </c>
      <c r="K238" t="e">
        <f>WRs!#REF!</f>
        <v>#REF!</v>
      </c>
      <c r="L238" t="e">
        <f>WRs!#REF!</f>
        <v>#REF!</v>
      </c>
      <c r="M238" t="e">
        <f>WRs!#REF!</f>
        <v>#REF!</v>
      </c>
      <c r="N238" t="e">
        <f>WRs!#REF!</f>
        <v>#REF!</v>
      </c>
      <c r="O238" t="e">
        <f>WRs!#REF!</f>
        <v>#REF!</v>
      </c>
      <c r="P238" t="str">
        <f>WRs!A22</f>
        <v>Allen</v>
      </c>
      <c r="Q238" t="str">
        <f>WRs!C22</f>
        <v>Bears</v>
      </c>
      <c r="R238" s="70">
        <f>WRs!D22</f>
        <v>7</v>
      </c>
      <c r="S238" s="1" t="e">
        <f>CONCATENATE(WRs!#REF!," ",WRs!#REF!)</f>
        <v>#REF!</v>
      </c>
      <c r="T238" t="e">
        <f>WRs!#REF!</f>
        <v>#REF!</v>
      </c>
      <c r="U238" t="e">
        <f>WRs!#REF!</f>
        <v>#REF!</v>
      </c>
      <c r="V238" t="e">
        <f>WRs!#REF!</f>
        <v>#REF!</v>
      </c>
      <c r="W238">
        <f>WRs!F22</f>
        <v>0</v>
      </c>
      <c r="X238">
        <f>WRs!H22</f>
        <v>0</v>
      </c>
      <c r="Y238">
        <f>WRs!J22</f>
        <v>95</v>
      </c>
      <c r="Z238">
        <f>WRs!L22</f>
        <v>7</v>
      </c>
      <c r="AA238" s="70">
        <f>WRs!O22</f>
        <v>152</v>
      </c>
      <c r="AB238" s="1" t="str">
        <f>CONCATENATE(WRs!B22," ",WRs!A22)</f>
        <v>Keenan Allen</v>
      </c>
      <c r="AC238" t="str">
        <f>WRs!E22</f>
        <v>WR</v>
      </c>
      <c r="AD238" t="str">
        <f>WRs!C22</f>
        <v>Bears</v>
      </c>
      <c r="AE238">
        <f>WRs!D22</f>
        <v>7</v>
      </c>
      <c r="AF238">
        <f>WRs!P22</f>
        <v>20</v>
      </c>
      <c r="AG238">
        <f>WRs!R22</f>
        <v>41</v>
      </c>
      <c r="AH238">
        <f>WRs!T22</f>
        <v>10</v>
      </c>
      <c r="AI238">
        <f>WRs!V22</f>
        <v>20</v>
      </c>
      <c r="AJ238" s="70">
        <f>WRs!X22</f>
        <v>18</v>
      </c>
      <c r="AK238" t="e">
        <f t="shared" ca="1" si="40"/>
        <v>#NAME?</v>
      </c>
      <c r="AL238" t="e">
        <f t="shared" ca="1" si="41"/>
        <v>#NAME?</v>
      </c>
      <c r="AM238" t="e">
        <f t="shared" ca="1" si="42"/>
        <v>#NAME?</v>
      </c>
      <c r="AN238" t="e">
        <f t="shared" ca="1" si="43"/>
        <v>#NAME?</v>
      </c>
      <c r="AO238" t="e">
        <f t="shared" ca="1" si="44"/>
        <v>#NAME?</v>
      </c>
      <c r="AP238" t="e">
        <f t="shared" ca="1" si="45"/>
        <v>#NAME?</v>
      </c>
      <c r="AQ238" t="e">
        <f t="shared" ca="1" si="46"/>
        <v>#NAME?</v>
      </c>
      <c r="AR238" t="e">
        <f t="shared" ca="1" si="47"/>
        <v>#NAME?</v>
      </c>
      <c r="AS238" t="e">
        <f t="shared" ca="1" si="48"/>
        <v>#NAME?</v>
      </c>
      <c r="AT238" t="e">
        <f t="shared" ca="1" si="49"/>
        <v>#NAME?</v>
      </c>
      <c r="AU238" t="e">
        <f t="shared" ca="1" si="50"/>
        <v>#NAME?</v>
      </c>
      <c r="AV238" t="e">
        <f t="shared" ca="1" si="51"/>
        <v>#NAME?</v>
      </c>
    </row>
    <row r="239" spans="1:48" x14ac:dyDescent="0.35">
      <c r="A239" s="1" t="e">
        <f>CONCATENATE(WRs!#REF!," ",WRs!#REF!)</f>
        <v>#REF!</v>
      </c>
      <c r="B239" t="e">
        <f>WRs!#REF!</f>
        <v>#REF!</v>
      </c>
      <c r="C239" t="e">
        <f>WRs!#REF!</f>
        <v>#REF!</v>
      </c>
      <c r="D239" t="e">
        <f>WRs!#REF!</f>
        <v>#REF!</v>
      </c>
      <c r="E239" t="e">
        <f>WRs!#REF!</f>
        <v>#REF!</v>
      </c>
      <c r="F239" t="e">
        <f>WRs!#REF!</f>
        <v>#REF!</v>
      </c>
      <c r="G239" t="e">
        <f>WRs!#REF!</f>
        <v>#REF!</v>
      </c>
      <c r="H239" t="e">
        <f>WRs!#REF!</f>
        <v>#REF!</v>
      </c>
      <c r="I239" s="70" t="e">
        <f>WRs!#REF!</f>
        <v>#REF!</v>
      </c>
      <c r="J239" s="1" t="e">
        <f>CONCATENATE(WRs!#REF!," ",WRs!#REF!)</f>
        <v>#REF!</v>
      </c>
      <c r="K239" t="e">
        <f>WRs!#REF!</f>
        <v>#REF!</v>
      </c>
      <c r="L239" t="e">
        <f>WRs!#REF!</f>
        <v>#REF!</v>
      </c>
      <c r="M239" t="e">
        <f>WRs!#REF!</f>
        <v>#REF!</v>
      </c>
      <c r="N239" t="e">
        <f>WRs!#REF!</f>
        <v>#REF!</v>
      </c>
      <c r="O239" t="e">
        <f>WRs!#REF!</f>
        <v>#REF!</v>
      </c>
      <c r="P239" t="str">
        <f>WRs!A23</f>
        <v>Collins</v>
      </c>
      <c r="Q239" t="str">
        <f>WRs!C23</f>
        <v>Texans</v>
      </c>
      <c r="R239" s="70">
        <f>WRs!D23</f>
        <v>14</v>
      </c>
      <c r="S239" s="1" t="e">
        <f>CONCATENATE(WRs!#REF!," ",WRs!#REF!)</f>
        <v>#REF!</v>
      </c>
      <c r="T239" t="e">
        <f>WRs!#REF!</f>
        <v>#REF!</v>
      </c>
      <c r="U239" t="e">
        <f>WRs!#REF!</f>
        <v>#REF!</v>
      </c>
      <c r="V239" t="e">
        <f>WRs!#REF!</f>
        <v>#REF!</v>
      </c>
      <c r="W239">
        <f>WRs!F23</f>
        <v>0</v>
      </c>
      <c r="X239">
        <f>WRs!H23</f>
        <v>0</v>
      </c>
      <c r="Y239">
        <f>WRs!J23</f>
        <v>79</v>
      </c>
      <c r="Z239">
        <f>WRs!L23</f>
        <v>8</v>
      </c>
      <c r="AA239" s="70">
        <f>WRs!O23</f>
        <v>167</v>
      </c>
      <c r="AB239" s="1" t="str">
        <f>CONCATENATE(WRs!B23," ",WRs!A23)</f>
        <v>Nico Collins</v>
      </c>
      <c r="AC239" t="str">
        <f>WRs!E23</f>
        <v>WR</v>
      </c>
      <c r="AD239" t="str">
        <f>WRs!C23</f>
        <v>Texans</v>
      </c>
      <c r="AE239">
        <f>WRs!D23</f>
        <v>14</v>
      </c>
      <c r="AF239">
        <f>WRs!P23</f>
        <v>35</v>
      </c>
      <c r="AG239">
        <f>WRs!R23</f>
        <v>40</v>
      </c>
      <c r="AH239">
        <f>WRs!T23</f>
        <v>19</v>
      </c>
      <c r="AI239">
        <f>WRs!V23</f>
        <v>35</v>
      </c>
      <c r="AJ239" s="70">
        <f>WRs!X23</f>
        <v>33</v>
      </c>
      <c r="AK239" t="e">
        <f t="shared" ca="1" si="40"/>
        <v>#NAME?</v>
      </c>
      <c r="AL239" t="e">
        <f t="shared" ca="1" si="41"/>
        <v>#NAME?</v>
      </c>
      <c r="AM239" t="e">
        <f t="shared" ca="1" si="42"/>
        <v>#NAME?</v>
      </c>
      <c r="AN239" t="e">
        <f t="shared" ca="1" si="43"/>
        <v>#NAME?</v>
      </c>
      <c r="AO239" t="e">
        <f t="shared" ca="1" si="44"/>
        <v>#NAME?</v>
      </c>
      <c r="AP239" t="e">
        <f t="shared" ca="1" si="45"/>
        <v>#NAME?</v>
      </c>
      <c r="AQ239" t="e">
        <f t="shared" ca="1" si="46"/>
        <v>#NAME?</v>
      </c>
      <c r="AR239" t="e">
        <f t="shared" ca="1" si="47"/>
        <v>#NAME?</v>
      </c>
      <c r="AS239" t="e">
        <f t="shared" ca="1" si="48"/>
        <v>#NAME?</v>
      </c>
      <c r="AT239" t="e">
        <f t="shared" ca="1" si="49"/>
        <v>#NAME?</v>
      </c>
      <c r="AU239" t="e">
        <f t="shared" ca="1" si="50"/>
        <v>#NAME?</v>
      </c>
      <c r="AV239" t="e">
        <f t="shared" ca="1" si="51"/>
        <v>#NAME?</v>
      </c>
    </row>
    <row r="240" spans="1:48" x14ac:dyDescent="0.35">
      <c r="A240" s="1" t="e">
        <f>CONCATENATE(WRs!#REF!," ",WRs!#REF!)</f>
        <v>#REF!</v>
      </c>
      <c r="B240" t="e">
        <f>WRs!#REF!</f>
        <v>#REF!</v>
      </c>
      <c r="C240" t="e">
        <f>WRs!#REF!</f>
        <v>#REF!</v>
      </c>
      <c r="D240" t="e">
        <f>WRs!#REF!</f>
        <v>#REF!</v>
      </c>
      <c r="E240" t="e">
        <f>WRs!#REF!</f>
        <v>#REF!</v>
      </c>
      <c r="F240" t="e">
        <f>WRs!#REF!</f>
        <v>#REF!</v>
      </c>
      <c r="G240" t="e">
        <f>WRs!#REF!</f>
        <v>#REF!</v>
      </c>
      <c r="H240" t="e">
        <f>WRs!#REF!</f>
        <v>#REF!</v>
      </c>
      <c r="I240" s="70" t="e">
        <f>WRs!#REF!</f>
        <v>#REF!</v>
      </c>
      <c r="J240" s="1" t="e">
        <f>CONCATENATE(WRs!#REF!," ",WRs!#REF!)</f>
        <v>#REF!</v>
      </c>
      <c r="K240" t="e">
        <f>WRs!#REF!</f>
        <v>#REF!</v>
      </c>
      <c r="L240" t="e">
        <f>WRs!#REF!</f>
        <v>#REF!</v>
      </c>
      <c r="M240" t="e">
        <f>WRs!#REF!</f>
        <v>#REF!</v>
      </c>
      <c r="N240" t="e">
        <f>WRs!#REF!</f>
        <v>#REF!</v>
      </c>
      <c r="O240" t="e">
        <f>WRs!#REF!</f>
        <v>#REF!</v>
      </c>
      <c r="P240" t="str">
        <f>WRs!A24</f>
        <v>Metcalf</v>
      </c>
      <c r="Q240" t="str">
        <f>WRs!C24</f>
        <v>Seahawks</v>
      </c>
      <c r="R240" s="70">
        <f>WRs!D24</f>
        <v>10</v>
      </c>
      <c r="S240" s="1" t="e">
        <f>CONCATENATE(WRs!#REF!," ",WRs!#REF!)</f>
        <v>#REF!</v>
      </c>
      <c r="T240" t="e">
        <f>WRs!#REF!</f>
        <v>#REF!</v>
      </c>
      <c r="U240" t="e">
        <f>WRs!#REF!</f>
        <v>#REF!</v>
      </c>
      <c r="V240" t="e">
        <f>WRs!#REF!</f>
        <v>#REF!</v>
      </c>
      <c r="W240">
        <f>WRs!F24</f>
        <v>0</v>
      </c>
      <c r="X240">
        <f>WRs!H24</f>
        <v>0</v>
      </c>
      <c r="Y240">
        <f>WRs!J24</f>
        <v>74</v>
      </c>
      <c r="Z240">
        <f>WRs!L24</f>
        <v>9</v>
      </c>
      <c r="AA240" s="70">
        <f>WRs!O24</f>
        <v>171</v>
      </c>
      <c r="AB240" s="1" t="str">
        <f>CONCATENATE(WRs!B24," ",WRs!A24)</f>
        <v>D.K. Metcalf</v>
      </c>
      <c r="AC240" t="str">
        <f>WRs!E24</f>
        <v>WR</v>
      </c>
      <c r="AD240" t="str">
        <f>WRs!C24</f>
        <v>Seahawks</v>
      </c>
      <c r="AE240">
        <f>WRs!D24</f>
        <v>10</v>
      </c>
      <c r="AF240">
        <f>WRs!P24</f>
        <v>39</v>
      </c>
      <c r="AG240">
        <f>WRs!R24</f>
        <v>39</v>
      </c>
      <c r="AH240">
        <f>WRs!T24</f>
        <v>24</v>
      </c>
      <c r="AI240">
        <f>WRs!V24</f>
        <v>39</v>
      </c>
      <c r="AJ240" s="70">
        <f>WRs!X24</f>
        <v>37</v>
      </c>
      <c r="AK240" t="e">
        <f t="shared" ca="1" si="40"/>
        <v>#NAME?</v>
      </c>
      <c r="AL240" t="e">
        <f t="shared" ca="1" si="41"/>
        <v>#NAME?</v>
      </c>
      <c r="AM240" t="e">
        <f t="shared" ca="1" si="42"/>
        <v>#NAME?</v>
      </c>
      <c r="AN240" t="e">
        <f t="shared" ca="1" si="43"/>
        <v>#NAME?</v>
      </c>
      <c r="AO240" t="e">
        <f t="shared" ca="1" si="44"/>
        <v>#NAME?</v>
      </c>
      <c r="AP240" t="e">
        <f t="shared" ca="1" si="45"/>
        <v>#NAME?</v>
      </c>
      <c r="AQ240" t="e">
        <f t="shared" ca="1" si="46"/>
        <v>#NAME?</v>
      </c>
      <c r="AR240" t="e">
        <f t="shared" ca="1" si="47"/>
        <v>#NAME?</v>
      </c>
      <c r="AS240" t="e">
        <f t="shared" ca="1" si="48"/>
        <v>#NAME?</v>
      </c>
      <c r="AT240" t="e">
        <f t="shared" ca="1" si="49"/>
        <v>#NAME?</v>
      </c>
      <c r="AU240" t="e">
        <f t="shared" ca="1" si="50"/>
        <v>#NAME?</v>
      </c>
      <c r="AV240" t="e">
        <f t="shared" ca="1" si="51"/>
        <v>#NAME?</v>
      </c>
    </row>
    <row r="241" spans="1:48" x14ac:dyDescent="0.35">
      <c r="A241" s="1" t="e">
        <f>CONCATENATE(WRs!#REF!," ",WRs!#REF!)</f>
        <v>#REF!</v>
      </c>
      <c r="B241" t="e">
        <f>WRs!#REF!</f>
        <v>#REF!</v>
      </c>
      <c r="C241" t="e">
        <f>WRs!#REF!</f>
        <v>#REF!</v>
      </c>
      <c r="D241" t="e">
        <f>WRs!#REF!</f>
        <v>#REF!</v>
      </c>
      <c r="E241" t="e">
        <f>WRs!#REF!</f>
        <v>#REF!</v>
      </c>
      <c r="F241" t="e">
        <f>WRs!#REF!</f>
        <v>#REF!</v>
      </c>
      <c r="G241" t="e">
        <f>WRs!#REF!</f>
        <v>#REF!</v>
      </c>
      <c r="H241" t="e">
        <f>WRs!#REF!</f>
        <v>#REF!</v>
      </c>
      <c r="I241" s="70" t="e">
        <f>WRs!#REF!</f>
        <v>#REF!</v>
      </c>
      <c r="J241" s="1" t="e">
        <f>CONCATENATE(WRs!#REF!," ",WRs!#REF!)</f>
        <v>#REF!</v>
      </c>
      <c r="K241" t="e">
        <f>WRs!#REF!</f>
        <v>#REF!</v>
      </c>
      <c r="L241" t="e">
        <f>WRs!#REF!</f>
        <v>#REF!</v>
      </c>
      <c r="M241" t="e">
        <f>WRs!#REF!</f>
        <v>#REF!</v>
      </c>
      <c r="N241" t="e">
        <f>WRs!#REF!</f>
        <v>#REF!</v>
      </c>
      <c r="O241" t="e">
        <f>WRs!#REF!</f>
        <v>#REF!</v>
      </c>
      <c r="P241" t="str">
        <f>WRs!A25</f>
        <v>Pickens</v>
      </c>
      <c r="Q241" t="str">
        <f>WRs!C25</f>
        <v>Steelers</v>
      </c>
      <c r="R241" s="70">
        <f>WRs!D25</f>
        <v>9</v>
      </c>
      <c r="S241" s="1" t="e">
        <f>CONCATENATE(WRs!#REF!," ",WRs!#REF!)</f>
        <v>#REF!</v>
      </c>
      <c r="T241" t="e">
        <f>WRs!#REF!</f>
        <v>#REF!</v>
      </c>
      <c r="U241" t="e">
        <f>WRs!#REF!</f>
        <v>#REF!</v>
      </c>
      <c r="V241" t="e">
        <f>WRs!#REF!</f>
        <v>#REF!</v>
      </c>
      <c r="W241">
        <f>WRs!F25</f>
        <v>0</v>
      </c>
      <c r="X241">
        <f>WRs!H25</f>
        <v>0</v>
      </c>
      <c r="Y241">
        <f>WRs!J25</f>
        <v>75</v>
      </c>
      <c r="Z241">
        <f>WRs!L25</f>
        <v>8</v>
      </c>
      <c r="AA241" s="70">
        <f>WRs!O25</f>
        <v>168</v>
      </c>
      <c r="AB241" s="1" t="str">
        <f>CONCATENATE(WRs!B25," ",WRs!A25)</f>
        <v>George Pickens</v>
      </c>
      <c r="AC241" t="str">
        <f>WRs!E25</f>
        <v>WR</v>
      </c>
      <c r="AD241" t="str">
        <f>WRs!C25</f>
        <v>Steelers</v>
      </c>
      <c r="AE241">
        <f>WRs!D25</f>
        <v>9</v>
      </c>
      <c r="AF241">
        <f>WRs!P25</f>
        <v>36</v>
      </c>
      <c r="AG241">
        <f>WRs!R25</f>
        <v>37</v>
      </c>
      <c r="AH241">
        <f>WRs!T25</f>
        <v>20</v>
      </c>
      <c r="AI241">
        <f>WRs!V25</f>
        <v>36</v>
      </c>
      <c r="AJ241" s="70">
        <f>WRs!X25</f>
        <v>34</v>
      </c>
      <c r="AK241" t="e">
        <f t="shared" ca="1" si="40"/>
        <v>#NAME?</v>
      </c>
      <c r="AL241" t="e">
        <f t="shared" ca="1" si="41"/>
        <v>#NAME?</v>
      </c>
      <c r="AM241" t="e">
        <f t="shared" ca="1" si="42"/>
        <v>#NAME?</v>
      </c>
      <c r="AN241" t="e">
        <f t="shared" ca="1" si="43"/>
        <v>#NAME?</v>
      </c>
      <c r="AO241" t="e">
        <f t="shared" ca="1" si="44"/>
        <v>#NAME?</v>
      </c>
      <c r="AP241" t="e">
        <f t="shared" ca="1" si="45"/>
        <v>#NAME?</v>
      </c>
      <c r="AQ241" t="e">
        <f t="shared" ca="1" si="46"/>
        <v>#NAME?</v>
      </c>
      <c r="AR241" t="e">
        <f t="shared" ca="1" si="47"/>
        <v>#NAME?</v>
      </c>
      <c r="AS241" t="e">
        <f t="shared" ca="1" si="48"/>
        <v>#NAME?</v>
      </c>
      <c r="AT241" t="e">
        <f t="shared" ca="1" si="49"/>
        <v>#NAME?</v>
      </c>
      <c r="AU241" t="e">
        <f t="shared" ca="1" si="50"/>
        <v>#NAME?</v>
      </c>
      <c r="AV241" t="e">
        <f t="shared" ca="1" si="51"/>
        <v>#NAME?</v>
      </c>
    </row>
    <row r="242" spans="1:48" x14ac:dyDescent="0.35">
      <c r="A242" s="1" t="e">
        <f>CONCATENATE(WRs!#REF!," ",WRs!#REF!)</f>
        <v>#REF!</v>
      </c>
      <c r="B242" t="e">
        <f>WRs!#REF!</f>
        <v>#REF!</v>
      </c>
      <c r="C242" t="e">
        <f>WRs!#REF!</f>
        <v>#REF!</v>
      </c>
      <c r="D242" t="e">
        <f>WRs!#REF!</f>
        <v>#REF!</v>
      </c>
      <c r="E242" t="e">
        <f>WRs!#REF!</f>
        <v>#REF!</v>
      </c>
      <c r="F242" t="e">
        <f>WRs!#REF!</f>
        <v>#REF!</v>
      </c>
      <c r="G242" t="e">
        <f>WRs!#REF!</f>
        <v>#REF!</v>
      </c>
      <c r="H242" t="e">
        <f>WRs!#REF!</f>
        <v>#REF!</v>
      </c>
      <c r="I242" s="70" t="e">
        <f>WRs!#REF!</f>
        <v>#REF!</v>
      </c>
      <c r="J242" s="1" t="e">
        <f>CONCATENATE(WRs!#REF!," ",WRs!#REF!)</f>
        <v>#REF!</v>
      </c>
      <c r="K242" t="e">
        <f>WRs!#REF!</f>
        <v>#REF!</v>
      </c>
      <c r="L242" t="e">
        <f>WRs!#REF!</f>
        <v>#REF!</v>
      </c>
      <c r="M242" t="e">
        <f>WRs!#REF!</f>
        <v>#REF!</v>
      </c>
      <c r="N242" t="e">
        <f>WRs!#REF!</f>
        <v>#REF!</v>
      </c>
      <c r="O242" t="e">
        <f>WRs!#REF!</f>
        <v>#REF!</v>
      </c>
      <c r="P242" t="str">
        <f>WRs!A26</f>
        <v>Higgins</v>
      </c>
      <c r="Q242" t="str">
        <f>WRs!C26</f>
        <v>Bengals</v>
      </c>
      <c r="R242" s="70">
        <f>WRs!D26</f>
        <v>12</v>
      </c>
      <c r="S242" s="1" t="e">
        <f>CONCATENATE(WRs!#REF!," ",WRs!#REF!)</f>
        <v>#REF!</v>
      </c>
      <c r="T242" t="e">
        <f>WRs!#REF!</f>
        <v>#REF!</v>
      </c>
      <c r="U242" t="e">
        <f>WRs!#REF!</f>
        <v>#REF!</v>
      </c>
      <c r="V242" t="e">
        <f>WRs!#REF!</f>
        <v>#REF!</v>
      </c>
      <c r="W242">
        <f>WRs!F26</f>
        <v>0</v>
      </c>
      <c r="X242">
        <f>WRs!H26</f>
        <v>0</v>
      </c>
      <c r="Y242">
        <f>WRs!J26</f>
        <v>82</v>
      </c>
      <c r="Z242">
        <f>WRs!L26</f>
        <v>7</v>
      </c>
      <c r="AA242" s="70">
        <f>WRs!O26</f>
        <v>161</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e">
        <f t="shared" ca="1" si="40"/>
        <v>#NAME?</v>
      </c>
      <c r="AL242" t="e">
        <f t="shared" ca="1" si="41"/>
        <v>#NAME?</v>
      </c>
      <c r="AM242" t="e">
        <f t="shared" ca="1" si="42"/>
        <v>#NAME?</v>
      </c>
      <c r="AN242" t="e">
        <f t="shared" ca="1" si="43"/>
        <v>#NAME?</v>
      </c>
      <c r="AO242" t="e">
        <f t="shared" ca="1" si="44"/>
        <v>#NAME?</v>
      </c>
      <c r="AP242" t="e">
        <f t="shared" ca="1" si="45"/>
        <v>#NAME?</v>
      </c>
      <c r="AQ242" t="e">
        <f t="shared" ca="1" si="46"/>
        <v>#NAME?</v>
      </c>
      <c r="AR242" t="e">
        <f t="shared" ca="1" si="47"/>
        <v>#NAME?</v>
      </c>
      <c r="AS242" t="e">
        <f t="shared" ca="1" si="48"/>
        <v>#NAME?</v>
      </c>
      <c r="AT242" t="e">
        <f t="shared" ca="1" si="49"/>
        <v>#NAME?</v>
      </c>
      <c r="AU242" t="e">
        <f t="shared" ca="1" si="50"/>
        <v>#NAME?</v>
      </c>
      <c r="AV242" t="e">
        <f t="shared" ca="1" si="51"/>
        <v>#NAME?</v>
      </c>
    </row>
    <row r="243" spans="1:48" x14ac:dyDescent="0.35">
      <c r="A243" s="1" t="e">
        <f>CONCATENATE(WRs!#REF!," ",WRs!#REF!)</f>
        <v>#REF!</v>
      </c>
      <c r="B243" t="e">
        <f>WRs!#REF!</f>
        <v>#REF!</v>
      </c>
      <c r="C243" t="e">
        <f>WRs!#REF!</f>
        <v>#REF!</v>
      </c>
      <c r="D243" t="e">
        <f>WRs!#REF!</f>
        <v>#REF!</v>
      </c>
      <c r="E243" t="e">
        <f>WRs!#REF!</f>
        <v>#REF!</v>
      </c>
      <c r="F243" t="e">
        <f>WRs!#REF!</f>
        <v>#REF!</v>
      </c>
      <c r="G243" t="e">
        <f>WRs!#REF!</f>
        <v>#REF!</v>
      </c>
      <c r="H243" t="e">
        <f>WRs!#REF!</f>
        <v>#REF!</v>
      </c>
      <c r="I243" s="70" t="e">
        <f>WRs!#REF!</f>
        <v>#REF!</v>
      </c>
      <c r="J243" s="1" t="e">
        <f>CONCATENATE(WRs!#REF!," ",WRs!#REF!)</f>
        <v>#REF!</v>
      </c>
      <c r="K243" t="e">
        <f>WRs!#REF!</f>
        <v>#REF!</v>
      </c>
      <c r="L243" t="e">
        <f>WRs!#REF!</f>
        <v>#REF!</v>
      </c>
      <c r="M243" t="e">
        <f>WRs!#REF!</f>
        <v>#REF!</v>
      </c>
      <c r="N243" t="e">
        <f>WRs!#REF!</f>
        <v>#REF!</v>
      </c>
      <c r="O243" t="e">
        <f>WRs!#REF!</f>
        <v>#REF!</v>
      </c>
      <c r="P243" t="str">
        <f>WRs!A27</f>
        <v>McLaurin</v>
      </c>
      <c r="Q243" t="str">
        <f>WRs!C27</f>
        <v>Redskins</v>
      </c>
      <c r="R243" s="70">
        <f>WRs!D27</f>
        <v>14</v>
      </c>
      <c r="S243" s="1" t="e">
        <f>CONCATENATE(WRs!#REF!," ",WRs!#REF!)</f>
        <v>#REF!</v>
      </c>
      <c r="T243" t="e">
        <f>WRs!#REF!</f>
        <v>#REF!</v>
      </c>
      <c r="U243" t="e">
        <f>WRs!#REF!</f>
        <v>#REF!</v>
      </c>
      <c r="V243" t="e">
        <f>WRs!#REF!</f>
        <v>#REF!</v>
      </c>
      <c r="W243">
        <f>WRs!F27</f>
        <v>0</v>
      </c>
      <c r="X243">
        <f>WRs!H27</f>
        <v>0</v>
      </c>
      <c r="Y243">
        <f>WRs!J27</f>
        <v>83</v>
      </c>
      <c r="Z243">
        <f>WRs!L27</f>
        <v>6</v>
      </c>
      <c r="AA243" s="70">
        <f>WRs!O27</f>
        <v>160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e">
        <f t="shared" ca="1" si="40"/>
        <v>#NAME?</v>
      </c>
      <c r="AL243" t="e">
        <f t="shared" ca="1" si="41"/>
        <v>#NAME?</v>
      </c>
      <c r="AM243" t="e">
        <f t="shared" ca="1" si="42"/>
        <v>#NAME?</v>
      </c>
      <c r="AN243" t="e">
        <f t="shared" ca="1" si="43"/>
        <v>#NAME?</v>
      </c>
      <c r="AO243" t="e">
        <f t="shared" ca="1" si="44"/>
        <v>#NAME?</v>
      </c>
      <c r="AP243" t="e">
        <f t="shared" ca="1" si="45"/>
        <v>#NAME?</v>
      </c>
      <c r="AQ243" t="e">
        <f t="shared" ca="1" si="46"/>
        <v>#NAME?</v>
      </c>
      <c r="AR243" t="e">
        <f t="shared" ca="1" si="47"/>
        <v>#NAME?</v>
      </c>
      <c r="AS243" t="e">
        <f t="shared" ca="1" si="48"/>
        <v>#NAME?</v>
      </c>
      <c r="AT243" t="e">
        <f t="shared" ca="1" si="49"/>
        <v>#NAME?</v>
      </c>
      <c r="AU243" t="e">
        <f t="shared" ca="1" si="50"/>
        <v>#NAME?</v>
      </c>
      <c r="AV243" t="e">
        <f t="shared" ca="1" si="51"/>
        <v>#NAME?</v>
      </c>
    </row>
    <row r="244" spans="1:48" x14ac:dyDescent="0.35">
      <c r="A244" s="1" t="e">
        <f>CONCATENATE(WRs!#REF!," ",WRs!#REF!)</f>
        <v>#REF!</v>
      </c>
      <c r="B244" t="e">
        <f>WRs!#REF!</f>
        <v>#REF!</v>
      </c>
      <c r="C244" t="e">
        <f>WRs!#REF!</f>
        <v>#REF!</v>
      </c>
      <c r="D244" t="e">
        <f>WRs!#REF!</f>
        <v>#REF!</v>
      </c>
      <c r="E244" t="e">
        <f>WRs!#REF!</f>
        <v>#REF!</v>
      </c>
      <c r="F244" t="e">
        <f>WRs!#REF!</f>
        <v>#REF!</v>
      </c>
      <c r="G244" t="e">
        <f>WRs!#REF!</f>
        <v>#REF!</v>
      </c>
      <c r="H244" t="e">
        <f>WRs!#REF!</f>
        <v>#REF!</v>
      </c>
      <c r="I244" s="70" t="e">
        <f>WRs!#REF!</f>
        <v>#REF!</v>
      </c>
      <c r="J244" s="1" t="e">
        <f>CONCATENATE(WRs!#REF!," ",WRs!#REF!)</f>
        <v>#REF!</v>
      </c>
      <c r="K244" t="e">
        <f>WRs!#REF!</f>
        <v>#REF!</v>
      </c>
      <c r="L244" t="e">
        <f>WRs!#REF!</f>
        <v>#REF!</v>
      </c>
      <c r="M244" t="e">
        <f>WRs!#REF!</f>
        <v>#REF!</v>
      </c>
      <c r="N244" t="e">
        <f>WRs!#REF!</f>
        <v>#REF!</v>
      </c>
      <c r="O244" t="e">
        <f>WRs!#REF!</f>
        <v>#REF!</v>
      </c>
      <c r="P244" t="str">
        <f>WRs!A28</f>
        <v>Cooper</v>
      </c>
      <c r="Q244" t="str">
        <f>WRs!C28</f>
        <v>Browns</v>
      </c>
      <c r="R244" s="70">
        <f>WRs!D28</f>
        <v>10</v>
      </c>
      <c r="S244" s="1" t="e">
        <f>CONCATENATE(WRs!#REF!," ",WRs!#REF!)</f>
        <v>#REF!</v>
      </c>
      <c r="T244" t="e">
        <f>WRs!#REF!</f>
        <v>#REF!</v>
      </c>
      <c r="U244" t="e">
        <f>WRs!#REF!</f>
        <v>#REF!</v>
      </c>
      <c r="V244" t="e">
        <f>WRs!#REF!</f>
        <v>#REF!</v>
      </c>
      <c r="W244">
        <f>WRs!F28</f>
        <v>0</v>
      </c>
      <c r="X244">
        <f>WRs!H28</f>
        <v>0</v>
      </c>
      <c r="Y244">
        <f>WRs!J28</f>
        <v>72</v>
      </c>
      <c r="Z244">
        <f>WRs!L28</f>
        <v>8</v>
      </c>
      <c r="AA244" s="70">
        <f>WRs!O28</f>
        <v>169</v>
      </c>
      <c r="AB244" s="1" t="str">
        <f>CONCATENATE(WRs!B28," ",WRs!A28)</f>
        <v>Amari Cooper</v>
      </c>
      <c r="AC244" t="str">
        <f>WRs!E28</f>
        <v>WR</v>
      </c>
      <c r="AD244" t="str">
        <f>WRs!C28</f>
        <v>Browns</v>
      </c>
      <c r="AE244">
        <f>WRs!D28</f>
        <v>10</v>
      </c>
      <c r="AF244">
        <f>WRs!P28</f>
        <v>37</v>
      </c>
      <c r="AG244">
        <f>WRs!R28</f>
        <v>35</v>
      </c>
      <c r="AH244">
        <f>WRs!T28</f>
        <v>20</v>
      </c>
      <c r="AI244">
        <f>WRs!V28</f>
        <v>37</v>
      </c>
      <c r="AJ244" s="70">
        <f>WRs!X28</f>
        <v>35</v>
      </c>
      <c r="AK244" t="e">
        <f t="shared" ca="1" si="40"/>
        <v>#NAME?</v>
      </c>
      <c r="AL244" t="e">
        <f t="shared" ca="1" si="41"/>
        <v>#NAME?</v>
      </c>
      <c r="AM244" t="e">
        <f t="shared" ca="1" si="42"/>
        <v>#NAME?</v>
      </c>
      <c r="AN244" t="e">
        <f t="shared" ca="1" si="43"/>
        <v>#NAME?</v>
      </c>
      <c r="AO244" t="e">
        <f t="shared" ca="1" si="44"/>
        <v>#NAME?</v>
      </c>
      <c r="AP244" t="e">
        <f t="shared" ca="1" si="45"/>
        <v>#NAME?</v>
      </c>
      <c r="AQ244" t="e">
        <f t="shared" ca="1" si="46"/>
        <v>#NAME?</v>
      </c>
      <c r="AR244" t="e">
        <f t="shared" ca="1" si="47"/>
        <v>#NAME?</v>
      </c>
      <c r="AS244" t="e">
        <f t="shared" ca="1" si="48"/>
        <v>#NAME?</v>
      </c>
      <c r="AT244" t="e">
        <f t="shared" ca="1" si="49"/>
        <v>#NAME?</v>
      </c>
      <c r="AU244" t="e">
        <f t="shared" ca="1" si="50"/>
        <v>#NAME?</v>
      </c>
      <c r="AV244" t="e">
        <f t="shared" ca="1" si="51"/>
        <v>#NAME?</v>
      </c>
    </row>
    <row r="245" spans="1:48" x14ac:dyDescent="0.35">
      <c r="A245" s="1" t="e">
        <f>CONCATENATE(WRs!#REF!," ",WRs!#REF!)</f>
        <v>#REF!</v>
      </c>
      <c r="B245" t="e">
        <f>WRs!#REF!</f>
        <v>#REF!</v>
      </c>
      <c r="C245" t="e">
        <f>WRs!#REF!</f>
        <v>#REF!</v>
      </c>
      <c r="D245" t="e">
        <f>WRs!#REF!</f>
        <v>#REF!</v>
      </c>
      <c r="E245" t="e">
        <f>WRs!#REF!</f>
        <v>#REF!</v>
      </c>
      <c r="F245" t="e">
        <f>WRs!#REF!</f>
        <v>#REF!</v>
      </c>
      <c r="G245" t="e">
        <f>WRs!#REF!</f>
        <v>#REF!</v>
      </c>
      <c r="H245" t="e">
        <f>WRs!#REF!</f>
        <v>#REF!</v>
      </c>
      <c r="I245" s="70" t="e">
        <f>WRs!#REF!</f>
        <v>#REF!</v>
      </c>
      <c r="J245" s="1" t="e">
        <f>CONCATENATE(WRs!#REF!," ",WRs!#REF!)</f>
        <v>#REF!</v>
      </c>
      <c r="K245" t="e">
        <f>WRs!#REF!</f>
        <v>#REF!</v>
      </c>
      <c r="L245" t="e">
        <f>WRs!#REF!</f>
        <v>#REF!</v>
      </c>
      <c r="M245" t="e">
        <f>WRs!#REF!</f>
        <v>#REF!</v>
      </c>
      <c r="N245" t="e">
        <f>WRs!#REF!</f>
        <v>#REF!</v>
      </c>
      <c r="O245" t="e">
        <f>WRs!#REF!</f>
        <v>#REF!</v>
      </c>
      <c r="P245" t="str">
        <f>WRs!A29</f>
        <v>Dell</v>
      </c>
      <c r="Q245" t="str">
        <f>WRs!C29</f>
        <v>Texans</v>
      </c>
      <c r="R245" s="70">
        <f>WRs!D29</f>
        <v>14</v>
      </c>
      <c r="S245" s="1" t="e">
        <f>CONCATENATE(WRs!#REF!," ",WRs!#REF!)</f>
        <v>#REF!</v>
      </c>
      <c r="T245" t="e">
        <f>WRs!#REF!</f>
        <v>#REF!</v>
      </c>
      <c r="U245" t="e">
        <f>WRs!#REF!</f>
        <v>#REF!</v>
      </c>
      <c r="V245" t="e">
        <f>WRs!#REF!</f>
        <v>#REF!</v>
      </c>
      <c r="W245">
        <f>WRs!F29</f>
        <v>0</v>
      </c>
      <c r="X245">
        <f>WRs!H29</f>
        <v>0</v>
      </c>
      <c r="Y245">
        <f>WRs!J29</f>
        <v>75</v>
      </c>
      <c r="Z245">
        <f>WRs!L29</f>
        <v>8</v>
      </c>
      <c r="AA245" s="70">
        <f>WRs!O29</f>
        <v>166</v>
      </c>
      <c r="AB245" s="1" t="str">
        <f>CONCATENATE(WRs!B29," ",WRs!A29)</f>
        <v>Tank Dell</v>
      </c>
      <c r="AC245" t="str">
        <f>WRs!E29</f>
        <v>WR</v>
      </c>
      <c r="AD245" t="str">
        <f>WRs!C29</f>
        <v>Texans</v>
      </c>
      <c r="AE245">
        <f>WRs!D29</f>
        <v>14</v>
      </c>
      <c r="AF245">
        <f>WRs!P29</f>
        <v>34</v>
      </c>
      <c r="AG245">
        <f>WRs!R29</f>
        <v>35</v>
      </c>
      <c r="AH245">
        <f>WRs!T29</f>
        <v>19</v>
      </c>
      <c r="AI245">
        <f>WRs!V29</f>
        <v>34</v>
      </c>
      <c r="AJ245" s="70">
        <f>WRs!X29</f>
        <v>32</v>
      </c>
      <c r="AK245" t="e">
        <f t="shared" ca="1" si="40"/>
        <v>#NAME?</v>
      </c>
      <c r="AL245" t="e">
        <f t="shared" ca="1" si="41"/>
        <v>#NAME?</v>
      </c>
      <c r="AM245" t="e">
        <f t="shared" ca="1" si="42"/>
        <v>#NAME?</v>
      </c>
      <c r="AN245" t="e">
        <f t="shared" ca="1" si="43"/>
        <v>#NAME?</v>
      </c>
      <c r="AO245" t="e">
        <f t="shared" ca="1" si="44"/>
        <v>#NAME?</v>
      </c>
      <c r="AP245" t="e">
        <f t="shared" ca="1" si="45"/>
        <v>#NAME?</v>
      </c>
      <c r="AQ245" t="e">
        <f t="shared" ca="1" si="46"/>
        <v>#NAME?</v>
      </c>
      <c r="AR245" t="e">
        <f t="shared" ca="1" si="47"/>
        <v>#NAME?</v>
      </c>
      <c r="AS245" t="e">
        <f t="shared" ca="1" si="48"/>
        <v>#NAME?</v>
      </c>
      <c r="AT245" t="e">
        <f t="shared" ca="1" si="49"/>
        <v>#NAME?</v>
      </c>
      <c r="AU245" t="e">
        <f t="shared" ca="1" si="50"/>
        <v>#NAME?</v>
      </c>
      <c r="AV245" t="e">
        <f t="shared" ca="1" si="51"/>
        <v>#NAME?</v>
      </c>
    </row>
    <row r="246" spans="1:48" x14ac:dyDescent="0.35">
      <c r="A246" s="1" t="e">
        <f>CONCATENATE(WRs!#REF!," ",WRs!#REF!)</f>
        <v>#REF!</v>
      </c>
      <c r="B246" t="e">
        <f>WRs!#REF!</f>
        <v>#REF!</v>
      </c>
      <c r="C246" t="e">
        <f>WRs!#REF!</f>
        <v>#REF!</v>
      </c>
      <c r="D246" t="e">
        <f>WRs!#REF!</f>
        <v>#REF!</v>
      </c>
      <c r="E246" t="e">
        <f>WRs!#REF!</f>
        <v>#REF!</v>
      </c>
      <c r="F246" t="e">
        <f>WRs!#REF!</f>
        <v>#REF!</v>
      </c>
      <c r="G246" t="e">
        <f>WRs!#REF!</f>
        <v>#REF!</v>
      </c>
      <c r="H246" t="e">
        <f>WRs!#REF!</f>
        <v>#REF!</v>
      </c>
      <c r="I246" s="70" t="e">
        <f>WRs!#REF!</f>
        <v>#REF!</v>
      </c>
      <c r="J246" s="1" t="e">
        <f>CONCATENATE(WRs!#REF!," ",WRs!#REF!)</f>
        <v>#REF!</v>
      </c>
      <c r="K246" t="e">
        <f>WRs!#REF!</f>
        <v>#REF!</v>
      </c>
      <c r="L246" t="e">
        <f>WRs!#REF!</f>
        <v>#REF!</v>
      </c>
      <c r="M246" t="e">
        <f>WRs!#REF!</f>
        <v>#REF!</v>
      </c>
      <c r="N246" t="e">
        <f>WRs!#REF!</f>
        <v>#REF!</v>
      </c>
      <c r="O246" t="e">
        <f>WRs!#REF!</f>
        <v>#REF!</v>
      </c>
      <c r="P246" t="str">
        <f>WRs!A30</f>
        <v>Kirk</v>
      </c>
      <c r="Q246" t="str">
        <f>WRs!C30</f>
        <v>Jaguars</v>
      </c>
      <c r="R246" s="70">
        <f>WRs!D30</f>
        <v>12</v>
      </c>
      <c r="S246" s="1" t="e">
        <f>CONCATENATE(WRs!#REF!," ",WRs!#REF!)</f>
        <v>#REF!</v>
      </c>
      <c r="T246" t="e">
        <f>WRs!#REF!</f>
        <v>#REF!</v>
      </c>
      <c r="U246" t="e">
        <f>WRs!#REF!</f>
        <v>#REF!</v>
      </c>
      <c r="V246" t="e">
        <f>WRs!#REF!</f>
        <v>#REF!</v>
      </c>
      <c r="W246">
        <f>WRs!F30</f>
        <v>0</v>
      </c>
      <c r="X246">
        <f>WRs!H30</f>
        <v>0</v>
      </c>
      <c r="Y246">
        <f>WRs!J30</f>
        <v>84</v>
      </c>
      <c r="Z246">
        <f>WRs!L30</f>
        <v>7</v>
      </c>
      <c r="AA246" s="70">
        <f>WRs!O30</f>
        <v>156</v>
      </c>
      <c r="AB246" s="1" t="str">
        <f>CONCATENATE(WRs!B30," ",WRs!A30)</f>
        <v>Christian Kirk</v>
      </c>
      <c r="AC246" t="str">
        <f>WRs!E30</f>
        <v>WR</v>
      </c>
      <c r="AD246" t="str">
        <f>WRs!C30</f>
        <v>Jaguars</v>
      </c>
      <c r="AE246">
        <f>WRs!D30</f>
        <v>12</v>
      </c>
      <c r="AF246">
        <f>WRs!P30</f>
        <v>24</v>
      </c>
      <c r="AG246">
        <f>WRs!R30</f>
        <v>34</v>
      </c>
      <c r="AH246">
        <f>WRs!T30</f>
        <v>11</v>
      </c>
      <c r="AI246">
        <f>WRs!V30</f>
        <v>24</v>
      </c>
      <c r="AJ246" s="70">
        <f>WRs!X30</f>
        <v>22</v>
      </c>
      <c r="AK246" t="e">
        <f t="shared" ca="1" si="40"/>
        <v>#NAME?</v>
      </c>
      <c r="AL246" t="e">
        <f t="shared" ca="1" si="41"/>
        <v>#NAME?</v>
      </c>
      <c r="AM246" t="e">
        <f t="shared" ca="1" si="42"/>
        <v>#NAME?</v>
      </c>
      <c r="AN246" t="e">
        <f t="shared" ca="1" si="43"/>
        <v>#NAME?</v>
      </c>
      <c r="AO246" t="e">
        <f t="shared" ca="1" si="44"/>
        <v>#NAME?</v>
      </c>
      <c r="AP246" t="e">
        <f t="shared" ca="1" si="45"/>
        <v>#NAME?</v>
      </c>
      <c r="AQ246" t="e">
        <f t="shared" ca="1" si="46"/>
        <v>#NAME?</v>
      </c>
      <c r="AR246" t="e">
        <f t="shared" ca="1" si="47"/>
        <v>#NAME?</v>
      </c>
      <c r="AS246" t="e">
        <f t="shared" ca="1" si="48"/>
        <v>#NAME?</v>
      </c>
      <c r="AT246" t="e">
        <f t="shared" ca="1" si="49"/>
        <v>#NAME?</v>
      </c>
      <c r="AU246" t="e">
        <f t="shared" ca="1" si="50"/>
        <v>#NAME?</v>
      </c>
      <c r="AV246" t="e">
        <f t="shared" ca="1" si="51"/>
        <v>#NAME?</v>
      </c>
    </row>
    <row r="247" spans="1:48" x14ac:dyDescent="0.35">
      <c r="A247" s="1" t="e">
        <f>CONCATENATE(WRs!#REF!," ",WRs!#REF!)</f>
        <v>#REF!</v>
      </c>
      <c r="B247" t="e">
        <f>WRs!#REF!</f>
        <v>#REF!</v>
      </c>
      <c r="C247" t="e">
        <f>WRs!#REF!</f>
        <v>#REF!</v>
      </c>
      <c r="D247" t="e">
        <f>WRs!#REF!</f>
        <v>#REF!</v>
      </c>
      <c r="E247" t="e">
        <f>WRs!#REF!</f>
        <v>#REF!</v>
      </c>
      <c r="F247" t="e">
        <f>WRs!#REF!</f>
        <v>#REF!</v>
      </c>
      <c r="G247" t="e">
        <f>WRs!#REF!</f>
        <v>#REF!</v>
      </c>
      <c r="H247" t="e">
        <f>WRs!#REF!</f>
        <v>#REF!</v>
      </c>
      <c r="I247" s="70" t="e">
        <f>WRs!#REF!</f>
        <v>#REF!</v>
      </c>
      <c r="J247" s="1" t="e">
        <f>CONCATENATE(WRs!#REF!," ",WRs!#REF!)</f>
        <v>#REF!</v>
      </c>
      <c r="K247" t="e">
        <f>WRs!#REF!</f>
        <v>#REF!</v>
      </c>
      <c r="L247" t="e">
        <f>WRs!#REF!</f>
        <v>#REF!</v>
      </c>
      <c r="M247" t="e">
        <f>WRs!#REF!</f>
        <v>#REF!</v>
      </c>
      <c r="N247" t="e">
        <f>WRs!#REF!</f>
        <v>#REF!</v>
      </c>
      <c r="O247" t="e">
        <f>WRs!#REF!</f>
        <v>#REF!</v>
      </c>
      <c r="P247" t="str">
        <f>WRs!A31</f>
        <v>Kupp</v>
      </c>
      <c r="Q247" t="str">
        <f>WRs!C31</f>
        <v>Rams</v>
      </c>
      <c r="R247" s="70">
        <f>WRs!D31</f>
        <v>6</v>
      </c>
      <c r="S247" s="1" t="e">
        <f>CONCATENATE(WRs!#REF!," ",WRs!#REF!)</f>
        <v>#REF!</v>
      </c>
      <c r="T247" t="e">
        <f>WRs!#REF!</f>
        <v>#REF!</v>
      </c>
      <c r="U247" t="e">
        <f>WRs!#REF!</f>
        <v>#REF!</v>
      </c>
      <c r="V247" t="e">
        <f>WRs!#REF!</f>
        <v>#REF!</v>
      </c>
      <c r="W247">
        <f>WRs!F31</f>
        <v>0</v>
      </c>
      <c r="X247">
        <f>WRs!H31</f>
        <v>0</v>
      </c>
      <c r="Y247">
        <f>WRs!J31</f>
        <v>87</v>
      </c>
      <c r="Z247">
        <f>WRs!L31</f>
        <v>8</v>
      </c>
      <c r="AA247" s="70">
        <f>WRs!O31</f>
        <v>153</v>
      </c>
      <c r="AB247" s="1" t="str">
        <f>CONCATENATE(WRs!B31," ",WRs!A31)</f>
        <v>Cooper Kupp</v>
      </c>
      <c r="AC247" t="str">
        <f>WRs!E31</f>
        <v>WR</v>
      </c>
      <c r="AD247" t="str">
        <f>WRs!C31</f>
        <v>Rams</v>
      </c>
      <c r="AE247">
        <f>WRs!D31</f>
        <v>6</v>
      </c>
      <c r="AF247">
        <f>WRs!P31</f>
        <v>21</v>
      </c>
      <c r="AG247">
        <f>WRs!R31</f>
        <v>34</v>
      </c>
      <c r="AH247">
        <f>WRs!T31</f>
        <v>14</v>
      </c>
      <c r="AI247">
        <f>WRs!V31</f>
        <v>21</v>
      </c>
      <c r="AJ247" s="70">
        <f>WRs!X31</f>
        <v>19</v>
      </c>
      <c r="AK247" t="e">
        <f t="shared" ca="1" si="40"/>
        <v>#NAME?</v>
      </c>
      <c r="AL247" t="e">
        <f t="shared" ca="1" si="41"/>
        <v>#NAME?</v>
      </c>
      <c r="AM247" t="e">
        <f t="shared" ca="1" si="42"/>
        <v>#NAME?</v>
      </c>
      <c r="AN247" t="e">
        <f t="shared" ca="1" si="43"/>
        <v>#NAME?</v>
      </c>
      <c r="AO247" t="e">
        <f t="shared" ca="1" si="44"/>
        <v>#NAME?</v>
      </c>
      <c r="AP247" t="e">
        <f t="shared" ca="1" si="45"/>
        <v>#NAME?</v>
      </c>
      <c r="AQ247" t="e">
        <f t="shared" ca="1" si="46"/>
        <v>#NAME?</v>
      </c>
      <c r="AR247" t="e">
        <f t="shared" ca="1" si="47"/>
        <v>#NAME?</v>
      </c>
      <c r="AS247" t="e">
        <f t="shared" ca="1" si="48"/>
        <v>#NAME?</v>
      </c>
      <c r="AT247" t="e">
        <f t="shared" ca="1" si="49"/>
        <v>#NAME?</v>
      </c>
      <c r="AU247" t="e">
        <f t="shared" ca="1" si="50"/>
        <v>#NAME?</v>
      </c>
      <c r="AV247" t="e">
        <f t="shared" ca="1" si="51"/>
        <v>#NAME?</v>
      </c>
    </row>
    <row r="248" spans="1:48" x14ac:dyDescent="0.35">
      <c r="A248" s="1" t="e">
        <f>CONCATENATE(WRs!#REF!," ",WRs!#REF!)</f>
        <v>#REF!</v>
      </c>
      <c r="B248" t="e">
        <f>WRs!#REF!</f>
        <v>#REF!</v>
      </c>
      <c r="C248" t="e">
        <f>WRs!#REF!</f>
        <v>#REF!</v>
      </c>
      <c r="D248" t="e">
        <f>WRs!#REF!</f>
        <v>#REF!</v>
      </c>
      <c r="E248" t="e">
        <f>WRs!#REF!</f>
        <v>#REF!</v>
      </c>
      <c r="F248" t="e">
        <f>WRs!#REF!</f>
        <v>#REF!</v>
      </c>
      <c r="G248" t="e">
        <f>WRs!#REF!</f>
        <v>#REF!</v>
      </c>
      <c r="H248" t="e">
        <f>WRs!#REF!</f>
        <v>#REF!</v>
      </c>
      <c r="I248" s="70" t="e">
        <f>WRs!#REF!</f>
        <v>#REF!</v>
      </c>
      <c r="J248" s="1" t="e">
        <f>CONCATENATE(WRs!#REF!," ",WRs!#REF!)</f>
        <v>#REF!</v>
      </c>
      <c r="K248" t="e">
        <f>WRs!#REF!</f>
        <v>#REF!</v>
      </c>
      <c r="L248" t="e">
        <f>WRs!#REF!</f>
        <v>#REF!</v>
      </c>
      <c r="M248" t="e">
        <f>WRs!#REF!</f>
        <v>#REF!</v>
      </c>
      <c r="N248" t="e">
        <f>WRs!#REF!</f>
        <v>#REF!</v>
      </c>
      <c r="O248" t="e">
        <f>WRs!#REF!</f>
        <v>#REF!</v>
      </c>
      <c r="P248" t="str">
        <f>WRs!A32</f>
        <v>Rice</v>
      </c>
      <c r="Q248" t="str">
        <f>WRs!C32</f>
        <v>Chiefs</v>
      </c>
      <c r="R248" s="70">
        <f>WRs!D32</f>
        <v>6</v>
      </c>
      <c r="S248" s="1" t="e">
        <f>CONCATENATE(WRs!#REF!," ",WRs!#REF!)</f>
        <v>#REF!</v>
      </c>
      <c r="T248" t="e">
        <f>WRs!#REF!</f>
        <v>#REF!</v>
      </c>
      <c r="U248" t="e">
        <f>WRs!#REF!</f>
        <v>#REF!</v>
      </c>
      <c r="V248" t="e">
        <f>WRs!#REF!</f>
        <v>#REF!</v>
      </c>
      <c r="W248">
        <f>WRs!F32</f>
        <v>0</v>
      </c>
      <c r="X248">
        <f>WRs!H32</f>
        <v>0</v>
      </c>
      <c r="Y248">
        <f>WRs!J32</f>
        <v>78</v>
      </c>
      <c r="Z248">
        <f>WRs!L32</f>
        <v>6</v>
      </c>
      <c r="AA248" s="70">
        <f>WRs!O32</f>
        <v>155</v>
      </c>
      <c r="AB248" s="1" t="str">
        <f>CONCATENATE(WRs!B32," ",WRs!A32)</f>
        <v>Rashee Rice</v>
      </c>
      <c r="AC248" t="str">
        <f>WRs!E32</f>
        <v>WR</v>
      </c>
      <c r="AD248" t="str">
        <f>WRs!C32</f>
        <v>Chiefs</v>
      </c>
      <c r="AE248">
        <f>WRs!D32</f>
        <v>6</v>
      </c>
      <c r="AF248">
        <f>WRs!P32</f>
        <v>23</v>
      </c>
      <c r="AG248">
        <f>WRs!R32</f>
        <v>27</v>
      </c>
      <c r="AH248">
        <f>WRs!T32</f>
        <v>15</v>
      </c>
      <c r="AI248">
        <f>WRs!V32</f>
        <v>23</v>
      </c>
      <c r="AJ248" s="70">
        <f>WRs!X32</f>
        <v>21</v>
      </c>
      <c r="AK248" t="e">
        <f t="shared" ca="1" si="40"/>
        <v>#NAME?</v>
      </c>
      <c r="AL248" t="e">
        <f t="shared" ca="1" si="41"/>
        <v>#NAME?</v>
      </c>
      <c r="AM248" t="e">
        <f t="shared" ca="1" si="42"/>
        <v>#NAME?</v>
      </c>
      <c r="AN248" t="e">
        <f t="shared" ca="1" si="43"/>
        <v>#NAME?</v>
      </c>
      <c r="AO248" t="e">
        <f t="shared" ca="1" si="44"/>
        <v>#NAME?</v>
      </c>
      <c r="AP248" t="e">
        <f t="shared" ca="1" si="45"/>
        <v>#NAME?</v>
      </c>
      <c r="AQ248" t="e">
        <f t="shared" ca="1" si="46"/>
        <v>#NAME?</v>
      </c>
      <c r="AR248" t="e">
        <f t="shared" ca="1" si="47"/>
        <v>#NAME?</v>
      </c>
      <c r="AS248" t="e">
        <f t="shared" ca="1" si="48"/>
        <v>#NAME?</v>
      </c>
      <c r="AT248" t="e">
        <f t="shared" ca="1" si="49"/>
        <v>#NAME?</v>
      </c>
      <c r="AU248" t="e">
        <f t="shared" ca="1" si="50"/>
        <v>#NAME?</v>
      </c>
      <c r="AV248" t="e">
        <f t="shared" ca="1" si="51"/>
        <v>#NAME?</v>
      </c>
    </row>
    <row r="249" spans="1:48" x14ac:dyDescent="0.35">
      <c r="A249" s="1" t="e">
        <f>CONCATENATE(WRs!#REF!," ",WRs!#REF!)</f>
        <v>#REF!</v>
      </c>
      <c r="B249" t="e">
        <f>WRs!#REF!</f>
        <v>#REF!</v>
      </c>
      <c r="C249" t="e">
        <f>WRs!#REF!</f>
        <v>#REF!</v>
      </c>
      <c r="D249" t="e">
        <f>WRs!#REF!</f>
        <v>#REF!</v>
      </c>
      <c r="E249" t="e">
        <f>WRs!#REF!</f>
        <v>#REF!</v>
      </c>
      <c r="F249" t="e">
        <f>WRs!#REF!</f>
        <v>#REF!</v>
      </c>
      <c r="G249" t="e">
        <f>WRs!#REF!</f>
        <v>#REF!</v>
      </c>
      <c r="H249" t="e">
        <f>WRs!#REF!</f>
        <v>#REF!</v>
      </c>
      <c r="I249" s="70" t="e">
        <f>WRs!#REF!</f>
        <v>#REF!</v>
      </c>
      <c r="J249" s="1" t="e">
        <f>CONCATENATE(WRs!#REF!," ",WRs!#REF!)</f>
        <v>#REF!</v>
      </c>
      <c r="K249" t="e">
        <f>WRs!#REF!</f>
        <v>#REF!</v>
      </c>
      <c r="L249" t="e">
        <f>WRs!#REF!</f>
        <v>#REF!</v>
      </c>
      <c r="M249" t="e">
        <f>WRs!#REF!</f>
        <v>#REF!</v>
      </c>
      <c r="N249" t="e">
        <f>WRs!#REF!</f>
        <v>#REF!</v>
      </c>
      <c r="O249" t="e">
        <f>WRs!#REF!</f>
        <v>#REF!</v>
      </c>
      <c r="P249" t="str">
        <f>WRs!A33</f>
        <v>Flowers</v>
      </c>
      <c r="Q249" t="str">
        <f>WRs!C33</f>
        <v>Ravens</v>
      </c>
      <c r="R249" s="70">
        <f>WRs!D33</f>
        <v>14</v>
      </c>
      <c r="S249" s="1" t="e">
        <f>CONCATENATE(WRs!#REF!," ",WRs!#REF!)</f>
        <v>#REF!</v>
      </c>
      <c r="T249" t="e">
        <f>WRs!#REF!</f>
        <v>#REF!</v>
      </c>
      <c r="U249" t="e">
        <f>WRs!#REF!</f>
        <v>#REF!</v>
      </c>
      <c r="V249" t="e">
        <f>WRs!#REF!</f>
        <v>#REF!</v>
      </c>
      <c r="W249">
        <f>WRs!F33</f>
        <v>0</v>
      </c>
      <c r="X249">
        <f>WRs!H33</f>
        <v>0</v>
      </c>
      <c r="Y249">
        <f>WRs!J33</f>
        <v>88</v>
      </c>
      <c r="Z249">
        <f>WRs!L33</f>
        <v>6</v>
      </c>
      <c r="AA249" s="70">
        <f>WRs!O33</f>
        <v>138</v>
      </c>
      <c r="AB249" s="1" t="str">
        <f>CONCATENATE(WRs!B33," ",WRs!A33)</f>
        <v>Zay Flowers</v>
      </c>
      <c r="AC249" t="str">
        <f>WRs!E33</f>
        <v>WR</v>
      </c>
      <c r="AD249" t="str">
        <f>WRs!C33</f>
        <v>Ravens</v>
      </c>
      <c r="AE249">
        <f>WRs!D33</f>
        <v>14</v>
      </c>
      <c r="AF249">
        <f>WRs!P33</f>
        <v>6</v>
      </c>
      <c r="AG249">
        <f>WRs!R33</f>
        <v>20</v>
      </c>
      <c r="AH249">
        <f>WRs!T33</f>
        <v>0</v>
      </c>
      <c r="AI249">
        <f>WRs!V33</f>
        <v>6</v>
      </c>
      <c r="AJ249" s="70">
        <f>WRs!X33</f>
        <v>4</v>
      </c>
      <c r="AK249" t="e">
        <f t="shared" ca="1" si="40"/>
        <v>#NAME?</v>
      </c>
      <c r="AL249" t="e">
        <f t="shared" ca="1" si="41"/>
        <v>#NAME?</v>
      </c>
      <c r="AM249" t="e">
        <f t="shared" ca="1" si="42"/>
        <v>#NAME?</v>
      </c>
      <c r="AN249" t="e">
        <f t="shared" ca="1" si="43"/>
        <v>#NAME?</v>
      </c>
      <c r="AO249" t="e">
        <f t="shared" ca="1" si="44"/>
        <v>#NAME?</v>
      </c>
      <c r="AP249" t="e">
        <f t="shared" ca="1" si="45"/>
        <v>#NAME?</v>
      </c>
      <c r="AQ249" t="e">
        <f t="shared" ca="1" si="46"/>
        <v>#NAME?</v>
      </c>
      <c r="AR249" t="e">
        <f t="shared" ca="1" si="47"/>
        <v>#NAME?</v>
      </c>
      <c r="AS249" t="e">
        <f t="shared" ca="1" si="48"/>
        <v>#NAME?</v>
      </c>
      <c r="AT249" t="e">
        <f t="shared" ca="1" si="49"/>
        <v>#NAME?</v>
      </c>
      <c r="AU249" t="e">
        <f t="shared" ca="1" si="50"/>
        <v>#NAME?</v>
      </c>
      <c r="AV249" t="e">
        <f t="shared" ca="1" si="51"/>
        <v>#NAME?</v>
      </c>
    </row>
    <row r="250" spans="1:48" x14ac:dyDescent="0.35">
      <c r="A250" s="1" t="e">
        <f>CONCATENATE(WRs!#REF!," ",WRs!#REF!)</f>
        <v>#REF!</v>
      </c>
      <c r="B250" t="e">
        <f>WRs!#REF!</f>
        <v>#REF!</v>
      </c>
      <c r="C250" t="e">
        <f>WRs!#REF!</f>
        <v>#REF!</v>
      </c>
      <c r="D250" t="e">
        <f>WRs!#REF!</f>
        <v>#REF!</v>
      </c>
      <c r="E250" t="e">
        <f>WRs!#REF!</f>
        <v>#REF!</v>
      </c>
      <c r="F250" t="e">
        <f>WRs!#REF!</f>
        <v>#REF!</v>
      </c>
      <c r="G250" t="e">
        <f>WRs!#REF!</f>
        <v>#REF!</v>
      </c>
      <c r="H250" t="e">
        <f>WRs!#REF!</f>
        <v>#REF!</v>
      </c>
      <c r="I250" s="70" t="e">
        <f>WRs!#REF!</f>
        <v>#REF!</v>
      </c>
      <c r="J250" s="1" t="e">
        <f>CONCATENATE(WRs!#REF!," ",WRs!#REF!)</f>
        <v>#REF!</v>
      </c>
      <c r="K250" t="e">
        <f>WRs!#REF!</f>
        <v>#REF!</v>
      </c>
      <c r="L250" t="e">
        <f>WRs!#REF!</f>
        <v>#REF!</v>
      </c>
      <c r="M250" t="e">
        <f>WRs!#REF!</f>
        <v>#REF!</v>
      </c>
      <c r="N250" t="e">
        <f>WRs!#REF!</f>
        <v>#REF!</v>
      </c>
      <c r="O250" t="e">
        <f>WRs!#REF!</f>
        <v>#REF!</v>
      </c>
      <c r="P250" t="str">
        <f>WRs!A34</f>
        <v>Nabers</v>
      </c>
      <c r="Q250" t="str">
        <f>WRs!C34</f>
        <v>Giants</v>
      </c>
      <c r="R250" s="70">
        <f>WRs!D34</f>
        <v>11</v>
      </c>
      <c r="S250" s="1" t="e">
        <f>CONCATENATE(WRs!#REF!," ",WRs!#REF!)</f>
        <v>#REF!</v>
      </c>
      <c r="T250" t="e">
        <f>WRs!#REF!</f>
        <v>#REF!</v>
      </c>
      <c r="U250" t="e">
        <f>WRs!#REF!</f>
        <v>#REF!</v>
      </c>
      <c r="V250" t="e">
        <f>WRs!#REF!</f>
        <v>#REF!</v>
      </c>
      <c r="W250">
        <f>WRs!F34</f>
        <v>0</v>
      </c>
      <c r="X250">
        <f>WRs!H34</f>
        <v>0</v>
      </c>
      <c r="Y250">
        <f>WRs!J34</f>
        <v>72</v>
      </c>
      <c r="Z250">
        <f>WRs!L34</f>
        <v>7</v>
      </c>
      <c r="AA250" s="70">
        <f>WRs!O34</f>
        <v>152</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e">
        <f t="shared" ca="1" si="40"/>
        <v>#NAME?</v>
      </c>
      <c r="AL250" t="e">
        <f t="shared" ca="1" si="41"/>
        <v>#NAME?</v>
      </c>
      <c r="AM250" t="e">
        <f t="shared" ca="1" si="42"/>
        <v>#NAME?</v>
      </c>
      <c r="AN250" t="e">
        <f t="shared" ca="1" si="43"/>
        <v>#NAME?</v>
      </c>
      <c r="AO250" t="e">
        <f t="shared" ca="1" si="44"/>
        <v>#NAME?</v>
      </c>
      <c r="AP250" t="e">
        <f t="shared" ca="1" si="45"/>
        <v>#NAME?</v>
      </c>
      <c r="AQ250" t="e">
        <f t="shared" ca="1" si="46"/>
        <v>#NAME?</v>
      </c>
      <c r="AR250" t="e">
        <f t="shared" ca="1" si="47"/>
        <v>#NAME?</v>
      </c>
      <c r="AS250" t="e">
        <f t="shared" ca="1" si="48"/>
        <v>#NAME?</v>
      </c>
      <c r="AT250" t="e">
        <f t="shared" ca="1" si="49"/>
        <v>#NAME?</v>
      </c>
      <c r="AU250" t="e">
        <f t="shared" ca="1" si="50"/>
        <v>#NAME?</v>
      </c>
      <c r="AV250" t="e">
        <f t="shared" ca="1" si="51"/>
        <v>#NAME?</v>
      </c>
    </row>
    <row r="251" spans="1:48" x14ac:dyDescent="0.35">
      <c r="A251" s="1" t="e">
        <f>CONCATENATE(WRs!#REF!," ",WRs!#REF!)</f>
        <v>#REF!</v>
      </c>
      <c r="B251" t="e">
        <f>WRs!#REF!</f>
        <v>#REF!</v>
      </c>
      <c r="C251" t="e">
        <f>WRs!#REF!</f>
        <v>#REF!</v>
      </c>
      <c r="D251" t="e">
        <f>WRs!#REF!</f>
        <v>#REF!</v>
      </c>
      <c r="E251" t="e">
        <f>WRs!#REF!</f>
        <v>#REF!</v>
      </c>
      <c r="F251" t="e">
        <f>WRs!#REF!</f>
        <v>#REF!</v>
      </c>
      <c r="G251" t="e">
        <f>WRs!#REF!</f>
        <v>#REF!</v>
      </c>
      <c r="H251" t="e">
        <f>WRs!#REF!</f>
        <v>#REF!</v>
      </c>
      <c r="I251" s="70" t="e">
        <f>WRs!#REF!</f>
        <v>#REF!</v>
      </c>
      <c r="J251" s="1" t="e">
        <f>CONCATENATE(WRs!#REF!," ",WRs!#REF!)</f>
        <v>#REF!</v>
      </c>
      <c r="K251" t="e">
        <f>WRs!#REF!</f>
        <v>#REF!</v>
      </c>
      <c r="L251" t="e">
        <f>WRs!#REF!</f>
        <v>#REF!</v>
      </c>
      <c r="M251" t="e">
        <f>WRs!#REF!</f>
        <v>#REF!</v>
      </c>
      <c r="N251" t="e">
        <f>WRs!#REF!</f>
        <v>#REF!</v>
      </c>
      <c r="O251" t="e">
        <f>WRs!#REF!</f>
        <v>#REF!</v>
      </c>
      <c r="P251" t="str">
        <f>WRs!A35</f>
        <v>Watson</v>
      </c>
      <c r="Q251" t="str">
        <f>WRs!C35</f>
        <v>Packers</v>
      </c>
      <c r="R251" s="70">
        <f>WRs!D35</f>
        <v>10</v>
      </c>
      <c r="S251" s="1" t="e">
        <f>CONCATENATE(WRs!#REF!," ",WRs!#REF!)</f>
        <v>#REF!</v>
      </c>
      <c r="T251" t="e">
        <f>WRs!#REF!</f>
        <v>#REF!</v>
      </c>
      <c r="U251" t="e">
        <f>WRs!#REF!</f>
        <v>#REF!</v>
      </c>
      <c r="V251" t="e">
        <f>WRs!#REF!</f>
        <v>#REF!</v>
      </c>
      <c r="W251">
        <f>WRs!F35</f>
        <v>0</v>
      </c>
      <c r="X251">
        <f>WRs!H35</f>
        <v>0</v>
      </c>
      <c r="Y251">
        <f>WRs!J35</f>
        <v>65</v>
      </c>
      <c r="Z251">
        <f>WRs!L35</f>
        <v>8</v>
      </c>
      <c r="AA251" s="70">
        <f>WRs!O35</f>
        <v>155</v>
      </c>
      <c r="AB251" s="1" t="str">
        <f>CONCATENATE(WRs!B35," ",WRs!A35)</f>
        <v>Christian Watson</v>
      </c>
      <c r="AC251" t="str">
        <f>WRs!E35</f>
        <v>WR</v>
      </c>
      <c r="AD251" t="str">
        <f>WRs!C35</f>
        <v>Packers</v>
      </c>
      <c r="AE251">
        <f>WRs!D35</f>
        <v>10</v>
      </c>
      <c r="AF251">
        <f>WRs!P35</f>
        <v>23</v>
      </c>
      <c r="AG251">
        <f>WRs!R35</f>
        <v>14</v>
      </c>
      <c r="AH251">
        <f>WRs!T35</f>
        <v>18</v>
      </c>
      <c r="AI251">
        <f>WRs!V35</f>
        <v>23</v>
      </c>
      <c r="AJ251" s="70">
        <f>WRs!X35</f>
        <v>21</v>
      </c>
      <c r="AK251" t="e">
        <f t="shared" ca="1" si="40"/>
        <v>#NAME?</v>
      </c>
      <c r="AL251" t="e">
        <f t="shared" ca="1" si="41"/>
        <v>#NAME?</v>
      </c>
      <c r="AM251" t="e">
        <f t="shared" ca="1" si="42"/>
        <v>#NAME?</v>
      </c>
      <c r="AN251" t="e">
        <f t="shared" ca="1" si="43"/>
        <v>#NAME?</v>
      </c>
      <c r="AO251" t="e">
        <f t="shared" ca="1" si="44"/>
        <v>#NAME?</v>
      </c>
      <c r="AP251" t="e">
        <f t="shared" ca="1" si="45"/>
        <v>#NAME?</v>
      </c>
      <c r="AQ251" t="e">
        <f t="shared" ca="1" si="46"/>
        <v>#NAME?</v>
      </c>
      <c r="AR251" t="e">
        <f t="shared" ca="1" si="47"/>
        <v>#NAME?</v>
      </c>
      <c r="AS251" t="e">
        <f t="shared" ca="1" si="48"/>
        <v>#NAME?</v>
      </c>
      <c r="AT251" t="e">
        <f t="shared" ca="1" si="49"/>
        <v>#NAME?</v>
      </c>
      <c r="AU251" t="e">
        <f t="shared" ca="1" si="50"/>
        <v>#NAME?</v>
      </c>
      <c r="AV251" t="e">
        <f t="shared" ca="1" si="51"/>
        <v>#NAME?</v>
      </c>
    </row>
    <row r="252" spans="1:48" x14ac:dyDescent="0.35">
      <c r="A252" s="1" t="e">
        <f>CONCATENATE(WRs!#REF!," ",WRs!#REF!)</f>
        <v>#REF!</v>
      </c>
      <c r="B252" t="e">
        <f>WRs!#REF!</f>
        <v>#REF!</v>
      </c>
      <c r="C252" t="e">
        <f>WRs!#REF!</f>
        <v>#REF!</v>
      </c>
      <c r="D252" t="e">
        <f>WRs!#REF!</f>
        <v>#REF!</v>
      </c>
      <c r="E252" t="e">
        <f>WRs!#REF!</f>
        <v>#REF!</v>
      </c>
      <c r="F252" t="e">
        <f>WRs!#REF!</f>
        <v>#REF!</v>
      </c>
      <c r="G252" t="e">
        <f>WRs!#REF!</f>
        <v>#REF!</v>
      </c>
      <c r="H252" t="e">
        <f>WRs!#REF!</f>
        <v>#REF!</v>
      </c>
      <c r="I252" s="70" t="e">
        <f>WRs!#REF!</f>
        <v>#REF!</v>
      </c>
      <c r="J252" s="1" t="e">
        <f>CONCATENATE(WRs!#REF!," ",WRs!#REF!)</f>
        <v>#REF!</v>
      </c>
      <c r="K252" t="e">
        <f>WRs!#REF!</f>
        <v>#REF!</v>
      </c>
      <c r="L252" t="e">
        <f>WRs!#REF!</f>
        <v>#REF!</v>
      </c>
      <c r="M252" t="e">
        <f>WRs!#REF!</f>
        <v>#REF!</v>
      </c>
      <c r="N252" t="e">
        <f>WRs!#REF!</f>
        <v>#REF!</v>
      </c>
      <c r="O252" t="e">
        <f>WRs!#REF!</f>
        <v>#REF!</v>
      </c>
      <c r="P252" t="str">
        <f>WRs!A36</f>
        <v>Brown</v>
      </c>
      <c r="Q252" t="str">
        <f>WRs!C36</f>
        <v>Chiefs</v>
      </c>
      <c r="R252" s="70">
        <f>WRs!D36</f>
        <v>6</v>
      </c>
      <c r="S252" s="1" t="e">
        <f>CONCATENATE(WRs!#REF!," ",WRs!#REF!)</f>
        <v>#REF!</v>
      </c>
      <c r="T252" t="e">
        <f>WRs!#REF!</f>
        <v>#REF!</v>
      </c>
      <c r="U252" t="e">
        <f>WRs!#REF!</f>
        <v>#REF!</v>
      </c>
      <c r="V252" t="e">
        <f>WRs!#REF!</f>
        <v>#REF!</v>
      </c>
      <c r="W252">
        <f>WRs!F36</f>
        <v>0</v>
      </c>
      <c r="X252">
        <f>WRs!H36</f>
        <v>0</v>
      </c>
      <c r="Y252">
        <f>WRs!J36</f>
        <v>71</v>
      </c>
      <c r="Z252">
        <f>WRs!L36</f>
        <v>7</v>
      </c>
      <c r="AA252" s="70">
        <f>WRs!O36</f>
        <v>148</v>
      </c>
      <c r="AB252" s="1" t="str">
        <f>CONCATENATE(WRs!B36," ",WRs!A36)</f>
        <v>Marquise Brown</v>
      </c>
      <c r="AC252" t="str">
        <f>WRs!E36</f>
        <v>WR</v>
      </c>
      <c r="AD252" t="str">
        <f>WRs!C36</f>
        <v>Chiefs</v>
      </c>
      <c r="AE252">
        <f>WRs!D36</f>
        <v>6</v>
      </c>
      <c r="AF252">
        <f>WRs!P36</f>
        <v>16</v>
      </c>
      <c r="AG252">
        <f>WRs!R36</f>
        <v>13</v>
      </c>
      <c r="AH252">
        <f>WRs!T36</f>
        <v>10</v>
      </c>
      <c r="AI252">
        <f>WRs!V36</f>
        <v>16</v>
      </c>
      <c r="AJ252" s="70">
        <f>WRs!X36</f>
        <v>14</v>
      </c>
      <c r="AK252" t="e">
        <f t="shared" ca="1" si="40"/>
        <v>#NAME?</v>
      </c>
      <c r="AL252" t="e">
        <f t="shared" ca="1" si="41"/>
        <v>#NAME?</v>
      </c>
      <c r="AM252" t="e">
        <f t="shared" ca="1" si="42"/>
        <v>#NAME?</v>
      </c>
      <c r="AN252" t="e">
        <f t="shared" ca="1" si="43"/>
        <v>#NAME?</v>
      </c>
      <c r="AO252" t="e">
        <f t="shared" ca="1" si="44"/>
        <v>#NAME?</v>
      </c>
      <c r="AP252" t="e">
        <f t="shared" ca="1" si="45"/>
        <v>#NAME?</v>
      </c>
      <c r="AQ252" t="e">
        <f t="shared" ca="1" si="46"/>
        <v>#NAME?</v>
      </c>
      <c r="AR252" t="e">
        <f t="shared" ca="1" si="47"/>
        <v>#NAME?</v>
      </c>
      <c r="AS252" t="e">
        <f t="shared" ca="1" si="48"/>
        <v>#NAME?</v>
      </c>
      <c r="AT252" t="e">
        <f t="shared" ca="1" si="49"/>
        <v>#NAME?</v>
      </c>
      <c r="AU252" t="e">
        <f t="shared" ca="1" si="50"/>
        <v>#NAME?</v>
      </c>
      <c r="AV252" t="e">
        <f t="shared" ca="1" si="51"/>
        <v>#NAME?</v>
      </c>
    </row>
    <row r="253" spans="1:48" x14ac:dyDescent="0.35">
      <c r="A253" s="1" t="e">
        <f>CONCATENATE(WRs!#REF!," ",WRs!#REF!)</f>
        <v>#REF!</v>
      </c>
      <c r="B253" t="e">
        <f>WRs!#REF!</f>
        <v>#REF!</v>
      </c>
      <c r="C253" t="e">
        <f>WRs!#REF!</f>
        <v>#REF!</v>
      </c>
      <c r="D253" t="e">
        <f>WRs!#REF!</f>
        <v>#REF!</v>
      </c>
      <c r="E253" t="e">
        <f>WRs!#REF!</f>
        <v>#REF!</v>
      </c>
      <c r="F253" t="e">
        <f>WRs!#REF!</f>
        <v>#REF!</v>
      </c>
      <c r="G253" t="e">
        <f>WRs!#REF!</f>
        <v>#REF!</v>
      </c>
      <c r="H253" t="e">
        <f>WRs!#REF!</f>
        <v>#REF!</v>
      </c>
      <c r="I253" s="70" t="e">
        <f>WRs!#REF!</f>
        <v>#REF!</v>
      </c>
      <c r="J253" s="1" t="e">
        <f>CONCATENATE(WRs!#REF!," ",WRs!#REF!)</f>
        <v>#REF!</v>
      </c>
      <c r="K253" t="e">
        <f>WRs!#REF!</f>
        <v>#REF!</v>
      </c>
      <c r="L253" t="e">
        <f>WRs!#REF!</f>
        <v>#REF!</v>
      </c>
      <c r="M253" t="e">
        <f>WRs!#REF!</f>
        <v>#REF!</v>
      </c>
      <c r="N253" t="e">
        <f>WRs!#REF!</f>
        <v>#REF!</v>
      </c>
      <c r="O253" t="e">
        <f>WRs!#REF!</f>
        <v>#REF!</v>
      </c>
      <c r="P253" t="str">
        <f>WRs!A37</f>
        <v>Meyers</v>
      </c>
      <c r="Q253" t="str">
        <f>WRs!C37</f>
        <v>Raiders</v>
      </c>
      <c r="R253" s="70">
        <f>WRs!D37</f>
        <v>10</v>
      </c>
      <c r="S253" s="1" t="e">
        <f>CONCATENATE(WRs!#REF!," ",WRs!#REF!)</f>
        <v>#REF!</v>
      </c>
      <c r="T253" t="e">
        <f>WRs!#REF!</f>
        <v>#REF!</v>
      </c>
      <c r="U253" t="e">
        <f>WRs!#REF!</f>
        <v>#REF!</v>
      </c>
      <c r="V253" t="e">
        <f>WRs!#REF!</f>
        <v>#REF!</v>
      </c>
      <c r="W253">
        <f>WRs!F37</f>
        <v>0</v>
      </c>
      <c r="X253">
        <f>WRs!H37</f>
        <v>0</v>
      </c>
      <c r="Y253">
        <f>WRs!J37</f>
        <v>82</v>
      </c>
      <c r="Z253">
        <f>WRs!L37</f>
        <v>7</v>
      </c>
      <c r="AA253" s="70">
        <f>WRs!O37</f>
        <v>137</v>
      </c>
      <c r="AB253" s="1" t="str">
        <f>CONCATENATE(WRs!B37," ",WRs!A37)</f>
        <v>Jakobi Meyers</v>
      </c>
      <c r="AC253" t="str">
        <f>WRs!E37</f>
        <v>WR</v>
      </c>
      <c r="AD253" t="str">
        <f>WRs!C37</f>
        <v>Raiders</v>
      </c>
      <c r="AE253">
        <f>WRs!D37</f>
        <v>10</v>
      </c>
      <c r="AF253">
        <f>WRs!P37</f>
        <v>5</v>
      </c>
      <c r="AG253">
        <f>WRs!R37</f>
        <v>13</v>
      </c>
      <c r="AH253">
        <f>WRs!T37</f>
        <v>4</v>
      </c>
      <c r="AI253">
        <f>WRs!V37</f>
        <v>5</v>
      </c>
      <c r="AJ253" s="70">
        <f>WRs!X37</f>
        <v>3</v>
      </c>
      <c r="AK253" t="e">
        <f t="shared" ca="1" si="40"/>
        <v>#NAME?</v>
      </c>
      <c r="AL253" t="e">
        <f t="shared" ca="1" si="41"/>
        <v>#NAME?</v>
      </c>
      <c r="AM253" t="e">
        <f t="shared" ca="1" si="42"/>
        <v>#NAME?</v>
      </c>
      <c r="AN253" t="e">
        <f t="shared" ca="1" si="43"/>
        <v>#NAME?</v>
      </c>
      <c r="AO253" t="e">
        <f t="shared" ca="1" si="44"/>
        <v>#NAME?</v>
      </c>
      <c r="AP253" t="e">
        <f t="shared" ca="1" si="45"/>
        <v>#NAME?</v>
      </c>
      <c r="AQ253" t="e">
        <f t="shared" ca="1" si="46"/>
        <v>#NAME?</v>
      </c>
      <c r="AR253" t="e">
        <f t="shared" ca="1" si="47"/>
        <v>#NAME?</v>
      </c>
      <c r="AS253" t="e">
        <f t="shared" ca="1" si="48"/>
        <v>#NAME?</v>
      </c>
      <c r="AT253" t="e">
        <f t="shared" ca="1" si="49"/>
        <v>#NAME?</v>
      </c>
      <c r="AU253" t="e">
        <f t="shared" ca="1" si="50"/>
        <v>#NAME?</v>
      </c>
      <c r="AV253" t="e">
        <f t="shared" ca="1" si="51"/>
        <v>#NAME?</v>
      </c>
    </row>
    <row r="254" spans="1:48" x14ac:dyDescent="0.35">
      <c r="A254" s="1" t="e">
        <f>CONCATENATE(WRs!#REF!," ",WRs!#REF!)</f>
        <v>#REF!</v>
      </c>
      <c r="B254" t="e">
        <f>WRs!#REF!</f>
        <v>#REF!</v>
      </c>
      <c r="C254" t="e">
        <f>WRs!#REF!</f>
        <v>#REF!</v>
      </c>
      <c r="D254" t="e">
        <f>WRs!#REF!</f>
        <v>#REF!</v>
      </c>
      <c r="E254" t="e">
        <f>WRs!#REF!</f>
        <v>#REF!</v>
      </c>
      <c r="F254" t="e">
        <f>WRs!#REF!</f>
        <v>#REF!</v>
      </c>
      <c r="G254" t="e">
        <f>WRs!#REF!</f>
        <v>#REF!</v>
      </c>
      <c r="H254" t="e">
        <f>WRs!#REF!</f>
        <v>#REF!</v>
      </c>
      <c r="I254" s="70" t="e">
        <f>WRs!#REF!</f>
        <v>#REF!</v>
      </c>
      <c r="J254" s="1" t="e">
        <f>CONCATENATE(WRs!#REF!," ",WRs!#REF!)</f>
        <v>#REF!</v>
      </c>
      <c r="K254" t="e">
        <f>WRs!#REF!</f>
        <v>#REF!</v>
      </c>
      <c r="L254" t="e">
        <f>WRs!#REF!</f>
        <v>#REF!</v>
      </c>
      <c r="M254" t="e">
        <f>WRs!#REF!</f>
        <v>#REF!</v>
      </c>
      <c r="N254" t="e">
        <f>WRs!#REF!</f>
        <v>#REF!</v>
      </c>
      <c r="O254" t="e">
        <f>WRs!#REF!</f>
        <v>#REF!</v>
      </c>
      <c r="P254" t="str">
        <f>WRs!A38</f>
        <v>Reed</v>
      </c>
      <c r="Q254" t="str">
        <f>WRs!C38</f>
        <v>Packers</v>
      </c>
      <c r="R254" s="70">
        <f>WRs!D38</f>
        <v>10</v>
      </c>
      <c r="S254" s="1" t="e">
        <f>CONCATENATE(WRs!#REF!," ",WRs!#REF!)</f>
        <v>#REF!</v>
      </c>
      <c r="T254" t="e">
        <f>WRs!#REF!</f>
        <v>#REF!</v>
      </c>
      <c r="U254" t="e">
        <f>WRs!#REF!</f>
        <v>#REF!</v>
      </c>
      <c r="V254" t="e">
        <f>WRs!#REF!</f>
        <v>#REF!</v>
      </c>
      <c r="W254">
        <f>WRs!F38</f>
        <v>0</v>
      </c>
      <c r="X254">
        <f>WRs!H38</f>
        <v>0</v>
      </c>
      <c r="Y254">
        <f>WRs!J38</f>
        <v>78</v>
      </c>
      <c r="Z254">
        <f>WRs!L38</f>
        <v>7</v>
      </c>
      <c r="AA254" s="70">
        <f>WRs!O38</f>
        <v>139</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e">
        <f t="shared" ca="1" si="40"/>
        <v>#NAME?</v>
      </c>
      <c r="AL254" t="e">
        <f t="shared" ca="1" si="41"/>
        <v>#NAME?</v>
      </c>
      <c r="AM254" t="e">
        <f t="shared" ca="1" si="42"/>
        <v>#NAME?</v>
      </c>
      <c r="AN254" t="e">
        <f t="shared" ca="1" si="43"/>
        <v>#NAME?</v>
      </c>
      <c r="AO254" t="e">
        <f t="shared" ca="1" si="44"/>
        <v>#NAME?</v>
      </c>
      <c r="AP254" t="e">
        <f t="shared" ca="1" si="45"/>
        <v>#NAME?</v>
      </c>
      <c r="AQ254" t="e">
        <f t="shared" ca="1" si="46"/>
        <v>#NAME?</v>
      </c>
      <c r="AR254" t="e">
        <f t="shared" ca="1" si="47"/>
        <v>#NAME?</v>
      </c>
      <c r="AS254" t="e">
        <f t="shared" ca="1" si="48"/>
        <v>#NAME?</v>
      </c>
      <c r="AT254" t="e">
        <f t="shared" ca="1" si="49"/>
        <v>#NAME?</v>
      </c>
      <c r="AU254" t="e">
        <f t="shared" ca="1" si="50"/>
        <v>#NAME?</v>
      </c>
      <c r="AV254" t="e">
        <f t="shared" ca="1" si="51"/>
        <v>#NAME?</v>
      </c>
    </row>
    <row r="255" spans="1:48" x14ac:dyDescent="0.35">
      <c r="A255" s="1" t="e">
        <f>CONCATENATE(WRs!#REF!," ",WRs!#REF!)</f>
        <v>#REF!</v>
      </c>
      <c r="B255" t="e">
        <f>WRs!#REF!</f>
        <v>#REF!</v>
      </c>
      <c r="C255" t="e">
        <f>WRs!#REF!</f>
        <v>#REF!</v>
      </c>
      <c r="D255" t="e">
        <f>WRs!#REF!</f>
        <v>#REF!</v>
      </c>
      <c r="E255" t="e">
        <f>WRs!#REF!</f>
        <v>#REF!</v>
      </c>
      <c r="F255" t="e">
        <f>WRs!#REF!</f>
        <v>#REF!</v>
      </c>
      <c r="G255" t="e">
        <f>WRs!#REF!</f>
        <v>#REF!</v>
      </c>
      <c r="H255" t="e">
        <f>WRs!#REF!</f>
        <v>#REF!</v>
      </c>
      <c r="I255" s="70" t="e">
        <f>WRs!#REF!</f>
        <v>#REF!</v>
      </c>
      <c r="J255" s="1" t="e">
        <f>CONCATENATE(WRs!#REF!," ",WRs!#REF!)</f>
        <v>#REF!</v>
      </c>
      <c r="K255" t="e">
        <f>WRs!#REF!</f>
        <v>#REF!</v>
      </c>
      <c r="L255" t="e">
        <f>WRs!#REF!</f>
        <v>#REF!</v>
      </c>
      <c r="M255" t="e">
        <f>WRs!#REF!</f>
        <v>#REF!</v>
      </c>
      <c r="N255" t="e">
        <f>WRs!#REF!</f>
        <v>#REF!</v>
      </c>
      <c r="O255" t="e">
        <f>WRs!#REF!</f>
        <v>#REF!</v>
      </c>
      <c r="P255" t="str">
        <f>WRs!A39</f>
        <v>Pearsall</v>
      </c>
      <c r="Q255" t="str">
        <f>WRs!C39</f>
        <v>49ers</v>
      </c>
      <c r="R255" s="70">
        <f>WRs!D39</f>
        <v>9</v>
      </c>
      <c r="S255" s="1" t="e">
        <f>CONCATENATE(WRs!#REF!," ",WRs!#REF!)</f>
        <v>#REF!</v>
      </c>
      <c r="T255" t="e">
        <f>WRs!#REF!</f>
        <v>#REF!</v>
      </c>
      <c r="U255" t="e">
        <f>WRs!#REF!</f>
        <v>#REF!</v>
      </c>
      <c r="V255" t="e">
        <f>WRs!#REF!</f>
        <v>#REF!</v>
      </c>
      <c r="W255">
        <f>WRs!F39</f>
        <v>0</v>
      </c>
      <c r="X255">
        <f>WRs!H39</f>
        <v>0</v>
      </c>
      <c r="Y255">
        <f>WRs!J39</f>
        <v>74</v>
      </c>
      <c r="Z255">
        <f>WRs!L39</f>
        <v>6</v>
      </c>
      <c r="AA255" s="70">
        <f>WRs!O39</f>
        <v>138</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e">
        <f t="shared" ca="1" si="40"/>
        <v>#NAME?</v>
      </c>
      <c r="AL255" t="e">
        <f t="shared" ca="1" si="41"/>
        <v>#NAME?</v>
      </c>
      <c r="AM255" t="e">
        <f t="shared" ca="1" si="42"/>
        <v>#NAME?</v>
      </c>
      <c r="AN255" t="e">
        <f t="shared" ca="1" si="43"/>
        <v>#NAME?</v>
      </c>
      <c r="AO255" t="e">
        <f t="shared" ca="1" si="44"/>
        <v>#NAME?</v>
      </c>
      <c r="AP255" t="e">
        <f t="shared" ca="1" si="45"/>
        <v>#NAME?</v>
      </c>
      <c r="AQ255" t="e">
        <f t="shared" ca="1" si="46"/>
        <v>#NAME?</v>
      </c>
      <c r="AR255" t="e">
        <f t="shared" ca="1" si="47"/>
        <v>#NAME?</v>
      </c>
      <c r="AS255" t="e">
        <f t="shared" ca="1" si="48"/>
        <v>#NAME?</v>
      </c>
      <c r="AT255" t="e">
        <f t="shared" ca="1" si="49"/>
        <v>#NAME?</v>
      </c>
      <c r="AU255" t="e">
        <f t="shared" ca="1" si="50"/>
        <v>#NAME?</v>
      </c>
      <c r="AV255" t="e">
        <f t="shared" ca="1" si="51"/>
        <v>#NAME?</v>
      </c>
    </row>
    <row r="256" spans="1:48" x14ac:dyDescent="0.35">
      <c r="A256" s="1" t="e">
        <f>CONCATENATE(WRs!#REF!," ",WRs!#REF!)</f>
        <v>#REF!</v>
      </c>
      <c r="B256" t="e">
        <f>WRs!#REF!</f>
        <v>#REF!</v>
      </c>
      <c r="C256" t="e">
        <f>WRs!#REF!</f>
        <v>#REF!</v>
      </c>
      <c r="D256" t="e">
        <f>WRs!#REF!</f>
        <v>#REF!</v>
      </c>
      <c r="E256" t="e">
        <f>WRs!#REF!</f>
        <v>#REF!</v>
      </c>
      <c r="F256" t="e">
        <f>WRs!#REF!</f>
        <v>#REF!</v>
      </c>
      <c r="G256" t="e">
        <f>WRs!#REF!</f>
        <v>#REF!</v>
      </c>
      <c r="H256" t="e">
        <f>WRs!#REF!</f>
        <v>#REF!</v>
      </c>
      <c r="I256" s="70" t="e">
        <f>WRs!#REF!</f>
        <v>#REF!</v>
      </c>
      <c r="J256" s="1" t="e">
        <f>CONCATENATE(WRs!#REF!," ",WRs!#REF!)</f>
        <v>#REF!</v>
      </c>
      <c r="K256" t="e">
        <f>WRs!#REF!</f>
        <v>#REF!</v>
      </c>
      <c r="L256" t="e">
        <f>WRs!#REF!</f>
        <v>#REF!</v>
      </c>
      <c r="M256" t="e">
        <f>WRs!#REF!</f>
        <v>#REF!</v>
      </c>
      <c r="N256" t="e">
        <f>WRs!#REF!</f>
        <v>#REF!</v>
      </c>
      <c r="O256" t="e">
        <f>WRs!#REF!</f>
        <v>#REF!</v>
      </c>
      <c r="P256" t="str">
        <f>WRs!A40</f>
        <v>Ridley</v>
      </c>
      <c r="Q256" t="str">
        <f>WRs!C40</f>
        <v>Titans</v>
      </c>
      <c r="R256" s="70">
        <f>WRs!D40</f>
        <v>5</v>
      </c>
      <c r="S256" s="1" t="e">
        <f>CONCATENATE(WRs!#REF!," ",WRs!#REF!)</f>
        <v>#REF!</v>
      </c>
      <c r="T256" t="e">
        <f>WRs!#REF!</f>
        <v>#REF!</v>
      </c>
      <c r="U256" t="e">
        <f>WRs!#REF!</f>
        <v>#REF!</v>
      </c>
      <c r="V256" t="e">
        <f>WRs!#REF!</f>
        <v>#REF!</v>
      </c>
      <c r="W256">
        <f>WRs!F40</f>
        <v>0</v>
      </c>
      <c r="X256">
        <f>WRs!H40</f>
        <v>0</v>
      </c>
      <c r="Y256">
        <f>WRs!J40</f>
        <v>72</v>
      </c>
      <c r="Z256">
        <f>WRs!L40</f>
        <v>6</v>
      </c>
      <c r="AA256" s="70">
        <f>WRs!O40</f>
        <v>139</v>
      </c>
      <c r="AB256" s="1" t="str">
        <f>CONCATENATE(WRs!B40," ",WRs!A40)</f>
        <v>Calvin Ridley</v>
      </c>
      <c r="AC256" t="str">
        <f>WRs!E40</f>
        <v>WR</v>
      </c>
      <c r="AD256" t="str">
        <f>WRs!C40</f>
        <v>Titans</v>
      </c>
      <c r="AE256">
        <f>WRs!D40</f>
        <v>5</v>
      </c>
      <c r="AF256">
        <f>WRs!P40</f>
        <v>7</v>
      </c>
      <c r="AG256">
        <f>WRs!R40</f>
        <v>5</v>
      </c>
      <c r="AH256">
        <f>WRs!T40</f>
        <v>1</v>
      </c>
      <c r="AI256">
        <f>WRs!V40</f>
        <v>7</v>
      </c>
      <c r="AJ256" s="70">
        <f>WRs!X40</f>
        <v>5</v>
      </c>
      <c r="AK256" t="e">
        <f t="shared" ca="1" si="40"/>
        <v>#NAME?</v>
      </c>
      <c r="AL256" t="e">
        <f t="shared" ca="1" si="41"/>
        <v>#NAME?</v>
      </c>
      <c r="AM256" t="e">
        <f t="shared" ca="1" si="42"/>
        <v>#NAME?</v>
      </c>
      <c r="AN256" t="e">
        <f t="shared" ca="1" si="43"/>
        <v>#NAME?</v>
      </c>
      <c r="AO256" t="e">
        <f t="shared" ca="1" si="44"/>
        <v>#NAME?</v>
      </c>
      <c r="AP256" t="e">
        <f t="shared" ca="1" si="45"/>
        <v>#NAME?</v>
      </c>
      <c r="AQ256" t="e">
        <f t="shared" ca="1" si="46"/>
        <v>#NAME?</v>
      </c>
      <c r="AR256" t="e">
        <f t="shared" ca="1" si="47"/>
        <v>#NAME?</v>
      </c>
      <c r="AS256" t="e">
        <f t="shared" ca="1" si="48"/>
        <v>#NAME?</v>
      </c>
      <c r="AT256" t="e">
        <f t="shared" ca="1" si="49"/>
        <v>#NAME?</v>
      </c>
      <c r="AU256" t="e">
        <f t="shared" ca="1" si="50"/>
        <v>#NAME?</v>
      </c>
      <c r="AV256" t="e">
        <f t="shared" ca="1" si="51"/>
        <v>#NAME?</v>
      </c>
    </row>
    <row r="257" spans="1:48" x14ac:dyDescent="0.35">
      <c r="A257" s="1" t="e">
        <f>CONCATENATE(WRs!#REF!," ",WRs!#REF!)</f>
        <v>#REF!</v>
      </c>
      <c r="B257" t="e">
        <f>WRs!#REF!</f>
        <v>#REF!</v>
      </c>
      <c r="C257" t="e">
        <f>WRs!#REF!</f>
        <v>#REF!</v>
      </c>
      <c r="D257" t="e">
        <f>WRs!#REF!</f>
        <v>#REF!</v>
      </c>
      <c r="E257" t="e">
        <f>WRs!#REF!</f>
        <v>#REF!</v>
      </c>
      <c r="F257" t="e">
        <f>WRs!#REF!</f>
        <v>#REF!</v>
      </c>
      <c r="G257" t="e">
        <f>WRs!#REF!</f>
        <v>#REF!</v>
      </c>
      <c r="H257" t="e">
        <f>WRs!#REF!</f>
        <v>#REF!</v>
      </c>
      <c r="I257" s="70" t="e">
        <f>WRs!#REF!</f>
        <v>#REF!</v>
      </c>
      <c r="J257" s="1" t="e">
        <f>CONCATENATE(WRs!#REF!," ",WRs!#REF!)</f>
        <v>#REF!</v>
      </c>
      <c r="K257" t="e">
        <f>WRs!#REF!</f>
        <v>#REF!</v>
      </c>
      <c r="L257" t="e">
        <f>WRs!#REF!</f>
        <v>#REF!</v>
      </c>
      <c r="M257" t="e">
        <f>WRs!#REF!</f>
        <v>#REF!</v>
      </c>
      <c r="N257" t="e">
        <f>WRs!#REF!</f>
        <v>#REF!</v>
      </c>
      <c r="O257" t="e">
        <f>WRs!#REF!</f>
        <v>#REF!</v>
      </c>
      <c r="P257" t="str">
        <f>WRs!A41</f>
        <v>McConkey</v>
      </c>
      <c r="Q257" t="str">
        <f>WRs!C41</f>
        <v>Chargers</v>
      </c>
      <c r="R257" s="70">
        <f>WRs!D41</f>
        <v>5</v>
      </c>
      <c r="S257" s="1" t="e">
        <f>CONCATENATE(WRs!#REF!," ",WRs!#REF!)</f>
        <v>#REF!</v>
      </c>
      <c r="T257" t="e">
        <f>WRs!#REF!</f>
        <v>#REF!</v>
      </c>
      <c r="U257" t="e">
        <f>WRs!#REF!</f>
        <v>#REF!</v>
      </c>
      <c r="V257" t="e">
        <f>WRs!#REF!</f>
        <v>#REF!</v>
      </c>
      <c r="W257">
        <f>WRs!F41</f>
        <v>0</v>
      </c>
      <c r="X257">
        <f>WRs!H41</f>
        <v>0</v>
      </c>
      <c r="Y257">
        <f>WRs!J41</f>
        <v>76</v>
      </c>
      <c r="Z257">
        <f>WRs!L41</f>
        <v>5</v>
      </c>
      <c r="AA257" s="70">
        <f>WRs!O41</f>
        <v>132</v>
      </c>
      <c r="AB257" s="1" t="str">
        <f>CONCATENATE(WRs!B41," ",WRs!A41)</f>
        <v>Ladd McConkey</v>
      </c>
      <c r="AC257" t="str">
        <f>WRs!E41</f>
        <v>WR</v>
      </c>
      <c r="AD257" t="str">
        <f>WRs!C41</f>
        <v>Chargers</v>
      </c>
      <c r="AE257">
        <f>WRs!D41</f>
        <v>5</v>
      </c>
      <c r="AF257">
        <f>WRs!P41</f>
        <v>0</v>
      </c>
      <c r="AG257">
        <f>WRs!R41</f>
        <v>2</v>
      </c>
      <c r="AH257">
        <f>WRs!T41</f>
        <v>0</v>
      </c>
      <c r="AI257">
        <f>WRs!V41</f>
        <v>0</v>
      </c>
      <c r="AJ257" s="70">
        <f>WRs!X41</f>
        <v>-2</v>
      </c>
      <c r="AK257" t="e">
        <f t="shared" ca="1" si="40"/>
        <v>#NAME?</v>
      </c>
      <c r="AL257" t="e">
        <f t="shared" ca="1" si="41"/>
        <v>#NAME?</v>
      </c>
      <c r="AM257" t="e">
        <f t="shared" ca="1" si="42"/>
        <v>#NAME?</v>
      </c>
      <c r="AN257" t="e">
        <f t="shared" ca="1" si="43"/>
        <v>#NAME?</v>
      </c>
      <c r="AO257" t="e">
        <f t="shared" ca="1" si="44"/>
        <v>#NAME?</v>
      </c>
      <c r="AP257" t="e">
        <f t="shared" ca="1" si="45"/>
        <v>#NAME?</v>
      </c>
      <c r="AQ257" t="e">
        <f t="shared" ca="1" si="46"/>
        <v>#NAME?</v>
      </c>
      <c r="AR257" t="e">
        <f t="shared" ca="1" si="47"/>
        <v>#NAME?</v>
      </c>
      <c r="AS257" t="e">
        <f t="shared" ca="1" si="48"/>
        <v>#NAME?</v>
      </c>
      <c r="AT257" t="e">
        <f t="shared" ca="1" si="49"/>
        <v>#NAME?</v>
      </c>
      <c r="AU257" t="e">
        <f t="shared" ca="1" si="50"/>
        <v>#NAME?</v>
      </c>
      <c r="AV257" t="e">
        <f t="shared" ca="1" si="51"/>
        <v>#NAME?</v>
      </c>
    </row>
    <row r="258" spans="1:48" x14ac:dyDescent="0.35">
      <c r="A258" s="1" t="e">
        <f>CONCATENATE(WRs!#REF!," ",WRs!#REF!)</f>
        <v>#REF!</v>
      </c>
      <c r="B258" t="e">
        <f>WRs!#REF!</f>
        <v>#REF!</v>
      </c>
      <c r="C258" t="e">
        <f>WRs!#REF!</f>
        <v>#REF!</v>
      </c>
      <c r="D258" t="e">
        <f>WRs!#REF!</f>
        <v>#REF!</v>
      </c>
      <c r="E258" t="e">
        <f>WRs!#REF!</f>
        <v>#REF!</v>
      </c>
      <c r="F258" t="e">
        <f>WRs!#REF!</f>
        <v>#REF!</v>
      </c>
      <c r="G258" t="e">
        <f>WRs!#REF!</f>
        <v>#REF!</v>
      </c>
      <c r="H258" t="e">
        <f>WRs!#REF!</f>
        <v>#REF!</v>
      </c>
      <c r="I258" s="70" t="e">
        <f>WRs!#REF!</f>
        <v>#REF!</v>
      </c>
      <c r="J258" s="1" t="e">
        <f>CONCATENATE(WRs!#REF!," ",WRs!#REF!)</f>
        <v>#REF!</v>
      </c>
      <c r="K258" t="e">
        <f>WRs!#REF!</f>
        <v>#REF!</v>
      </c>
      <c r="L258" t="e">
        <f>WRs!#REF!</f>
        <v>#REF!</v>
      </c>
      <c r="M258" t="e">
        <f>WRs!#REF!</f>
        <v>#REF!</v>
      </c>
      <c r="N258" t="e">
        <f>WRs!#REF!</f>
        <v>#REF!</v>
      </c>
      <c r="O258" t="e">
        <f>WRs!#REF!</f>
        <v>#REF!</v>
      </c>
      <c r="P258" t="str">
        <f>WRs!A42</f>
        <v>Godwin</v>
      </c>
      <c r="Q258" t="str">
        <f>WRs!C42</f>
        <v>Buccaneers</v>
      </c>
      <c r="R258" s="70">
        <f>WRs!D42</f>
        <v>11</v>
      </c>
      <c r="S258" s="1" t="e">
        <f>CONCATENATE(WRs!#REF!," ",WRs!#REF!)</f>
        <v>#REF!</v>
      </c>
      <c r="T258" t="e">
        <f>WRs!#REF!</f>
        <v>#REF!</v>
      </c>
      <c r="U258" t="e">
        <f>WRs!#REF!</f>
        <v>#REF!</v>
      </c>
      <c r="V258" t="e">
        <f>WRs!#REF!</f>
        <v>#REF!</v>
      </c>
      <c r="W258">
        <f>WRs!F42</f>
        <v>0</v>
      </c>
      <c r="X258">
        <f>WRs!H42</f>
        <v>0</v>
      </c>
      <c r="Y258">
        <f>WRs!J42</f>
        <v>82</v>
      </c>
      <c r="Z258">
        <f>WRs!L42</f>
        <v>4</v>
      </c>
      <c r="AA258" s="70">
        <f>WRs!O42</f>
        <v>126</v>
      </c>
      <c r="AB258" s="1" t="str">
        <f>CONCATENATE(WRs!B42," ",WRs!A42)</f>
        <v>Chris Godwin</v>
      </c>
      <c r="AC258" t="str">
        <f>WRs!E42</f>
        <v>WR</v>
      </c>
      <c r="AD258" t="str">
        <f>WRs!C42</f>
        <v>Buccaneers</v>
      </c>
      <c r="AE258">
        <f>WRs!D42</f>
        <v>11</v>
      </c>
      <c r="AF258">
        <f>WRs!P42</f>
        <v>-6</v>
      </c>
      <c r="AG258">
        <f>WRs!R42</f>
        <v>2</v>
      </c>
      <c r="AH258">
        <f>WRs!T42</f>
        <v>-12</v>
      </c>
      <c r="AI258">
        <f>WRs!V42</f>
        <v>-6</v>
      </c>
      <c r="AJ258" s="70">
        <f>WRs!X42</f>
        <v>-8</v>
      </c>
      <c r="AK258" t="e">
        <f t="shared" ref="AK258:AK312" ca="1" si="52">showf(AB258)</f>
        <v>#NAME?</v>
      </c>
      <c r="AL258" t="e">
        <f t="shared" ref="AL258:AL312" ca="1" si="53">IF(RIGHT(AK258,1)=")",LEFT(RIGHT(AK258,2)),RIGHT(AK258,1))</f>
        <v>#NAME?</v>
      </c>
      <c r="AM258" t="e">
        <f t="shared" ref="AM258:AM312" ca="1" si="54">showf(AF258)</f>
        <v>#NAME?</v>
      </c>
      <c r="AN258" t="e">
        <f t="shared" ref="AN258:AN312" ca="1" si="55">showf(AG258)</f>
        <v>#NAME?</v>
      </c>
      <c r="AO258" t="e">
        <f t="shared" ref="AO258:AO312" ca="1" si="56">showf(AH258)</f>
        <v>#NAME?</v>
      </c>
      <c r="AP258" t="e">
        <f t="shared" ref="AP258:AP312" ca="1" si="57">showf(AI258)</f>
        <v>#NAME?</v>
      </c>
      <c r="AQ258" t="e">
        <f t="shared" ref="AQ258:AQ312" ca="1" si="58">showf(AJ258)</f>
        <v>#NAME?</v>
      </c>
      <c r="AR258" t="e">
        <f t="shared" ref="AR258:AR312" ca="1" si="59">IF($AL258=RIGHT(AM258,1),"","!!!")</f>
        <v>#NAME?</v>
      </c>
      <c r="AS258" t="e">
        <f t="shared" ref="AS258:AS312" ca="1" si="60">IF($AL258=RIGHT(AN258,1),"","!!!")</f>
        <v>#NAME?</v>
      </c>
      <c r="AT258" t="e">
        <f t="shared" ref="AT258:AT312" ca="1" si="61">IF($AL258=RIGHT(AO258,1),"","!!!")</f>
        <v>#NAME?</v>
      </c>
      <c r="AU258" t="e">
        <f t="shared" ref="AU258:AU312" ca="1" si="62">IF($AL258=RIGHT(AP258,1),"","!!!")</f>
        <v>#NAME?</v>
      </c>
      <c r="AV258" t="e">
        <f t="shared" ref="AV258:AV312" ca="1" si="63">IF($AL258=RIGHT(AQ258,1),"","!!!")</f>
        <v>#NAME?</v>
      </c>
    </row>
    <row r="259" spans="1:48" x14ac:dyDescent="0.35">
      <c r="A259" s="1" t="e">
        <f>CONCATENATE(WRs!#REF!," ",WRs!#REF!)</f>
        <v>#REF!</v>
      </c>
      <c r="B259" t="e">
        <f>WRs!#REF!</f>
        <v>#REF!</v>
      </c>
      <c r="C259" t="e">
        <f>WRs!#REF!</f>
        <v>#REF!</v>
      </c>
      <c r="D259" t="e">
        <f>WRs!#REF!</f>
        <v>#REF!</v>
      </c>
      <c r="E259" t="e">
        <f>WRs!#REF!</f>
        <v>#REF!</v>
      </c>
      <c r="F259" t="e">
        <f>WRs!#REF!</f>
        <v>#REF!</v>
      </c>
      <c r="G259" t="e">
        <f>WRs!#REF!</f>
        <v>#REF!</v>
      </c>
      <c r="H259" t="e">
        <f>WRs!#REF!</f>
        <v>#REF!</v>
      </c>
      <c r="I259" s="70" t="e">
        <f>WRs!#REF!</f>
        <v>#REF!</v>
      </c>
      <c r="J259" s="1" t="e">
        <f>CONCATENATE(WRs!#REF!," ",WRs!#REF!)</f>
        <v>#REF!</v>
      </c>
      <c r="K259" t="e">
        <f>WRs!#REF!</f>
        <v>#REF!</v>
      </c>
      <c r="L259" t="e">
        <f>WRs!#REF!</f>
        <v>#REF!</v>
      </c>
      <c r="M259" t="e">
        <f>WRs!#REF!</f>
        <v>#REF!</v>
      </c>
      <c r="N259" t="e">
        <f>WRs!#REF!</f>
        <v>#REF!</v>
      </c>
      <c r="O259" t="e">
        <f>WRs!#REF!</f>
        <v>#REF!</v>
      </c>
      <c r="P259" t="str">
        <f>WRs!A43</f>
        <v>Worthy</v>
      </c>
      <c r="Q259" t="str">
        <f>WRs!C43</f>
        <v>Chiefs</v>
      </c>
      <c r="R259" s="70">
        <f>WRs!D43</f>
        <v>6</v>
      </c>
      <c r="S259" s="1" t="e">
        <f>CONCATENATE(WRs!#REF!," ",WRs!#REF!)</f>
        <v>#REF!</v>
      </c>
      <c r="T259" t="e">
        <f>WRs!#REF!</f>
        <v>#REF!</v>
      </c>
      <c r="U259" t="e">
        <f>WRs!#REF!</f>
        <v>#REF!</v>
      </c>
      <c r="V259" t="e">
        <f>WRs!#REF!</f>
        <v>#REF!</v>
      </c>
      <c r="W259">
        <f>WRs!F43</f>
        <v>0</v>
      </c>
      <c r="X259">
        <f>WRs!H43</f>
        <v>0</v>
      </c>
      <c r="Y259">
        <f>WRs!J43</f>
        <v>61</v>
      </c>
      <c r="Z259">
        <f>WRs!L43</f>
        <v>6</v>
      </c>
      <c r="AA259" s="70">
        <f>WRs!O43</f>
        <v>145</v>
      </c>
      <c r="AB259" s="1" t="str">
        <f>CONCATENATE(WRs!B43," ",WRs!A43)</f>
        <v>Xavier Worthy</v>
      </c>
      <c r="AC259" t="str">
        <f>WRs!E43</f>
        <v>WR</v>
      </c>
      <c r="AD259" t="str">
        <f>WRs!C43</f>
        <v>Chiefs</v>
      </c>
      <c r="AE259">
        <f>WRs!D43</f>
        <v>6</v>
      </c>
      <c r="AF259">
        <f>WRs!P43</f>
        <v>13</v>
      </c>
      <c r="AG259">
        <f>WRs!R43</f>
        <v>0</v>
      </c>
      <c r="AH259">
        <f>WRs!T43</f>
        <v>9</v>
      </c>
      <c r="AI259">
        <f>WRs!V43</f>
        <v>13</v>
      </c>
      <c r="AJ259" s="70">
        <f>WRs!X43</f>
        <v>11</v>
      </c>
      <c r="AK259" t="e">
        <f t="shared" ca="1" si="52"/>
        <v>#NAME?</v>
      </c>
      <c r="AL259" t="e">
        <f t="shared" ca="1" si="53"/>
        <v>#NAME?</v>
      </c>
      <c r="AM259" t="e">
        <f t="shared" ca="1" si="54"/>
        <v>#NAME?</v>
      </c>
      <c r="AN259" t="e">
        <f t="shared" ca="1" si="55"/>
        <v>#NAME?</v>
      </c>
      <c r="AO259" t="e">
        <f t="shared" ca="1" si="56"/>
        <v>#NAME?</v>
      </c>
      <c r="AP259" t="e">
        <f t="shared" ca="1" si="57"/>
        <v>#NAME?</v>
      </c>
      <c r="AQ259" t="e">
        <f t="shared" ca="1" si="58"/>
        <v>#NAME?</v>
      </c>
      <c r="AR259" t="e">
        <f t="shared" ca="1" si="59"/>
        <v>#NAME?</v>
      </c>
      <c r="AS259" t="e">
        <f t="shared" ca="1" si="60"/>
        <v>#NAME?</v>
      </c>
      <c r="AT259" t="e">
        <f t="shared" ca="1" si="61"/>
        <v>#NAME?</v>
      </c>
      <c r="AU259" t="e">
        <f t="shared" ca="1" si="62"/>
        <v>#NAME?</v>
      </c>
      <c r="AV259" t="e">
        <f t="shared" ca="1" si="63"/>
        <v>#NAME?</v>
      </c>
    </row>
    <row r="260" spans="1:48" x14ac:dyDescent="0.35">
      <c r="A260" s="1" t="e">
        <f>CONCATENATE(WRs!#REF!," ",WRs!#REF!)</f>
        <v>#REF!</v>
      </c>
      <c r="B260" t="e">
        <f>WRs!#REF!</f>
        <v>#REF!</v>
      </c>
      <c r="C260" t="e">
        <f>WRs!#REF!</f>
        <v>#REF!</v>
      </c>
      <c r="D260" t="e">
        <f>WRs!#REF!</f>
        <v>#REF!</v>
      </c>
      <c r="E260" t="e">
        <f>WRs!#REF!</f>
        <v>#REF!</v>
      </c>
      <c r="F260" t="e">
        <f>WRs!#REF!</f>
        <v>#REF!</v>
      </c>
      <c r="G260" t="e">
        <f>WRs!#REF!</f>
        <v>#REF!</v>
      </c>
      <c r="H260" t="e">
        <f>WRs!#REF!</f>
        <v>#REF!</v>
      </c>
      <c r="I260" s="70" t="e">
        <f>WRs!#REF!</f>
        <v>#REF!</v>
      </c>
      <c r="J260" s="1" t="e">
        <f>CONCATENATE(WRs!#REF!," ",WRs!#REF!)</f>
        <v>#REF!</v>
      </c>
      <c r="K260" t="e">
        <f>WRs!#REF!</f>
        <v>#REF!</v>
      </c>
      <c r="L260" t="e">
        <f>WRs!#REF!</f>
        <v>#REF!</v>
      </c>
      <c r="M260" t="e">
        <f>WRs!#REF!</f>
        <v>#REF!</v>
      </c>
      <c r="N260" t="e">
        <f>WRs!#REF!</f>
        <v>#REF!</v>
      </c>
      <c r="O260" t="e">
        <f>WRs!#REF!</f>
        <v>#REF!</v>
      </c>
      <c r="P260" t="str">
        <f>WRs!A44</f>
        <v>Johnson</v>
      </c>
      <c r="Q260" t="str">
        <f>WRs!C44</f>
        <v>Panthers</v>
      </c>
      <c r="R260" s="70">
        <f>WRs!D44</f>
        <v>11</v>
      </c>
      <c r="S260" s="1" t="e">
        <f>CONCATENATE(WRs!#REF!," ",WRs!#REF!)</f>
        <v>#REF!</v>
      </c>
      <c r="T260" t="e">
        <f>WRs!#REF!</f>
        <v>#REF!</v>
      </c>
      <c r="U260" t="e">
        <f>WRs!#REF!</f>
        <v>#REF!</v>
      </c>
      <c r="V260" t="e">
        <f>WRs!#REF!</f>
        <v>#REF!</v>
      </c>
      <c r="W260">
        <f>WRs!F44</f>
        <v>0</v>
      </c>
      <c r="X260">
        <f>WRs!H44</f>
        <v>0</v>
      </c>
      <c r="Y260">
        <f>WRs!J44</f>
        <v>74</v>
      </c>
      <c r="Z260">
        <f>WRs!L44</f>
        <v>6</v>
      </c>
      <c r="AA260" s="70">
        <f>WRs!O44</f>
        <v>132</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e">
        <f t="shared" ca="1" si="52"/>
        <v>#NAME?</v>
      </c>
      <c r="AL260" t="e">
        <f t="shared" ca="1" si="53"/>
        <v>#NAME?</v>
      </c>
      <c r="AM260" t="e">
        <f t="shared" ca="1" si="54"/>
        <v>#NAME?</v>
      </c>
      <c r="AN260" t="e">
        <f t="shared" ca="1" si="55"/>
        <v>#NAME?</v>
      </c>
      <c r="AO260" t="e">
        <f t="shared" ca="1" si="56"/>
        <v>#NAME?</v>
      </c>
      <c r="AP260" t="e">
        <f t="shared" ca="1" si="57"/>
        <v>#NAME?</v>
      </c>
      <c r="AQ260" t="e">
        <f t="shared" ca="1" si="58"/>
        <v>#NAME?</v>
      </c>
      <c r="AR260" t="e">
        <f t="shared" ca="1" si="59"/>
        <v>#NAME?</v>
      </c>
      <c r="AS260" t="e">
        <f t="shared" ca="1" si="60"/>
        <v>#NAME?</v>
      </c>
      <c r="AT260" t="e">
        <f t="shared" ca="1" si="61"/>
        <v>#NAME?</v>
      </c>
      <c r="AU260" t="e">
        <f t="shared" ca="1" si="62"/>
        <v>#NAME?</v>
      </c>
      <c r="AV260" t="e">
        <f t="shared" ca="1" si="63"/>
        <v>#NAME?</v>
      </c>
    </row>
    <row r="261" spans="1:48" x14ac:dyDescent="0.35">
      <c r="A261" s="1" t="e">
        <f>CONCATENATE(WRs!#REF!," ",WRs!#REF!)</f>
        <v>#REF!</v>
      </c>
      <c r="B261" t="e">
        <f>WRs!#REF!</f>
        <v>#REF!</v>
      </c>
      <c r="C261" t="e">
        <f>WRs!#REF!</f>
        <v>#REF!</v>
      </c>
      <c r="D261" t="e">
        <f>WRs!#REF!</f>
        <v>#REF!</v>
      </c>
      <c r="E261" t="e">
        <f>WRs!#REF!</f>
        <v>#REF!</v>
      </c>
      <c r="F261" t="e">
        <f>WRs!#REF!</f>
        <v>#REF!</v>
      </c>
      <c r="G261" t="e">
        <f>WRs!#REF!</f>
        <v>#REF!</v>
      </c>
      <c r="H261" t="e">
        <f>WRs!#REF!</f>
        <v>#REF!</v>
      </c>
      <c r="I261" s="70" t="e">
        <f>WRs!#REF!</f>
        <v>#REF!</v>
      </c>
      <c r="J261" s="1" t="e">
        <f>CONCATENATE(WRs!#REF!," ",WRs!#REF!)</f>
        <v>#REF!</v>
      </c>
      <c r="K261" t="e">
        <f>WRs!#REF!</f>
        <v>#REF!</v>
      </c>
      <c r="L261" t="e">
        <f>WRs!#REF!</f>
        <v>#REF!</v>
      </c>
      <c r="M261" t="e">
        <f>WRs!#REF!</f>
        <v>#REF!</v>
      </c>
      <c r="N261" t="e">
        <f>WRs!#REF!</f>
        <v>#REF!</v>
      </c>
      <c r="O261" t="e">
        <f>WRs!#REF!</f>
        <v>#REF!</v>
      </c>
      <c r="P261" t="str">
        <f>WRs!A45</f>
        <v>Downs</v>
      </c>
      <c r="Q261" t="str">
        <f>WRs!C45</f>
        <v>Colts</v>
      </c>
      <c r="R261" s="70">
        <f>WRs!D45</f>
        <v>14</v>
      </c>
      <c r="S261" s="1" t="e">
        <f>CONCATENATE(WRs!#REF!," ",WRs!#REF!)</f>
        <v>#REF!</v>
      </c>
      <c r="T261" t="e">
        <f>WRs!#REF!</f>
        <v>#REF!</v>
      </c>
      <c r="U261" t="e">
        <f>WRs!#REF!</f>
        <v>#REF!</v>
      </c>
      <c r="V261" t="e">
        <f>WRs!#REF!</f>
        <v>#REF!</v>
      </c>
      <c r="W261">
        <f>WRs!F45</f>
        <v>0</v>
      </c>
      <c r="X261">
        <f>WRs!H45</f>
        <v>0</v>
      </c>
      <c r="Y261">
        <f>WRs!J45</f>
        <v>81</v>
      </c>
      <c r="Z261">
        <f>WRs!L45</f>
        <v>5</v>
      </c>
      <c r="AA261" s="70">
        <f>WRs!O45</f>
        <v>121</v>
      </c>
      <c r="AB261" s="1" t="str">
        <f>CONCATENATE(WRs!B45," ",WRs!A45)</f>
        <v>Josh Downs</v>
      </c>
      <c r="AC261" t="str">
        <f>WRs!E45</f>
        <v>WR</v>
      </c>
      <c r="AD261" t="str">
        <f>WRs!C45</f>
        <v>Colts</v>
      </c>
      <c r="AE261">
        <f>WRs!D45</f>
        <v>14</v>
      </c>
      <c r="AF261">
        <f>WRs!P45</f>
        <v>-11</v>
      </c>
      <c r="AG261">
        <f>WRs!R45</f>
        <v>-4</v>
      </c>
      <c r="AH261">
        <f>WRs!T45</f>
        <v>-10</v>
      </c>
      <c r="AI261">
        <f>WRs!V45</f>
        <v>-11</v>
      </c>
      <c r="AJ261" s="70">
        <f>WRs!X45</f>
        <v>-13</v>
      </c>
      <c r="AK261" t="e">
        <f t="shared" ca="1" si="52"/>
        <v>#NAME?</v>
      </c>
      <c r="AL261" t="e">
        <f t="shared" ca="1" si="53"/>
        <v>#NAME?</v>
      </c>
      <c r="AM261" t="e">
        <f t="shared" ca="1" si="54"/>
        <v>#NAME?</v>
      </c>
      <c r="AN261" t="e">
        <f t="shared" ca="1" si="55"/>
        <v>#NAME?</v>
      </c>
      <c r="AO261" t="e">
        <f t="shared" ca="1" si="56"/>
        <v>#NAME?</v>
      </c>
      <c r="AP261" t="e">
        <f t="shared" ca="1" si="57"/>
        <v>#NAME?</v>
      </c>
      <c r="AQ261" t="e">
        <f t="shared" ca="1" si="58"/>
        <v>#NAME?</v>
      </c>
      <c r="AR261" t="e">
        <f t="shared" ca="1" si="59"/>
        <v>#NAME?</v>
      </c>
      <c r="AS261" t="e">
        <f t="shared" ca="1" si="60"/>
        <v>#NAME?</v>
      </c>
      <c r="AT261" t="e">
        <f t="shared" ca="1" si="61"/>
        <v>#NAME?</v>
      </c>
      <c r="AU261" t="e">
        <f t="shared" ca="1" si="62"/>
        <v>#NAME?</v>
      </c>
      <c r="AV261" t="e">
        <f t="shared" ca="1" si="63"/>
        <v>#NAME?</v>
      </c>
    </row>
    <row r="262" spans="1:48" x14ac:dyDescent="0.35">
      <c r="A262" s="1" t="e">
        <f>CONCATENATE(WRs!#REF!," ",WRs!#REF!)</f>
        <v>#REF!</v>
      </c>
      <c r="B262" t="e">
        <f>WRs!#REF!</f>
        <v>#REF!</v>
      </c>
      <c r="C262" t="e">
        <f>WRs!#REF!</f>
        <v>#REF!</v>
      </c>
      <c r="D262" t="e">
        <f>WRs!#REF!</f>
        <v>#REF!</v>
      </c>
      <c r="E262" t="e">
        <f>WRs!#REF!</f>
        <v>#REF!</v>
      </c>
      <c r="F262" t="e">
        <f>WRs!#REF!</f>
        <v>#REF!</v>
      </c>
      <c r="G262" t="e">
        <f>WRs!#REF!</f>
        <v>#REF!</v>
      </c>
      <c r="H262" t="e">
        <f>WRs!#REF!</f>
        <v>#REF!</v>
      </c>
      <c r="I262" s="70" t="e">
        <f>WRs!#REF!</f>
        <v>#REF!</v>
      </c>
      <c r="J262" s="1" t="e">
        <f>CONCATENATE(WRs!#REF!," ",WRs!#REF!)</f>
        <v>#REF!</v>
      </c>
      <c r="K262" t="e">
        <f>WRs!#REF!</f>
        <v>#REF!</v>
      </c>
      <c r="L262" t="e">
        <f>WRs!#REF!</f>
        <v>#REF!</v>
      </c>
      <c r="M262" t="e">
        <f>WRs!#REF!</f>
        <v>#REF!</v>
      </c>
      <c r="N262" t="e">
        <f>WRs!#REF!</f>
        <v>#REF!</v>
      </c>
      <c r="O262" t="e">
        <f>WRs!#REF!</f>
        <v>#REF!</v>
      </c>
      <c r="P262" t="str">
        <f>WRs!A46</f>
        <v>Addison</v>
      </c>
      <c r="Q262" t="str">
        <f>WRs!C46</f>
        <v>Vikings</v>
      </c>
      <c r="R262" s="70">
        <f>WRs!D46</f>
        <v>6</v>
      </c>
      <c r="S262" s="1" t="e">
        <f>CONCATENATE(WRs!#REF!," ",WRs!#REF!)</f>
        <v>#REF!</v>
      </c>
      <c r="T262" t="e">
        <f>WRs!#REF!</f>
        <v>#REF!</v>
      </c>
      <c r="U262" t="e">
        <f>WRs!#REF!</f>
        <v>#REF!</v>
      </c>
      <c r="V262" t="e">
        <f>WRs!#REF!</f>
        <v>#REF!</v>
      </c>
      <c r="W262">
        <f>WRs!F46</f>
        <v>0</v>
      </c>
      <c r="X262">
        <f>WRs!H46</f>
        <v>0</v>
      </c>
      <c r="Y262">
        <f>WRs!J46</f>
        <v>72</v>
      </c>
      <c r="Z262">
        <f>WRs!L46</f>
        <v>6</v>
      </c>
      <c r="AA262" s="70">
        <f>WRs!O46</f>
        <v>128</v>
      </c>
      <c r="AB262" s="1" t="str">
        <f>CONCATENATE(WRs!B46," ",WRs!A46)</f>
        <v>Jordan Addison</v>
      </c>
      <c r="AC262" t="str">
        <f>WRs!E46</f>
        <v>WR</v>
      </c>
      <c r="AD262" t="str">
        <f>WRs!C46</f>
        <v>Vikings</v>
      </c>
      <c r="AE262">
        <f>WRs!D46</f>
        <v>6</v>
      </c>
      <c r="AF262">
        <f>WRs!P46</f>
        <v>-4</v>
      </c>
      <c r="AG262">
        <f>WRs!R46</f>
        <v>-6</v>
      </c>
      <c r="AH262">
        <f>WRs!T46</f>
        <v>-4</v>
      </c>
      <c r="AI262">
        <f>WRs!V46</f>
        <v>-4</v>
      </c>
      <c r="AJ262" s="70">
        <f>WRs!X46</f>
        <v>-6</v>
      </c>
      <c r="AK262" t="e">
        <f t="shared" ca="1" si="52"/>
        <v>#NAME?</v>
      </c>
      <c r="AL262" t="e">
        <f t="shared" ca="1" si="53"/>
        <v>#NAME?</v>
      </c>
      <c r="AM262" t="e">
        <f t="shared" ca="1" si="54"/>
        <v>#NAME?</v>
      </c>
      <c r="AN262" t="e">
        <f t="shared" ca="1" si="55"/>
        <v>#NAME?</v>
      </c>
      <c r="AO262" t="e">
        <f t="shared" ca="1" si="56"/>
        <v>#NAME?</v>
      </c>
      <c r="AP262" t="e">
        <f t="shared" ca="1" si="57"/>
        <v>#NAME?</v>
      </c>
      <c r="AQ262" t="e">
        <f t="shared" ca="1" si="58"/>
        <v>#NAME?</v>
      </c>
      <c r="AR262" t="e">
        <f t="shared" ca="1" si="59"/>
        <v>#NAME?</v>
      </c>
      <c r="AS262" t="e">
        <f t="shared" ca="1" si="60"/>
        <v>#NAME?</v>
      </c>
      <c r="AT262" t="e">
        <f t="shared" ca="1" si="61"/>
        <v>#NAME?</v>
      </c>
      <c r="AU262" t="e">
        <f t="shared" ca="1" si="62"/>
        <v>#NAME?</v>
      </c>
      <c r="AV262" t="e">
        <f t="shared" ca="1" si="63"/>
        <v>#NAME?</v>
      </c>
    </row>
    <row r="263" spans="1:48" x14ac:dyDescent="0.35">
      <c r="A263" s="1" t="e">
        <f>CONCATENATE(WRs!#REF!," ",WRs!#REF!)</f>
        <v>#REF!</v>
      </c>
      <c r="B263" t="e">
        <f>WRs!#REF!</f>
        <v>#REF!</v>
      </c>
      <c r="C263" t="e">
        <f>WRs!#REF!</f>
        <v>#REF!</v>
      </c>
      <c r="D263" t="e">
        <f>WRs!#REF!</f>
        <v>#REF!</v>
      </c>
      <c r="E263" t="e">
        <f>WRs!#REF!</f>
        <v>#REF!</v>
      </c>
      <c r="F263" t="e">
        <f>WRs!#REF!</f>
        <v>#REF!</v>
      </c>
      <c r="G263" t="e">
        <f>WRs!#REF!</f>
        <v>#REF!</v>
      </c>
      <c r="H263" t="e">
        <f>WRs!#REF!</f>
        <v>#REF!</v>
      </c>
      <c r="I263" s="70" t="e">
        <f>WRs!#REF!</f>
        <v>#REF!</v>
      </c>
      <c r="J263" s="1" t="e">
        <f>CONCATENATE(WRs!#REF!," ",WRs!#REF!)</f>
        <v>#REF!</v>
      </c>
      <c r="K263" t="e">
        <f>WRs!#REF!</f>
        <v>#REF!</v>
      </c>
      <c r="L263" t="e">
        <f>WRs!#REF!</f>
        <v>#REF!</v>
      </c>
      <c r="M263" t="e">
        <f>WRs!#REF!</f>
        <v>#REF!</v>
      </c>
      <c r="N263" t="e">
        <f>WRs!#REF!</f>
        <v>#REF!</v>
      </c>
      <c r="O263" t="e">
        <f>WRs!#REF!</f>
        <v>#REF!</v>
      </c>
      <c r="P263" t="str">
        <f>WRs!A47</f>
        <v>Smith-Njigba</v>
      </c>
      <c r="Q263" t="str">
        <f>WRs!C47</f>
        <v>Seahawks</v>
      </c>
      <c r="R263" s="70">
        <f>WRs!D47</f>
        <v>10</v>
      </c>
      <c r="S263" s="1" t="e">
        <f>CONCATENATE(WRs!#REF!," ",WRs!#REF!)</f>
        <v>#REF!</v>
      </c>
      <c r="T263" t="e">
        <f>WRs!#REF!</f>
        <v>#REF!</v>
      </c>
      <c r="U263" t="e">
        <f>WRs!#REF!</f>
        <v>#REF!</v>
      </c>
      <c r="V263" t="e">
        <f>WRs!#REF!</f>
        <v>#REF!</v>
      </c>
      <c r="W263">
        <f>WRs!F47</f>
        <v>0</v>
      </c>
      <c r="X263">
        <f>WRs!H47</f>
        <v>0</v>
      </c>
      <c r="Y263">
        <f>WRs!J47</f>
        <v>74</v>
      </c>
      <c r="Z263">
        <f>WRs!L47</f>
        <v>6</v>
      </c>
      <c r="AA263" s="70">
        <f>WRs!O47</f>
        <v>123</v>
      </c>
      <c r="AB263" s="1" t="str">
        <f>CONCATENATE(WRs!B47," ",WRs!A47)</f>
        <v>Jaxon Smith-Njigba</v>
      </c>
      <c r="AC263" t="str">
        <f>WRs!E47</f>
        <v>WR</v>
      </c>
      <c r="AD263" t="str">
        <f>WRs!C47</f>
        <v>Seahawks</v>
      </c>
      <c r="AE263">
        <f>WRs!D47</f>
        <v>10</v>
      </c>
      <c r="AF263">
        <f>WRs!P47</f>
        <v>-9</v>
      </c>
      <c r="AG263">
        <f>WRs!R47</f>
        <v>-9</v>
      </c>
      <c r="AH263">
        <f>WRs!T47</f>
        <v>-6</v>
      </c>
      <c r="AI263">
        <f>WRs!V47</f>
        <v>-9</v>
      </c>
      <c r="AJ263" s="70">
        <f>WRs!X47</f>
        <v>-11</v>
      </c>
      <c r="AK263" t="e">
        <f t="shared" ca="1" si="52"/>
        <v>#NAME?</v>
      </c>
      <c r="AL263" t="e">
        <f t="shared" ca="1" si="53"/>
        <v>#NAME?</v>
      </c>
      <c r="AM263" t="e">
        <f t="shared" ca="1" si="54"/>
        <v>#NAME?</v>
      </c>
      <c r="AN263" t="e">
        <f t="shared" ca="1" si="55"/>
        <v>#NAME?</v>
      </c>
      <c r="AO263" t="e">
        <f t="shared" ca="1" si="56"/>
        <v>#NAME?</v>
      </c>
      <c r="AP263" t="e">
        <f t="shared" ca="1" si="57"/>
        <v>#NAME?</v>
      </c>
      <c r="AQ263" t="e">
        <f t="shared" ca="1" si="58"/>
        <v>#NAME?</v>
      </c>
      <c r="AR263" t="e">
        <f t="shared" ca="1" si="59"/>
        <v>#NAME?</v>
      </c>
      <c r="AS263" t="e">
        <f t="shared" ca="1" si="60"/>
        <v>#NAME?</v>
      </c>
      <c r="AT263" t="e">
        <f t="shared" ca="1" si="61"/>
        <v>#NAME?</v>
      </c>
      <c r="AU263" t="e">
        <f t="shared" ca="1" si="62"/>
        <v>#NAME?</v>
      </c>
      <c r="AV263" t="e">
        <f t="shared" ca="1" si="63"/>
        <v>#NAME?</v>
      </c>
    </row>
    <row r="264" spans="1:48" x14ac:dyDescent="0.35">
      <c r="A264" s="1" t="e">
        <f>CONCATENATE(WRs!#REF!," ",WRs!#REF!)</f>
        <v>#REF!</v>
      </c>
      <c r="B264" t="e">
        <f>WRs!#REF!</f>
        <v>#REF!</v>
      </c>
      <c r="C264" t="e">
        <f>WRs!#REF!</f>
        <v>#REF!</v>
      </c>
      <c r="D264" t="e">
        <f>WRs!#REF!</f>
        <v>#REF!</v>
      </c>
      <c r="E264" t="e">
        <f>WRs!#REF!</f>
        <v>#REF!</v>
      </c>
      <c r="F264" t="e">
        <f>WRs!#REF!</f>
        <v>#REF!</v>
      </c>
      <c r="G264" t="e">
        <f>WRs!#REF!</f>
        <v>#REF!</v>
      </c>
      <c r="H264" t="e">
        <f>WRs!#REF!</f>
        <v>#REF!</v>
      </c>
      <c r="I264" s="70" t="e">
        <f>WRs!#REF!</f>
        <v>#REF!</v>
      </c>
      <c r="J264" s="1" t="e">
        <f>CONCATENATE(WRs!#REF!," ",WRs!#REF!)</f>
        <v>#REF!</v>
      </c>
      <c r="K264" t="e">
        <f>WRs!#REF!</f>
        <v>#REF!</v>
      </c>
      <c r="L264" t="e">
        <f>WRs!#REF!</f>
        <v>#REF!</v>
      </c>
      <c r="M264" t="e">
        <f>WRs!#REF!</f>
        <v>#REF!</v>
      </c>
      <c r="N264" t="e">
        <f>WRs!#REF!</f>
        <v>#REF!</v>
      </c>
      <c r="O264" t="e">
        <f>WRs!#REF!</f>
        <v>#REF!</v>
      </c>
      <c r="P264" t="str">
        <f>WRs!A48</f>
        <v>Thomas</v>
      </c>
      <c r="Q264" t="str">
        <f>WRs!C48</f>
        <v>Jaguars</v>
      </c>
      <c r="R264" s="70">
        <f>WRs!D48</f>
        <v>12</v>
      </c>
      <c r="S264" s="1" t="e">
        <f>CONCATENATE(WRs!#REF!," ",WRs!#REF!)</f>
        <v>#REF!</v>
      </c>
      <c r="T264" t="e">
        <f>WRs!#REF!</f>
        <v>#REF!</v>
      </c>
      <c r="U264" t="e">
        <f>WRs!#REF!</f>
        <v>#REF!</v>
      </c>
      <c r="V264" t="e">
        <f>WRs!#REF!</f>
        <v>#REF!</v>
      </c>
      <c r="W264">
        <f>WRs!F48</f>
        <v>0</v>
      </c>
      <c r="X264">
        <f>WRs!H48</f>
        <v>0</v>
      </c>
      <c r="Y264">
        <f>WRs!J48</f>
        <v>62</v>
      </c>
      <c r="Z264">
        <f>WRs!L48</f>
        <v>5</v>
      </c>
      <c r="AA264" s="70">
        <f>WRs!O48</f>
        <v>134</v>
      </c>
      <c r="AB264" s="1" t="str">
        <f>CONCATENATE(WRs!B48," ",WRs!A48)</f>
        <v>Brian Thomas</v>
      </c>
      <c r="AC264" t="str">
        <f>WRs!E48</f>
        <v>WR</v>
      </c>
      <c r="AD264" t="str">
        <f>WRs!C48</f>
        <v>Jaguars</v>
      </c>
      <c r="AE264">
        <f>WRs!D48</f>
        <v>12</v>
      </c>
      <c r="AF264">
        <f>WRs!P48</f>
        <v>2</v>
      </c>
      <c r="AG264">
        <f>WRs!R48</f>
        <v>-10</v>
      </c>
      <c r="AH264">
        <f>WRs!T48</f>
        <v>1</v>
      </c>
      <c r="AI264">
        <f>WRs!V48</f>
        <v>2</v>
      </c>
      <c r="AJ264" s="70">
        <f>WRs!X48</f>
        <v>0</v>
      </c>
      <c r="AK264" t="e">
        <f t="shared" ca="1" si="52"/>
        <v>#NAME?</v>
      </c>
      <c r="AL264" t="e">
        <f t="shared" ca="1" si="53"/>
        <v>#NAME?</v>
      </c>
      <c r="AM264" t="e">
        <f t="shared" ca="1" si="54"/>
        <v>#NAME?</v>
      </c>
      <c r="AN264" t="e">
        <f t="shared" ca="1" si="55"/>
        <v>#NAME?</v>
      </c>
      <c r="AO264" t="e">
        <f t="shared" ca="1" si="56"/>
        <v>#NAME?</v>
      </c>
      <c r="AP264" t="e">
        <f t="shared" ca="1" si="57"/>
        <v>#NAME?</v>
      </c>
      <c r="AQ264" t="e">
        <f t="shared" ca="1" si="58"/>
        <v>#NAME?</v>
      </c>
      <c r="AR264" t="e">
        <f t="shared" ca="1" si="59"/>
        <v>#NAME?</v>
      </c>
      <c r="AS264" t="e">
        <f t="shared" ca="1" si="60"/>
        <v>#NAME?</v>
      </c>
      <c r="AT264" t="e">
        <f t="shared" ca="1" si="61"/>
        <v>#NAME?</v>
      </c>
      <c r="AU264" t="e">
        <f t="shared" ca="1" si="62"/>
        <v>#NAME?</v>
      </c>
      <c r="AV264" t="e">
        <f t="shared" ca="1" si="63"/>
        <v>#NAME?</v>
      </c>
    </row>
    <row r="265" spans="1:48" x14ac:dyDescent="0.35">
      <c r="A265" s="1" t="e">
        <f>CONCATENATE(WRs!#REF!," ",WRs!#REF!)</f>
        <v>#REF!</v>
      </c>
      <c r="B265" t="e">
        <f>WRs!#REF!</f>
        <v>#REF!</v>
      </c>
      <c r="C265" t="e">
        <f>WRs!#REF!</f>
        <v>#REF!</v>
      </c>
      <c r="D265" t="e">
        <f>WRs!#REF!</f>
        <v>#REF!</v>
      </c>
      <c r="E265" t="e">
        <f>WRs!#REF!</f>
        <v>#REF!</v>
      </c>
      <c r="F265" t="e">
        <f>WRs!#REF!</f>
        <v>#REF!</v>
      </c>
      <c r="G265" t="e">
        <f>WRs!#REF!</f>
        <v>#REF!</v>
      </c>
      <c r="H265" t="e">
        <f>WRs!#REF!</f>
        <v>#REF!</v>
      </c>
      <c r="I265" s="70" t="e">
        <f>WRs!#REF!</f>
        <v>#REF!</v>
      </c>
      <c r="J265" s="1" t="e">
        <f>CONCATENATE(WRs!#REF!," ",WRs!#REF!)</f>
        <v>#REF!</v>
      </c>
      <c r="K265" t="e">
        <f>WRs!#REF!</f>
        <v>#REF!</v>
      </c>
      <c r="L265" t="e">
        <f>WRs!#REF!</f>
        <v>#REF!</v>
      </c>
      <c r="M265" t="e">
        <f>WRs!#REF!</f>
        <v>#REF!</v>
      </c>
      <c r="N265" t="e">
        <f>WRs!#REF!</f>
        <v>#REF!</v>
      </c>
      <c r="O265" t="e">
        <f>WRs!#REF!</f>
        <v>#REF!</v>
      </c>
      <c r="P265" t="str">
        <f>WRs!A49</f>
        <v>Palmer</v>
      </c>
      <c r="Q265" t="str">
        <f>WRs!C49</f>
        <v>Chargers</v>
      </c>
      <c r="R265" s="70">
        <f>WRs!D49</f>
        <v>5</v>
      </c>
      <c r="S265" s="1" t="e">
        <f>CONCATENATE(WRs!#REF!," ",WRs!#REF!)</f>
        <v>#REF!</v>
      </c>
      <c r="T265" t="e">
        <f>WRs!#REF!</f>
        <v>#REF!</v>
      </c>
      <c r="U265" t="e">
        <f>WRs!#REF!</f>
        <v>#REF!</v>
      </c>
      <c r="V265" t="e">
        <f>WRs!#REF!</f>
        <v>#REF!</v>
      </c>
      <c r="W265">
        <f>WRs!F49</f>
        <v>0</v>
      </c>
      <c r="X265">
        <f>WRs!H49</f>
        <v>0</v>
      </c>
      <c r="Y265">
        <f>WRs!J49</f>
        <v>65</v>
      </c>
      <c r="Z265">
        <f>WRs!L49</f>
        <v>6</v>
      </c>
      <c r="AA265" s="70">
        <f>WRs!O49</f>
        <v>130</v>
      </c>
      <c r="AB265" s="1" t="str">
        <f>CONCATENATE(WRs!B49," ",WRs!A49)</f>
        <v>Joshua Palmer</v>
      </c>
      <c r="AC265" t="str">
        <f>WRs!E49</f>
        <v>WR</v>
      </c>
      <c r="AD265" t="str">
        <f>WRs!C49</f>
        <v>Chargers</v>
      </c>
      <c r="AE265">
        <f>WRs!D49</f>
        <v>5</v>
      </c>
      <c r="AF265">
        <f>WRs!P49</f>
        <v>-2</v>
      </c>
      <c r="AG265">
        <f>WRs!R49</f>
        <v>-11</v>
      </c>
      <c r="AH265">
        <f>WRs!T49</f>
        <v>-3</v>
      </c>
      <c r="AI265">
        <f>WRs!V49</f>
        <v>-2</v>
      </c>
      <c r="AJ265" s="70">
        <f>WRs!X49</f>
        <v>-4</v>
      </c>
      <c r="AK265" t="e">
        <f t="shared" ca="1" si="52"/>
        <v>#NAME?</v>
      </c>
      <c r="AL265" t="e">
        <f t="shared" ca="1" si="53"/>
        <v>#NAME?</v>
      </c>
      <c r="AM265" t="e">
        <f t="shared" ca="1" si="54"/>
        <v>#NAME?</v>
      </c>
      <c r="AN265" t="e">
        <f t="shared" ca="1" si="55"/>
        <v>#NAME?</v>
      </c>
      <c r="AO265" t="e">
        <f t="shared" ca="1" si="56"/>
        <v>#NAME?</v>
      </c>
      <c r="AP265" t="e">
        <f t="shared" ca="1" si="57"/>
        <v>#NAME?</v>
      </c>
      <c r="AQ265" t="e">
        <f t="shared" ca="1" si="58"/>
        <v>#NAME?</v>
      </c>
      <c r="AR265" t="e">
        <f t="shared" ca="1" si="59"/>
        <v>#NAME?</v>
      </c>
      <c r="AS265" t="e">
        <f t="shared" ca="1" si="60"/>
        <v>#NAME?</v>
      </c>
      <c r="AT265" t="e">
        <f t="shared" ca="1" si="61"/>
        <v>#NAME?</v>
      </c>
      <c r="AU265" t="e">
        <f t="shared" ca="1" si="62"/>
        <v>#NAME?</v>
      </c>
      <c r="AV265" t="e">
        <f t="shared" ca="1" si="63"/>
        <v>#NAME?</v>
      </c>
    </row>
    <row r="266" spans="1:48" x14ac:dyDescent="0.35">
      <c r="A266" s="1" t="e">
        <f>CONCATENATE(WRs!#REF!," ",WRs!#REF!)</f>
        <v>#REF!</v>
      </c>
      <c r="B266" t="e">
        <f>WRs!#REF!</f>
        <v>#REF!</v>
      </c>
      <c r="C266" t="e">
        <f>WRs!#REF!</f>
        <v>#REF!</v>
      </c>
      <c r="D266" t="e">
        <f>WRs!#REF!</f>
        <v>#REF!</v>
      </c>
      <c r="E266" t="e">
        <f>WRs!#REF!</f>
        <v>#REF!</v>
      </c>
      <c r="F266" t="e">
        <f>WRs!#REF!</f>
        <v>#REF!</v>
      </c>
      <c r="G266" t="e">
        <f>WRs!#REF!</f>
        <v>#REF!</v>
      </c>
      <c r="H266" t="e">
        <f>WRs!#REF!</f>
        <v>#REF!</v>
      </c>
      <c r="I266" s="70" t="e">
        <f>WRs!#REF!</f>
        <v>#REF!</v>
      </c>
      <c r="J266" s="1" t="e">
        <f>CONCATENATE(WRs!#REF!," ",WRs!#REF!)</f>
        <v>#REF!</v>
      </c>
      <c r="K266" t="e">
        <f>WRs!#REF!</f>
        <v>#REF!</v>
      </c>
      <c r="L266" t="e">
        <f>WRs!#REF!</f>
        <v>#REF!</v>
      </c>
      <c r="M266" t="e">
        <f>WRs!#REF!</f>
        <v>#REF!</v>
      </c>
      <c r="N266" t="e">
        <f>WRs!#REF!</f>
        <v>#REF!</v>
      </c>
      <c r="O266" t="e">
        <f>WRs!#REF!</f>
        <v>#REF!</v>
      </c>
      <c r="P266" t="str">
        <f>WRs!A50</f>
        <v>Shakir</v>
      </c>
      <c r="Q266" t="str">
        <f>WRs!C50</f>
        <v>Bills</v>
      </c>
      <c r="R266" s="70">
        <f>WRs!D50</f>
        <v>12</v>
      </c>
      <c r="S266" s="1" t="e">
        <f>CONCATENATE(WRs!#REF!," ",WRs!#REF!)</f>
        <v>#REF!</v>
      </c>
      <c r="T266" t="e">
        <f>WRs!#REF!</f>
        <v>#REF!</v>
      </c>
      <c r="U266" t="e">
        <f>WRs!#REF!</f>
        <v>#REF!</v>
      </c>
      <c r="V266" t="e">
        <f>WRs!#REF!</f>
        <v>#REF!</v>
      </c>
      <c r="W266">
        <f>WRs!F50</f>
        <v>0</v>
      </c>
      <c r="X266">
        <f>WRs!H50</f>
        <v>0</v>
      </c>
      <c r="Y266">
        <f>WRs!J50</f>
        <v>65</v>
      </c>
      <c r="Z266">
        <f>WRs!L50</f>
        <v>5</v>
      </c>
      <c r="AA266" s="70">
        <f>WRs!O50</f>
        <v>129</v>
      </c>
      <c r="AB266" s="1" t="str">
        <f>CONCATENATE(WRs!B50," ",WRs!A50)</f>
        <v>Khalil Shakir</v>
      </c>
      <c r="AC266" t="str">
        <f>WRs!E50</f>
        <v>WR</v>
      </c>
      <c r="AD266" t="str">
        <f>WRs!C50</f>
        <v>Bills</v>
      </c>
      <c r="AE266">
        <f>WRs!D50</f>
        <v>12</v>
      </c>
      <c r="AF266">
        <f>WRs!P50</f>
        <v>-3</v>
      </c>
      <c r="AG266">
        <f>WRs!R50</f>
        <v>-12</v>
      </c>
      <c r="AH266">
        <f>WRs!T50</f>
        <v>-3</v>
      </c>
      <c r="AI266">
        <f>WRs!V50</f>
        <v>-3</v>
      </c>
      <c r="AJ266" s="70">
        <f>WRs!X50</f>
        <v>-5</v>
      </c>
      <c r="AK266" t="e">
        <f t="shared" ca="1" si="52"/>
        <v>#NAME?</v>
      </c>
      <c r="AL266" t="e">
        <f t="shared" ca="1" si="53"/>
        <v>#NAME?</v>
      </c>
      <c r="AM266" t="e">
        <f t="shared" ca="1" si="54"/>
        <v>#NAME?</v>
      </c>
      <c r="AN266" t="e">
        <f t="shared" ca="1" si="55"/>
        <v>#NAME?</v>
      </c>
      <c r="AO266" t="e">
        <f t="shared" ca="1" si="56"/>
        <v>#NAME?</v>
      </c>
      <c r="AP266" t="e">
        <f t="shared" ca="1" si="57"/>
        <v>#NAME?</v>
      </c>
      <c r="AQ266" t="e">
        <f t="shared" ca="1" si="58"/>
        <v>#NAME?</v>
      </c>
      <c r="AR266" t="e">
        <f t="shared" ca="1" si="59"/>
        <v>#NAME?</v>
      </c>
      <c r="AS266" t="e">
        <f t="shared" ca="1" si="60"/>
        <v>#NAME?</v>
      </c>
      <c r="AT266" t="e">
        <f t="shared" ca="1" si="61"/>
        <v>#NAME?</v>
      </c>
      <c r="AU266" t="e">
        <f t="shared" ca="1" si="62"/>
        <v>#NAME?</v>
      </c>
      <c r="AV266" t="e">
        <f t="shared" ca="1" si="63"/>
        <v>#NAME?</v>
      </c>
    </row>
    <row r="267" spans="1:48" x14ac:dyDescent="0.35">
      <c r="A267" s="1" t="e">
        <f>CONCATENATE(WRs!#REF!," ",WRs!#REF!)</f>
        <v>#REF!</v>
      </c>
      <c r="B267" t="e">
        <f>WRs!#REF!</f>
        <v>#REF!</v>
      </c>
      <c r="C267" t="e">
        <f>WRs!#REF!</f>
        <v>#REF!</v>
      </c>
      <c r="D267" t="e">
        <f>WRs!#REF!</f>
        <v>#REF!</v>
      </c>
      <c r="E267" t="e">
        <f>WRs!#REF!</f>
        <v>#REF!</v>
      </c>
      <c r="F267" t="e">
        <f>WRs!#REF!</f>
        <v>#REF!</v>
      </c>
      <c r="G267" t="e">
        <f>WRs!#REF!</f>
        <v>#REF!</v>
      </c>
      <c r="H267" t="e">
        <f>WRs!#REF!</f>
        <v>#REF!</v>
      </c>
      <c r="I267" s="70" t="e">
        <f>WRs!#REF!</f>
        <v>#REF!</v>
      </c>
      <c r="J267" s="1" t="e">
        <f>CONCATENATE(WRs!#REF!," ",WRs!#REF!)</f>
        <v>#REF!</v>
      </c>
      <c r="K267" t="e">
        <f>WRs!#REF!</f>
        <v>#REF!</v>
      </c>
      <c r="L267" t="e">
        <f>WRs!#REF!</f>
        <v>#REF!</v>
      </c>
      <c r="M267" t="e">
        <f>WRs!#REF!</f>
        <v>#REF!</v>
      </c>
      <c r="N267" t="e">
        <f>WRs!#REF!</f>
        <v>#REF!</v>
      </c>
      <c r="O267" t="e">
        <f>WRs!#REF!</f>
        <v>#REF!</v>
      </c>
      <c r="P267" t="str">
        <f>WRs!A51</f>
        <v>Patrick</v>
      </c>
      <c r="Q267" t="str">
        <f>WRs!C51</f>
        <v>Broncos</v>
      </c>
      <c r="R267" s="70">
        <f>WRs!D51</f>
        <v>14</v>
      </c>
      <c r="S267" s="1" t="e">
        <f>CONCATENATE(WRs!#REF!," ",WRs!#REF!)</f>
        <v>#REF!</v>
      </c>
      <c r="T267" t="e">
        <f>WRs!#REF!</f>
        <v>#REF!</v>
      </c>
      <c r="U267" t="e">
        <f>WRs!#REF!</f>
        <v>#REF!</v>
      </c>
      <c r="V267" t="e">
        <f>WRs!#REF!</f>
        <v>#REF!</v>
      </c>
      <c r="W267">
        <f>WRs!F51</f>
        <v>0</v>
      </c>
      <c r="X267">
        <f>WRs!H51</f>
        <v>0</v>
      </c>
      <c r="Y267">
        <f>WRs!J51</f>
        <v>64</v>
      </c>
      <c r="Z267">
        <f>WRs!L51</f>
        <v>6</v>
      </c>
      <c r="AA267" s="70">
        <f>WRs!O51</f>
        <v>129</v>
      </c>
      <c r="AB267" s="1" t="str">
        <f>CONCATENATE(WRs!B51," ",WRs!A51)</f>
        <v>Tim Patrick</v>
      </c>
      <c r="AC267" t="str">
        <f>WRs!E51</f>
        <v>WR</v>
      </c>
      <c r="AD267" t="str">
        <f>WRs!C51</f>
        <v>Broncos</v>
      </c>
      <c r="AE267">
        <f>WRs!D51</f>
        <v>14</v>
      </c>
      <c r="AF267">
        <f>WRs!P51</f>
        <v>-3</v>
      </c>
      <c r="AG267">
        <f>WRs!R51</f>
        <v>-13</v>
      </c>
      <c r="AH267">
        <f>WRs!T51</f>
        <v>-3</v>
      </c>
      <c r="AI267">
        <f>WRs!V51</f>
        <v>-3</v>
      </c>
      <c r="AJ267" s="70">
        <f>WRs!X51</f>
        <v>-5</v>
      </c>
      <c r="AK267" t="e">
        <f t="shared" ca="1" si="52"/>
        <v>#NAME?</v>
      </c>
      <c r="AL267" t="e">
        <f t="shared" ca="1" si="53"/>
        <v>#NAME?</v>
      </c>
      <c r="AM267" t="e">
        <f t="shared" ca="1" si="54"/>
        <v>#NAME?</v>
      </c>
      <c r="AN267" t="e">
        <f t="shared" ca="1" si="55"/>
        <v>#NAME?</v>
      </c>
      <c r="AO267" t="e">
        <f t="shared" ca="1" si="56"/>
        <v>#NAME?</v>
      </c>
      <c r="AP267" t="e">
        <f t="shared" ca="1" si="57"/>
        <v>#NAME?</v>
      </c>
      <c r="AQ267" t="e">
        <f t="shared" ca="1" si="58"/>
        <v>#NAME?</v>
      </c>
      <c r="AR267" t="e">
        <f t="shared" ca="1" si="59"/>
        <v>#NAME?</v>
      </c>
      <c r="AS267" t="e">
        <f t="shared" ca="1" si="60"/>
        <v>#NAME?</v>
      </c>
      <c r="AT267" t="e">
        <f t="shared" ca="1" si="61"/>
        <v>#NAME?</v>
      </c>
      <c r="AU267" t="e">
        <f t="shared" ca="1" si="62"/>
        <v>#NAME?</v>
      </c>
      <c r="AV267" t="e">
        <f t="shared" ca="1" si="63"/>
        <v>#NAME?</v>
      </c>
    </row>
    <row r="268" spans="1:48" x14ac:dyDescent="0.35">
      <c r="A268" s="1" t="e">
        <f>CONCATENATE(WRs!#REF!," ",WRs!#REF!)</f>
        <v>#REF!</v>
      </c>
      <c r="B268" t="e">
        <f>WRs!#REF!</f>
        <v>#REF!</v>
      </c>
      <c r="C268" t="e">
        <f>WRs!#REF!</f>
        <v>#REF!</v>
      </c>
      <c r="D268" t="e">
        <f>WRs!#REF!</f>
        <v>#REF!</v>
      </c>
      <c r="E268" t="e">
        <f>WRs!#REF!</f>
        <v>#REF!</v>
      </c>
      <c r="F268" t="e">
        <f>WRs!#REF!</f>
        <v>#REF!</v>
      </c>
      <c r="G268" t="e">
        <f>WRs!#REF!</f>
        <v>#REF!</v>
      </c>
      <c r="H268" t="e">
        <f>WRs!#REF!</f>
        <v>#REF!</v>
      </c>
      <c r="I268" s="70" t="e">
        <f>WRs!#REF!</f>
        <v>#REF!</v>
      </c>
      <c r="J268" s="1" t="e">
        <f>CONCATENATE(WRs!#REF!," ",WRs!#REF!)</f>
        <v>#REF!</v>
      </c>
      <c r="K268" t="e">
        <f>WRs!#REF!</f>
        <v>#REF!</v>
      </c>
      <c r="L268" t="e">
        <f>WRs!#REF!</f>
        <v>#REF!</v>
      </c>
      <c r="M268" t="e">
        <f>WRs!#REF!</f>
        <v>#REF!</v>
      </c>
      <c r="N268" t="e">
        <f>WRs!#REF!</f>
        <v>#REF!</v>
      </c>
      <c r="O268" t="e">
        <f>WRs!#REF!</f>
        <v>#REF!</v>
      </c>
      <c r="P268" t="str">
        <f>WRs!A53</f>
        <v>Hopkins</v>
      </c>
      <c r="Q268" t="str">
        <f>WRs!C53</f>
        <v>Titans</v>
      </c>
      <c r="R268" s="70">
        <f>WRs!D53</f>
        <v>5</v>
      </c>
      <c r="S268" s="1" t="e">
        <f>CONCATENATE(WRs!#REF!," ",WRs!#REF!)</f>
        <v>#REF!</v>
      </c>
      <c r="T268" t="e">
        <f>WRs!#REF!</f>
        <v>#REF!</v>
      </c>
      <c r="U268" t="e">
        <f>WRs!#REF!</f>
        <v>#REF!</v>
      </c>
      <c r="V268" t="e">
        <f>WRs!#REF!</f>
        <v>#REF!</v>
      </c>
      <c r="W268">
        <f>WRs!F53</f>
        <v>0</v>
      </c>
      <c r="X268">
        <f>WRs!H53</f>
        <v>0</v>
      </c>
      <c r="Y268">
        <f>WRs!J53</f>
        <v>64</v>
      </c>
      <c r="Z268">
        <f>WRs!L53</f>
        <v>6</v>
      </c>
      <c r="AA268" s="70">
        <f>WRs!O53</f>
        <v>124</v>
      </c>
      <c r="AB268" s="1" t="str">
        <f>CONCATENATE(WRs!B53," ",WRs!A53)</f>
        <v>DeAndre Hopkins</v>
      </c>
      <c r="AC268" t="str">
        <f>WRs!E53</f>
        <v>WR</v>
      </c>
      <c r="AD268" t="str">
        <f>WRs!C53</f>
        <v>Titans</v>
      </c>
      <c r="AE268">
        <f>WRs!D53</f>
        <v>5</v>
      </c>
      <c r="AF268">
        <f>WRs!P53</f>
        <v>-8</v>
      </c>
      <c r="AG268">
        <f>WRs!R53</f>
        <v>-18</v>
      </c>
      <c r="AH268">
        <f>WRs!T53</f>
        <v>-5</v>
      </c>
      <c r="AI268">
        <f>WRs!V53</f>
        <v>-8</v>
      </c>
      <c r="AJ268" s="70">
        <f>WRs!X53</f>
        <v>-10</v>
      </c>
      <c r="AK268" t="e">
        <f t="shared" ca="1" si="52"/>
        <v>#NAME?</v>
      </c>
      <c r="AL268" t="e">
        <f t="shared" ca="1" si="53"/>
        <v>#NAME?</v>
      </c>
      <c r="AM268" t="e">
        <f t="shared" ca="1" si="54"/>
        <v>#NAME?</v>
      </c>
      <c r="AN268" t="e">
        <f t="shared" ca="1" si="55"/>
        <v>#NAME?</v>
      </c>
      <c r="AO268" t="e">
        <f t="shared" ca="1" si="56"/>
        <v>#NAME?</v>
      </c>
      <c r="AP268" t="e">
        <f t="shared" ca="1" si="57"/>
        <v>#NAME?</v>
      </c>
      <c r="AQ268" t="e">
        <f t="shared" ca="1" si="58"/>
        <v>#NAME?</v>
      </c>
      <c r="AR268" t="e">
        <f t="shared" ca="1" si="59"/>
        <v>#NAME?</v>
      </c>
      <c r="AS268" t="e">
        <f t="shared" ca="1" si="60"/>
        <v>#NAME?</v>
      </c>
      <c r="AT268" t="e">
        <f t="shared" ca="1" si="61"/>
        <v>#NAME?</v>
      </c>
      <c r="AU268" t="e">
        <f t="shared" ca="1" si="62"/>
        <v>#NAME?</v>
      </c>
      <c r="AV268" t="e">
        <f t="shared" ca="1" si="63"/>
        <v>#NAME?</v>
      </c>
    </row>
    <row r="269" spans="1:48" x14ac:dyDescent="0.35">
      <c r="A269" s="1" t="e">
        <f>CONCATENATE(WRs!#REF!," ",WRs!#REF!)</f>
        <v>#REF!</v>
      </c>
      <c r="B269" t="e">
        <f>WRs!#REF!</f>
        <v>#REF!</v>
      </c>
      <c r="C269" t="e">
        <f>WRs!#REF!</f>
        <v>#REF!</v>
      </c>
      <c r="D269" t="e">
        <f>WRs!#REF!</f>
        <v>#REF!</v>
      </c>
      <c r="E269" t="e">
        <f>WRs!#REF!</f>
        <v>#REF!</v>
      </c>
      <c r="F269" t="e">
        <f>WRs!#REF!</f>
        <v>#REF!</v>
      </c>
      <c r="G269" t="e">
        <f>WRs!#REF!</f>
        <v>#REF!</v>
      </c>
      <c r="H269" t="e">
        <f>WRs!#REF!</f>
        <v>#REF!</v>
      </c>
      <c r="I269" s="70" t="e">
        <f>WRs!#REF!</f>
        <v>#REF!</v>
      </c>
      <c r="J269" s="1" t="e">
        <f>CONCATENATE(WRs!#REF!," ",WRs!#REF!)</f>
        <v>#REF!</v>
      </c>
      <c r="K269" t="e">
        <f>WRs!#REF!</f>
        <v>#REF!</v>
      </c>
      <c r="L269" t="e">
        <f>WRs!#REF!</f>
        <v>#REF!</v>
      </c>
      <c r="M269" t="e">
        <f>WRs!#REF!</f>
        <v>#REF!</v>
      </c>
      <c r="N269" t="e">
        <f>WRs!#REF!</f>
        <v>#REF!</v>
      </c>
      <c r="O269" t="e">
        <f>WRs!#REF!</f>
        <v>#REF!</v>
      </c>
      <c r="P269" t="str">
        <f>WRs!A52</f>
        <v>Doubs</v>
      </c>
      <c r="Q269" t="str">
        <f>WRs!C52</f>
        <v>Packers</v>
      </c>
      <c r="R269" s="70">
        <f>WRs!D52</f>
        <v>10</v>
      </c>
      <c r="S269" s="1" t="e">
        <f>CONCATENATE(WRs!#REF!," ",WRs!#REF!)</f>
        <v>#REF!</v>
      </c>
      <c r="T269" t="e">
        <f>WRs!#REF!</f>
        <v>#REF!</v>
      </c>
      <c r="U269" t="e">
        <f>WRs!#REF!</f>
        <v>#REF!</v>
      </c>
      <c r="V269" t="e">
        <f>WRs!#REF!</f>
        <v>#REF!</v>
      </c>
      <c r="W269">
        <f>WRs!F52</f>
        <v>0</v>
      </c>
      <c r="X269">
        <f>WRs!H52</f>
        <v>0</v>
      </c>
      <c r="Y269">
        <f>WRs!J52</f>
        <v>67</v>
      </c>
      <c r="Z269">
        <f>WRs!L52</f>
        <v>7</v>
      </c>
      <c r="AA269" s="70">
        <f>WRs!O52</f>
        <v>123</v>
      </c>
      <c r="AB269" s="1" t="str">
        <f>CONCATENATE(WRs!B52," ",WRs!A52)</f>
        <v>Romeo Doubs</v>
      </c>
      <c r="AC269" t="str">
        <f>WRs!E52</f>
        <v>WR</v>
      </c>
      <c r="AD269" t="str">
        <f>WRs!C52</f>
        <v>Packers</v>
      </c>
      <c r="AE269">
        <f>WRs!D52</f>
        <v>10</v>
      </c>
      <c r="AF269">
        <f>WRs!P52</f>
        <v>-9</v>
      </c>
      <c r="AG269">
        <f>WRs!R52</f>
        <v>-16</v>
      </c>
      <c r="AH269">
        <f>WRs!T52</f>
        <v>-2</v>
      </c>
      <c r="AI269">
        <f>WRs!V52</f>
        <v>-9</v>
      </c>
      <c r="AJ269" s="70">
        <f>WRs!X52</f>
        <v>-11</v>
      </c>
      <c r="AK269" t="e">
        <f t="shared" ca="1" si="52"/>
        <v>#NAME?</v>
      </c>
      <c r="AL269" t="e">
        <f t="shared" ca="1" si="53"/>
        <v>#NAME?</v>
      </c>
      <c r="AM269" t="e">
        <f t="shared" ca="1" si="54"/>
        <v>#NAME?</v>
      </c>
      <c r="AN269" t="e">
        <f t="shared" ca="1" si="55"/>
        <v>#NAME?</v>
      </c>
      <c r="AO269" t="e">
        <f t="shared" ca="1" si="56"/>
        <v>#NAME?</v>
      </c>
      <c r="AP269" t="e">
        <f t="shared" ca="1" si="57"/>
        <v>#NAME?</v>
      </c>
      <c r="AQ269" t="e">
        <f t="shared" ca="1" si="58"/>
        <v>#NAME?</v>
      </c>
      <c r="AR269" t="e">
        <f t="shared" ca="1" si="59"/>
        <v>#NAME?</v>
      </c>
      <c r="AS269" t="e">
        <f t="shared" ca="1" si="60"/>
        <v>#NAME?</v>
      </c>
      <c r="AT269" t="e">
        <f t="shared" ca="1" si="61"/>
        <v>#NAME?</v>
      </c>
      <c r="AU269" t="e">
        <f t="shared" ca="1" si="62"/>
        <v>#NAME?</v>
      </c>
      <c r="AV269" t="e">
        <f t="shared" ca="1" si="63"/>
        <v>#NAME?</v>
      </c>
    </row>
    <row r="270" spans="1:48" x14ac:dyDescent="0.35">
      <c r="A270" s="1" t="e">
        <f>CONCATENATE(WRs!#REF!," ",WRs!#REF!)</f>
        <v>#REF!</v>
      </c>
      <c r="B270" t="e">
        <f>WRs!#REF!</f>
        <v>#REF!</v>
      </c>
      <c r="C270" t="e">
        <f>WRs!#REF!</f>
        <v>#REF!</v>
      </c>
      <c r="D270" t="e">
        <f>WRs!#REF!</f>
        <v>#REF!</v>
      </c>
      <c r="E270" t="e">
        <f>WRs!#REF!</f>
        <v>#REF!</v>
      </c>
      <c r="F270" t="e">
        <f>WRs!#REF!</f>
        <v>#REF!</v>
      </c>
      <c r="G270" t="e">
        <f>WRs!#REF!</f>
        <v>#REF!</v>
      </c>
      <c r="H270" t="e">
        <f>WRs!#REF!</f>
        <v>#REF!</v>
      </c>
      <c r="I270" s="70" t="e">
        <f>WRs!#REF!</f>
        <v>#REF!</v>
      </c>
      <c r="J270" s="1" t="e">
        <f>CONCATENATE(WRs!#REF!," ",WRs!#REF!)</f>
        <v>#REF!</v>
      </c>
      <c r="K270" t="e">
        <f>WRs!#REF!</f>
        <v>#REF!</v>
      </c>
      <c r="L270" t="e">
        <f>WRs!#REF!</f>
        <v>#REF!</v>
      </c>
      <c r="M270" t="e">
        <f>WRs!#REF!</f>
        <v>#REF!</v>
      </c>
      <c r="N270" t="e">
        <f>WRs!#REF!</f>
        <v>#REF!</v>
      </c>
      <c r="O270" t="e">
        <f>WRs!#REF!</f>
        <v>#REF!</v>
      </c>
      <c r="P270" t="str">
        <f>WRs!A54</f>
        <v>Williams</v>
      </c>
      <c r="Q270" t="str">
        <f>WRs!C54</f>
        <v>Jets</v>
      </c>
      <c r="R270" s="70">
        <f>WRs!D54</f>
        <v>12</v>
      </c>
      <c r="S270" s="1" t="e">
        <f>CONCATENATE(WRs!#REF!," ",WRs!#REF!)</f>
        <v>#REF!</v>
      </c>
      <c r="T270" t="e">
        <f>WRs!#REF!</f>
        <v>#REF!</v>
      </c>
      <c r="U270" t="e">
        <f>WRs!#REF!</f>
        <v>#REF!</v>
      </c>
      <c r="V270" t="e">
        <f>WRs!#REF!</f>
        <v>#REF!</v>
      </c>
      <c r="W270">
        <f>WRs!F54</f>
        <v>0</v>
      </c>
      <c r="X270">
        <f>WRs!H54</f>
        <v>0</v>
      </c>
      <c r="Y270">
        <f>WRs!J54</f>
        <v>61</v>
      </c>
      <c r="Z270">
        <f>WRs!L54</f>
        <v>5</v>
      </c>
      <c r="AA270" s="70">
        <f>WRs!O54</f>
        <v>126</v>
      </c>
      <c r="AB270" s="1" t="str">
        <f>CONCATENATE(WRs!B54," ",WRs!A54)</f>
        <v>Mike Williams</v>
      </c>
      <c r="AC270" t="str">
        <f>WRs!E54</f>
        <v>WR</v>
      </c>
      <c r="AD270" t="str">
        <f>WRs!C54</f>
        <v>Jets</v>
      </c>
      <c r="AE270">
        <f>WRs!D54</f>
        <v>12</v>
      </c>
      <c r="AF270">
        <f>WRs!P54</f>
        <v>-6</v>
      </c>
      <c r="AG270">
        <f>WRs!R54</f>
        <v>-19</v>
      </c>
      <c r="AH270">
        <f>WRs!T54</f>
        <v>-4</v>
      </c>
      <c r="AI270">
        <f>WRs!V54</f>
        <v>-6</v>
      </c>
      <c r="AJ270" s="70">
        <f>WRs!X54</f>
        <v>-8</v>
      </c>
      <c r="AK270" t="e">
        <f t="shared" ca="1" si="52"/>
        <v>#NAME?</v>
      </c>
      <c r="AL270" t="e">
        <f t="shared" ca="1" si="53"/>
        <v>#NAME?</v>
      </c>
      <c r="AM270" t="e">
        <f t="shared" ca="1" si="54"/>
        <v>#NAME?</v>
      </c>
      <c r="AN270" t="e">
        <f t="shared" ca="1" si="55"/>
        <v>#NAME?</v>
      </c>
      <c r="AO270" t="e">
        <f t="shared" ca="1" si="56"/>
        <v>#NAME?</v>
      </c>
      <c r="AP270" t="e">
        <f t="shared" ca="1" si="57"/>
        <v>#NAME?</v>
      </c>
      <c r="AQ270" t="e">
        <f t="shared" ca="1" si="58"/>
        <v>#NAME?</v>
      </c>
      <c r="AR270" t="e">
        <f t="shared" ca="1" si="59"/>
        <v>#NAME?</v>
      </c>
      <c r="AS270" t="e">
        <f t="shared" ca="1" si="60"/>
        <v>#NAME?</v>
      </c>
      <c r="AT270" t="e">
        <f t="shared" ca="1" si="61"/>
        <v>#NAME?</v>
      </c>
      <c r="AU270" t="e">
        <f t="shared" ca="1" si="62"/>
        <v>#NAME?</v>
      </c>
      <c r="AV270" t="e">
        <f t="shared" ca="1" si="63"/>
        <v>#NAME?</v>
      </c>
    </row>
    <row r="271" spans="1:48" x14ac:dyDescent="0.35">
      <c r="A271" s="1" t="e">
        <f>CONCATENATE(WRs!#REF!," ",WRs!#REF!)</f>
        <v>#REF!</v>
      </c>
      <c r="B271" t="e">
        <f>WRs!#REF!</f>
        <v>#REF!</v>
      </c>
      <c r="C271" t="e">
        <f>WRs!#REF!</f>
        <v>#REF!</v>
      </c>
      <c r="D271" t="e">
        <f>WRs!#REF!</f>
        <v>#REF!</v>
      </c>
      <c r="E271" t="e">
        <f>WRs!#REF!</f>
        <v>#REF!</v>
      </c>
      <c r="F271" t="e">
        <f>WRs!#REF!</f>
        <v>#REF!</v>
      </c>
      <c r="G271" t="e">
        <f>WRs!#REF!</f>
        <v>#REF!</v>
      </c>
      <c r="H271" t="e">
        <f>WRs!#REF!</f>
        <v>#REF!</v>
      </c>
      <c r="I271" s="70" t="e">
        <f>WRs!#REF!</f>
        <v>#REF!</v>
      </c>
      <c r="J271" s="1" t="e">
        <f>CONCATENATE(WRs!#REF!," ",WRs!#REF!)</f>
        <v>#REF!</v>
      </c>
      <c r="K271" t="e">
        <f>WRs!#REF!</f>
        <v>#REF!</v>
      </c>
      <c r="L271" t="e">
        <f>WRs!#REF!</f>
        <v>#REF!</v>
      </c>
      <c r="M271" t="e">
        <f>WRs!#REF!</f>
        <v>#REF!</v>
      </c>
      <c r="N271" t="e">
        <f>WRs!#REF!</f>
        <v>#REF!</v>
      </c>
      <c r="O271" t="e">
        <f>WRs!#REF!</f>
        <v>#REF!</v>
      </c>
      <c r="P271" t="str">
        <f>WRs!A55</f>
        <v>Lockett</v>
      </c>
      <c r="Q271" t="str">
        <f>WRs!C55</f>
        <v>Seahawks</v>
      </c>
      <c r="R271" s="70">
        <f>WRs!D55</f>
        <v>10</v>
      </c>
      <c r="S271" s="1" t="e">
        <f>CONCATENATE(WRs!#REF!," ",WRs!#REF!)</f>
        <v>#REF!</v>
      </c>
      <c r="T271" t="e">
        <f>WRs!#REF!</f>
        <v>#REF!</v>
      </c>
      <c r="U271" t="e">
        <f>WRs!#REF!</f>
        <v>#REF!</v>
      </c>
      <c r="V271" t="e">
        <f>WRs!#REF!</f>
        <v>#REF!</v>
      </c>
      <c r="W271">
        <f>WRs!F55</f>
        <v>0</v>
      </c>
      <c r="X271">
        <f>WRs!H55</f>
        <v>0</v>
      </c>
      <c r="Y271">
        <f>WRs!J55</f>
        <v>68</v>
      </c>
      <c r="Z271">
        <f>WRs!L55</f>
        <v>5</v>
      </c>
      <c r="AA271" s="70">
        <f>WRs!O55</f>
        <v>117</v>
      </c>
      <c r="AB271" s="1" t="str">
        <f>CONCATENATE(WRs!B55," ",WRs!A55)</f>
        <v>Tyler Lockett</v>
      </c>
      <c r="AC271" t="str">
        <f>WRs!E55</f>
        <v>WR</v>
      </c>
      <c r="AD271" t="str">
        <f>WRs!C55</f>
        <v>Seahawks</v>
      </c>
      <c r="AE271">
        <f>WRs!D55</f>
        <v>10</v>
      </c>
      <c r="AF271">
        <f>WRs!P55</f>
        <v>-15</v>
      </c>
      <c r="AG271">
        <f>WRs!R55</f>
        <v>-21</v>
      </c>
      <c r="AH271">
        <f>WRs!T55</f>
        <v>-12</v>
      </c>
      <c r="AI271">
        <f>WRs!V55</f>
        <v>-15</v>
      </c>
      <c r="AJ271" s="70">
        <f>WRs!X55</f>
        <v>-17</v>
      </c>
      <c r="AK271" t="e">
        <f t="shared" ca="1" si="52"/>
        <v>#NAME?</v>
      </c>
      <c r="AL271" t="e">
        <f t="shared" ca="1" si="53"/>
        <v>#NAME?</v>
      </c>
      <c r="AM271" t="e">
        <f t="shared" ca="1" si="54"/>
        <v>#NAME?</v>
      </c>
      <c r="AN271" t="e">
        <f t="shared" ca="1" si="55"/>
        <v>#NAME?</v>
      </c>
      <c r="AO271" t="e">
        <f t="shared" ca="1" si="56"/>
        <v>#NAME?</v>
      </c>
      <c r="AP271" t="e">
        <f t="shared" ca="1" si="57"/>
        <v>#NAME?</v>
      </c>
      <c r="AQ271" t="e">
        <f t="shared" ca="1" si="58"/>
        <v>#NAME?</v>
      </c>
      <c r="AR271" t="e">
        <f t="shared" ca="1" si="59"/>
        <v>#NAME?</v>
      </c>
      <c r="AS271" t="e">
        <f t="shared" ca="1" si="60"/>
        <v>#NAME?</v>
      </c>
      <c r="AT271" t="e">
        <f t="shared" ca="1" si="61"/>
        <v>#NAME?</v>
      </c>
      <c r="AU271" t="e">
        <f t="shared" ca="1" si="62"/>
        <v>#NAME?</v>
      </c>
      <c r="AV271" t="e">
        <f t="shared" ca="1" si="63"/>
        <v>#NAME?</v>
      </c>
    </row>
    <row r="272" spans="1:48" x14ac:dyDescent="0.35">
      <c r="A272" s="1" t="e">
        <f>CONCATENATE(WRs!#REF!," ",WRs!#REF!)</f>
        <v>#REF!</v>
      </c>
      <c r="B272" t="e">
        <f>WRs!#REF!</f>
        <v>#REF!</v>
      </c>
      <c r="C272" t="e">
        <f>WRs!#REF!</f>
        <v>#REF!</v>
      </c>
      <c r="D272" t="e">
        <f>WRs!#REF!</f>
        <v>#REF!</v>
      </c>
      <c r="E272" t="e">
        <f>WRs!#REF!</f>
        <v>#REF!</v>
      </c>
      <c r="F272" t="e">
        <f>WRs!#REF!</f>
        <v>#REF!</v>
      </c>
      <c r="G272" t="e">
        <f>WRs!#REF!</f>
        <v>#REF!</v>
      </c>
      <c r="H272" t="e">
        <f>WRs!#REF!</f>
        <v>#REF!</v>
      </c>
      <c r="I272" s="70" t="e">
        <f>WRs!#REF!</f>
        <v>#REF!</v>
      </c>
      <c r="J272" s="1" t="e">
        <f>CONCATENATE(WRs!#REF!," ",WRs!#REF!)</f>
        <v>#REF!</v>
      </c>
      <c r="K272" t="e">
        <f>WRs!#REF!</f>
        <v>#REF!</v>
      </c>
      <c r="L272" t="e">
        <f>WRs!#REF!</f>
        <v>#REF!</v>
      </c>
      <c r="M272" t="e">
        <f>WRs!#REF!</f>
        <v>#REF!</v>
      </c>
      <c r="N272" t="e">
        <f>WRs!#REF!</f>
        <v>#REF!</v>
      </c>
      <c r="O272" t="e">
        <f>WRs!#REF!</f>
        <v>#REF!</v>
      </c>
      <c r="P272" t="str">
        <f>WRs!A56</f>
        <v>Boyd</v>
      </c>
      <c r="Q272" t="str">
        <f>WRs!C56</f>
        <v>Titans</v>
      </c>
      <c r="R272" s="70">
        <f>WRs!D56</f>
        <v>5</v>
      </c>
      <c r="S272" s="1" t="e">
        <f>CONCATENATE(WRs!#REF!," ",WRs!#REF!)</f>
        <v>#REF!</v>
      </c>
      <c r="T272" t="e">
        <f>WRs!#REF!</f>
        <v>#REF!</v>
      </c>
      <c r="U272" t="e">
        <f>WRs!#REF!</f>
        <v>#REF!</v>
      </c>
      <c r="V272" t="e">
        <f>WRs!#REF!</f>
        <v>#REF!</v>
      </c>
      <c r="W272">
        <f>WRs!F56</f>
        <v>0</v>
      </c>
      <c r="X272">
        <f>WRs!H56</f>
        <v>0</v>
      </c>
      <c r="Y272">
        <f>WRs!J56</f>
        <v>75</v>
      </c>
      <c r="Z272">
        <f>WRs!L56</f>
        <v>5</v>
      </c>
      <c r="AA272" s="70">
        <f>WRs!O56</f>
        <v>110</v>
      </c>
      <c r="AB272" s="1" t="str">
        <f>CONCATENATE(WRs!B56," ",WRs!A56)</f>
        <v>Tyler Boyd</v>
      </c>
      <c r="AC272" t="str">
        <f>WRs!E56</f>
        <v>WR</v>
      </c>
      <c r="AD272" t="str">
        <f>WRs!C56</f>
        <v>Titans</v>
      </c>
      <c r="AE272">
        <f>WRs!D56</f>
        <v>5</v>
      </c>
      <c r="AF272">
        <f>WRs!P56</f>
        <v>-22</v>
      </c>
      <c r="AG272">
        <f>WRs!R56</f>
        <v>-21</v>
      </c>
      <c r="AH272">
        <f>WRs!T56</f>
        <v>-14</v>
      </c>
      <c r="AI272">
        <f>WRs!V56</f>
        <v>-22</v>
      </c>
      <c r="AJ272" s="70">
        <f>WRs!X56</f>
        <v>-24</v>
      </c>
      <c r="AK272" t="e">
        <f t="shared" ca="1" si="52"/>
        <v>#NAME?</v>
      </c>
      <c r="AL272" t="e">
        <f t="shared" ca="1" si="53"/>
        <v>#NAME?</v>
      </c>
      <c r="AM272" t="e">
        <f t="shared" ca="1" si="54"/>
        <v>#NAME?</v>
      </c>
      <c r="AN272" t="e">
        <f t="shared" ca="1" si="55"/>
        <v>#NAME?</v>
      </c>
      <c r="AO272" t="e">
        <f t="shared" ca="1" si="56"/>
        <v>#NAME?</v>
      </c>
      <c r="AP272" t="e">
        <f t="shared" ca="1" si="57"/>
        <v>#NAME?</v>
      </c>
      <c r="AQ272" t="e">
        <f t="shared" ca="1" si="58"/>
        <v>#NAME?</v>
      </c>
      <c r="AR272" t="e">
        <f t="shared" ca="1" si="59"/>
        <v>#NAME?</v>
      </c>
      <c r="AS272" t="e">
        <f t="shared" ca="1" si="60"/>
        <v>#NAME?</v>
      </c>
      <c r="AT272" t="e">
        <f t="shared" ca="1" si="61"/>
        <v>#NAME?</v>
      </c>
      <c r="AU272" t="e">
        <f t="shared" ca="1" si="62"/>
        <v>#NAME?</v>
      </c>
      <c r="AV272" t="e">
        <f t="shared" ca="1" si="63"/>
        <v>#NAME?</v>
      </c>
    </row>
    <row r="273" spans="1:48" x14ac:dyDescent="0.35">
      <c r="A273" s="1" t="e">
        <f>CONCATENATE(WRs!#REF!," ",WRs!#REF!)</f>
        <v>#REF!</v>
      </c>
      <c r="B273" t="e">
        <f>WRs!#REF!</f>
        <v>#REF!</v>
      </c>
      <c r="C273" t="e">
        <f>WRs!#REF!</f>
        <v>#REF!</v>
      </c>
      <c r="D273" t="e">
        <f>WRs!#REF!</f>
        <v>#REF!</v>
      </c>
      <c r="E273" t="e">
        <f>WRs!#REF!</f>
        <v>#REF!</v>
      </c>
      <c r="F273" t="e">
        <f>WRs!#REF!</f>
        <v>#REF!</v>
      </c>
      <c r="G273" t="e">
        <f>WRs!#REF!</f>
        <v>#REF!</v>
      </c>
      <c r="H273" t="e">
        <f>WRs!#REF!</f>
        <v>#REF!</v>
      </c>
      <c r="I273" s="70" t="e">
        <f>WRs!#REF!</f>
        <v>#REF!</v>
      </c>
      <c r="J273" s="1" t="e">
        <f>CONCATENATE(WRs!#REF!," ",WRs!#REF!)</f>
        <v>#REF!</v>
      </c>
      <c r="K273" t="e">
        <f>WRs!#REF!</f>
        <v>#REF!</v>
      </c>
      <c r="L273" t="e">
        <f>WRs!#REF!</f>
        <v>#REF!</v>
      </c>
      <c r="M273" t="e">
        <f>WRs!#REF!</f>
        <v>#REF!</v>
      </c>
      <c r="N273" t="e">
        <f>WRs!#REF!</f>
        <v>#REF!</v>
      </c>
      <c r="O273" t="e">
        <f>WRs!#REF!</f>
        <v>#REF!</v>
      </c>
      <c r="P273" t="str">
        <f>WRs!A57</f>
        <v>Shaheed</v>
      </c>
      <c r="Q273" t="str">
        <f>WRs!C57</f>
        <v>Saints</v>
      </c>
      <c r="R273" s="70">
        <f>WRs!D57</f>
        <v>12</v>
      </c>
      <c r="S273" s="1" t="e">
        <f>CONCATENATE(WRs!#REF!," ",WRs!#REF!)</f>
        <v>#REF!</v>
      </c>
      <c r="T273" t="e">
        <f>WRs!#REF!</f>
        <v>#REF!</v>
      </c>
      <c r="U273" t="e">
        <f>WRs!#REF!</f>
        <v>#REF!</v>
      </c>
      <c r="V273" t="e">
        <f>WRs!#REF!</f>
        <v>#REF!</v>
      </c>
      <c r="W273">
        <f>WRs!F57</f>
        <v>0</v>
      </c>
      <c r="X273">
        <f>WRs!H57</f>
        <v>0</v>
      </c>
      <c r="Y273">
        <f>WRs!J57</f>
        <v>57</v>
      </c>
      <c r="Z273">
        <f>WRs!L57</f>
        <v>6</v>
      </c>
      <c r="AA273" s="70">
        <f>WRs!O57</f>
        <v>127</v>
      </c>
      <c r="AB273" s="1" t="str">
        <f>CONCATENATE(WRs!B57," ",WRs!A57)</f>
        <v>Rashid Shaheed</v>
      </c>
      <c r="AC273" t="str">
        <f>WRs!E57</f>
        <v>WR</v>
      </c>
      <c r="AD273" t="str">
        <f>WRs!C57</f>
        <v>Saints</v>
      </c>
      <c r="AE273">
        <f>WRs!D57</f>
        <v>12</v>
      </c>
      <c r="AF273">
        <f>WRs!P57</f>
        <v>-5</v>
      </c>
      <c r="AG273">
        <f>WRs!R57</f>
        <v>-22</v>
      </c>
      <c r="AH273">
        <f>WRs!T57</f>
        <v>-4</v>
      </c>
      <c r="AI273">
        <f>WRs!V57</f>
        <v>-5</v>
      </c>
      <c r="AJ273" s="70">
        <f>WRs!X57</f>
        <v>-7</v>
      </c>
      <c r="AK273" t="e">
        <f t="shared" ca="1" si="52"/>
        <v>#NAME?</v>
      </c>
      <c r="AL273" t="e">
        <f t="shared" ca="1" si="53"/>
        <v>#NAME?</v>
      </c>
      <c r="AM273" t="e">
        <f t="shared" ca="1" si="54"/>
        <v>#NAME?</v>
      </c>
      <c r="AN273" t="e">
        <f t="shared" ca="1" si="55"/>
        <v>#NAME?</v>
      </c>
      <c r="AO273" t="e">
        <f t="shared" ca="1" si="56"/>
        <v>#NAME?</v>
      </c>
      <c r="AP273" t="e">
        <f t="shared" ca="1" si="57"/>
        <v>#NAME?</v>
      </c>
      <c r="AQ273" t="e">
        <f t="shared" ca="1" si="58"/>
        <v>#NAME?</v>
      </c>
      <c r="AR273" t="e">
        <f t="shared" ca="1" si="59"/>
        <v>#NAME?</v>
      </c>
      <c r="AS273" t="e">
        <f t="shared" ca="1" si="60"/>
        <v>#NAME?</v>
      </c>
      <c r="AT273" t="e">
        <f t="shared" ca="1" si="61"/>
        <v>#NAME?</v>
      </c>
      <c r="AU273" t="e">
        <f t="shared" ca="1" si="62"/>
        <v>#NAME?</v>
      </c>
      <c r="AV273" t="e">
        <f t="shared" ca="1" si="63"/>
        <v>#NAME?</v>
      </c>
    </row>
    <row r="274" spans="1:48" x14ac:dyDescent="0.35">
      <c r="A274" s="1" t="e">
        <f>CONCATENATE(WRs!#REF!," ",WRs!#REF!)</f>
        <v>#REF!</v>
      </c>
      <c r="B274" t="e">
        <f>WRs!#REF!</f>
        <v>#REF!</v>
      </c>
      <c r="C274" t="e">
        <f>WRs!#REF!</f>
        <v>#REF!</v>
      </c>
      <c r="D274" t="e">
        <f>WRs!#REF!</f>
        <v>#REF!</v>
      </c>
      <c r="E274" t="e">
        <f>WRs!#REF!</f>
        <v>#REF!</v>
      </c>
      <c r="F274" t="e">
        <f>WRs!#REF!</f>
        <v>#REF!</v>
      </c>
      <c r="G274" t="e">
        <f>WRs!#REF!</f>
        <v>#REF!</v>
      </c>
      <c r="H274" t="e">
        <f>WRs!#REF!</f>
        <v>#REF!</v>
      </c>
      <c r="I274" s="70" t="e">
        <f>WRs!#REF!</f>
        <v>#REF!</v>
      </c>
      <c r="J274" s="1" t="e">
        <f>CONCATENATE(WRs!#REF!," ",WRs!#REF!)</f>
        <v>#REF!</v>
      </c>
      <c r="K274" t="e">
        <f>WRs!#REF!</f>
        <v>#REF!</v>
      </c>
      <c r="L274" t="e">
        <f>WRs!#REF!</f>
        <v>#REF!</v>
      </c>
      <c r="M274" t="e">
        <f>WRs!#REF!</f>
        <v>#REF!</v>
      </c>
      <c r="N274" t="e">
        <f>WRs!#REF!</f>
        <v>#REF!</v>
      </c>
      <c r="O274" t="e">
        <f>WRs!#REF!</f>
        <v>#REF!</v>
      </c>
      <c r="P274" t="str">
        <f>WRs!A58</f>
        <v>Jeudy</v>
      </c>
      <c r="Q274" t="str">
        <f>WRs!C58</f>
        <v>Browns</v>
      </c>
      <c r="R274" s="70">
        <f>WRs!D58</f>
        <v>10</v>
      </c>
      <c r="S274" s="1" t="e">
        <f>CONCATENATE(WRs!#REF!," ",WRs!#REF!)</f>
        <v>#REF!</v>
      </c>
      <c r="T274" t="e">
        <f>WRs!#REF!</f>
        <v>#REF!</v>
      </c>
      <c r="U274" t="e">
        <f>WRs!#REF!</f>
        <v>#REF!</v>
      </c>
      <c r="V274" t="e">
        <f>WRs!#REF!</f>
        <v>#REF!</v>
      </c>
      <c r="W274">
        <f>WRs!F58</f>
        <v>0</v>
      </c>
      <c r="X274">
        <f>WRs!H58</f>
        <v>0</v>
      </c>
      <c r="Y274">
        <f>WRs!J58</f>
        <v>65</v>
      </c>
      <c r="Z274">
        <f>WRs!L58</f>
        <v>5</v>
      </c>
      <c r="AA274" s="70">
        <f>WRs!O58</f>
        <v>119</v>
      </c>
      <c r="AB274" s="1" t="str">
        <f>CONCATENATE(WRs!B58," ",WRs!A58)</f>
        <v>Jerry Jeudy</v>
      </c>
      <c r="AC274" t="str">
        <f>WRs!E58</f>
        <v>WR</v>
      </c>
      <c r="AD274" t="str">
        <f>WRs!C58</f>
        <v>Browns</v>
      </c>
      <c r="AE274">
        <f>WRs!D58</f>
        <v>10</v>
      </c>
      <c r="AF274">
        <f>WRs!P58</f>
        <v>-13</v>
      </c>
      <c r="AG274">
        <f>WRs!R58</f>
        <v>-22</v>
      </c>
      <c r="AH274">
        <f>WRs!T58</f>
        <v>-11</v>
      </c>
      <c r="AI274">
        <f>WRs!V58</f>
        <v>-13</v>
      </c>
      <c r="AJ274" s="70">
        <f>WRs!X58</f>
        <v>-15</v>
      </c>
      <c r="AK274" t="e">
        <f t="shared" ca="1" si="52"/>
        <v>#NAME?</v>
      </c>
      <c r="AL274" t="e">
        <f t="shared" ca="1" si="53"/>
        <v>#NAME?</v>
      </c>
      <c r="AM274" t="e">
        <f t="shared" ca="1" si="54"/>
        <v>#NAME?</v>
      </c>
      <c r="AN274" t="e">
        <f t="shared" ca="1" si="55"/>
        <v>#NAME?</v>
      </c>
      <c r="AO274" t="e">
        <f t="shared" ca="1" si="56"/>
        <v>#NAME?</v>
      </c>
      <c r="AP274" t="e">
        <f t="shared" ca="1" si="57"/>
        <v>#NAME?</v>
      </c>
      <c r="AQ274" t="e">
        <f t="shared" ca="1" si="58"/>
        <v>#NAME?</v>
      </c>
      <c r="AR274" t="e">
        <f t="shared" ca="1" si="59"/>
        <v>#NAME?</v>
      </c>
      <c r="AS274" t="e">
        <f t="shared" ca="1" si="60"/>
        <v>#NAME?</v>
      </c>
      <c r="AT274" t="e">
        <f t="shared" ca="1" si="61"/>
        <v>#NAME?</v>
      </c>
      <c r="AU274" t="e">
        <f t="shared" ca="1" si="62"/>
        <v>#NAME?</v>
      </c>
      <c r="AV274" t="e">
        <f t="shared" ca="1" si="63"/>
        <v>#NAME?</v>
      </c>
    </row>
    <row r="275" spans="1:48" x14ac:dyDescent="0.35">
      <c r="A275" s="1" t="e">
        <f>CONCATENATE(WRs!#REF!," ",WRs!#REF!)</f>
        <v>#REF!</v>
      </c>
      <c r="B275" t="e">
        <f>WRs!#REF!</f>
        <v>#REF!</v>
      </c>
      <c r="C275" t="e">
        <f>WRs!#REF!</f>
        <v>#REF!</v>
      </c>
      <c r="D275" t="e">
        <f>WRs!#REF!</f>
        <v>#REF!</v>
      </c>
      <c r="E275" t="e">
        <f>WRs!#REF!</f>
        <v>#REF!</v>
      </c>
      <c r="F275" t="e">
        <f>WRs!#REF!</f>
        <v>#REF!</v>
      </c>
      <c r="G275" t="e">
        <f>WRs!#REF!</f>
        <v>#REF!</v>
      </c>
      <c r="H275" t="e">
        <f>WRs!#REF!</f>
        <v>#REF!</v>
      </c>
      <c r="I275" s="70" t="e">
        <f>WRs!#REF!</f>
        <v>#REF!</v>
      </c>
      <c r="J275" s="1" t="e">
        <f>CONCATENATE(WRs!#REF!," ",WRs!#REF!)</f>
        <v>#REF!</v>
      </c>
      <c r="K275" t="e">
        <f>WRs!#REF!</f>
        <v>#REF!</v>
      </c>
      <c r="L275" t="e">
        <f>WRs!#REF!</f>
        <v>#REF!</v>
      </c>
      <c r="M275" t="e">
        <f>WRs!#REF!</f>
        <v>#REF!</v>
      </c>
      <c r="N275" t="e">
        <f>WRs!#REF!</f>
        <v>#REF!</v>
      </c>
      <c r="O275" t="e">
        <f>WRs!#REF!</f>
        <v>#REF!</v>
      </c>
      <c r="P275" t="str">
        <f>WRs!A59</f>
        <v>Mooney</v>
      </c>
      <c r="Q275" t="str">
        <f>WRs!C59</f>
        <v>Falcons</v>
      </c>
      <c r="R275" s="70">
        <f>WRs!D59</f>
        <v>12</v>
      </c>
      <c r="S275" s="1" t="e">
        <f>CONCATENATE(WRs!#REF!," ",WRs!#REF!)</f>
        <v>#REF!</v>
      </c>
      <c r="T275" t="e">
        <f>WRs!#REF!</f>
        <v>#REF!</v>
      </c>
      <c r="U275" t="e">
        <f>WRs!#REF!</f>
        <v>#REF!</v>
      </c>
      <c r="V275" t="e">
        <f>WRs!#REF!</f>
        <v>#REF!</v>
      </c>
      <c r="W275">
        <f>WRs!F59</f>
        <v>0</v>
      </c>
      <c r="X275">
        <f>WRs!H59</f>
        <v>0</v>
      </c>
      <c r="Y275">
        <f>WRs!J59</f>
        <v>70</v>
      </c>
      <c r="Z275">
        <f>WRs!L59</f>
        <v>4</v>
      </c>
      <c r="AA275" s="70">
        <f>WRs!O59</f>
        <v>112</v>
      </c>
      <c r="AB275" s="1" t="str">
        <f>CONCATENATE(WRs!B59," ",WRs!A59)</f>
        <v>Darnell Mooney</v>
      </c>
      <c r="AC275" t="str">
        <f>WRs!E59</f>
        <v>WR</v>
      </c>
      <c r="AD275" t="str">
        <f>WRs!C59</f>
        <v>Falcons</v>
      </c>
      <c r="AE275">
        <f>WRs!D59</f>
        <v>12</v>
      </c>
      <c r="AF275">
        <f>WRs!P59</f>
        <v>-20</v>
      </c>
      <c r="AG275">
        <f>WRs!R59</f>
        <v>-24</v>
      </c>
      <c r="AH275">
        <f>WRs!T59</f>
        <v>-17</v>
      </c>
      <c r="AI275">
        <f>WRs!V59</f>
        <v>-20</v>
      </c>
      <c r="AJ275" s="70">
        <f>WRs!X59</f>
        <v>-22</v>
      </c>
      <c r="AK275" t="e">
        <f t="shared" ca="1" si="52"/>
        <v>#NAME?</v>
      </c>
      <c r="AL275" t="e">
        <f t="shared" ca="1" si="53"/>
        <v>#NAME?</v>
      </c>
      <c r="AM275" t="e">
        <f t="shared" ca="1" si="54"/>
        <v>#NAME?</v>
      </c>
      <c r="AN275" t="e">
        <f t="shared" ca="1" si="55"/>
        <v>#NAME?</v>
      </c>
      <c r="AO275" t="e">
        <f t="shared" ca="1" si="56"/>
        <v>#NAME?</v>
      </c>
      <c r="AP275" t="e">
        <f t="shared" ca="1" si="57"/>
        <v>#NAME?</v>
      </c>
      <c r="AQ275" t="e">
        <f t="shared" ca="1" si="58"/>
        <v>#NAME?</v>
      </c>
      <c r="AR275" t="e">
        <f t="shared" ca="1" si="59"/>
        <v>#NAME?</v>
      </c>
      <c r="AS275" t="e">
        <f t="shared" ca="1" si="60"/>
        <v>#NAME?</v>
      </c>
      <c r="AT275" t="e">
        <f t="shared" ca="1" si="61"/>
        <v>#NAME?</v>
      </c>
      <c r="AU275" t="e">
        <f t="shared" ca="1" si="62"/>
        <v>#NAME?</v>
      </c>
      <c r="AV275" t="e">
        <f t="shared" ca="1" si="63"/>
        <v>#NAME?</v>
      </c>
    </row>
    <row r="276" spans="1:48" x14ac:dyDescent="0.35">
      <c r="A276" s="1" t="e">
        <f>CONCATENATE(WRs!#REF!," ",WRs!#REF!)</f>
        <v>#REF!</v>
      </c>
      <c r="B276" t="e">
        <f>WRs!#REF!</f>
        <v>#REF!</v>
      </c>
      <c r="C276" t="e">
        <f>WRs!#REF!</f>
        <v>#REF!</v>
      </c>
      <c r="D276" t="e">
        <f>WRs!#REF!</f>
        <v>#REF!</v>
      </c>
      <c r="E276" t="e">
        <f>WRs!#REF!</f>
        <v>#REF!</v>
      </c>
      <c r="F276" t="e">
        <f>WRs!#REF!</f>
        <v>#REF!</v>
      </c>
      <c r="G276" t="e">
        <f>WRs!#REF!</f>
        <v>#REF!</v>
      </c>
      <c r="H276" t="e">
        <f>WRs!#REF!</f>
        <v>#REF!</v>
      </c>
      <c r="I276" s="70" t="e">
        <f>WRs!#REF!</f>
        <v>#REF!</v>
      </c>
      <c r="J276" s="1" t="e">
        <f>CONCATENATE(WRs!#REF!," ",WRs!#REF!)</f>
        <v>#REF!</v>
      </c>
      <c r="K276" t="e">
        <f>WRs!#REF!</f>
        <v>#REF!</v>
      </c>
      <c r="L276" t="e">
        <f>WRs!#REF!</f>
        <v>#REF!</v>
      </c>
      <c r="M276" t="e">
        <f>WRs!#REF!</f>
        <v>#REF!</v>
      </c>
      <c r="N276" t="e">
        <f>WRs!#REF!</f>
        <v>#REF!</v>
      </c>
      <c r="O276" t="e">
        <f>WRs!#REF!</f>
        <v>#REF!</v>
      </c>
      <c r="P276" t="str">
        <f>WRs!A60</f>
        <v>Thielen</v>
      </c>
      <c r="Q276" t="str">
        <f>WRs!C60</f>
        <v>Panthers</v>
      </c>
      <c r="R276" s="70">
        <f>WRs!D60</f>
        <v>11</v>
      </c>
      <c r="S276" s="1" t="e">
        <f>CONCATENATE(WRs!#REF!," ",WRs!#REF!)</f>
        <v>#REF!</v>
      </c>
      <c r="T276" t="e">
        <f>WRs!#REF!</f>
        <v>#REF!</v>
      </c>
      <c r="U276" t="e">
        <f>WRs!#REF!</f>
        <v>#REF!</v>
      </c>
      <c r="V276" t="e">
        <f>WRs!#REF!</f>
        <v>#REF!</v>
      </c>
      <c r="W276">
        <f>WRs!F60</f>
        <v>0</v>
      </c>
      <c r="X276">
        <f>WRs!H60</f>
        <v>0</v>
      </c>
      <c r="Y276">
        <f>WRs!J60</f>
        <v>78</v>
      </c>
      <c r="Z276">
        <f>WRs!L60</f>
        <v>4</v>
      </c>
      <c r="AA276" s="70">
        <f>WRs!O60</f>
        <v>103</v>
      </c>
      <c r="AB276" s="1" t="str">
        <f>CONCATENATE(WRs!B60," ",WRs!A60)</f>
        <v>Adam Thielen</v>
      </c>
      <c r="AC276" t="str">
        <f>WRs!E60</f>
        <v>WR</v>
      </c>
      <c r="AD276" t="str">
        <f>WRs!C60</f>
        <v>Panthers</v>
      </c>
      <c r="AE276">
        <f>WRs!D60</f>
        <v>11</v>
      </c>
      <c r="AF276">
        <f>WRs!P60</f>
        <v>-29</v>
      </c>
      <c r="AG276">
        <f>WRs!R60</f>
        <v>-25</v>
      </c>
      <c r="AH276">
        <f>WRs!T60</f>
        <v>-21</v>
      </c>
      <c r="AI276">
        <f>WRs!V60</f>
        <v>-29</v>
      </c>
      <c r="AJ276" s="70">
        <f>WRs!X60</f>
        <v>-31</v>
      </c>
      <c r="AK276" t="e">
        <f t="shared" ca="1" si="52"/>
        <v>#NAME?</v>
      </c>
      <c r="AL276" t="e">
        <f t="shared" ca="1" si="53"/>
        <v>#NAME?</v>
      </c>
      <c r="AM276" t="e">
        <f t="shared" ca="1" si="54"/>
        <v>#NAME?</v>
      </c>
      <c r="AN276" t="e">
        <f t="shared" ca="1" si="55"/>
        <v>#NAME?</v>
      </c>
      <c r="AO276" t="e">
        <f t="shared" ca="1" si="56"/>
        <v>#NAME?</v>
      </c>
      <c r="AP276" t="e">
        <f t="shared" ca="1" si="57"/>
        <v>#NAME?</v>
      </c>
      <c r="AQ276" t="e">
        <f t="shared" ca="1" si="58"/>
        <v>#NAME?</v>
      </c>
      <c r="AR276" t="e">
        <f t="shared" ca="1" si="59"/>
        <v>#NAME?</v>
      </c>
      <c r="AS276" t="e">
        <f t="shared" ca="1" si="60"/>
        <v>#NAME?</v>
      </c>
      <c r="AT276" t="e">
        <f t="shared" ca="1" si="61"/>
        <v>#NAME?</v>
      </c>
      <c r="AU276" t="e">
        <f t="shared" ca="1" si="62"/>
        <v>#NAME?</v>
      </c>
      <c r="AV276" t="e">
        <f t="shared" ca="1" si="63"/>
        <v>#NAME?</v>
      </c>
    </row>
    <row r="277" spans="1:48" x14ac:dyDescent="0.35">
      <c r="A277" s="1" t="e">
        <f>CONCATENATE(WRs!#REF!," ",WRs!#REF!)</f>
        <v>#REF!</v>
      </c>
      <c r="B277" t="e">
        <f>WRs!#REF!</f>
        <v>#REF!</v>
      </c>
      <c r="C277" t="e">
        <f>WRs!#REF!</f>
        <v>#REF!</v>
      </c>
      <c r="D277" t="e">
        <f>WRs!#REF!</f>
        <v>#REF!</v>
      </c>
      <c r="E277" t="e">
        <f>WRs!#REF!</f>
        <v>#REF!</v>
      </c>
      <c r="F277" t="e">
        <f>WRs!#REF!</f>
        <v>#REF!</v>
      </c>
      <c r="G277" t="e">
        <f>WRs!#REF!</f>
        <v>#REF!</v>
      </c>
      <c r="H277" t="e">
        <f>WRs!#REF!</f>
        <v>#REF!</v>
      </c>
      <c r="I277" s="70" t="e">
        <f>WRs!#REF!</f>
        <v>#REF!</v>
      </c>
      <c r="J277" s="1" t="e">
        <f>CONCATENATE(WRs!#REF!," ",WRs!#REF!)</f>
        <v>#REF!</v>
      </c>
      <c r="K277" t="e">
        <f>WRs!#REF!</f>
        <v>#REF!</v>
      </c>
      <c r="L277" t="e">
        <f>WRs!#REF!</f>
        <v>#REF!</v>
      </c>
      <c r="M277" t="e">
        <f>WRs!#REF!</f>
        <v>#REF!</v>
      </c>
      <c r="N277" t="e">
        <f>WRs!#REF!</f>
        <v>#REF!</v>
      </c>
      <c r="O277" t="e">
        <f>WRs!#REF!</f>
        <v>#REF!</v>
      </c>
      <c r="P277" t="str">
        <f>WRs!A61</f>
        <v>Sutton</v>
      </c>
      <c r="Q277" t="str">
        <f>WRs!C61</f>
        <v>Broncos</v>
      </c>
      <c r="R277" s="70">
        <f>WRs!D61</f>
        <v>14</v>
      </c>
      <c r="S277" s="1" t="e">
        <f>CONCATENATE(WRs!#REF!," ",WRs!#REF!)</f>
        <v>#REF!</v>
      </c>
      <c r="T277" t="e">
        <f>WRs!#REF!</f>
        <v>#REF!</v>
      </c>
      <c r="U277" t="e">
        <f>WRs!#REF!</f>
        <v>#REF!</v>
      </c>
      <c r="V277" t="e">
        <f>WRs!#REF!</f>
        <v>#REF!</v>
      </c>
      <c r="W277">
        <f>WRs!F61</f>
        <v>0</v>
      </c>
      <c r="X277">
        <f>WRs!H61</f>
        <v>0</v>
      </c>
      <c r="Y277">
        <f>WRs!J61</f>
        <v>62</v>
      </c>
      <c r="Z277">
        <f>WRs!L61</f>
        <v>6</v>
      </c>
      <c r="AA277" s="70">
        <f>WRs!O61</f>
        <v>118</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e">
        <f t="shared" ca="1" si="52"/>
        <v>#NAME?</v>
      </c>
      <c r="AL277" t="e">
        <f t="shared" ca="1" si="53"/>
        <v>#NAME?</v>
      </c>
      <c r="AM277" t="e">
        <f t="shared" ca="1" si="54"/>
        <v>#NAME?</v>
      </c>
      <c r="AN277" t="e">
        <f t="shared" ca="1" si="55"/>
        <v>#NAME?</v>
      </c>
      <c r="AO277" t="e">
        <f t="shared" ca="1" si="56"/>
        <v>#NAME?</v>
      </c>
      <c r="AP277" t="e">
        <f t="shared" ca="1" si="57"/>
        <v>#NAME?</v>
      </c>
      <c r="AQ277" t="e">
        <f t="shared" ca="1" si="58"/>
        <v>#NAME?</v>
      </c>
      <c r="AR277" t="e">
        <f t="shared" ca="1" si="59"/>
        <v>#NAME?</v>
      </c>
      <c r="AS277" t="e">
        <f t="shared" ca="1" si="60"/>
        <v>#NAME?</v>
      </c>
      <c r="AT277" t="e">
        <f t="shared" ca="1" si="61"/>
        <v>#NAME?</v>
      </c>
      <c r="AU277" t="e">
        <f t="shared" ca="1" si="62"/>
        <v>#NAME?</v>
      </c>
      <c r="AV277" t="e">
        <f t="shared" ca="1" si="63"/>
        <v>#NAME?</v>
      </c>
    </row>
    <row r="278" spans="1:48" x14ac:dyDescent="0.35">
      <c r="A278" s="1" t="e">
        <f>CONCATENATE(WRs!#REF!," ",WRs!#REF!)</f>
        <v>#REF!</v>
      </c>
      <c r="B278" t="e">
        <f>WRs!#REF!</f>
        <v>#REF!</v>
      </c>
      <c r="C278" t="e">
        <f>WRs!#REF!</f>
        <v>#REF!</v>
      </c>
      <c r="D278" t="e">
        <f>WRs!#REF!</f>
        <v>#REF!</v>
      </c>
      <c r="E278" t="e">
        <f>WRs!#REF!</f>
        <v>#REF!</v>
      </c>
      <c r="F278" t="e">
        <f>WRs!#REF!</f>
        <v>#REF!</v>
      </c>
      <c r="G278" t="e">
        <f>WRs!#REF!</f>
        <v>#REF!</v>
      </c>
      <c r="H278" t="e">
        <f>WRs!#REF!</f>
        <v>#REF!</v>
      </c>
      <c r="I278" s="70" t="e">
        <f>WRs!#REF!</f>
        <v>#REF!</v>
      </c>
      <c r="J278" s="1" t="e">
        <f>CONCATENATE(WRs!#REF!," ",WRs!#REF!)</f>
        <v>#REF!</v>
      </c>
      <c r="K278" t="e">
        <f>WRs!#REF!</f>
        <v>#REF!</v>
      </c>
      <c r="L278" t="e">
        <f>WRs!#REF!</f>
        <v>#REF!</v>
      </c>
      <c r="M278" t="e">
        <f>WRs!#REF!</f>
        <v>#REF!</v>
      </c>
      <c r="N278" t="e">
        <f>WRs!#REF!</f>
        <v>#REF!</v>
      </c>
      <c r="O278" t="e">
        <f>WRs!#REF!</f>
        <v>#REF!</v>
      </c>
      <c r="P278" t="str">
        <f>WRs!A62</f>
        <v>Mitchell</v>
      </c>
      <c r="Q278" t="str">
        <f>WRs!C62</f>
        <v>Colts</v>
      </c>
      <c r="R278" s="70">
        <f>WRs!D62</f>
        <v>14</v>
      </c>
      <c r="S278" s="1" t="e">
        <f>CONCATENATE(WRs!#REF!," ",WRs!#REF!)</f>
        <v>#REF!</v>
      </c>
      <c r="T278" t="e">
        <f>WRs!#REF!</f>
        <v>#REF!</v>
      </c>
      <c r="U278" t="e">
        <f>WRs!#REF!</f>
        <v>#REF!</v>
      </c>
      <c r="V278" t="e">
        <f>WRs!#REF!</f>
        <v>#REF!</v>
      </c>
      <c r="W278">
        <f>WRs!F62</f>
        <v>0</v>
      </c>
      <c r="X278">
        <f>WRs!H62</f>
        <v>0</v>
      </c>
      <c r="Y278">
        <f>WRs!J62</f>
        <v>56</v>
      </c>
      <c r="Z278">
        <f>WRs!L62</f>
        <v>5</v>
      </c>
      <c r="AA278" s="70">
        <f>WRs!O62</f>
        <v>122</v>
      </c>
      <c r="AB278" s="1" t="str">
        <f>CONCATENATE(WRs!B62," ",WRs!A62)</f>
        <v>Adonai Mitchell</v>
      </c>
      <c r="AC278" t="str">
        <f>WRs!E62</f>
        <v>WR</v>
      </c>
      <c r="AD278" t="str">
        <f>WRs!C62</f>
        <v>Colts</v>
      </c>
      <c r="AE278">
        <f>WRs!D62</f>
        <v>14</v>
      </c>
      <c r="AF278">
        <f>WRs!P62</f>
        <v>-10</v>
      </c>
      <c r="AG278">
        <f>WRs!R62</f>
        <v>-28</v>
      </c>
      <c r="AH278">
        <f>WRs!T62</f>
        <v>-4</v>
      </c>
      <c r="AI278">
        <f>WRs!V62</f>
        <v>-10</v>
      </c>
      <c r="AJ278" s="70">
        <f>WRs!X62</f>
        <v>-12</v>
      </c>
      <c r="AK278" t="e">
        <f t="shared" ca="1" si="52"/>
        <v>#NAME?</v>
      </c>
      <c r="AL278" t="e">
        <f t="shared" ca="1" si="53"/>
        <v>#NAME?</v>
      </c>
      <c r="AM278" t="e">
        <f t="shared" ca="1" si="54"/>
        <v>#NAME?</v>
      </c>
      <c r="AN278" t="e">
        <f t="shared" ca="1" si="55"/>
        <v>#NAME?</v>
      </c>
      <c r="AO278" t="e">
        <f t="shared" ca="1" si="56"/>
        <v>#NAME?</v>
      </c>
      <c r="AP278" t="e">
        <f t="shared" ca="1" si="57"/>
        <v>#NAME?</v>
      </c>
      <c r="AQ278" t="e">
        <f t="shared" ca="1" si="58"/>
        <v>#NAME?</v>
      </c>
      <c r="AR278" t="e">
        <f t="shared" ca="1" si="59"/>
        <v>#NAME?</v>
      </c>
      <c r="AS278" t="e">
        <f t="shared" ca="1" si="60"/>
        <v>#NAME?</v>
      </c>
      <c r="AT278" t="e">
        <f t="shared" ca="1" si="61"/>
        <v>#NAME?</v>
      </c>
      <c r="AU278" t="e">
        <f t="shared" ca="1" si="62"/>
        <v>#NAME?</v>
      </c>
      <c r="AV278" t="e">
        <f t="shared" ca="1" si="63"/>
        <v>#NAME?</v>
      </c>
    </row>
    <row r="279" spans="1:48" x14ac:dyDescent="0.35">
      <c r="A279" s="1" t="e">
        <f>CONCATENATE(WRs!#REF!," ",WRs!#REF!)</f>
        <v>#REF!</v>
      </c>
      <c r="B279" t="e">
        <f>WRs!#REF!</f>
        <v>#REF!</v>
      </c>
      <c r="C279" t="e">
        <f>WRs!#REF!</f>
        <v>#REF!</v>
      </c>
      <c r="D279" t="e">
        <f>WRs!#REF!</f>
        <v>#REF!</v>
      </c>
      <c r="E279" t="e">
        <f>WRs!#REF!</f>
        <v>#REF!</v>
      </c>
      <c r="F279" t="e">
        <f>WRs!#REF!</f>
        <v>#REF!</v>
      </c>
      <c r="G279" t="e">
        <f>WRs!#REF!</f>
        <v>#REF!</v>
      </c>
      <c r="H279" t="e">
        <f>WRs!#REF!</f>
        <v>#REF!</v>
      </c>
      <c r="I279" s="70" t="e">
        <f>WRs!#REF!</f>
        <v>#REF!</v>
      </c>
      <c r="J279" s="1" t="e">
        <f>CONCATENATE(WRs!#REF!," ",WRs!#REF!)</f>
        <v>#REF!</v>
      </c>
      <c r="K279" t="e">
        <f>WRs!#REF!</f>
        <v>#REF!</v>
      </c>
      <c r="L279" t="e">
        <f>WRs!#REF!</f>
        <v>#REF!</v>
      </c>
      <c r="M279" t="e">
        <f>WRs!#REF!</f>
        <v>#REF!</v>
      </c>
      <c r="N279" t="e">
        <f>WRs!#REF!</f>
        <v>#REF!</v>
      </c>
      <c r="O279" t="e">
        <f>WRs!#REF!</f>
        <v>#REF!</v>
      </c>
      <c r="P279" t="str">
        <f>WRs!A63</f>
        <v>Wicks</v>
      </c>
      <c r="Q279" t="str">
        <f>WRs!C63</f>
        <v>Packers</v>
      </c>
      <c r="R279" s="70">
        <f>WRs!D63</f>
        <v>10</v>
      </c>
      <c r="S279" s="1" t="e">
        <f>CONCATENATE(WRs!#REF!," ",WRs!#REF!)</f>
        <v>#REF!</v>
      </c>
      <c r="T279" t="e">
        <f>WRs!#REF!</f>
        <v>#REF!</v>
      </c>
      <c r="U279" t="e">
        <f>WRs!#REF!</f>
        <v>#REF!</v>
      </c>
      <c r="V279" t="e">
        <f>WRs!#REF!</f>
        <v>#REF!</v>
      </c>
      <c r="W279">
        <f>WRs!F63</f>
        <v>0</v>
      </c>
      <c r="X279">
        <f>WRs!H63</f>
        <v>0</v>
      </c>
      <c r="Y279">
        <f>WRs!J63</f>
        <v>57</v>
      </c>
      <c r="Z279">
        <f>WRs!L63</f>
        <v>6</v>
      </c>
      <c r="AA279" s="70">
        <f>WRs!O63</f>
        <v>117</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e">
        <f t="shared" ca="1" si="52"/>
        <v>#NAME?</v>
      </c>
      <c r="AL279" t="e">
        <f t="shared" ca="1" si="53"/>
        <v>#NAME?</v>
      </c>
      <c r="AM279" t="e">
        <f t="shared" ca="1" si="54"/>
        <v>#NAME?</v>
      </c>
      <c r="AN279" t="e">
        <f t="shared" ca="1" si="55"/>
        <v>#NAME?</v>
      </c>
      <c r="AO279" t="e">
        <f t="shared" ca="1" si="56"/>
        <v>#NAME?</v>
      </c>
      <c r="AP279" t="e">
        <f t="shared" ca="1" si="57"/>
        <v>#NAME?</v>
      </c>
      <c r="AQ279" t="e">
        <f t="shared" ca="1" si="58"/>
        <v>#NAME?</v>
      </c>
      <c r="AR279" t="e">
        <f t="shared" ca="1" si="59"/>
        <v>#NAME?</v>
      </c>
      <c r="AS279" t="e">
        <f t="shared" ca="1" si="60"/>
        <v>#NAME?</v>
      </c>
      <c r="AT279" t="e">
        <f t="shared" ca="1" si="61"/>
        <v>#NAME?</v>
      </c>
      <c r="AU279" t="e">
        <f t="shared" ca="1" si="62"/>
        <v>#NAME?</v>
      </c>
      <c r="AV279" t="e">
        <f t="shared" ca="1" si="63"/>
        <v>#NAME?</v>
      </c>
    </row>
    <row r="280" spans="1:48" x14ac:dyDescent="0.35">
      <c r="A280" s="1" t="e">
        <f>CONCATENATE(WRs!#REF!," ",WRs!#REF!)</f>
        <v>#REF!</v>
      </c>
      <c r="B280" t="e">
        <f>WRs!#REF!</f>
        <v>#REF!</v>
      </c>
      <c r="C280" t="e">
        <f>WRs!#REF!</f>
        <v>#REF!</v>
      </c>
      <c r="D280" t="e">
        <f>WRs!#REF!</f>
        <v>#REF!</v>
      </c>
      <c r="E280" t="e">
        <f>WRs!#REF!</f>
        <v>#REF!</v>
      </c>
      <c r="F280" t="e">
        <f>WRs!#REF!</f>
        <v>#REF!</v>
      </c>
      <c r="G280" t="e">
        <f>WRs!#REF!</f>
        <v>#REF!</v>
      </c>
      <c r="H280" t="e">
        <f>WRs!#REF!</f>
        <v>#REF!</v>
      </c>
      <c r="I280" s="70" t="e">
        <f>WRs!#REF!</f>
        <v>#REF!</v>
      </c>
      <c r="J280" s="1" t="e">
        <f>CONCATENATE(WRs!#REF!," ",WRs!#REF!)</f>
        <v>#REF!</v>
      </c>
      <c r="K280" t="e">
        <f>WRs!#REF!</f>
        <v>#REF!</v>
      </c>
      <c r="L280" t="e">
        <f>WRs!#REF!</f>
        <v>#REF!</v>
      </c>
      <c r="M280" t="e">
        <f>WRs!#REF!</f>
        <v>#REF!</v>
      </c>
      <c r="N280" t="e">
        <f>WRs!#REF!</f>
        <v>#REF!</v>
      </c>
      <c r="O280" t="e">
        <f>WRs!#REF!</f>
        <v>#REF!</v>
      </c>
      <c r="P280" t="str">
        <f>WRs!A64</f>
        <v>Coleman</v>
      </c>
      <c r="Q280" t="str">
        <f>WRs!C64</f>
        <v>Bills</v>
      </c>
      <c r="R280" s="70">
        <f>WRs!D64</f>
        <v>12</v>
      </c>
      <c r="S280" s="1" t="e">
        <f>CONCATENATE(WRs!#REF!," ",WRs!#REF!)</f>
        <v>#REF!</v>
      </c>
      <c r="T280" t="e">
        <f>WRs!#REF!</f>
        <v>#REF!</v>
      </c>
      <c r="U280" t="e">
        <f>WRs!#REF!</f>
        <v>#REF!</v>
      </c>
      <c r="V280" t="e">
        <f>WRs!#REF!</f>
        <v>#REF!</v>
      </c>
      <c r="W280">
        <f>WRs!F64</f>
        <v>0</v>
      </c>
      <c r="X280">
        <f>WRs!H64</f>
        <v>0</v>
      </c>
      <c r="Y280">
        <f>WRs!J64</f>
        <v>56</v>
      </c>
      <c r="Z280">
        <f>WRs!L64</f>
        <v>5</v>
      </c>
      <c r="AA280" s="70">
        <f>WRs!O64</f>
        <v>117</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e">
        <f t="shared" ca="1" si="52"/>
        <v>#NAME?</v>
      </c>
      <c r="AL280" t="e">
        <f t="shared" ca="1" si="53"/>
        <v>#NAME?</v>
      </c>
      <c r="AM280" t="e">
        <f t="shared" ca="1" si="54"/>
        <v>#NAME?</v>
      </c>
      <c r="AN280" t="e">
        <f t="shared" ca="1" si="55"/>
        <v>#NAME?</v>
      </c>
      <c r="AO280" t="e">
        <f t="shared" ca="1" si="56"/>
        <v>#NAME?</v>
      </c>
      <c r="AP280" t="e">
        <f t="shared" ca="1" si="57"/>
        <v>#NAME?</v>
      </c>
      <c r="AQ280" t="e">
        <f t="shared" ca="1" si="58"/>
        <v>#NAME?</v>
      </c>
      <c r="AR280" t="e">
        <f t="shared" ca="1" si="59"/>
        <v>#NAME?</v>
      </c>
      <c r="AS280" t="e">
        <f t="shared" ca="1" si="60"/>
        <v>#NAME?</v>
      </c>
      <c r="AT280" t="e">
        <f t="shared" ca="1" si="61"/>
        <v>#NAME?</v>
      </c>
      <c r="AU280" t="e">
        <f t="shared" ca="1" si="62"/>
        <v>#NAME?</v>
      </c>
      <c r="AV280" t="e">
        <f t="shared" ca="1" si="63"/>
        <v>#NAME?</v>
      </c>
    </row>
    <row r="281" spans="1:48" x14ac:dyDescent="0.35">
      <c r="A281" s="1" t="e">
        <f>CONCATENATE(WRs!#REF!," ",WRs!#REF!)</f>
        <v>#REF!</v>
      </c>
      <c r="B281" t="e">
        <f>WRs!#REF!</f>
        <v>#REF!</v>
      </c>
      <c r="C281" t="e">
        <f>WRs!#REF!</f>
        <v>#REF!</v>
      </c>
      <c r="D281" t="e">
        <f>WRs!#REF!</f>
        <v>#REF!</v>
      </c>
      <c r="E281" t="e">
        <f>WRs!#REF!</f>
        <v>#REF!</v>
      </c>
      <c r="F281" t="e">
        <f>WRs!#REF!</f>
        <v>#REF!</v>
      </c>
      <c r="G281" t="e">
        <f>WRs!#REF!</f>
        <v>#REF!</v>
      </c>
      <c r="H281" t="e">
        <f>WRs!#REF!</f>
        <v>#REF!</v>
      </c>
      <c r="I281" s="70" t="e">
        <f>WRs!#REF!</f>
        <v>#REF!</v>
      </c>
      <c r="J281" s="1" t="e">
        <f>CONCATENATE(WRs!#REF!," ",WRs!#REF!)</f>
        <v>#REF!</v>
      </c>
      <c r="K281" t="e">
        <f>WRs!#REF!</f>
        <v>#REF!</v>
      </c>
      <c r="L281" t="e">
        <f>WRs!#REF!</f>
        <v>#REF!</v>
      </c>
      <c r="M281" t="e">
        <f>WRs!#REF!</f>
        <v>#REF!</v>
      </c>
      <c r="N281" t="e">
        <f>WRs!#REF!</f>
        <v>#REF!</v>
      </c>
      <c r="O281" t="e">
        <f>WRs!#REF!</f>
        <v>#REF!</v>
      </c>
      <c r="P281" t="str">
        <f>WRs!A65</f>
        <v>Samuel</v>
      </c>
      <c r="Q281" t="str">
        <f>WRs!C65</f>
        <v>Bills</v>
      </c>
      <c r="R281" s="70">
        <f>WRs!D65</f>
        <v>12</v>
      </c>
      <c r="S281" s="1" t="e">
        <f>CONCATENATE(WRs!#REF!," ",WRs!#REF!)</f>
        <v>#REF!</v>
      </c>
      <c r="T281" t="e">
        <f>WRs!#REF!</f>
        <v>#REF!</v>
      </c>
      <c r="U281" t="e">
        <f>WRs!#REF!</f>
        <v>#REF!</v>
      </c>
      <c r="V281" t="e">
        <f>WRs!#REF!</f>
        <v>#REF!</v>
      </c>
      <c r="W281">
        <f>WRs!F65</f>
        <v>0</v>
      </c>
      <c r="X281">
        <f>WRs!H65</f>
        <v>0</v>
      </c>
      <c r="Y281">
        <f>WRs!J65</f>
        <v>70</v>
      </c>
      <c r="Z281">
        <f>WRs!L65</f>
        <v>5</v>
      </c>
      <c r="AA281" s="70">
        <f>WRs!O65</f>
        <v>103</v>
      </c>
      <c r="AB281" s="1" t="str">
        <f>CONCATENATE(WRs!B65," ",WRs!A65)</f>
        <v>Curtis Samuel</v>
      </c>
      <c r="AC281" t="str">
        <f>WRs!E65</f>
        <v>WR</v>
      </c>
      <c r="AD281" t="str">
        <f>WRs!C65</f>
        <v>Bills</v>
      </c>
      <c r="AE281">
        <f>WRs!D65</f>
        <v>12</v>
      </c>
      <c r="AF281">
        <f>WRs!P65</f>
        <v>-29</v>
      </c>
      <c r="AG281">
        <f>WRs!R65</f>
        <v>-33</v>
      </c>
      <c r="AH281">
        <f>WRs!T65</f>
        <v>-17</v>
      </c>
      <c r="AI281">
        <f>WRs!V65</f>
        <v>-29</v>
      </c>
      <c r="AJ281" s="70">
        <f>WRs!X65</f>
        <v>-31</v>
      </c>
      <c r="AK281" t="e">
        <f t="shared" ca="1" si="52"/>
        <v>#NAME?</v>
      </c>
      <c r="AL281" t="e">
        <f t="shared" ca="1" si="53"/>
        <v>#NAME?</v>
      </c>
      <c r="AM281" t="e">
        <f t="shared" ca="1" si="54"/>
        <v>#NAME?</v>
      </c>
      <c r="AN281" t="e">
        <f t="shared" ca="1" si="55"/>
        <v>#NAME?</v>
      </c>
      <c r="AO281" t="e">
        <f t="shared" ca="1" si="56"/>
        <v>#NAME?</v>
      </c>
      <c r="AP281" t="e">
        <f t="shared" ca="1" si="57"/>
        <v>#NAME?</v>
      </c>
      <c r="AQ281" t="e">
        <f t="shared" ca="1" si="58"/>
        <v>#NAME?</v>
      </c>
      <c r="AR281" t="e">
        <f t="shared" ca="1" si="59"/>
        <v>#NAME?</v>
      </c>
      <c r="AS281" t="e">
        <f t="shared" ca="1" si="60"/>
        <v>#NAME?</v>
      </c>
      <c r="AT281" t="e">
        <f t="shared" ca="1" si="61"/>
        <v>#NAME?</v>
      </c>
      <c r="AU281" t="e">
        <f t="shared" ca="1" si="62"/>
        <v>#NAME?</v>
      </c>
      <c r="AV281" t="e">
        <f t="shared" ca="1" si="63"/>
        <v>#NAME?</v>
      </c>
    </row>
    <row r="282" spans="1:48" x14ac:dyDescent="0.35">
      <c r="A282" s="1" t="e">
        <f>CONCATENATE(WRs!#REF!," ",WRs!#REF!)</f>
        <v>#REF!</v>
      </c>
      <c r="B282" t="e">
        <f>WRs!#REF!</f>
        <v>#REF!</v>
      </c>
      <c r="C282" t="e">
        <f>WRs!#REF!</f>
        <v>#REF!</v>
      </c>
      <c r="D282" t="e">
        <f>WRs!#REF!</f>
        <v>#REF!</v>
      </c>
      <c r="E282" t="e">
        <f>WRs!#REF!</f>
        <v>#REF!</v>
      </c>
      <c r="F282" t="e">
        <f>WRs!#REF!</f>
        <v>#REF!</v>
      </c>
      <c r="G282" t="e">
        <f>WRs!#REF!</f>
        <v>#REF!</v>
      </c>
      <c r="H282" t="e">
        <f>WRs!#REF!</f>
        <v>#REF!</v>
      </c>
      <c r="I282" s="70" t="e">
        <f>WRs!#REF!</f>
        <v>#REF!</v>
      </c>
      <c r="J282" s="1" t="e">
        <f>CONCATENATE(WRs!#REF!," ",WRs!#REF!)</f>
        <v>#REF!</v>
      </c>
      <c r="K282" t="e">
        <f>WRs!#REF!</f>
        <v>#REF!</v>
      </c>
      <c r="L282" t="e">
        <f>WRs!#REF!</f>
        <v>#REF!</v>
      </c>
      <c r="M282" t="e">
        <f>WRs!#REF!</f>
        <v>#REF!</v>
      </c>
      <c r="N282" t="e">
        <f>WRs!#REF!</f>
        <v>#REF!</v>
      </c>
      <c r="O282" t="e">
        <f>WRs!#REF!</f>
        <v>#REF!</v>
      </c>
      <c r="P282" t="str">
        <f>WRs!A66</f>
        <v>Odunze</v>
      </c>
      <c r="Q282" t="str">
        <f>WRs!C66</f>
        <v>Bears</v>
      </c>
      <c r="R282" s="70">
        <f>WRs!D66</f>
        <v>7</v>
      </c>
      <c r="S282" s="1" t="e">
        <f>CONCATENATE(WRs!#REF!," ",WRs!#REF!)</f>
        <v>#REF!</v>
      </c>
      <c r="T282" t="e">
        <f>WRs!#REF!</f>
        <v>#REF!</v>
      </c>
      <c r="U282" t="e">
        <f>WRs!#REF!</f>
        <v>#REF!</v>
      </c>
      <c r="V282" t="e">
        <f>WRs!#REF!</f>
        <v>#REF!</v>
      </c>
      <c r="W282">
        <f>WRs!F66</f>
        <v>0</v>
      </c>
      <c r="X282">
        <f>WRs!H66</f>
        <v>0</v>
      </c>
      <c r="Y282">
        <f>WRs!J66</f>
        <v>52</v>
      </c>
      <c r="Z282">
        <f>WRs!L66</f>
        <v>5</v>
      </c>
      <c r="AA282" s="70">
        <f>WRs!O66</f>
        <v>120</v>
      </c>
      <c r="AB282" s="1" t="str">
        <f>CONCATENATE(WRs!B66," ",WRs!A66)</f>
        <v>Rome Odunze</v>
      </c>
      <c r="AC282" t="str">
        <f>WRs!E66</f>
        <v>WR</v>
      </c>
      <c r="AD282" t="str">
        <f>WRs!C66</f>
        <v>Bears</v>
      </c>
      <c r="AE282">
        <f>WRs!D66</f>
        <v>7</v>
      </c>
      <c r="AF282">
        <f>WRs!P66</f>
        <v>-12</v>
      </c>
      <c r="AG282">
        <f>WRs!R66</f>
        <v>-34</v>
      </c>
      <c r="AH282">
        <f>WRs!T66</f>
        <v>-4</v>
      </c>
      <c r="AI282">
        <f>WRs!V66</f>
        <v>-12</v>
      </c>
      <c r="AJ282" s="70">
        <f>WRs!X66</f>
        <v>-14</v>
      </c>
      <c r="AK282" t="e">
        <f t="shared" ca="1" si="52"/>
        <v>#NAME?</v>
      </c>
      <c r="AL282" t="e">
        <f t="shared" ca="1" si="53"/>
        <v>#NAME?</v>
      </c>
      <c r="AM282" t="e">
        <f t="shared" ca="1" si="54"/>
        <v>#NAME?</v>
      </c>
      <c r="AN282" t="e">
        <f t="shared" ca="1" si="55"/>
        <v>#NAME?</v>
      </c>
      <c r="AO282" t="e">
        <f t="shared" ca="1" si="56"/>
        <v>#NAME?</v>
      </c>
      <c r="AP282" t="e">
        <f t="shared" ca="1" si="57"/>
        <v>#NAME?</v>
      </c>
      <c r="AQ282" t="e">
        <f t="shared" ca="1" si="58"/>
        <v>#NAME?</v>
      </c>
      <c r="AR282" t="e">
        <f t="shared" ca="1" si="59"/>
        <v>#NAME?</v>
      </c>
      <c r="AS282" t="e">
        <f t="shared" ca="1" si="60"/>
        <v>#NAME?</v>
      </c>
      <c r="AT282" t="e">
        <f t="shared" ca="1" si="61"/>
        <v>#NAME?</v>
      </c>
      <c r="AU282" t="e">
        <f t="shared" ca="1" si="62"/>
        <v>#NAME?</v>
      </c>
      <c r="AV282" t="e">
        <f t="shared" ca="1" si="63"/>
        <v>#NAME?</v>
      </c>
    </row>
    <row r="283" spans="1:48" x14ac:dyDescent="0.35">
      <c r="A283" s="1" t="e">
        <f>CONCATENATE(WRs!#REF!," ",WRs!#REF!)</f>
        <v>#REF!</v>
      </c>
      <c r="B283" t="e">
        <f>WRs!#REF!</f>
        <v>#REF!</v>
      </c>
      <c r="C283" t="e">
        <f>WRs!#REF!</f>
        <v>#REF!</v>
      </c>
      <c r="D283" t="e">
        <f>WRs!#REF!</f>
        <v>#REF!</v>
      </c>
      <c r="E283" t="e">
        <f>WRs!#REF!</f>
        <v>#REF!</v>
      </c>
      <c r="F283" t="e">
        <f>WRs!#REF!</f>
        <v>#REF!</v>
      </c>
      <c r="G283" t="e">
        <f>WRs!#REF!</f>
        <v>#REF!</v>
      </c>
      <c r="H283" t="e">
        <f>WRs!#REF!</f>
        <v>#REF!</v>
      </c>
      <c r="I283" s="70" t="e">
        <f>WRs!#REF!</f>
        <v>#REF!</v>
      </c>
      <c r="J283" s="1" t="e">
        <f>CONCATENATE(WRs!#REF!," ",WRs!#REF!)</f>
        <v>#REF!</v>
      </c>
      <c r="K283" t="e">
        <f>WRs!#REF!</f>
        <v>#REF!</v>
      </c>
      <c r="L283" t="e">
        <f>WRs!#REF!</f>
        <v>#REF!</v>
      </c>
      <c r="M283" t="e">
        <f>WRs!#REF!</f>
        <v>#REF!</v>
      </c>
      <c r="N283" t="e">
        <f>WRs!#REF!</f>
        <v>#REF!</v>
      </c>
      <c r="O283" t="e">
        <f>WRs!#REF!</f>
        <v>#REF!</v>
      </c>
      <c r="P283" t="str">
        <f>WRs!A67</f>
        <v>Douglas</v>
      </c>
      <c r="Q283" t="str">
        <f>WRs!C67</f>
        <v>Patriots</v>
      </c>
      <c r="R283" s="70">
        <f>WRs!D67</f>
        <v>14</v>
      </c>
      <c r="S283" s="1" t="e">
        <f>CONCATENATE(WRs!#REF!," ",WRs!#REF!)</f>
        <v>#REF!</v>
      </c>
      <c r="T283" t="e">
        <f>WRs!#REF!</f>
        <v>#REF!</v>
      </c>
      <c r="U283" t="e">
        <f>WRs!#REF!</f>
        <v>#REF!</v>
      </c>
      <c r="V283" t="e">
        <f>WRs!#REF!</f>
        <v>#REF!</v>
      </c>
      <c r="W283">
        <f>WRs!F67</f>
        <v>0</v>
      </c>
      <c r="X283">
        <f>WRs!H67</f>
        <v>0</v>
      </c>
      <c r="Y283">
        <f>WRs!J67</f>
        <v>70</v>
      </c>
      <c r="Z283">
        <f>WRs!L67</f>
        <v>4</v>
      </c>
      <c r="AA283" s="70">
        <f>WRs!O67</f>
        <v>102</v>
      </c>
      <c r="AB283" s="1" t="str">
        <f>CONCATENATE(WRs!B67," ",WRs!A67)</f>
        <v>Demario Douglas</v>
      </c>
      <c r="AC283" t="str">
        <f>WRs!E67</f>
        <v>WR</v>
      </c>
      <c r="AD283" t="str">
        <f>WRs!C67</f>
        <v>Patriots</v>
      </c>
      <c r="AE283">
        <f>WRs!D67</f>
        <v>14</v>
      </c>
      <c r="AF283">
        <f>WRs!P67</f>
        <v>-30</v>
      </c>
      <c r="AG283">
        <f>WRs!R67</f>
        <v>-34</v>
      </c>
      <c r="AH283">
        <f>WRs!T67</f>
        <v>-21</v>
      </c>
      <c r="AI283">
        <f>WRs!V67</f>
        <v>-30</v>
      </c>
      <c r="AJ283" s="70">
        <f>WRs!X67</f>
        <v>-32</v>
      </c>
      <c r="AK283" t="e">
        <f t="shared" ca="1" si="52"/>
        <v>#NAME?</v>
      </c>
      <c r="AL283" t="e">
        <f t="shared" ca="1" si="53"/>
        <v>#NAME?</v>
      </c>
      <c r="AM283" t="e">
        <f t="shared" ca="1" si="54"/>
        <v>#NAME?</v>
      </c>
      <c r="AN283" t="e">
        <f t="shared" ca="1" si="55"/>
        <v>#NAME?</v>
      </c>
      <c r="AO283" t="e">
        <f t="shared" ca="1" si="56"/>
        <v>#NAME?</v>
      </c>
      <c r="AP283" t="e">
        <f t="shared" ca="1" si="57"/>
        <v>#NAME?</v>
      </c>
      <c r="AQ283" t="e">
        <f t="shared" ca="1" si="58"/>
        <v>#NAME?</v>
      </c>
      <c r="AR283" t="e">
        <f t="shared" ca="1" si="59"/>
        <v>#NAME?</v>
      </c>
      <c r="AS283" t="e">
        <f t="shared" ca="1" si="60"/>
        <v>#NAME?</v>
      </c>
      <c r="AT283" t="e">
        <f t="shared" ca="1" si="61"/>
        <v>#NAME?</v>
      </c>
      <c r="AU283" t="e">
        <f t="shared" ca="1" si="62"/>
        <v>#NAME?</v>
      </c>
      <c r="AV283" t="e">
        <f t="shared" ca="1" si="63"/>
        <v>#NAME?</v>
      </c>
    </row>
    <row r="284" spans="1:48" x14ac:dyDescent="0.35">
      <c r="A284" s="1" t="e">
        <f>CONCATENATE(WRs!#REF!," ",WRs!#REF!)</f>
        <v>#REF!</v>
      </c>
      <c r="B284" t="e">
        <f>WRs!#REF!</f>
        <v>#REF!</v>
      </c>
      <c r="C284" t="e">
        <f>WRs!#REF!</f>
        <v>#REF!</v>
      </c>
      <c r="D284" t="e">
        <f>WRs!#REF!</f>
        <v>#REF!</v>
      </c>
      <c r="E284" t="e">
        <f>WRs!#REF!</f>
        <v>#REF!</v>
      </c>
      <c r="F284" t="e">
        <f>WRs!#REF!</f>
        <v>#REF!</v>
      </c>
      <c r="G284" t="e">
        <f>WRs!#REF!</f>
        <v>#REF!</v>
      </c>
      <c r="H284" t="e">
        <f>WRs!#REF!</f>
        <v>#REF!</v>
      </c>
      <c r="I284" s="70" t="e">
        <f>WRs!#REF!</f>
        <v>#REF!</v>
      </c>
      <c r="J284" s="1" t="e">
        <f>CONCATENATE(WRs!#REF!," ",WRs!#REF!)</f>
        <v>#REF!</v>
      </c>
      <c r="K284" t="e">
        <f>WRs!#REF!</f>
        <v>#REF!</v>
      </c>
      <c r="L284" t="e">
        <f>WRs!#REF!</f>
        <v>#REF!</v>
      </c>
      <c r="M284" t="e">
        <f>WRs!#REF!</f>
        <v>#REF!</v>
      </c>
      <c r="N284" t="e">
        <f>WRs!#REF!</f>
        <v>#REF!</v>
      </c>
      <c r="O284" t="e">
        <f>WRs!#REF!</f>
        <v>#REF!</v>
      </c>
      <c r="P284" t="str">
        <f>WRs!A68</f>
        <v>Cooks</v>
      </c>
      <c r="Q284" t="str">
        <f>WRs!C68</f>
        <v>Cowboys</v>
      </c>
      <c r="R284" s="70">
        <f>WRs!D68</f>
        <v>7</v>
      </c>
      <c r="S284" s="1" t="e">
        <f>CONCATENATE(WRs!#REF!," ",WRs!#REF!)</f>
        <v>#REF!</v>
      </c>
      <c r="T284" t="e">
        <f>WRs!#REF!</f>
        <v>#REF!</v>
      </c>
      <c r="U284" t="e">
        <f>WRs!#REF!</f>
        <v>#REF!</v>
      </c>
      <c r="V284" t="e">
        <f>WRs!#REF!</f>
        <v>#REF!</v>
      </c>
      <c r="W284">
        <f>WRs!F68</f>
        <v>0</v>
      </c>
      <c r="X284">
        <f>WRs!H68</f>
        <v>0</v>
      </c>
      <c r="Y284">
        <f>WRs!J68</f>
        <v>58</v>
      </c>
      <c r="Z284">
        <f>WRs!L68</f>
        <v>7</v>
      </c>
      <c r="AA284" s="70">
        <f>WRs!O68</f>
        <v>113</v>
      </c>
      <c r="AB284" s="1" t="str">
        <f>CONCATENATE(WRs!B68," ",WRs!A68)</f>
        <v>Brandin Cooks</v>
      </c>
      <c r="AC284" t="str">
        <f>WRs!E68</f>
        <v>WR</v>
      </c>
      <c r="AD284" t="str">
        <f>WRs!C68</f>
        <v>Cowboys</v>
      </c>
      <c r="AE284">
        <f>WRs!D68</f>
        <v>7</v>
      </c>
      <c r="AF284">
        <f>WRs!P68</f>
        <v>-19</v>
      </c>
      <c r="AG284">
        <f>WRs!R68</f>
        <v>-35</v>
      </c>
      <c r="AH284">
        <f>WRs!T68</f>
        <v>-6</v>
      </c>
      <c r="AI284">
        <f>WRs!V68</f>
        <v>-19</v>
      </c>
      <c r="AJ284" s="70">
        <f>WRs!X68</f>
        <v>-21</v>
      </c>
      <c r="AK284" t="e">
        <f t="shared" ca="1" si="52"/>
        <v>#NAME?</v>
      </c>
      <c r="AL284" t="e">
        <f t="shared" ca="1" si="53"/>
        <v>#NAME?</v>
      </c>
      <c r="AM284" t="e">
        <f t="shared" ca="1" si="54"/>
        <v>#NAME?</v>
      </c>
      <c r="AN284" t="e">
        <f t="shared" ca="1" si="55"/>
        <v>#NAME?</v>
      </c>
      <c r="AO284" t="e">
        <f t="shared" ca="1" si="56"/>
        <v>#NAME?</v>
      </c>
      <c r="AP284" t="e">
        <f t="shared" ca="1" si="57"/>
        <v>#NAME?</v>
      </c>
      <c r="AQ284" t="e">
        <f t="shared" ca="1" si="58"/>
        <v>#NAME?</v>
      </c>
      <c r="AR284" t="e">
        <f t="shared" ca="1" si="59"/>
        <v>#NAME?</v>
      </c>
      <c r="AS284" t="e">
        <f t="shared" ca="1" si="60"/>
        <v>#NAME?</v>
      </c>
      <c r="AT284" t="e">
        <f t="shared" ca="1" si="61"/>
        <v>#NAME?</v>
      </c>
      <c r="AU284" t="e">
        <f t="shared" ca="1" si="62"/>
        <v>#NAME?</v>
      </c>
      <c r="AV284" t="e">
        <f t="shared" ca="1" si="63"/>
        <v>#NAME?</v>
      </c>
    </row>
    <row r="285" spans="1:48" x14ac:dyDescent="0.35">
      <c r="A285" s="1" t="e">
        <f>CONCATENATE(WRs!#REF!," ",WRs!#REF!)</f>
        <v>#REF!</v>
      </c>
      <c r="B285" t="e">
        <f>WRs!#REF!</f>
        <v>#REF!</v>
      </c>
      <c r="C285" t="e">
        <f>WRs!#REF!</f>
        <v>#REF!</v>
      </c>
      <c r="D285" t="e">
        <f>WRs!#REF!</f>
        <v>#REF!</v>
      </c>
      <c r="E285" t="e">
        <f>WRs!#REF!</f>
        <v>#REF!</v>
      </c>
      <c r="F285" t="e">
        <f>WRs!#REF!</f>
        <v>#REF!</v>
      </c>
      <c r="G285" t="e">
        <f>WRs!#REF!</f>
        <v>#REF!</v>
      </c>
      <c r="H285" t="e">
        <f>WRs!#REF!</f>
        <v>#REF!</v>
      </c>
      <c r="I285" s="70" t="e">
        <f>WRs!#REF!</f>
        <v>#REF!</v>
      </c>
      <c r="J285" s="1" t="e">
        <f>CONCATENATE(WRs!#REF!," ",WRs!#REF!)</f>
        <v>#REF!</v>
      </c>
      <c r="K285" t="e">
        <f>WRs!#REF!</f>
        <v>#REF!</v>
      </c>
      <c r="L285" t="e">
        <f>WRs!#REF!</f>
        <v>#REF!</v>
      </c>
      <c r="M285" t="e">
        <f>WRs!#REF!</f>
        <v>#REF!</v>
      </c>
      <c r="N285" t="e">
        <f>WRs!#REF!</f>
        <v>#REF!</v>
      </c>
      <c r="O285" t="e">
        <f>WRs!#REF!</f>
        <v>#REF!</v>
      </c>
      <c r="P285" t="str">
        <f>WRs!A69</f>
        <v>Dotson</v>
      </c>
      <c r="Q285" t="str">
        <f>WRs!C69</f>
        <v>Eagles</v>
      </c>
      <c r="R285" s="70">
        <f>WRs!D69</f>
        <v>5</v>
      </c>
      <c r="S285" s="1" t="e">
        <f>CONCATENATE(WRs!#REF!," ",WRs!#REF!)</f>
        <v>#REF!</v>
      </c>
      <c r="T285" t="e">
        <f>WRs!#REF!</f>
        <v>#REF!</v>
      </c>
      <c r="U285" t="e">
        <f>WRs!#REF!</f>
        <v>#REF!</v>
      </c>
      <c r="V285" t="e">
        <f>WRs!#REF!</f>
        <v>#REF!</v>
      </c>
      <c r="W285">
        <f>WRs!F69</f>
        <v>0</v>
      </c>
      <c r="X285">
        <f>WRs!H69</f>
        <v>0</v>
      </c>
      <c r="Y285">
        <f>WRs!J69</f>
        <v>51</v>
      </c>
      <c r="Z285">
        <f>WRs!L69</f>
        <v>6</v>
      </c>
      <c r="AA285" s="70">
        <f>WRs!O69</f>
        <v>119</v>
      </c>
      <c r="AB285" s="1" t="str">
        <f>CONCATENATE(WRs!B69," ",WRs!A69)</f>
        <v>Jahan Dotson</v>
      </c>
      <c r="AC285" t="str">
        <f>WRs!E69</f>
        <v>WR</v>
      </c>
      <c r="AD285" t="str">
        <f>WRs!C69</f>
        <v>Eagles</v>
      </c>
      <c r="AE285">
        <f>WRs!D69</f>
        <v>5</v>
      </c>
      <c r="AF285">
        <f>WRs!P69</f>
        <v>-13</v>
      </c>
      <c r="AG285">
        <f>WRs!R69</f>
        <v>-36</v>
      </c>
      <c r="AH285">
        <f>WRs!T69</f>
        <v>-3</v>
      </c>
      <c r="AI285">
        <f>WRs!V69</f>
        <v>-13</v>
      </c>
      <c r="AJ285" s="70">
        <f>WRs!X69</f>
        <v>-15</v>
      </c>
      <c r="AK285" t="e">
        <f t="shared" ca="1" si="52"/>
        <v>#NAME?</v>
      </c>
      <c r="AL285" t="e">
        <f t="shared" ca="1" si="53"/>
        <v>#NAME?</v>
      </c>
      <c r="AM285" t="e">
        <f t="shared" ca="1" si="54"/>
        <v>#NAME?</v>
      </c>
      <c r="AN285" t="e">
        <f t="shared" ca="1" si="55"/>
        <v>#NAME?</v>
      </c>
      <c r="AO285" t="e">
        <f t="shared" ca="1" si="56"/>
        <v>#NAME?</v>
      </c>
      <c r="AP285" t="e">
        <f t="shared" ca="1" si="57"/>
        <v>#NAME?</v>
      </c>
      <c r="AQ285" t="e">
        <f t="shared" ca="1" si="58"/>
        <v>#NAME?</v>
      </c>
      <c r="AR285" t="e">
        <f t="shared" ca="1" si="59"/>
        <v>#NAME?</v>
      </c>
      <c r="AS285" t="e">
        <f t="shared" ca="1" si="60"/>
        <v>#NAME?</v>
      </c>
      <c r="AT285" t="e">
        <f t="shared" ca="1" si="61"/>
        <v>#NAME?</v>
      </c>
      <c r="AU285" t="e">
        <f t="shared" ca="1" si="62"/>
        <v>#NAME?</v>
      </c>
      <c r="AV285" t="e">
        <f t="shared" ca="1" si="63"/>
        <v>#NAME?</v>
      </c>
    </row>
    <row r="286" spans="1:48" x14ac:dyDescent="0.35">
      <c r="A286" s="1" t="e">
        <f>CONCATENATE(WRs!#REF!," ",WRs!#REF!)</f>
        <v>#REF!</v>
      </c>
      <c r="B286" t="e">
        <f>WRs!#REF!</f>
        <v>#REF!</v>
      </c>
      <c r="C286" t="e">
        <f>WRs!#REF!</f>
        <v>#REF!</v>
      </c>
      <c r="D286" t="e">
        <f>WRs!#REF!</f>
        <v>#REF!</v>
      </c>
      <c r="E286" t="e">
        <f>WRs!#REF!</f>
        <v>#REF!</v>
      </c>
      <c r="F286" t="e">
        <f>WRs!#REF!</f>
        <v>#REF!</v>
      </c>
      <c r="G286" t="e">
        <f>WRs!#REF!</f>
        <v>#REF!</v>
      </c>
      <c r="H286" t="e">
        <f>WRs!#REF!</f>
        <v>#REF!</v>
      </c>
      <c r="I286" s="70" t="e">
        <f>WRs!#REF!</f>
        <v>#REF!</v>
      </c>
      <c r="J286" s="1" t="e">
        <f>CONCATENATE(WRs!#REF!," ",WRs!#REF!)</f>
        <v>#REF!</v>
      </c>
      <c r="K286" t="e">
        <f>WRs!#REF!</f>
        <v>#REF!</v>
      </c>
      <c r="L286" t="e">
        <f>WRs!#REF!</f>
        <v>#REF!</v>
      </c>
      <c r="M286" t="e">
        <f>WRs!#REF!</f>
        <v>#REF!</v>
      </c>
      <c r="N286" t="e">
        <f>WRs!#REF!</f>
        <v>#REF!</v>
      </c>
      <c r="O286" t="e">
        <f>WRs!#REF!</f>
        <v>#REF!</v>
      </c>
      <c r="P286" t="str">
        <f>WRs!A70</f>
        <v>Davis</v>
      </c>
      <c r="Q286" t="str">
        <f>WRs!C70</f>
        <v>Jaguars</v>
      </c>
      <c r="R286" s="70">
        <f>WRs!D70</f>
        <v>12</v>
      </c>
      <c r="S286" s="1" t="e">
        <f>CONCATENATE(WRs!#REF!," ",WRs!#REF!)</f>
        <v>#REF!</v>
      </c>
      <c r="T286" t="e">
        <f>WRs!#REF!</f>
        <v>#REF!</v>
      </c>
      <c r="U286" t="e">
        <f>WRs!#REF!</f>
        <v>#REF!</v>
      </c>
      <c r="V286" t="e">
        <f>WRs!#REF!</f>
        <v>#REF!</v>
      </c>
      <c r="W286">
        <f>WRs!F70</f>
        <v>0</v>
      </c>
      <c r="X286">
        <f>WRs!H70</f>
        <v>0</v>
      </c>
      <c r="Y286">
        <f>WRs!J70</f>
        <v>47</v>
      </c>
      <c r="Z286">
        <f>WRs!L70</f>
        <v>7</v>
      </c>
      <c r="AA286" s="70">
        <f>WRs!O70</f>
        <v>122</v>
      </c>
      <c r="AB286" s="1" t="str">
        <f>CONCATENATE(WRs!B70," ",WRs!A70)</f>
        <v>Gabriel Davis</v>
      </c>
      <c r="AC286" t="str">
        <f>WRs!E70</f>
        <v>WR</v>
      </c>
      <c r="AD286" t="str">
        <f>WRs!C70</f>
        <v>Jaguars</v>
      </c>
      <c r="AE286">
        <f>WRs!D70</f>
        <v>12</v>
      </c>
      <c r="AF286">
        <f>WRs!P70</f>
        <v>-10</v>
      </c>
      <c r="AG286">
        <f>WRs!R70</f>
        <v>-37</v>
      </c>
      <c r="AH286">
        <f>WRs!T70</f>
        <v>-2</v>
      </c>
      <c r="AI286">
        <f>WRs!V70</f>
        <v>-10</v>
      </c>
      <c r="AJ286" s="70">
        <f>WRs!X70</f>
        <v>-12</v>
      </c>
      <c r="AK286" t="e">
        <f t="shared" ca="1" si="52"/>
        <v>#NAME?</v>
      </c>
      <c r="AL286" t="e">
        <f t="shared" ca="1" si="53"/>
        <v>#NAME?</v>
      </c>
      <c r="AM286" t="e">
        <f t="shared" ca="1" si="54"/>
        <v>#NAME?</v>
      </c>
      <c r="AN286" t="e">
        <f t="shared" ca="1" si="55"/>
        <v>#NAME?</v>
      </c>
      <c r="AO286" t="e">
        <f t="shared" ca="1" si="56"/>
        <v>#NAME?</v>
      </c>
      <c r="AP286" t="e">
        <f t="shared" ca="1" si="57"/>
        <v>#NAME?</v>
      </c>
      <c r="AQ286" t="e">
        <f t="shared" ca="1" si="58"/>
        <v>#NAME?</v>
      </c>
      <c r="AR286" t="e">
        <f t="shared" ca="1" si="59"/>
        <v>#NAME?</v>
      </c>
      <c r="AS286" t="e">
        <f t="shared" ca="1" si="60"/>
        <v>#NAME?</v>
      </c>
      <c r="AT286" t="e">
        <f t="shared" ca="1" si="61"/>
        <v>#NAME?</v>
      </c>
      <c r="AU286" t="e">
        <f t="shared" ca="1" si="62"/>
        <v>#NAME?</v>
      </c>
      <c r="AV286" t="e">
        <f t="shared" ca="1" si="63"/>
        <v>#NAME?</v>
      </c>
    </row>
    <row r="287" spans="1:48" x14ac:dyDescent="0.35">
      <c r="A287" s="1" t="e">
        <f>CONCATENATE(WRs!#REF!," ",WRs!#REF!)</f>
        <v>#REF!</v>
      </c>
      <c r="B287" t="e">
        <f>WRs!#REF!</f>
        <v>#REF!</v>
      </c>
      <c r="C287" t="e">
        <f>WRs!#REF!</f>
        <v>#REF!</v>
      </c>
      <c r="D287" t="e">
        <f>WRs!#REF!</f>
        <v>#REF!</v>
      </c>
      <c r="E287" t="e">
        <f>WRs!#REF!</f>
        <v>#REF!</v>
      </c>
      <c r="F287" t="e">
        <f>WRs!#REF!</f>
        <v>#REF!</v>
      </c>
      <c r="G287" t="e">
        <f>WRs!#REF!</f>
        <v>#REF!</v>
      </c>
      <c r="H287" t="e">
        <f>WRs!#REF!</f>
        <v>#REF!</v>
      </c>
      <c r="I287" s="70" t="e">
        <f>WRs!#REF!</f>
        <v>#REF!</v>
      </c>
      <c r="J287" s="1" t="e">
        <f>CONCATENATE(WRs!#REF!," ",WRs!#REF!)</f>
        <v>#REF!</v>
      </c>
      <c r="K287" t="e">
        <f>WRs!#REF!</f>
        <v>#REF!</v>
      </c>
      <c r="L287" t="e">
        <f>WRs!#REF!</f>
        <v>#REF!</v>
      </c>
      <c r="M287" t="e">
        <f>WRs!#REF!</f>
        <v>#REF!</v>
      </c>
      <c r="N287" t="e">
        <f>WRs!#REF!</f>
        <v>#REF!</v>
      </c>
      <c r="O287" t="e">
        <f>WRs!#REF!</f>
        <v>#REF!</v>
      </c>
      <c r="P287" t="str">
        <f>WRs!A71</f>
        <v>Dortch</v>
      </c>
      <c r="Q287" t="str">
        <f>WRs!C71</f>
        <v>Cardinals</v>
      </c>
      <c r="R287" s="70">
        <f>WRs!D71</f>
        <v>11</v>
      </c>
      <c r="S287" s="1" t="e">
        <f>CONCATENATE(WRs!#REF!," ",WRs!#REF!)</f>
        <v>#REF!</v>
      </c>
      <c r="T287" t="e">
        <f>WRs!#REF!</f>
        <v>#REF!</v>
      </c>
      <c r="U287" t="e">
        <f>WRs!#REF!</f>
        <v>#REF!</v>
      </c>
      <c r="V287" t="e">
        <f>WRs!#REF!</f>
        <v>#REF!</v>
      </c>
      <c r="W287">
        <f>WRs!F71</f>
        <v>0</v>
      </c>
      <c r="X287">
        <f>WRs!H71</f>
        <v>0</v>
      </c>
      <c r="Y287">
        <f>WRs!J71</f>
        <v>68</v>
      </c>
      <c r="Z287">
        <f>WRs!L71</f>
        <v>3</v>
      </c>
      <c r="AA287" s="70">
        <f>WRs!O71</f>
        <v>100</v>
      </c>
      <c r="AB287" s="1" t="str">
        <f>CONCATENATE(WRs!B71," ",WRs!A71)</f>
        <v>Greg Dortch</v>
      </c>
      <c r="AC287" t="str">
        <f>WRs!E71</f>
        <v>WR</v>
      </c>
      <c r="AD287" t="str">
        <f>WRs!C71</f>
        <v>Cardinals</v>
      </c>
      <c r="AE287">
        <f>WRs!D71</f>
        <v>11</v>
      </c>
      <c r="AF287">
        <f>WRs!P71</f>
        <v>-32</v>
      </c>
      <c r="AG287">
        <f>WRs!R71</f>
        <v>-38</v>
      </c>
      <c r="AH287">
        <f>WRs!T71</f>
        <v>-22</v>
      </c>
      <c r="AI287">
        <f>WRs!V71</f>
        <v>-32</v>
      </c>
      <c r="AJ287" s="70">
        <f>WRs!X71</f>
        <v>-34</v>
      </c>
      <c r="AK287" t="e">
        <f t="shared" ca="1" si="52"/>
        <v>#NAME?</v>
      </c>
      <c r="AL287" t="e">
        <f t="shared" ca="1" si="53"/>
        <v>#NAME?</v>
      </c>
      <c r="AM287" t="e">
        <f t="shared" ca="1" si="54"/>
        <v>#NAME?</v>
      </c>
      <c r="AN287" t="e">
        <f t="shared" ca="1" si="55"/>
        <v>#NAME?</v>
      </c>
      <c r="AO287" t="e">
        <f t="shared" ca="1" si="56"/>
        <v>#NAME?</v>
      </c>
      <c r="AP287" t="e">
        <f t="shared" ca="1" si="57"/>
        <v>#NAME?</v>
      </c>
      <c r="AQ287" t="e">
        <f t="shared" ca="1" si="58"/>
        <v>#NAME?</v>
      </c>
      <c r="AR287" t="e">
        <f t="shared" ca="1" si="59"/>
        <v>#NAME?</v>
      </c>
      <c r="AS287" t="e">
        <f t="shared" ca="1" si="60"/>
        <v>#NAME?</v>
      </c>
      <c r="AT287" t="e">
        <f t="shared" ca="1" si="61"/>
        <v>#NAME?</v>
      </c>
      <c r="AU287" t="e">
        <f t="shared" ca="1" si="62"/>
        <v>#NAME?</v>
      </c>
      <c r="AV287" t="e">
        <f t="shared" ca="1" si="63"/>
        <v>#NAME?</v>
      </c>
    </row>
    <row r="288" spans="1:48" x14ac:dyDescent="0.35">
      <c r="A288" s="1" t="e">
        <f>CONCATENATE(WRs!#REF!," ",WRs!#REF!)</f>
        <v>#REF!</v>
      </c>
      <c r="B288" t="e">
        <f>WRs!#REF!</f>
        <v>#REF!</v>
      </c>
      <c r="C288" t="e">
        <f>WRs!#REF!</f>
        <v>#REF!</v>
      </c>
      <c r="D288" t="e">
        <f>WRs!#REF!</f>
        <v>#REF!</v>
      </c>
      <c r="E288" t="e">
        <f>WRs!#REF!</f>
        <v>#REF!</v>
      </c>
      <c r="F288" t="e">
        <f>WRs!#REF!</f>
        <v>#REF!</v>
      </c>
      <c r="G288" t="e">
        <f>WRs!#REF!</f>
        <v>#REF!</v>
      </c>
      <c r="H288" t="e">
        <f>WRs!#REF!</f>
        <v>#REF!</v>
      </c>
      <c r="I288" s="70" t="e">
        <f>WRs!#REF!</f>
        <v>#REF!</v>
      </c>
      <c r="J288" s="1" t="e">
        <f>CONCATENATE(WRs!#REF!," ",WRs!#REF!)</f>
        <v>#REF!</v>
      </c>
      <c r="K288" t="e">
        <f>WRs!#REF!</f>
        <v>#REF!</v>
      </c>
      <c r="L288" t="e">
        <f>WRs!#REF!</f>
        <v>#REF!</v>
      </c>
      <c r="M288" t="e">
        <f>WRs!#REF!</f>
        <v>#REF!</v>
      </c>
      <c r="N288" t="e">
        <f>WRs!#REF!</f>
        <v>#REF!</v>
      </c>
      <c r="O288" t="e">
        <f>WRs!#REF!</f>
        <v>#REF!</v>
      </c>
      <c r="P288" t="str">
        <f>WRs!A72</f>
        <v>Williams</v>
      </c>
      <c r="Q288" t="str">
        <f>WRs!C72</f>
        <v>Lions</v>
      </c>
      <c r="R288" s="70">
        <f>WRs!D72</f>
        <v>5</v>
      </c>
      <c r="S288" s="1" t="e">
        <f>CONCATENATE(WRs!#REF!," ",WRs!#REF!)</f>
        <v>#REF!</v>
      </c>
      <c r="T288" t="e">
        <f>WRs!#REF!</f>
        <v>#REF!</v>
      </c>
      <c r="U288" t="e">
        <f>WRs!#REF!</f>
        <v>#REF!</v>
      </c>
      <c r="V288" t="e">
        <f>WRs!#REF!</f>
        <v>#REF!</v>
      </c>
      <c r="W288">
        <f>WRs!F72</f>
        <v>0</v>
      </c>
      <c r="X288">
        <f>WRs!H72</f>
        <v>0</v>
      </c>
      <c r="Y288">
        <f>WRs!J72</f>
        <v>48</v>
      </c>
      <c r="Z288">
        <f>WRs!L72</f>
        <v>5</v>
      </c>
      <c r="AA288" s="70">
        <f>WRs!O72</f>
        <v>117</v>
      </c>
      <c r="AB288" s="1" t="str">
        <f>CONCATENATE(WRs!B72," ",WRs!A72)</f>
        <v>Jameson Williams</v>
      </c>
      <c r="AC288" t="str">
        <f>WRs!E72</f>
        <v>WR</v>
      </c>
      <c r="AD288" t="str">
        <f>WRs!C72</f>
        <v>Lions</v>
      </c>
      <c r="AE288">
        <f>WRs!D72</f>
        <v>5</v>
      </c>
      <c r="AF288">
        <f>WRs!P72</f>
        <v>-15</v>
      </c>
      <c r="AG288">
        <f>WRs!R72</f>
        <v>-41</v>
      </c>
      <c r="AH288">
        <f>WRs!T72</f>
        <v>-8</v>
      </c>
      <c r="AI288">
        <f>WRs!V72</f>
        <v>-15</v>
      </c>
      <c r="AJ288" s="70">
        <f>WRs!X72</f>
        <v>-17</v>
      </c>
      <c r="AK288" t="e">
        <f t="shared" ca="1" si="52"/>
        <v>#NAME?</v>
      </c>
      <c r="AL288" t="e">
        <f t="shared" ca="1" si="53"/>
        <v>#NAME?</v>
      </c>
      <c r="AM288" t="e">
        <f t="shared" ca="1" si="54"/>
        <v>#NAME?</v>
      </c>
      <c r="AN288" t="e">
        <f t="shared" ca="1" si="55"/>
        <v>#NAME?</v>
      </c>
      <c r="AO288" t="e">
        <f t="shared" ca="1" si="56"/>
        <v>#NAME?</v>
      </c>
      <c r="AP288" t="e">
        <f t="shared" ca="1" si="57"/>
        <v>#NAME?</v>
      </c>
      <c r="AQ288" t="e">
        <f t="shared" ca="1" si="58"/>
        <v>#NAME?</v>
      </c>
      <c r="AR288" t="e">
        <f t="shared" ca="1" si="59"/>
        <v>#NAME?</v>
      </c>
      <c r="AS288" t="e">
        <f t="shared" ca="1" si="60"/>
        <v>#NAME?</v>
      </c>
      <c r="AT288" t="e">
        <f t="shared" ca="1" si="61"/>
        <v>#NAME?</v>
      </c>
      <c r="AU288" t="e">
        <f t="shared" ca="1" si="62"/>
        <v>#NAME?</v>
      </c>
      <c r="AV288" t="e">
        <f t="shared" ca="1" si="63"/>
        <v>#NAME?</v>
      </c>
    </row>
    <row r="289" spans="1:48" x14ac:dyDescent="0.35">
      <c r="A289" s="1" t="e">
        <f>CONCATENATE(WRs!#REF!," ",WRs!#REF!)</f>
        <v>#REF!</v>
      </c>
      <c r="B289" t="e">
        <f>WRs!#REF!</f>
        <v>#REF!</v>
      </c>
      <c r="C289" t="e">
        <f>WRs!#REF!</f>
        <v>#REF!</v>
      </c>
      <c r="D289" t="e">
        <f>WRs!#REF!</f>
        <v>#REF!</v>
      </c>
      <c r="E289" t="e">
        <f>WRs!#REF!</f>
        <v>#REF!</v>
      </c>
      <c r="F289" t="e">
        <f>WRs!#REF!</f>
        <v>#REF!</v>
      </c>
      <c r="G289" t="e">
        <f>WRs!#REF!</f>
        <v>#REF!</v>
      </c>
      <c r="H289" t="e">
        <f>WRs!#REF!</f>
        <v>#REF!</v>
      </c>
      <c r="I289" s="70" t="e">
        <f>WRs!#REF!</f>
        <v>#REF!</v>
      </c>
      <c r="J289" s="1" t="e">
        <f>CONCATENATE(WRs!#REF!," ",WRs!#REF!)</f>
        <v>#REF!</v>
      </c>
      <c r="K289" t="e">
        <f>WRs!#REF!</f>
        <v>#REF!</v>
      </c>
      <c r="L289" t="e">
        <f>WRs!#REF!</f>
        <v>#REF!</v>
      </c>
      <c r="M289" t="e">
        <f>WRs!#REF!</f>
        <v>#REF!</v>
      </c>
      <c r="N289" t="e">
        <f>WRs!#REF!</f>
        <v>#REF!</v>
      </c>
      <c r="O289" t="e">
        <f>WRs!#REF!</f>
        <v>#REF!</v>
      </c>
      <c r="P289" t="str">
        <f>WRs!A73</f>
        <v>Tucker</v>
      </c>
      <c r="Q289" t="str">
        <f>WRs!C73</f>
        <v>Raiders</v>
      </c>
      <c r="R289" s="70">
        <f>WRs!D73</f>
        <v>10</v>
      </c>
      <c r="S289" s="1" t="e">
        <f>CONCATENATE(WRs!#REF!," ",WRs!#REF!)</f>
        <v>#REF!</v>
      </c>
      <c r="T289" t="e">
        <f>WRs!#REF!</f>
        <v>#REF!</v>
      </c>
      <c r="U289" t="e">
        <f>WRs!#REF!</f>
        <v>#REF!</v>
      </c>
      <c r="V289" t="e">
        <f>WRs!#REF!</f>
        <v>#REF!</v>
      </c>
      <c r="W289">
        <f>WRs!F73</f>
        <v>0</v>
      </c>
      <c r="X289">
        <f>WRs!H73</f>
        <v>0</v>
      </c>
      <c r="Y289">
        <f>WRs!J73</f>
        <v>48</v>
      </c>
      <c r="Z289">
        <f>WRs!L73</f>
        <v>4</v>
      </c>
      <c r="AA289" s="70">
        <f>WRs!O73</f>
        <v>114</v>
      </c>
      <c r="AB289" s="1" t="str">
        <f>CONCATENATE(WRs!B73," ",WRs!A73)</f>
        <v>Tre Tucker</v>
      </c>
      <c r="AC289" t="str">
        <f>WRs!E73</f>
        <v>WR</v>
      </c>
      <c r="AD289" t="str">
        <f>WRs!C73</f>
        <v>Raiders</v>
      </c>
      <c r="AE289">
        <f>WRs!D73</f>
        <v>10</v>
      </c>
      <c r="AF289">
        <f>WRs!P73</f>
        <v>-18</v>
      </c>
      <c r="AG289">
        <f>WRs!R73</f>
        <v>-44</v>
      </c>
      <c r="AH289">
        <f>WRs!T73</f>
        <v>-8</v>
      </c>
      <c r="AI289">
        <f>WRs!V73</f>
        <v>-18</v>
      </c>
      <c r="AJ289" s="70">
        <f>WRs!X73</f>
        <v>-20</v>
      </c>
      <c r="AK289" t="e">
        <f t="shared" ca="1" si="52"/>
        <v>#NAME?</v>
      </c>
      <c r="AL289" t="e">
        <f t="shared" ca="1" si="53"/>
        <v>#NAME?</v>
      </c>
      <c r="AM289" t="e">
        <f t="shared" ca="1" si="54"/>
        <v>#NAME?</v>
      </c>
      <c r="AN289" t="e">
        <f t="shared" ca="1" si="55"/>
        <v>#NAME?</v>
      </c>
      <c r="AO289" t="e">
        <f t="shared" ca="1" si="56"/>
        <v>#NAME?</v>
      </c>
      <c r="AP289" t="e">
        <f t="shared" ca="1" si="57"/>
        <v>#NAME?</v>
      </c>
      <c r="AQ289" t="e">
        <f t="shared" ca="1" si="58"/>
        <v>#NAME?</v>
      </c>
      <c r="AR289" t="e">
        <f t="shared" ca="1" si="59"/>
        <v>#NAME?</v>
      </c>
      <c r="AS289" t="e">
        <f t="shared" ca="1" si="60"/>
        <v>#NAME?</v>
      </c>
      <c r="AT289" t="e">
        <f t="shared" ca="1" si="61"/>
        <v>#NAME?</v>
      </c>
      <c r="AU289" t="e">
        <f t="shared" ca="1" si="62"/>
        <v>#NAME?</v>
      </c>
      <c r="AV289" t="e">
        <f t="shared" ca="1" si="63"/>
        <v>#NAME?</v>
      </c>
    </row>
    <row r="290" spans="1:48" x14ac:dyDescent="0.35">
      <c r="A290" s="1" t="e">
        <f>CONCATENATE(WRs!#REF!," ",WRs!#REF!)</f>
        <v>#REF!</v>
      </c>
      <c r="B290" t="e">
        <f>WRs!#REF!</f>
        <v>#REF!</v>
      </c>
      <c r="C290" t="e">
        <f>WRs!#REF!</f>
        <v>#REF!</v>
      </c>
      <c r="D290" t="e">
        <f>WRs!#REF!</f>
        <v>#REF!</v>
      </c>
      <c r="E290" t="e">
        <f>WRs!#REF!</f>
        <v>#REF!</v>
      </c>
      <c r="F290" t="e">
        <f>WRs!#REF!</f>
        <v>#REF!</v>
      </c>
      <c r="G290" t="e">
        <f>WRs!#REF!</f>
        <v>#REF!</v>
      </c>
      <c r="H290" t="e">
        <f>WRs!#REF!</f>
        <v>#REF!</v>
      </c>
      <c r="I290" s="70" t="e">
        <f>WRs!#REF!</f>
        <v>#REF!</v>
      </c>
      <c r="J290" s="1" t="e">
        <f>CONCATENATE(WRs!#REF!," ",WRs!#REF!)</f>
        <v>#REF!</v>
      </c>
      <c r="K290" t="e">
        <f>WRs!#REF!</f>
        <v>#REF!</v>
      </c>
      <c r="L290" t="e">
        <f>WRs!#REF!</f>
        <v>#REF!</v>
      </c>
      <c r="M290" t="e">
        <f>WRs!#REF!</f>
        <v>#REF!</v>
      </c>
      <c r="N290" t="e">
        <f>WRs!#REF!</f>
        <v>#REF!</v>
      </c>
      <c r="O290" t="e">
        <f>WRs!#REF!</f>
        <v>#REF!</v>
      </c>
      <c r="P290" t="str">
        <f>WRs!A74</f>
        <v>Robinson</v>
      </c>
      <c r="Q290" t="str">
        <f>WRs!C74</f>
        <v>Rams</v>
      </c>
      <c r="R290" s="70">
        <f>WRs!D74</f>
        <v>6</v>
      </c>
      <c r="S290" s="1" t="e">
        <f>CONCATENATE(WRs!#REF!," ",WRs!#REF!)</f>
        <v>#REF!</v>
      </c>
      <c r="T290" t="e">
        <f>WRs!#REF!</f>
        <v>#REF!</v>
      </c>
      <c r="U290" t="e">
        <f>WRs!#REF!</f>
        <v>#REF!</v>
      </c>
      <c r="V290" t="e">
        <f>WRs!#REF!</f>
        <v>#REF!</v>
      </c>
      <c r="W290">
        <f>WRs!F74</f>
        <v>0</v>
      </c>
      <c r="X290">
        <f>WRs!H74</f>
        <v>0</v>
      </c>
      <c r="Y290">
        <f>WRs!J74</f>
        <v>52</v>
      </c>
      <c r="Z290">
        <f>WRs!L74</f>
        <v>6</v>
      </c>
      <c r="AA290" s="70">
        <f>WRs!O74</f>
        <v>109</v>
      </c>
      <c r="AB290" s="1" t="str">
        <f>CONCATENATE(WRs!B74," ",WRs!A74)</f>
        <v>Demarcus Robinson</v>
      </c>
      <c r="AC290" t="str">
        <f>WRs!E74</f>
        <v>WR</v>
      </c>
      <c r="AD290" t="str">
        <f>WRs!C74</f>
        <v>Rams</v>
      </c>
      <c r="AE290">
        <f>WRs!D74</f>
        <v>6</v>
      </c>
      <c r="AF290">
        <f>WRs!P74</f>
        <v>-23</v>
      </c>
      <c r="AG290">
        <f>WRs!R74</f>
        <v>-45</v>
      </c>
      <c r="AH290">
        <f>WRs!T74</f>
        <v>-11</v>
      </c>
      <c r="AI290">
        <f>WRs!V74</f>
        <v>-23</v>
      </c>
      <c r="AJ290" s="70">
        <f>WRs!X74</f>
        <v>-25</v>
      </c>
      <c r="AK290" t="e">
        <f t="shared" ca="1" si="52"/>
        <v>#NAME?</v>
      </c>
      <c r="AL290" t="e">
        <f t="shared" ca="1" si="53"/>
        <v>#NAME?</v>
      </c>
      <c r="AM290" t="e">
        <f t="shared" ca="1" si="54"/>
        <v>#NAME?</v>
      </c>
      <c r="AN290" t="e">
        <f t="shared" ca="1" si="55"/>
        <v>#NAME?</v>
      </c>
      <c r="AO290" t="e">
        <f t="shared" ca="1" si="56"/>
        <v>#NAME?</v>
      </c>
      <c r="AP290" t="e">
        <f t="shared" ca="1" si="57"/>
        <v>#NAME?</v>
      </c>
      <c r="AQ290" t="e">
        <f t="shared" ca="1" si="58"/>
        <v>#NAME?</v>
      </c>
      <c r="AR290" t="e">
        <f t="shared" ca="1" si="59"/>
        <v>#NAME?</v>
      </c>
      <c r="AS290" t="e">
        <f t="shared" ca="1" si="60"/>
        <v>#NAME?</v>
      </c>
      <c r="AT290" t="e">
        <f t="shared" ca="1" si="61"/>
        <v>#NAME?</v>
      </c>
      <c r="AU290" t="e">
        <f t="shared" ca="1" si="62"/>
        <v>#NAME?</v>
      </c>
      <c r="AV290" t="e">
        <f t="shared" ca="1" si="63"/>
        <v>#NAME?</v>
      </c>
    </row>
    <row r="291" spans="1:48" x14ac:dyDescent="0.35">
      <c r="A291" s="1" t="e">
        <f>CONCATENATE(WRs!#REF!," ",WRs!#REF!)</f>
        <v>#REF!</v>
      </c>
      <c r="B291" t="e">
        <f>WRs!#REF!</f>
        <v>#REF!</v>
      </c>
      <c r="C291" t="e">
        <f>WRs!#REF!</f>
        <v>#REF!</v>
      </c>
      <c r="D291" t="e">
        <f>WRs!#REF!</f>
        <v>#REF!</v>
      </c>
      <c r="E291" t="e">
        <f>WRs!#REF!</f>
        <v>#REF!</v>
      </c>
      <c r="F291" t="e">
        <f>WRs!#REF!</f>
        <v>#REF!</v>
      </c>
      <c r="G291" t="e">
        <f>WRs!#REF!</f>
        <v>#REF!</v>
      </c>
      <c r="H291" t="e">
        <f>WRs!#REF!</f>
        <v>#REF!</v>
      </c>
      <c r="I291" s="70" t="e">
        <f>WRs!#REF!</f>
        <v>#REF!</v>
      </c>
      <c r="J291" s="1" t="e">
        <f>CONCATENATE(WRs!#REF!," ",WRs!#REF!)</f>
        <v>#REF!</v>
      </c>
      <c r="K291" t="e">
        <f>WRs!#REF!</f>
        <v>#REF!</v>
      </c>
      <c r="L291" t="e">
        <f>WRs!#REF!</f>
        <v>#REF!</v>
      </c>
      <c r="M291" t="e">
        <f>WRs!#REF!</f>
        <v>#REF!</v>
      </c>
      <c r="N291" t="e">
        <f>WRs!#REF!</f>
        <v>#REF!</v>
      </c>
      <c r="O291" t="e">
        <f>WRs!#REF!</f>
        <v>#REF!</v>
      </c>
      <c r="P291" t="str">
        <f>WRs!A75</f>
        <v>Robinson</v>
      </c>
      <c r="Q291" t="str">
        <f>WRs!C75</f>
        <v>Giants</v>
      </c>
      <c r="R291" s="70">
        <f>WRs!D75</f>
        <v>11</v>
      </c>
      <c r="S291" s="1" t="e">
        <f>CONCATENATE(WRs!#REF!," ",WRs!#REF!)</f>
        <v>#REF!</v>
      </c>
      <c r="T291" t="e">
        <f>WRs!#REF!</f>
        <v>#REF!</v>
      </c>
      <c r="U291" t="e">
        <f>WRs!#REF!</f>
        <v>#REF!</v>
      </c>
      <c r="V291" t="e">
        <f>WRs!#REF!</f>
        <v>#REF!</v>
      </c>
      <c r="W291">
        <f>WRs!F75</f>
        <v>0</v>
      </c>
      <c r="X291">
        <f>WRs!H75</f>
        <v>0</v>
      </c>
      <c r="Y291">
        <f>WRs!J75</f>
        <v>72</v>
      </c>
      <c r="Z291">
        <f>WRs!L75</f>
        <v>3</v>
      </c>
      <c r="AA291" s="70">
        <f>WRs!O75</f>
        <v>88</v>
      </c>
      <c r="AB291" s="1" t="str">
        <f>CONCATENATE(WRs!B75," ",WRs!A75)</f>
        <v>Wan'Dale Robinson</v>
      </c>
      <c r="AC291" t="str">
        <f>WRs!E75</f>
        <v>WR</v>
      </c>
      <c r="AD291" t="str">
        <f>WRs!C75</f>
        <v>Giants</v>
      </c>
      <c r="AE291">
        <f>WRs!D75</f>
        <v>11</v>
      </c>
      <c r="AF291">
        <f>WRs!P75</f>
        <v>-44</v>
      </c>
      <c r="AG291">
        <f>WRs!R75</f>
        <v>-46</v>
      </c>
      <c r="AH291">
        <f>WRs!T75</f>
        <v>-30</v>
      </c>
      <c r="AI291">
        <f>WRs!V75</f>
        <v>-44</v>
      </c>
      <c r="AJ291" s="70">
        <f>WRs!X75</f>
        <v>-46</v>
      </c>
      <c r="AK291" t="e">
        <f t="shared" ca="1" si="52"/>
        <v>#NAME?</v>
      </c>
      <c r="AL291" t="e">
        <f t="shared" ca="1" si="53"/>
        <v>#NAME?</v>
      </c>
      <c r="AM291" t="e">
        <f t="shared" ca="1" si="54"/>
        <v>#NAME?</v>
      </c>
      <c r="AN291" t="e">
        <f t="shared" ca="1" si="55"/>
        <v>#NAME?</v>
      </c>
      <c r="AO291" t="e">
        <f t="shared" ca="1" si="56"/>
        <v>#NAME?</v>
      </c>
      <c r="AP291" t="e">
        <f t="shared" ca="1" si="57"/>
        <v>#NAME?</v>
      </c>
      <c r="AQ291" t="e">
        <f t="shared" ca="1" si="58"/>
        <v>#NAME?</v>
      </c>
      <c r="AR291" t="e">
        <f t="shared" ca="1" si="59"/>
        <v>#NAME?</v>
      </c>
      <c r="AS291" t="e">
        <f t="shared" ca="1" si="60"/>
        <v>#NAME?</v>
      </c>
      <c r="AT291" t="e">
        <f t="shared" ca="1" si="61"/>
        <v>#NAME?</v>
      </c>
      <c r="AU291" t="e">
        <f t="shared" ca="1" si="62"/>
        <v>#NAME?</v>
      </c>
      <c r="AV291" t="e">
        <f t="shared" ca="1" si="63"/>
        <v>#NAME?</v>
      </c>
    </row>
    <row r="292" spans="1:48" x14ac:dyDescent="0.35">
      <c r="A292" s="1" t="e">
        <f>CONCATENATE(WRs!#REF!," ",WRs!#REF!)</f>
        <v>#REF!</v>
      </c>
      <c r="B292" t="e">
        <f>WRs!#REF!</f>
        <v>#REF!</v>
      </c>
      <c r="C292" t="e">
        <f>WRs!#REF!</f>
        <v>#REF!</v>
      </c>
      <c r="D292" t="e">
        <f>WRs!#REF!</f>
        <v>#REF!</v>
      </c>
      <c r="E292" t="e">
        <f>WRs!#REF!</f>
        <v>#REF!</v>
      </c>
      <c r="F292" t="e">
        <f>WRs!#REF!</f>
        <v>#REF!</v>
      </c>
      <c r="G292" t="e">
        <f>WRs!#REF!</f>
        <v>#REF!</v>
      </c>
      <c r="H292" t="e">
        <f>WRs!#REF!</f>
        <v>#REF!</v>
      </c>
      <c r="I292" s="70" t="e">
        <f>WRs!#REF!</f>
        <v>#REF!</v>
      </c>
      <c r="J292" s="1" t="e">
        <f>CONCATENATE(WRs!#REF!," ",WRs!#REF!)</f>
        <v>#REF!</v>
      </c>
      <c r="K292" t="e">
        <f>WRs!#REF!</f>
        <v>#REF!</v>
      </c>
      <c r="L292" t="e">
        <f>WRs!#REF!</f>
        <v>#REF!</v>
      </c>
      <c r="M292" t="e">
        <f>WRs!#REF!</f>
        <v>#REF!</v>
      </c>
      <c r="N292" t="e">
        <f>WRs!#REF!</f>
        <v>#REF!</v>
      </c>
      <c r="O292" t="e">
        <f>WRs!#REF!</f>
        <v>#REF!</v>
      </c>
      <c r="P292" t="str">
        <f>WRs!A76</f>
        <v>Polk</v>
      </c>
      <c r="Q292" t="str">
        <f>WRs!C76</f>
        <v>Patriots</v>
      </c>
      <c r="R292" s="70">
        <f>WRs!D76</f>
        <v>14</v>
      </c>
      <c r="S292" s="1" t="e">
        <f>CONCATENATE(WRs!#REF!," ",WRs!#REF!)</f>
        <v>#REF!</v>
      </c>
      <c r="T292" t="e">
        <f>WRs!#REF!</f>
        <v>#REF!</v>
      </c>
      <c r="U292" t="e">
        <f>WRs!#REF!</f>
        <v>#REF!</v>
      </c>
      <c r="V292" t="e">
        <f>WRs!#REF!</f>
        <v>#REF!</v>
      </c>
      <c r="W292">
        <f>WRs!F76</f>
        <v>0</v>
      </c>
      <c r="X292">
        <f>WRs!H76</f>
        <v>0</v>
      </c>
      <c r="Y292">
        <f>WRs!J76</f>
        <v>52</v>
      </c>
      <c r="Z292">
        <f>WRs!L76</f>
        <v>4</v>
      </c>
      <c r="AA292" s="70">
        <f>WRs!O76</f>
        <v>107</v>
      </c>
      <c r="AB292" s="1" t="str">
        <f>CONCATENATE(WRs!B76," ",WRs!A76)</f>
        <v>Ja'Lynn Polk</v>
      </c>
      <c r="AC292" t="str">
        <f>WRs!E76</f>
        <v>WR</v>
      </c>
      <c r="AD292" t="str">
        <f>WRs!C76</f>
        <v>Patriots</v>
      </c>
      <c r="AE292">
        <f>WRs!D76</f>
        <v>14</v>
      </c>
      <c r="AF292">
        <f>WRs!P76</f>
        <v>-25</v>
      </c>
      <c r="AG292">
        <f>WRs!R76</f>
        <v>-47</v>
      </c>
      <c r="AH292">
        <f>WRs!T76</f>
        <v>-13</v>
      </c>
      <c r="AI292">
        <f>WRs!V76</f>
        <v>-25</v>
      </c>
      <c r="AJ292" s="70">
        <f>WRs!X76</f>
        <v>-27</v>
      </c>
      <c r="AK292" t="e">
        <f t="shared" ca="1" si="52"/>
        <v>#NAME?</v>
      </c>
      <c r="AL292" t="e">
        <f t="shared" ca="1" si="53"/>
        <v>#NAME?</v>
      </c>
      <c r="AM292" t="e">
        <f t="shared" ca="1" si="54"/>
        <v>#NAME?</v>
      </c>
      <c r="AN292" t="e">
        <f t="shared" ca="1" si="55"/>
        <v>#NAME?</v>
      </c>
      <c r="AO292" t="e">
        <f t="shared" ca="1" si="56"/>
        <v>#NAME?</v>
      </c>
      <c r="AP292" t="e">
        <f t="shared" ca="1" si="57"/>
        <v>#NAME?</v>
      </c>
      <c r="AQ292" t="e">
        <f t="shared" ca="1" si="58"/>
        <v>#NAME?</v>
      </c>
      <c r="AR292" t="e">
        <f t="shared" ca="1" si="59"/>
        <v>#NAME?</v>
      </c>
      <c r="AS292" t="e">
        <f t="shared" ca="1" si="60"/>
        <v>#NAME?</v>
      </c>
      <c r="AT292" t="e">
        <f t="shared" ca="1" si="61"/>
        <v>#NAME?</v>
      </c>
      <c r="AU292" t="e">
        <f t="shared" ca="1" si="62"/>
        <v>#NAME?</v>
      </c>
      <c r="AV292" t="e">
        <f t="shared" ca="1" si="63"/>
        <v>#NAME?</v>
      </c>
    </row>
    <row r="293" spans="1:48" x14ac:dyDescent="0.35">
      <c r="A293" s="1" t="e">
        <f>CONCATENATE(WRs!#REF!," ",WRs!#REF!)</f>
        <v>#REF!</v>
      </c>
      <c r="B293" t="e">
        <f>WRs!#REF!</f>
        <v>#REF!</v>
      </c>
      <c r="C293" t="e">
        <f>WRs!#REF!</f>
        <v>#REF!</v>
      </c>
      <c r="D293" t="e">
        <f>WRs!#REF!</f>
        <v>#REF!</v>
      </c>
      <c r="E293" t="e">
        <f>WRs!#REF!</f>
        <v>#REF!</v>
      </c>
      <c r="F293" t="e">
        <f>WRs!#REF!</f>
        <v>#REF!</v>
      </c>
      <c r="G293" t="e">
        <f>WRs!#REF!</f>
        <v>#REF!</v>
      </c>
      <c r="H293" t="e">
        <f>WRs!#REF!</f>
        <v>#REF!</v>
      </c>
      <c r="I293" s="70" t="e">
        <f>WRs!#REF!</f>
        <v>#REF!</v>
      </c>
      <c r="J293" s="1" t="e">
        <f>CONCATENATE(WRs!#REF!," ",WRs!#REF!)</f>
        <v>#REF!</v>
      </c>
      <c r="K293" t="e">
        <f>WRs!#REF!</f>
        <v>#REF!</v>
      </c>
      <c r="L293" t="e">
        <f>WRs!#REF!</f>
        <v>#REF!</v>
      </c>
      <c r="M293" t="e">
        <f>WRs!#REF!</f>
        <v>#REF!</v>
      </c>
      <c r="N293" t="e">
        <f>WRs!#REF!</f>
        <v>#REF!</v>
      </c>
      <c r="O293" t="e">
        <f>WRs!#REF!</f>
        <v>#REF!</v>
      </c>
      <c r="P293" t="str">
        <f>WRs!A77</f>
        <v>Wilson</v>
      </c>
      <c r="Q293" t="str">
        <f>WRs!C77</f>
        <v>Cardinals</v>
      </c>
      <c r="R293" s="70">
        <f>WRs!D77</f>
        <v>11</v>
      </c>
      <c r="S293" s="1" t="e">
        <f>CONCATENATE(WRs!#REF!," ",WRs!#REF!)</f>
        <v>#REF!</v>
      </c>
      <c r="T293" t="e">
        <f>WRs!#REF!</f>
        <v>#REF!</v>
      </c>
      <c r="U293" t="e">
        <f>WRs!#REF!</f>
        <v>#REF!</v>
      </c>
      <c r="V293" t="e">
        <f>WRs!#REF!</f>
        <v>#REF!</v>
      </c>
      <c r="W293">
        <f>WRs!F77</f>
        <v>0</v>
      </c>
      <c r="X293">
        <f>WRs!H77</f>
        <v>0</v>
      </c>
      <c r="Y293">
        <f>WRs!J77</f>
        <v>57</v>
      </c>
      <c r="Z293">
        <f>WRs!L77</f>
        <v>5</v>
      </c>
      <c r="AA293" s="70">
        <f>WRs!O77</f>
        <v>102</v>
      </c>
      <c r="AB293" s="1" t="str">
        <f>CONCATENATE(WRs!B77," ",WRs!A77)</f>
        <v>Michael Wilson</v>
      </c>
      <c r="AC293" t="str">
        <f>WRs!E77</f>
        <v>WR</v>
      </c>
      <c r="AD293" t="str">
        <f>WRs!C77</f>
        <v>Cardinals</v>
      </c>
      <c r="AE293">
        <f>WRs!D77</f>
        <v>11</v>
      </c>
      <c r="AF293">
        <f>WRs!P77</f>
        <v>-30</v>
      </c>
      <c r="AG293">
        <f>WRs!R77</f>
        <v>-47</v>
      </c>
      <c r="AH293">
        <f>WRs!T77</f>
        <v>-18</v>
      </c>
      <c r="AI293">
        <f>WRs!V77</f>
        <v>-30</v>
      </c>
      <c r="AJ293" s="70">
        <f>WRs!X77</f>
        <v>-32</v>
      </c>
      <c r="AK293" t="e">
        <f t="shared" ca="1" si="52"/>
        <v>#NAME?</v>
      </c>
      <c r="AL293" t="e">
        <f t="shared" ca="1" si="53"/>
        <v>#NAME?</v>
      </c>
      <c r="AM293" t="e">
        <f t="shared" ca="1" si="54"/>
        <v>#NAME?</v>
      </c>
      <c r="AN293" t="e">
        <f t="shared" ca="1" si="55"/>
        <v>#NAME?</v>
      </c>
      <c r="AO293" t="e">
        <f t="shared" ca="1" si="56"/>
        <v>#NAME?</v>
      </c>
      <c r="AP293" t="e">
        <f t="shared" ca="1" si="57"/>
        <v>#NAME?</v>
      </c>
      <c r="AQ293" t="e">
        <f t="shared" ca="1" si="58"/>
        <v>#NAME?</v>
      </c>
      <c r="AR293" t="e">
        <f t="shared" ca="1" si="59"/>
        <v>#NAME?</v>
      </c>
      <c r="AS293" t="e">
        <f t="shared" ca="1" si="60"/>
        <v>#NAME?</v>
      </c>
      <c r="AT293" t="e">
        <f t="shared" ca="1" si="61"/>
        <v>#NAME?</v>
      </c>
      <c r="AU293" t="e">
        <f t="shared" ca="1" si="62"/>
        <v>#NAME?</v>
      </c>
      <c r="AV293" t="e">
        <f t="shared" ca="1" si="63"/>
        <v>#NAME?</v>
      </c>
    </row>
    <row r="294" spans="1:48" x14ac:dyDescent="0.35">
      <c r="A294" s="1" t="e">
        <f>CONCATENATE(WRs!#REF!," ",WRs!#REF!)</f>
        <v>#REF!</v>
      </c>
      <c r="B294" t="e">
        <f>WRs!#REF!</f>
        <v>#REF!</v>
      </c>
      <c r="C294" t="e">
        <f>WRs!#REF!</f>
        <v>#REF!</v>
      </c>
      <c r="D294" t="e">
        <f>WRs!#REF!</f>
        <v>#REF!</v>
      </c>
      <c r="E294" t="e">
        <f>WRs!#REF!</f>
        <v>#REF!</v>
      </c>
      <c r="F294" t="e">
        <f>WRs!#REF!</f>
        <v>#REF!</v>
      </c>
      <c r="G294" t="e">
        <f>WRs!#REF!</f>
        <v>#REF!</v>
      </c>
      <c r="H294" t="e">
        <f>WRs!#REF!</f>
        <v>#REF!</v>
      </c>
      <c r="I294" s="70" t="e">
        <f>WRs!#REF!</f>
        <v>#REF!</v>
      </c>
      <c r="J294" s="1" t="e">
        <f>CONCATENATE(WRs!#REF!," ",WRs!#REF!)</f>
        <v>#REF!</v>
      </c>
      <c r="K294" t="e">
        <f>WRs!#REF!</f>
        <v>#REF!</v>
      </c>
      <c r="L294" t="e">
        <f>WRs!#REF!</f>
        <v>#REF!</v>
      </c>
      <c r="M294" t="e">
        <f>WRs!#REF!</f>
        <v>#REF!</v>
      </c>
      <c r="N294" t="e">
        <f>WRs!#REF!</f>
        <v>#REF!</v>
      </c>
      <c r="O294" t="e">
        <f>WRs!#REF!</f>
        <v>#REF!</v>
      </c>
      <c r="P294" t="str">
        <f>WRs!A78</f>
        <v>Moore</v>
      </c>
      <c r="Q294" t="str">
        <f>WRs!C78</f>
        <v>Browns</v>
      </c>
      <c r="R294" s="70">
        <f>WRs!D78</f>
        <v>10</v>
      </c>
      <c r="S294" s="1" t="e">
        <f>CONCATENATE(WRs!#REF!," ",WRs!#REF!)</f>
        <v>#REF!</v>
      </c>
      <c r="T294" t="e">
        <f>WRs!#REF!</f>
        <v>#REF!</v>
      </c>
      <c r="U294" t="e">
        <f>WRs!#REF!</f>
        <v>#REF!</v>
      </c>
      <c r="V294" t="e">
        <f>WRs!#REF!</f>
        <v>#REF!</v>
      </c>
      <c r="W294">
        <f>WRs!F78</f>
        <v>0</v>
      </c>
      <c r="X294">
        <f>WRs!H78</f>
        <v>0</v>
      </c>
      <c r="Y294">
        <f>WRs!J78</f>
        <v>65</v>
      </c>
      <c r="Z294">
        <f>WRs!L78</f>
        <v>4</v>
      </c>
      <c r="AA294" s="70">
        <f>WRs!O78</f>
        <v>94</v>
      </c>
      <c r="AB294" s="1" t="str">
        <f>CONCATENATE(WRs!B78," ",WRs!A78)</f>
        <v>Elijah Moore</v>
      </c>
      <c r="AC294" t="str">
        <f>WRs!E78</f>
        <v>WR</v>
      </c>
      <c r="AD294" t="str">
        <f>WRs!C78</f>
        <v>Browns</v>
      </c>
      <c r="AE294">
        <f>WRs!D78</f>
        <v>10</v>
      </c>
      <c r="AF294">
        <f>WRs!P78</f>
        <v>-38</v>
      </c>
      <c r="AG294">
        <f>WRs!R78</f>
        <v>-47</v>
      </c>
      <c r="AH294">
        <f>WRs!T78</f>
        <v>-24</v>
      </c>
      <c r="AI294">
        <f>WRs!V78</f>
        <v>-38</v>
      </c>
      <c r="AJ294" s="70">
        <f>WRs!X78</f>
        <v>-40</v>
      </c>
      <c r="AK294" t="e">
        <f t="shared" ca="1" si="52"/>
        <v>#NAME?</v>
      </c>
      <c r="AL294" t="e">
        <f t="shared" ca="1" si="53"/>
        <v>#NAME?</v>
      </c>
      <c r="AM294" t="e">
        <f t="shared" ca="1" si="54"/>
        <v>#NAME?</v>
      </c>
      <c r="AN294" t="e">
        <f t="shared" ca="1" si="55"/>
        <v>#NAME?</v>
      </c>
      <c r="AO294" t="e">
        <f t="shared" ca="1" si="56"/>
        <v>#NAME?</v>
      </c>
      <c r="AP294" t="e">
        <f t="shared" ca="1" si="57"/>
        <v>#NAME?</v>
      </c>
      <c r="AQ294" t="e">
        <f t="shared" ca="1" si="58"/>
        <v>#NAME?</v>
      </c>
      <c r="AR294" t="e">
        <f t="shared" ca="1" si="59"/>
        <v>#NAME?</v>
      </c>
      <c r="AS294" t="e">
        <f t="shared" ca="1" si="60"/>
        <v>#NAME?</v>
      </c>
      <c r="AT294" t="e">
        <f t="shared" ca="1" si="61"/>
        <v>#NAME?</v>
      </c>
      <c r="AU294" t="e">
        <f t="shared" ca="1" si="62"/>
        <v>#NAME?</v>
      </c>
      <c r="AV294" t="e">
        <f t="shared" ca="1" si="63"/>
        <v>#NAME?</v>
      </c>
    </row>
    <row r="295" spans="1:48" x14ac:dyDescent="0.35">
      <c r="A295" s="1" t="e">
        <f>CONCATENATE(WRs!#REF!," ",WRs!#REF!)</f>
        <v>#REF!</v>
      </c>
      <c r="B295" t="e">
        <f>WRs!#REF!</f>
        <v>#REF!</v>
      </c>
      <c r="C295" t="e">
        <f>WRs!#REF!</f>
        <v>#REF!</v>
      </c>
      <c r="D295" t="e">
        <f>WRs!#REF!</f>
        <v>#REF!</v>
      </c>
      <c r="E295" t="e">
        <f>WRs!#REF!</f>
        <v>#REF!</v>
      </c>
      <c r="F295" t="e">
        <f>WRs!#REF!</f>
        <v>#REF!</v>
      </c>
      <c r="G295" t="e">
        <f>WRs!#REF!</f>
        <v>#REF!</v>
      </c>
      <c r="H295" t="e">
        <f>WRs!#REF!</f>
        <v>#REF!</v>
      </c>
      <c r="I295" s="70" t="e">
        <f>WRs!#REF!</f>
        <v>#REF!</v>
      </c>
      <c r="J295" s="1" t="e">
        <f>CONCATENATE(WRs!#REF!," ",WRs!#REF!)</f>
        <v>#REF!</v>
      </c>
      <c r="K295" t="e">
        <f>WRs!#REF!</f>
        <v>#REF!</v>
      </c>
      <c r="L295" t="e">
        <f>WRs!#REF!</f>
        <v>#REF!</v>
      </c>
      <c r="M295" t="e">
        <f>WRs!#REF!</f>
        <v>#REF!</v>
      </c>
      <c r="N295" t="e">
        <f>WRs!#REF!</f>
        <v>#REF!</v>
      </c>
      <c r="O295" t="e">
        <f>WRs!#REF!</f>
        <v>#REF!</v>
      </c>
      <c r="P295" t="str">
        <f>WRs!A79</f>
        <v>Brown</v>
      </c>
      <c r="Q295" t="str">
        <f>WRs!C79</f>
        <v>Redskins</v>
      </c>
      <c r="R295" s="70">
        <f>WRs!D79</f>
        <v>14</v>
      </c>
      <c r="S295" s="1" t="e">
        <f>CONCATENATE(WRs!#REF!," ",WRs!#REF!)</f>
        <v>#REF!</v>
      </c>
      <c r="T295" t="e">
        <f>WRs!#REF!</f>
        <v>#REF!</v>
      </c>
      <c r="U295" t="e">
        <f>WRs!#REF!</f>
        <v>#REF!</v>
      </c>
      <c r="V295" t="e">
        <f>WRs!#REF!</f>
        <v>#REF!</v>
      </c>
      <c r="W295">
        <f>WRs!F79</f>
        <v>0</v>
      </c>
      <c r="X295">
        <f>WRs!H79</f>
        <v>0</v>
      </c>
      <c r="Y295">
        <f>WRs!J79</f>
        <v>55</v>
      </c>
      <c r="Z295">
        <f>WRs!L79</f>
        <v>4</v>
      </c>
      <c r="AA295" s="70">
        <f>WRs!O79</f>
        <v>103</v>
      </c>
      <c r="AB295" s="1" t="str">
        <f>CONCATENATE(WRs!B79," ",WRs!A79)</f>
        <v>Dyami Brown</v>
      </c>
      <c r="AC295" t="str">
        <f>WRs!E79</f>
        <v>WR</v>
      </c>
      <c r="AD295" t="str">
        <f>WRs!C79</f>
        <v>Redskins</v>
      </c>
      <c r="AE295">
        <f>WRs!D79</f>
        <v>14</v>
      </c>
      <c r="AF295">
        <f>WRs!P79</f>
        <v>-29</v>
      </c>
      <c r="AG295">
        <f>WRs!R79</f>
        <v>-48</v>
      </c>
      <c r="AH295">
        <f>WRs!T79</f>
        <v>-21</v>
      </c>
      <c r="AI295">
        <f>WRs!V79</f>
        <v>-29</v>
      </c>
      <c r="AJ295" s="70">
        <f>WRs!X79</f>
        <v>-31</v>
      </c>
      <c r="AK295" t="e">
        <f t="shared" ca="1" si="52"/>
        <v>#NAME?</v>
      </c>
      <c r="AL295" t="e">
        <f t="shared" ca="1" si="53"/>
        <v>#NAME?</v>
      </c>
      <c r="AM295" t="e">
        <f t="shared" ca="1" si="54"/>
        <v>#NAME?</v>
      </c>
      <c r="AN295" t="e">
        <f t="shared" ca="1" si="55"/>
        <v>#NAME?</v>
      </c>
      <c r="AO295" t="e">
        <f t="shared" ca="1" si="56"/>
        <v>#NAME?</v>
      </c>
      <c r="AP295" t="e">
        <f t="shared" ca="1" si="57"/>
        <v>#NAME?</v>
      </c>
      <c r="AQ295" t="e">
        <f t="shared" ca="1" si="58"/>
        <v>#NAME?</v>
      </c>
      <c r="AR295" t="e">
        <f t="shared" ca="1" si="59"/>
        <v>#NAME?</v>
      </c>
      <c r="AS295" t="e">
        <f t="shared" ca="1" si="60"/>
        <v>#NAME?</v>
      </c>
      <c r="AT295" t="e">
        <f t="shared" ca="1" si="61"/>
        <v>#NAME?</v>
      </c>
      <c r="AU295" t="e">
        <f t="shared" ca="1" si="62"/>
        <v>#NAME?</v>
      </c>
      <c r="AV295" t="e">
        <f t="shared" ca="1" si="63"/>
        <v>#NAME?</v>
      </c>
    </row>
    <row r="296" spans="1:48" x14ac:dyDescent="0.35">
      <c r="A296" s="1" t="e">
        <f>CONCATENATE(WRs!#REF!," ",WRs!#REF!)</f>
        <v>#REF!</v>
      </c>
      <c r="B296" t="e">
        <f>WRs!#REF!</f>
        <v>#REF!</v>
      </c>
      <c r="C296" t="e">
        <f>WRs!#REF!</f>
        <v>#REF!</v>
      </c>
      <c r="D296" t="e">
        <f>WRs!#REF!</f>
        <v>#REF!</v>
      </c>
      <c r="E296" t="e">
        <f>WRs!#REF!</f>
        <v>#REF!</v>
      </c>
      <c r="F296" t="e">
        <f>WRs!#REF!</f>
        <v>#REF!</v>
      </c>
      <c r="G296" t="e">
        <f>WRs!#REF!</f>
        <v>#REF!</v>
      </c>
      <c r="H296" t="e">
        <f>WRs!#REF!</f>
        <v>#REF!</v>
      </c>
      <c r="I296" s="70" t="e">
        <f>WRs!#REF!</f>
        <v>#REF!</v>
      </c>
      <c r="J296" s="1" t="e">
        <f>CONCATENATE(WRs!#REF!," ",WRs!#REF!)</f>
        <v>#REF!</v>
      </c>
      <c r="K296" t="e">
        <f>WRs!#REF!</f>
        <v>#REF!</v>
      </c>
      <c r="L296" t="e">
        <f>WRs!#REF!</f>
        <v>#REF!</v>
      </c>
      <c r="M296" t="e">
        <f>WRs!#REF!</f>
        <v>#REF!</v>
      </c>
      <c r="N296" t="e">
        <f>WRs!#REF!</f>
        <v>#REF!</v>
      </c>
      <c r="O296" t="e">
        <f>WRs!#REF!</f>
        <v>#REF!</v>
      </c>
      <c r="P296" t="str">
        <f>WRs!A80</f>
        <v>Wilson</v>
      </c>
      <c r="Q296" t="str">
        <f>WRs!C80</f>
        <v>Steelers</v>
      </c>
      <c r="R296" s="70">
        <f>WRs!D80</f>
        <v>9</v>
      </c>
      <c r="S296" s="1" t="e">
        <f>CONCATENATE(WRs!#REF!," ",WRs!#REF!)</f>
        <v>#REF!</v>
      </c>
      <c r="T296" t="e">
        <f>WRs!#REF!</f>
        <v>#REF!</v>
      </c>
      <c r="U296" t="e">
        <f>WRs!#REF!</f>
        <v>#REF!</v>
      </c>
      <c r="V296" t="e">
        <f>WRs!#REF!</f>
        <v>#REF!</v>
      </c>
      <c r="W296">
        <f>WRs!F80</f>
        <v>0</v>
      </c>
      <c r="X296">
        <f>WRs!H80</f>
        <v>0</v>
      </c>
      <c r="Y296">
        <f>WRs!J80</f>
        <v>49</v>
      </c>
      <c r="Z296">
        <f>WRs!L80</f>
        <v>4</v>
      </c>
      <c r="AA296" s="70">
        <f>WRs!O80</f>
        <v>102</v>
      </c>
      <c r="AB296" s="1" t="str">
        <f>CONCATENATE(WRs!B80," ",WRs!A80)</f>
        <v>Roman Wilson</v>
      </c>
      <c r="AC296" t="str">
        <f>WRs!E80</f>
        <v>WR</v>
      </c>
      <c r="AD296" t="str">
        <f>WRs!C80</f>
        <v>Steelers</v>
      </c>
      <c r="AE296">
        <f>WRs!D80</f>
        <v>9</v>
      </c>
      <c r="AF296">
        <f>WRs!P80</f>
        <v>-30</v>
      </c>
      <c r="AG296">
        <f>WRs!R80</f>
        <v>-55</v>
      </c>
      <c r="AH296">
        <f>WRs!T80</f>
        <v>-15</v>
      </c>
      <c r="AI296">
        <f>WRs!V80</f>
        <v>-30</v>
      </c>
      <c r="AJ296" s="70">
        <f>WRs!X80</f>
        <v>-32</v>
      </c>
      <c r="AK296" t="e">
        <f t="shared" ca="1" si="52"/>
        <v>#NAME?</v>
      </c>
      <c r="AL296" t="e">
        <f t="shared" ca="1" si="53"/>
        <v>#NAME?</v>
      </c>
      <c r="AM296" t="e">
        <f t="shared" ca="1" si="54"/>
        <v>#NAME?</v>
      </c>
      <c r="AN296" t="e">
        <f t="shared" ca="1" si="55"/>
        <v>#NAME?</v>
      </c>
      <c r="AO296" t="e">
        <f t="shared" ca="1" si="56"/>
        <v>#NAME?</v>
      </c>
      <c r="AP296" t="e">
        <f t="shared" ca="1" si="57"/>
        <v>#NAME?</v>
      </c>
      <c r="AQ296" t="e">
        <f t="shared" ca="1" si="58"/>
        <v>#NAME?</v>
      </c>
      <c r="AR296" t="e">
        <f t="shared" ca="1" si="59"/>
        <v>#NAME?</v>
      </c>
      <c r="AS296" t="e">
        <f t="shared" ca="1" si="60"/>
        <v>#NAME?</v>
      </c>
      <c r="AT296" t="e">
        <f t="shared" ca="1" si="61"/>
        <v>#NAME?</v>
      </c>
      <c r="AU296" t="e">
        <f t="shared" ca="1" si="62"/>
        <v>#NAME?</v>
      </c>
      <c r="AV296" t="e">
        <f t="shared" ca="1" si="63"/>
        <v>#NAME?</v>
      </c>
    </row>
    <row r="297" spans="1:48" x14ac:dyDescent="0.35">
      <c r="A297" s="1" t="e">
        <f>CONCATENATE(WRs!#REF!," ",WRs!#REF!)</f>
        <v>#REF!</v>
      </c>
      <c r="B297" t="e">
        <f>WRs!#REF!</f>
        <v>#REF!</v>
      </c>
      <c r="C297" t="e">
        <f>WRs!#REF!</f>
        <v>#REF!</v>
      </c>
      <c r="D297" t="e">
        <f>WRs!#REF!</f>
        <v>#REF!</v>
      </c>
      <c r="E297" t="e">
        <f>WRs!#REF!</f>
        <v>#REF!</v>
      </c>
      <c r="F297" t="e">
        <f>WRs!#REF!</f>
        <v>#REF!</v>
      </c>
      <c r="G297" t="e">
        <f>WRs!#REF!</f>
        <v>#REF!</v>
      </c>
      <c r="H297" t="e">
        <f>WRs!#REF!</f>
        <v>#REF!</v>
      </c>
      <c r="I297" s="70" t="e">
        <f>WRs!#REF!</f>
        <v>#REF!</v>
      </c>
      <c r="J297" s="1" t="e">
        <f>CONCATENATE(WRs!#REF!," ",WRs!#REF!)</f>
        <v>#REF!</v>
      </c>
      <c r="K297" t="e">
        <f>WRs!#REF!</f>
        <v>#REF!</v>
      </c>
      <c r="L297" t="e">
        <f>WRs!#REF!</f>
        <v>#REF!</v>
      </c>
      <c r="M297" t="e">
        <f>WRs!#REF!</f>
        <v>#REF!</v>
      </c>
      <c r="N297" t="e">
        <f>WRs!#REF!</f>
        <v>#REF!</v>
      </c>
      <c r="O297" t="e">
        <f>WRs!#REF!</f>
        <v>#REF!</v>
      </c>
      <c r="P297" t="str">
        <f>WRs!A81</f>
        <v>Mims</v>
      </c>
      <c r="Q297" t="str">
        <f>WRs!C81</f>
        <v>Broncos</v>
      </c>
      <c r="R297" s="70">
        <f>WRs!D81</f>
        <v>14</v>
      </c>
      <c r="S297" s="1" t="e">
        <f>CONCATENATE(WRs!#REF!," ",WRs!#REF!)</f>
        <v>#REF!</v>
      </c>
      <c r="T297" t="e">
        <f>WRs!#REF!</f>
        <v>#REF!</v>
      </c>
      <c r="U297" t="e">
        <f>WRs!#REF!</f>
        <v>#REF!</v>
      </c>
      <c r="V297" t="e">
        <f>WRs!#REF!</f>
        <v>#REF!</v>
      </c>
      <c r="W297">
        <f>WRs!F81</f>
        <v>0</v>
      </c>
      <c r="X297">
        <f>WRs!H81</f>
        <v>0</v>
      </c>
      <c r="Y297">
        <f>WRs!J81</f>
        <v>45</v>
      </c>
      <c r="Z297">
        <f>WRs!L81</f>
        <v>4</v>
      </c>
      <c r="AA297" s="70">
        <f>WRs!O81</f>
        <v>105</v>
      </c>
      <c r="AB297" s="1" t="str">
        <f>CONCATENATE(WRs!B81," ",WRs!A81)</f>
        <v>Marvin Mims</v>
      </c>
      <c r="AC297" t="str">
        <f>WRs!E81</f>
        <v>WR</v>
      </c>
      <c r="AD297" t="str">
        <f>WRs!C81</f>
        <v>Broncos</v>
      </c>
      <c r="AE297">
        <f>WRs!D81</f>
        <v>14</v>
      </c>
      <c r="AF297">
        <f>WRs!P81</f>
        <v>-27</v>
      </c>
      <c r="AG297">
        <f>WRs!R81</f>
        <v>-56</v>
      </c>
      <c r="AH297">
        <f>WRs!T81</f>
        <v>-16</v>
      </c>
      <c r="AI297">
        <f>WRs!V81</f>
        <v>-27</v>
      </c>
      <c r="AJ297" s="70">
        <f>WRs!X81</f>
        <v>-29</v>
      </c>
      <c r="AK297" t="e">
        <f t="shared" ca="1" si="52"/>
        <v>#NAME?</v>
      </c>
      <c r="AL297" t="e">
        <f t="shared" ca="1" si="53"/>
        <v>#NAME?</v>
      </c>
      <c r="AM297" t="e">
        <f t="shared" ca="1" si="54"/>
        <v>#NAME?</v>
      </c>
      <c r="AN297" t="e">
        <f t="shared" ca="1" si="55"/>
        <v>#NAME?</v>
      </c>
      <c r="AO297" t="e">
        <f t="shared" ca="1" si="56"/>
        <v>#NAME?</v>
      </c>
      <c r="AP297" t="e">
        <f t="shared" ca="1" si="57"/>
        <v>#NAME?</v>
      </c>
      <c r="AQ297" t="e">
        <f t="shared" ca="1" si="58"/>
        <v>#NAME?</v>
      </c>
      <c r="AR297" t="e">
        <f t="shared" ca="1" si="59"/>
        <v>#NAME?</v>
      </c>
      <c r="AS297" t="e">
        <f t="shared" ca="1" si="60"/>
        <v>#NAME?</v>
      </c>
      <c r="AT297" t="e">
        <f t="shared" ca="1" si="61"/>
        <v>#NAME?</v>
      </c>
      <c r="AU297" t="e">
        <f t="shared" ca="1" si="62"/>
        <v>#NAME?</v>
      </c>
      <c r="AV297" t="e">
        <f t="shared" ca="1" si="63"/>
        <v>#NAME?</v>
      </c>
    </row>
    <row r="298" spans="1:48" x14ac:dyDescent="0.35">
      <c r="A298" s="1" t="e">
        <f>CONCATENATE(WRs!#REF!," ",WRs!#REF!)</f>
        <v>#REF!</v>
      </c>
      <c r="B298" t="e">
        <f>WRs!#REF!</f>
        <v>#REF!</v>
      </c>
      <c r="C298" t="e">
        <f>WRs!#REF!</f>
        <v>#REF!</v>
      </c>
      <c r="D298" t="e">
        <f>WRs!#REF!</f>
        <v>#REF!</v>
      </c>
      <c r="E298" t="e">
        <f>WRs!#REF!</f>
        <v>#REF!</v>
      </c>
      <c r="F298" t="e">
        <f>WRs!#REF!</f>
        <v>#REF!</v>
      </c>
      <c r="G298" t="e">
        <f>WRs!#REF!</f>
        <v>#REF!</v>
      </c>
      <c r="H298" t="e">
        <f>WRs!#REF!</f>
        <v>#REF!</v>
      </c>
      <c r="I298" s="70" t="e">
        <f>WRs!#REF!</f>
        <v>#REF!</v>
      </c>
      <c r="J298" s="1" t="e">
        <f>CONCATENATE(WRs!#REF!," ",WRs!#REF!)</f>
        <v>#REF!</v>
      </c>
      <c r="K298" t="e">
        <f>WRs!#REF!</f>
        <v>#REF!</v>
      </c>
      <c r="L298" t="e">
        <f>WRs!#REF!</f>
        <v>#REF!</v>
      </c>
      <c r="M298" t="e">
        <f>WRs!#REF!</f>
        <v>#REF!</v>
      </c>
      <c r="N298" t="e">
        <f>WRs!#REF!</f>
        <v>#REF!</v>
      </c>
      <c r="O298" t="e">
        <f>WRs!#REF!</f>
        <v>#REF!</v>
      </c>
      <c r="P298" t="str">
        <f>WRs!A82</f>
        <v>Corley</v>
      </c>
      <c r="Q298" t="str">
        <f>WRs!C82</f>
        <v>Jets</v>
      </c>
      <c r="R298" s="70">
        <f>WRs!D82</f>
        <v>12</v>
      </c>
      <c r="S298" s="1" t="e">
        <f>CONCATENATE(WRs!#REF!," ",WRs!#REF!)</f>
        <v>#REF!</v>
      </c>
      <c r="T298" t="e">
        <f>WRs!#REF!</f>
        <v>#REF!</v>
      </c>
      <c r="U298" t="e">
        <f>WRs!#REF!</f>
        <v>#REF!</v>
      </c>
      <c r="V298" t="e">
        <f>WRs!#REF!</f>
        <v>#REF!</v>
      </c>
      <c r="W298">
        <f>WRs!F82</f>
        <v>0</v>
      </c>
      <c r="X298">
        <f>WRs!H82</f>
        <v>0</v>
      </c>
      <c r="Y298">
        <f>WRs!J82</f>
        <v>48</v>
      </c>
      <c r="Z298">
        <f>WRs!L82</f>
        <v>4</v>
      </c>
      <c r="AA298" s="70">
        <f>WRs!O82</f>
        <v>102</v>
      </c>
      <c r="AB298" s="1" t="str">
        <f>CONCATENATE(WRs!B82," ",WRs!A82)</f>
        <v>Malachi Corley</v>
      </c>
      <c r="AC298" t="str">
        <f>WRs!E82</f>
        <v>WR</v>
      </c>
      <c r="AD298" t="str">
        <f>WRs!C82</f>
        <v>Jets</v>
      </c>
      <c r="AE298">
        <f>WRs!D82</f>
        <v>12</v>
      </c>
      <c r="AF298">
        <f>WRs!P82</f>
        <v>-30</v>
      </c>
      <c r="AG298">
        <f>WRs!R82</f>
        <v>-56</v>
      </c>
      <c r="AH298">
        <f>WRs!T82</f>
        <v>-15</v>
      </c>
      <c r="AI298">
        <f>WRs!V82</f>
        <v>-30</v>
      </c>
      <c r="AJ298" s="70">
        <f>WRs!X82</f>
        <v>-32</v>
      </c>
      <c r="AK298" t="e">
        <f t="shared" ca="1" si="52"/>
        <v>#NAME?</v>
      </c>
      <c r="AL298" t="e">
        <f t="shared" ca="1" si="53"/>
        <v>#NAME?</v>
      </c>
      <c r="AM298" t="e">
        <f t="shared" ca="1" si="54"/>
        <v>#NAME?</v>
      </c>
      <c r="AN298" t="e">
        <f t="shared" ca="1" si="55"/>
        <v>#NAME?</v>
      </c>
      <c r="AO298" t="e">
        <f t="shared" ca="1" si="56"/>
        <v>#NAME?</v>
      </c>
      <c r="AP298" t="e">
        <f t="shared" ca="1" si="57"/>
        <v>#NAME?</v>
      </c>
      <c r="AQ298" t="e">
        <f t="shared" ca="1" si="58"/>
        <v>#NAME?</v>
      </c>
      <c r="AR298" t="e">
        <f t="shared" ca="1" si="59"/>
        <v>#NAME?</v>
      </c>
      <c r="AS298" t="e">
        <f t="shared" ca="1" si="60"/>
        <v>#NAME?</v>
      </c>
      <c r="AT298" t="e">
        <f t="shared" ca="1" si="61"/>
        <v>#NAME?</v>
      </c>
      <c r="AU298" t="e">
        <f t="shared" ca="1" si="62"/>
        <v>#NAME?</v>
      </c>
      <c r="AV298" t="e">
        <f t="shared" ca="1" si="63"/>
        <v>#NAME?</v>
      </c>
    </row>
    <row r="299" spans="1:48" x14ac:dyDescent="0.35">
      <c r="A299" s="1" t="e">
        <f>CONCATENATE(WRs!#REF!," ",WRs!#REF!)</f>
        <v>#REF!</v>
      </c>
      <c r="B299" t="e">
        <f>WRs!#REF!</f>
        <v>#REF!</v>
      </c>
      <c r="C299" t="e">
        <f>WRs!#REF!</f>
        <v>#REF!</v>
      </c>
      <c r="D299" t="e">
        <f>WRs!#REF!</f>
        <v>#REF!</v>
      </c>
      <c r="E299" t="e">
        <f>WRs!#REF!</f>
        <v>#REF!</v>
      </c>
      <c r="F299" t="e">
        <f>WRs!#REF!</f>
        <v>#REF!</v>
      </c>
      <c r="G299" t="e">
        <f>WRs!#REF!</f>
        <v>#REF!</v>
      </c>
      <c r="H299" t="e">
        <f>WRs!#REF!</f>
        <v>#REF!</v>
      </c>
      <c r="I299" s="70" t="e">
        <f>WRs!#REF!</f>
        <v>#REF!</v>
      </c>
      <c r="J299" s="1" t="e">
        <f>CONCATENATE(WRs!#REF!," ",WRs!#REF!)</f>
        <v>#REF!</v>
      </c>
      <c r="K299" t="e">
        <f>WRs!#REF!</f>
        <v>#REF!</v>
      </c>
      <c r="L299" t="e">
        <f>WRs!#REF!</f>
        <v>#REF!</v>
      </c>
      <c r="M299" t="e">
        <f>WRs!#REF!</f>
        <v>#REF!</v>
      </c>
      <c r="N299" t="e">
        <f>WRs!#REF!</f>
        <v>#REF!</v>
      </c>
      <c r="O299" t="e">
        <f>WRs!#REF!</f>
        <v>#REF!</v>
      </c>
      <c r="P299" t="str">
        <f>WRs!A83</f>
        <v>Legette</v>
      </c>
      <c r="Q299" t="str">
        <f>WRs!C83</f>
        <v>Panthers</v>
      </c>
      <c r="R299" s="70">
        <f>WRs!D83</f>
        <v>11</v>
      </c>
      <c r="S299" s="1" t="e">
        <f>CONCATENATE(WRs!#REF!," ",WRs!#REF!)</f>
        <v>#REF!</v>
      </c>
      <c r="T299" t="e">
        <f>WRs!#REF!</f>
        <v>#REF!</v>
      </c>
      <c r="U299" t="e">
        <f>WRs!#REF!</f>
        <v>#REF!</v>
      </c>
      <c r="V299" t="e">
        <f>WRs!#REF!</f>
        <v>#REF!</v>
      </c>
      <c r="W299">
        <f>WRs!F83</f>
        <v>0</v>
      </c>
      <c r="X299">
        <f>WRs!H83</f>
        <v>0</v>
      </c>
      <c r="Y299">
        <f>WRs!J83</f>
        <v>45</v>
      </c>
      <c r="Z299">
        <f>WRs!L83</f>
        <v>4</v>
      </c>
      <c r="AA299" s="70">
        <f>WRs!O83</f>
        <v>101</v>
      </c>
      <c r="AB299" s="1" t="str">
        <f>CONCATENATE(WRs!B83," ",WRs!A83)</f>
        <v>Xavier Legette</v>
      </c>
      <c r="AC299" t="str">
        <f>WRs!E83</f>
        <v>WR</v>
      </c>
      <c r="AD299" t="str">
        <f>WRs!C83</f>
        <v>Panthers</v>
      </c>
      <c r="AE299">
        <f>WRs!D83</f>
        <v>11</v>
      </c>
      <c r="AF299">
        <f>WRs!P83</f>
        <v>-31</v>
      </c>
      <c r="AG299">
        <f>WRs!R83</f>
        <v>-60</v>
      </c>
      <c r="AH299">
        <f>WRs!T83</f>
        <v>-16</v>
      </c>
      <c r="AI299">
        <f>WRs!V83</f>
        <v>-31</v>
      </c>
      <c r="AJ299" s="70">
        <f>WRs!X83</f>
        <v>-33</v>
      </c>
      <c r="AK299" t="e">
        <f t="shared" ca="1" si="52"/>
        <v>#NAME?</v>
      </c>
      <c r="AL299" t="e">
        <f t="shared" ca="1" si="53"/>
        <v>#NAME?</v>
      </c>
      <c r="AM299" t="e">
        <f t="shared" ca="1" si="54"/>
        <v>#NAME?</v>
      </c>
      <c r="AN299" t="e">
        <f t="shared" ca="1" si="55"/>
        <v>#NAME?</v>
      </c>
      <c r="AO299" t="e">
        <f t="shared" ca="1" si="56"/>
        <v>#NAME?</v>
      </c>
      <c r="AP299" t="e">
        <f t="shared" ca="1" si="57"/>
        <v>#NAME?</v>
      </c>
      <c r="AQ299" t="e">
        <f t="shared" ca="1" si="58"/>
        <v>#NAME?</v>
      </c>
      <c r="AR299" t="e">
        <f t="shared" ca="1" si="59"/>
        <v>#NAME?</v>
      </c>
      <c r="AS299" t="e">
        <f t="shared" ca="1" si="60"/>
        <v>#NAME?</v>
      </c>
      <c r="AT299" t="e">
        <f t="shared" ca="1" si="61"/>
        <v>#NAME?</v>
      </c>
      <c r="AU299" t="e">
        <f t="shared" ca="1" si="62"/>
        <v>#NAME?</v>
      </c>
      <c r="AV299" t="e">
        <f t="shared" ca="1" si="63"/>
        <v>#NAME?</v>
      </c>
    </row>
    <row r="300" spans="1:48" x14ac:dyDescent="0.35">
      <c r="A300" s="1" t="e">
        <f>CONCATENATE(WRs!#REF!," ",WRs!#REF!)</f>
        <v>#REF!</v>
      </c>
      <c r="B300" t="e">
        <f>WRs!#REF!</f>
        <v>#REF!</v>
      </c>
      <c r="C300" t="e">
        <f>WRs!#REF!</f>
        <v>#REF!</v>
      </c>
      <c r="D300" t="e">
        <f>WRs!#REF!</f>
        <v>#REF!</v>
      </c>
      <c r="E300" t="e">
        <f>WRs!#REF!</f>
        <v>#REF!</v>
      </c>
      <c r="F300" t="e">
        <f>WRs!#REF!</f>
        <v>#REF!</v>
      </c>
      <c r="G300" t="e">
        <f>WRs!#REF!</f>
        <v>#REF!</v>
      </c>
      <c r="H300" t="e">
        <f>WRs!#REF!</f>
        <v>#REF!</v>
      </c>
      <c r="I300" s="70" t="e">
        <f>WRs!#REF!</f>
        <v>#REF!</v>
      </c>
      <c r="J300" s="1" t="e">
        <f>CONCATENATE(WRs!#REF!," ",WRs!#REF!)</f>
        <v>#REF!</v>
      </c>
      <c r="K300" t="e">
        <f>WRs!#REF!</f>
        <v>#REF!</v>
      </c>
      <c r="L300" t="e">
        <f>WRs!#REF!</f>
        <v>#REF!</v>
      </c>
      <c r="M300" t="e">
        <f>WRs!#REF!</f>
        <v>#REF!</v>
      </c>
      <c r="N300" t="e">
        <f>WRs!#REF!</f>
        <v>#REF!</v>
      </c>
      <c r="O300" t="e">
        <f>WRs!#REF!</f>
        <v>#REF!</v>
      </c>
      <c r="P300" t="str">
        <f>WRs!A84</f>
        <v>Cowing</v>
      </c>
      <c r="Q300" t="str">
        <f>WRs!C84</f>
        <v>49ers</v>
      </c>
      <c r="R300" s="70">
        <f>WRs!D84</f>
        <v>9</v>
      </c>
      <c r="S300" s="1" t="e">
        <f>CONCATENATE(WRs!#REF!," ",WRs!#REF!)</f>
        <v>#REF!</v>
      </c>
      <c r="T300" t="e">
        <f>WRs!#REF!</f>
        <v>#REF!</v>
      </c>
      <c r="U300" t="e">
        <f>WRs!#REF!</f>
        <v>#REF!</v>
      </c>
      <c r="V300" t="e">
        <f>WRs!#REF!</f>
        <v>#REF!</v>
      </c>
      <c r="W300">
        <f>WRs!F84</f>
        <v>0</v>
      </c>
      <c r="X300">
        <f>WRs!H84</f>
        <v>0</v>
      </c>
      <c r="Y300">
        <f>WRs!J84</f>
        <v>38</v>
      </c>
      <c r="Z300">
        <f>WRs!L84</f>
        <v>3</v>
      </c>
      <c r="AA300" s="70">
        <f>WRs!O84</f>
        <v>102</v>
      </c>
      <c r="AB300" s="1" t="str">
        <f>CONCATENATE(WRs!B84," ",WRs!A84)</f>
        <v>Jacob Cowing</v>
      </c>
      <c r="AC300" t="str">
        <f>WRs!E84</f>
        <v>WR</v>
      </c>
      <c r="AD300" t="str">
        <f>WRs!C84</f>
        <v>49ers</v>
      </c>
      <c r="AE300">
        <f>WRs!D84</f>
        <v>9</v>
      </c>
      <c r="AF300">
        <f>WRs!P84</f>
        <v>-30</v>
      </c>
      <c r="AG300">
        <f>WRs!R84</f>
        <v>-66</v>
      </c>
      <c r="AH300">
        <f>WRs!T84</f>
        <v>-15</v>
      </c>
      <c r="AI300">
        <f>WRs!V84</f>
        <v>-30</v>
      </c>
      <c r="AJ300" s="70">
        <f>WRs!X84</f>
        <v>-32</v>
      </c>
      <c r="AK300" t="e">
        <f t="shared" ca="1" si="52"/>
        <v>#NAME?</v>
      </c>
      <c r="AL300" t="e">
        <f t="shared" ca="1" si="53"/>
        <v>#NAME?</v>
      </c>
      <c r="AM300" t="e">
        <f t="shared" ca="1" si="54"/>
        <v>#NAME?</v>
      </c>
      <c r="AN300" t="e">
        <f t="shared" ca="1" si="55"/>
        <v>#NAME?</v>
      </c>
      <c r="AO300" t="e">
        <f t="shared" ca="1" si="56"/>
        <v>#NAME?</v>
      </c>
      <c r="AP300" t="e">
        <f t="shared" ca="1" si="57"/>
        <v>#NAME?</v>
      </c>
      <c r="AQ300" t="e">
        <f t="shared" ca="1" si="58"/>
        <v>#NAME?</v>
      </c>
      <c r="AR300" t="e">
        <f t="shared" ca="1" si="59"/>
        <v>#NAME?</v>
      </c>
      <c r="AS300" t="e">
        <f t="shared" ca="1" si="60"/>
        <v>#NAME?</v>
      </c>
      <c r="AT300" t="e">
        <f t="shared" ca="1" si="61"/>
        <v>#NAME?</v>
      </c>
      <c r="AU300" t="e">
        <f t="shared" ca="1" si="62"/>
        <v>#NAME?</v>
      </c>
      <c r="AV300" t="e">
        <f t="shared" ca="1" si="63"/>
        <v>#NAME?</v>
      </c>
    </row>
    <row r="301" spans="1:48" x14ac:dyDescent="0.35">
      <c r="A301" s="1" t="e">
        <f>CONCATENATE(WRs!#REF!," ",WRs!#REF!)</f>
        <v>#REF!</v>
      </c>
      <c r="B301" t="e">
        <f>WRs!#REF!</f>
        <v>#REF!</v>
      </c>
      <c r="C301" t="e">
        <f>WRs!#REF!</f>
        <v>#REF!</v>
      </c>
      <c r="D301" t="e">
        <f>WRs!#REF!</f>
        <v>#REF!</v>
      </c>
      <c r="E301" t="e">
        <f>WRs!#REF!</f>
        <v>#REF!</v>
      </c>
      <c r="F301" t="e">
        <f>WRs!#REF!</f>
        <v>#REF!</v>
      </c>
      <c r="G301" t="e">
        <f>WRs!#REF!</f>
        <v>#REF!</v>
      </c>
      <c r="H301" t="e">
        <f>WRs!#REF!</f>
        <v>#REF!</v>
      </c>
      <c r="I301" s="70" t="e">
        <f>WRs!#REF!</f>
        <v>#REF!</v>
      </c>
      <c r="J301" s="1" t="e">
        <f>CONCATENATE(WRs!#REF!," ",WRs!#REF!)</f>
        <v>#REF!</v>
      </c>
      <c r="K301" t="e">
        <f>WRs!#REF!</f>
        <v>#REF!</v>
      </c>
      <c r="L301" t="e">
        <f>WRs!#REF!</f>
        <v>#REF!</v>
      </c>
      <c r="M301" t="e">
        <f>WRs!#REF!</f>
        <v>#REF!</v>
      </c>
      <c r="N301" t="e">
        <f>WRs!#REF!</f>
        <v>#REF!</v>
      </c>
      <c r="O301" t="e">
        <f>WRs!#REF!</f>
        <v>#REF!</v>
      </c>
      <c r="P301" t="str">
        <f>WRs!A85</f>
        <v>Slayton</v>
      </c>
      <c r="Q301" t="str">
        <f>WRs!C85</f>
        <v>Giants</v>
      </c>
      <c r="R301" s="70">
        <f>WRs!D85</f>
        <v>11</v>
      </c>
      <c r="S301" s="1" t="e">
        <f>CONCATENATE(WRs!#REF!," ",WRs!#REF!)</f>
        <v>#REF!</v>
      </c>
      <c r="T301" t="e">
        <f>WRs!#REF!</f>
        <v>#REF!</v>
      </c>
      <c r="U301" t="e">
        <f>WRs!#REF!</f>
        <v>#REF!</v>
      </c>
      <c r="V301" t="e">
        <f>WRs!#REF!</f>
        <v>#REF!</v>
      </c>
      <c r="W301">
        <f>WRs!F85</f>
        <v>0</v>
      </c>
      <c r="X301">
        <f>WRs!H85</f>
        <v>0</v>
      </c>
      <c r="Y301">
        <f>WRs!J85</f>
        <v>47</v>
      </c>
      <c r="Z301">
        <f>WRs!L85</f>
        <v>3</v>
      </c>
      <c r="AA301" s="70">
        <f>WRs!O85</f>
        <v>92</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e">
        <f t="shared" ca="1" si="52"/>
        <v>#NAME?</v>
      </c>
      <c r="AL301" t="e">
        <f t="shared" ca="1" si="53"/>
        <v>#NAME?</v>
      </c>
      <c r="AM301" t="e">
        <f t="shared" ca="1" si="54"/>
        <v>#NAME?</v>
      </c>
      <c r="AN301" t="e">
        <f t="shared" ca="1" si="55"/>
        <v>#NAME?</v>
      </c>
      <c r="AO301" t="e">
        <f t="shared" ca="1" si="56"/>
        <v>#NAME?</v>
      </c>
      <c r="AP301" t="e">
        <f t="shared" ca="1" si="57"/>
        <v>#NAME?</v>
      </c>
      <c r="AQ301" t="e">
        <f t="shared" ca="1" si="58"/>
        <v>#NAME?</v>
      </c>
      <c r="AR301" t="e">
        <f t="shared" ca="1" si="59"/>
        <v>#NAME?</v>
      </c>
      <c r="AS301" t="e">
        <f t="shared" ca="1" si="60"/>
        <v>#NAME?</v>
      </c>
      <c r="AT301" t="e">
        <f t="shared" ca="1" si="61"/>
        <v>#NAME?</v>
      </c>
      <c r="AU301" t="e">
        <f t="shared" ca="1" si="62"/>
        <v>#NAME?</v>
      </c>
      <c r="AV301" t="e">
        <f t="shared" ca="1" si="63"/>
        <v>#NAME?</v>
      </c>
    </row>
    <row r="302" spans="1:48" x14ac:dyDescent="0.35">
      <c r="A302" s="1" t="e">
        <f>CONCATENATE(WRs!#REF!," ",WRs!#REF!)</f>
        <v>#REF!</v>
      </c>
      <c r="B302" t="e">
        <f>WRs!#REF!</f>
        <v>#REF!</v>
      </c>
      <c r="C302" t="e">
        <f>WRs!#REF!</f>
        <v>#REF!</v>
      </c>
      <c r="D302" t="e">
        <f>WRs!#REF!</f>
        <v>#REF!</v>
      </c>
      <c r="E302" t="e">
        <f>WRs!#REF!</f>
        <v>#REF!</v>
      </c>
      <c r="F302" t="e">
        <f>WRs!#REF!</f>
        <v>#REF!</v>
      </c>
      <c r="G302" t="e">
        <f>WRs!#REF!</f>
        <v>#REF!</v>
      </c>
      <c r="H302" t="e">
        <f>WRs!#REF!</f>
        <v>#REF!</v>
      </c>
      <c r="I302" s="70" t="e">
        <f>WRs!#REF!</f>
        <v>#REF!</v>
      </c>
      <c r="J302" s="1" t="e">
        <f>CONCATENATE(WRs!#REF!," ",WRs!#REF!)</f>
        <v>#REF!</v>
      </c>
      <c r="K302" t="e">
        <f>WRs!#REF!</f>
        <v>#REF!</v>
      </c>
      <c r="L302" t="e">
        <f>WRs!#REF!</f>
        <v>#REF!</v>
      </c>
      <c r="M302" t="e">
        <f>WRs!#REF!</f>
        <v>#REF!</v>
      </c>
      <c r="N302" t="e">
        <f>WRs!#REF!</f>
        <v>#REF!</v>
      </c>
      <c r="O302" t="e">
        <f>WRs!#REF!</f>
        <v>#REF!</v>
      </c>
      <c r="P302" t="str">
        <f>WRs!A86</f>
        <v>Lazard</v>
      </c>
      <c r="Q302" t="str">
        <f>WRs!C86</f>
        <v>Jets</v>
      </c>
      <c r="R302" s="70">
        <f>WRs!D86</f>
        <v>12</v>
      </c>
      <c r="S302" s="1" t="e">
        <f>CONCATENATE(WRs!#REF!," ",WRs!#REF!)</f>
        <v>#REF!</v>
      </c>
      <c r="T302" t="e">
        <f>WRs!#REF!</f>
        <v>#REF!</v>
      </c>
      <c r="U302" t="e">
        <f>WRs!#REF!</f>
        <v>#REF!</v>
      </c>
      <c r="V302" t="e">
        <f>WRs!#REF!</f>
        <v>#REF!</v>
      </c>
      <c r="W302">
        <f>WRs!F86</f>
        <v>0</v>
      </c>
      <c r="X302">
        <f>WRs!H86</f>
        <v>0</v>
      </c>
      <c r="Y302">
        <f>WRs!J86</f>
        <v>40</v>
      </c>
      <c r="Z302">
        <f>WRs!L86</f>
        <v>5</v>
      </c>
      <c r="AA302" s="70">
        <f>WRs!O86</f>
        <v>93</v>
      </c>
      <c r="AB302" s="1" t="str">
        <f>CONCATENATE(WRs!B86," ",WRs!A86)</f>
        <v>Allen Lazard</v>
      </c>
      <c r="AC302" t="str">
        <f>WRs!E86</f>
        <v>WR</v>
      </c>
      <c r="AD302" t="str">
        <f>WRs!C86</f>
        <v>Jets</v>
      </c>
      <c r="AE302">
        <f>WRs!D86</f>
        <v>12</v>
      </c>
      <c r="AF302">
        <f>WRs!P86</f>
        <v>-39</v>
      </c>
      <c r="AG302">
        <f>WRs!R86</f>
        <v>-73</v>
      </c>
      <c r="AH302">
        <f>WRs!T86</f>
        <v>-21</v>
      </c>
      <c r="AI302">
        <f>WRs!V86</f>
        <v>-39</v>
      </c>
      <c r="AJ302" s="70">
        <f>WRs!X86</f>
        <v>-41</v>
      </c>
      <c r="AK302" t="e">
        <f t="shared" ca="1" si="52"/>
        <v>#NAME?</v>
      </c>
      <c r="AL302" t="e">
        <f t="shared" ca="1" si="53"/>
        <v>#NAME?</v>
      </c>
      <c r="AM302" t="e">
        <f t="shared" ca="1" si="54"/>
        <v>#NAME?</v>
      </c>
      <c r="AN302" t="e">
        <f t="shared" ca="1" si="55"/>
        <v>#NAME?</v>
      </c>
      <c r="AO302" t="e">
        <f t="shared" ca="1" si="56"/>
        <v>#NAME?</v>
      </c>
      <c r="AP302" t="e">
        <f t="shared" ca="1" si="57"/>
        <v>#NAME?</v>
      </c>
      <c r="AQ302" t="e">
        <f t="shared" ca="1" si="58"/>
        <v>#NAME?</v>
      </c>
      <c r="AR302" t="e">
        <f t="shared" ca="1" si="59"/>
        <v>#NAME?</v>
      </c>
      <c r="AS302" t="e">
        <f t="shared" ca="1" si="60"/>
        <v>#NAME?</v>
      </c>
      <c r="AT302" t="e">
        <f t="shared" ca="1" si="61"/>
        <v>#NAME?</v>
      </c>
      <c r="AU302" t="e">
        <f t="shared" ca="1" si="62"/>
        <v>#NAME?</v>
      </c>
      <c r="AV302" t="e">
        <f t="shared" ca="1" si="63"/>
        <v>#NAME?</v>
      </c>
    </row>
    <row r="303" spans="1:48" x14ac:dyDescent="0.35">
      <c r="A303" s="1" t="e">
        <f>CONCATENATE(WRs!#REF!," ",WRs!#REF!)</f>
        <v>#REF!</v>
      </c>
      <c r="B303" t="e">
        <f>WRs!#REF!</f>
        <v>#REF!</v>
      </c>
      <c r="C303" t="e">
        <f>WRs!#REF!</f>
        <v>#REF!</v>
      </c>
      <c r="D303" t="e">
        <f>WRs!#REF!</f>
        <v>#REF!</v>
      </c>
      <c r="E303" t="e">
        <f>WRs!#REF!</f>
        <v>#REF!</v>
      </c>
      <c r="F303" t="e">
        <f>WRs!#REF!</f>
        <v>#REF!</v>
      </c>
      <c r="G303" t="e">
        <f>WRs!#REF!</f>
        <v>#REF!</v>
      </c>
      <c r="H303" t="e">
        <f>WRs!#REF!</f>
        <v>#REF!</v>
      </c>
      <c r="I303" s="70" t="e">
        <f>WRs!#REF!</f>
        <v>#REF!</v>
      </c>
      <c r="J303" s="1" t="e">
        <f>CONCATENATE(WRs!#REF!," ",WRs!#REF!)</f>
        <v>#REF!</v>
      </c>
      <c r="K303" t="e">
        <f>WRs!#REF!</f>
        <v>#REF!</v>
      </c>
      <c r="L303" t="e">
        <f>WRs!#REF!</f>
        <v>#REF!</v>
      </c>
      <c r="M303" t="e">
        <f>WRs!#REF!</f>
        <v>#REF!</v>
      </c>
      <c r="N303" t="e">
        <f>WRs!#REF!</f>
        <v>#REF!</v>
      </c>
      <c r="O303" t="e">
        <f>WRs!#REF!</f>
        <v>#REF!</v>
      </c>
      <c r="P303" t="str">
        <f>WRs!A87</f>
        <v>Osborn</v>
      </c>
      <c r="Q303" t="str">
        <f>WRs!C87</f>
        <v>Patriots</v>
      </c>
      <c r="R303" s="70">
        <f>WRs!D87</f>
        <v>14</v>
      </c>
      <c r="S303" s="1" t="e">
        <f>CONCATENATE(WRs!#REF!," ",WRs!#REF!)</f>
        <v>#REF!</v>
      </c>
      <c r="T303" t="e">
        <f>WRs!#REF!</f>
        <v>#REF!</v>
      </c>
      <c r="U303" t="e">
        <f>WRs!#REF!</f>
        <v>#REF!</v>
      </c>
      <c r="V303" t="e">
        <f>WRs!#REF!</f>
        <v>#REF!</v>
      </c>
      <c r="W303">
        <f>WRs!F87</f>
        <v>0</v>
      </c>
      <c r="X303">
        <f>WRs!H87</f>
        <v>0</v>
      </c>
      <c r="Y303">
        <f>WRs!J87</f>
        <v>52</v>
      </c>
      <c r="Z303">
        <f>WRs!L87</f>
        <v>3</v>
      </c>
      <c r="AA303" s="70">
        <f>WRs!O87</f>
        <v>79</v>
      </c>
      <c r="AB303" s="1" t="str">
        <f>CONCATENATE(WRs!B87," ",WRs!A87)</f>
        <v>K.J. Osborn</v>
      </c>
      <c r="AC303" t="str">
        <f>WRs!E87</f>
        <v>WR</v>
      </c>
      <c r="AD303" t="str">
        <f>WRs!C87</f>
        <v>Patriots</v>
      </c>
      <c r="AE303">
        <f>WRs!D87</f>
        <v>14</v>
      </c>
      <c r="AF303">
        <f>WRs!P87</f>
        <v>-53</v>
      </c>
      <c r="AG303">
        <f>WRs!R87</f>
        <v>-75</v>
      </c>
      <c r="AH303">
        <f>WRs!T87</f>
        <v>-34</v>
      </c>
      <c r="AI303">
        <f>WRs!V87</f>
        <v>-53</v>
      </c>
      <c r="AJ303" s="70">
        <f>WRs!X87</f>
        <v>-55</v>
      </c>
      <c r="AK303" t="e">
        <f t="shared" ca="1" si="52"/>
        <v>#NAME?</v>
      </c>
      <c r="AL303" t="e">
        <f t="shared" ca="1" si="53"/>
        <v>#NAME?</v>
      </c>
      <c r="AM303" t="e">
        <f t="shared" ca="1" si="54"/>
        <v>#NAME?</v>
      </c>
      <c r="AN303" t="e">
        <f t="shared" ca="1" si="55"/>
        <v>#NAME?</v>
      </c>
      <c r="AO303" t="e">
        <f t="shared" ca="1" si="56"/>
        <v>#NAME?</v>
      </c>
      <c r="AP303" t="e">
        <f t="shared" ca="1" si="57"/>
        <v>#NAME?</v>
      </c>
      <c r="AQ303" t="e">
        <f t="shared" ca="1" si="58"/>
        <v>#NAME?</v>
      </c>
      <c r="AR303" t="e">
        <f t="shared" ca="1" si="59"/>
        <v>#NAME?</v>
      </c>
      <c r="AS303" t="e">
        <f t="shared" ca="1" si="60"/>
        <v>#NAME?</v>
      </c>
      <c r="AT303" t="e">
        <f t="shared" ca="1" si="61"/>
        <v>#NAME?</v>
      </c>
      <c r="AU303" t="e">
        <f t="shared" ca="1" si="62"/>
        <v>#NAME?</v>
      </c>
      <c r="AV303" t="e">
        <f t="shared" ca="1" si="63"/>
        <v>#NAME?</v>
      </c>
    </row>
    <row r="304" spans="1:48" x14ac:dyDescent="0.35">
      <c r="A304" s="1" t="e">
        <f>CONCATENATE(WRs!#REF!," ",WRs!#REF!)</f>
        <v>#REF!</v>
      </c>
      <c r="B304" t="e">
        <f>WRs!#REF!</f>
        <v>#REF!</v>
      </c>
      <c r="C304" t="e">
        <f>WRs!#REF!</f>
        <v>#REF!</v>
      </c>
      <c r="D304" t="e">
        <f>WRs!#REF!</f>
        <v>#REF!</v>
      </c>
      <c r="E304" t="e">
        <f>WRs!#REF!</f>
        <v>#REF!</v>
      </c>
      <c r="F304" t="e">
        <f>WRs!#REF!</f>
        <v>#REF!</v>
      </c>
      <c r="G304" t="e">
        <f>WRs!#REF!</f>
        <v>#REF!</v>
      </c>
      <c r="H304" t="e">
        <f>WRs!#REF!</f>
        <v>#REF!</v>
      </c>
      <c r="I304" s="70" t="e">
        <f>WRs!#REF!</f>
        <v>#REF!</v>
      </c>
      <c r="J304" s="1" t="e">
        <f>CONCATENATE(WRs!#REF!," ",WRs!#REF!)</f>
        <v>#REF!</v>
      </c>
      <c r="K304" t="e">
        <f>WRs!#REF!</f>
        <v>#REF!</v>
      </c>
      <c r="L304" t="e">
        <f>WRs!#REF!</f>
        <v>#REF!</v>
      </c>
      <c r="M304" t="e">
        <f>WRs!#REF!</f>
        <v>#REF!</v>
      </c>
      <c r="N304" t="e">
        <f>WRs!#REF!</f>
        <v>#REF!</v>
      </c>
      <c r="O304" t="e">
        <f>WRs!#REF!</f>
        <v>#REF!</v>
      </c>
      <c r="P304" t="str">
        <f>WRs!A88</f>
        <v>Bourne</v>
      </c>
      <c r="Q304" t="str">
        <f>WRs!C88</f>
        <v>Patriots</v>
      </c>
      <c r="R304" s="70">
        <f>WRs!D88</f>
        <v>14</v>
      </c>
      <c r="S304" s="1" t="e">
        <f>CONCATENATE(WRs!#REF!," ",WRs!#REF!)</f>
        <v>#REF!</v>
      </c>
      <c r="T304" t="e">
        <f>WRs!#REF!</f>
        <v>#REF!</v>
      </c>
      <c r="U304" t="e">
        <f>WRs!#REF!</f>
        <v>#REF!</v>
      </c>
      <c r="V304" t="e">
        <f>WRs!#REF!</f>
        <v>#REF!</v>
      </c>
      <c r="W304">
        <f>WRs!F88</f>
        <v>0</v>
      </c>
      <c r="X304">
        <f>WRs!H88</f>
        <v>0</v>
      </c>
      <c r="Y304">
        <f>WRs!J88</f>
        <v>46</v>
      </c>
      <c r="Z304">
        <f>WRs!L88</f>
        <v>3</v>
      </c>
      <c r="AA304" s="70">
        <f>WRs!O88</f>
        <v>84</v>
      </c>
      <c r="AB304" s="1" t="str">
        <f>CONCATENATE(WRs!B88," ",WRs!A88)</f>
        <v>Kendrick Bourne</v>
      </c>
      <c r="AC304" t="str">
        <f>WRs!E88</f>
        <v>WR</v>
      </c>
      <c r="AD304" t="str">
        <f>WRs!C88</f>
        <v>Patriots</v>
      </c>
      <c r="AE304">
        <f>WRs!D88</f>
        <v>14</v>
      </c>
      <c r="AF304">
        <f>WRs!P88</f>
        <v>-48</v>
      </c>
      <c r="AG304">
        <f>WRs!R88</f>
        <v>-76</v>
      </c>
      <c r="AH304">
        <f>WRs!T88</f>
        <v>-32</v>
      </c>
      <c r="AI304">
        <f>WRs!V88</f>
        <v>-48</v>
      </c>
      <c r="AJ304" s="70">
        <f>WRs!X88</f>
        <v>-50</v>
      </c>
      <c r="AK304" t="e">
        <f t="shared" ca="1" si="52"/>
        <v>#NAME?</v>
      </c>
      <c r="AL304" t="e">
        <f t="shared" ca="1" si="53"/>
        <v>#NAME?</v>
      </c>
      <c r="AM304" t="e">
        <f t="shared" ca="1" si="54"/>
        <v>#NAME?</v>
      </c>
      <c r="AN304" t="e">
        <f t="shared" ca="1" si="55"/>
        <v>#NAME?</v>
      </c>
      <c r="AO304" t="e">
        <f t="shared" ca="1" si="56"/>
        <v>#NAME?</v>
      </c>
      <c r="AP304" t="e">
        <f t="shared" ca="1" si="57"/>
        <v>#NAME?</v>
      </c>
      <c r="AQ304" t="e">
        <f t="shared" ca="1" si="58"/>
        <v>#NAME?</v>
      </c>
      <c r="AR304" t="e">
        <f t="shared" ca="1" si="59"/>
        <v>#NAME?</v>
      </c>
      <c r="AS304" t="e">
        <f t="shared" ca="1" si="60"/>
        <v>#NAME?</v>
      </c>
      <c r="AT304" t="e">
        <f t="shared" ca="1" si="61"/>
        <v>#NAME?</v>
      </c>
      <c r="AU304" t="e">
        <f t="shared" ca="1" si="62"/>
        <v>#NAME?</v>
      </c>
      <c r="AV304" t="e">
        <f t="shared" ca="1" si="63"/>
        <v>#NAME?</v>
      </c>
    </row>
    <row r="305" spans="1:48" x14ac:dyDescent="0.35">
      <c r="A305" s="1" t="e">
        <f>CONCATENATE(WRs!#REF!," ",WRs!#REF!)</f>
        <v>#REF!</v>
      </c>
      <c r="B305" t="e">
        <f>WRs!#REF!</f>
        <v>#REF!</v>
      </c>
      <c r="C305" t="e">
        <f>WRs!#REF!</f>
        <v>#REF!</v>
      </c>
      <c r="D305" t="e">
        <f>WRs!#REF!</f>
        <v>#REF!</v>
      </c>
      <c r="E305" t="e">
        <f>WRs!#REF!</f>
        <v>#REF!</v>
      </c>
      <c r="F305" t="e">
        <f>WRs!#REF!</f>
        <v>#REF!</v>
      </c>
      <c r="G305" t="e">
        <f>WRs!#REF!</f>
        <v>#REF!</v>
      </c>
      <c r="H305" t="e">
        <f>WRs!#REF!</f>
        <v>#REF!</v>
      </c>
      <c r="I305" s="70" t="e">
        <f>WRs!#REF!</f>
        <v>#REF!</v>
      </c>
      <c r="J305" s="1" t="e">
        <f>CONCATENATE(WRs!#REF!," ",WRs!#REF!)</f>
        <v>#REF!</v>
      </c>
      <c r="K305" t="e">
        <f>WRs!#REF!</f>
        <v>#REF!</v>
      </c>
      <c r="L305" t="e">
        <f>WRs!#REF!</f>
        <v>#REF!</v>
      </c>
      <c r="M305" t="e">
        <f>WRs!#REF!</f>
        <v>#REF!</v>
      </c>
      <c r="N305" t="e">
        <f>WRs!#REF!</f>
        <v>#REF!</v>
      </c>
      <c r="O305" t="e">
        <f>WRs!#REF!</f>
        <v>#REF!</v>
      </c>
      <c r="P305" t="str">
        <f>WRs!A89</f>
        <v>Chark</v>
      </c>
      <c r="Q305" t="str">
        <f>WRs!C89</f>
        <v>Chargers</v>
      </c>
      <c r="R305" s="70">
        <f>WRs!D89</f>
        <v>5</v>
      </c>
      <c r="S305" s="1" t="e">
        <f>CONCATENATE(WRs!#REF!," ",WRs!#REF!)</f>
        <v>#REF!</v>
      </c>
      <c r="T305" t="e">
        <f>WRs!#REF!</f>
        <v>#REF!</v>
      </c>
      <c r="U305" t="e">
        <f>WRs!#REF!</f>
        <v>#REF!</v>
      </c>
      <c r="V305" t="e">
        <f>WRs!#REF!</f>
        <v>#REF!</v>
      </c>
      <c r="W305">
        <f>WRs!F89</f>
        <v>0</v>
      </c>
      <c r="X305">
        <f>WRs!H89</f>
        <v>0</v>
      </c>
      <c r="Y305">
        <f>WRs!J89</f>
        <v>40</v>
      </c>
      <c r="Z305">
        <f>WRs!L89</f>
        <v>4</v>
      </c>
      <c r="AA305" s="70">
        <f>WRs!O89</f>
        <v>89</v>
      </c>
      <c r="AB305" s="1" t="str">
        <f>CONCATENATE(WRs!B89," ",WRs!A89)</f>
        <v>D.J. Chark</v>
      </c>
      <c r="AC305" t="str">
        <f>WRs!E89</f>
        <v>WR</v>
      </c>
      <c r="AD305" t="str">
        <f>WRs!C89</f>
        <v>Chargers</v>
      </c>
      <c r="AE305">
        <f>WRs!D89</f>
        <v>5</v>
      </c>
      <c r="AF305">
        <f>WRs!P89</f>
        <v>-43</v>
      </c>
      <c r="AG305">
        <f>WRs!R89</f>
        <v>-77</v>
      </c>
      <c r="AH305">
        <f>WRs!T89</f>
        <v>-26</v>
      </c>
      <c r="AI305">
        <f>WRs!V89</f>
        <v>-43</v>
      </c>
      <c r="AJ305" s="70">
        <f>WRs!X89</f>
        <v>-45</v>
      </c>
      <c r="AK305" t="e">
        <f t="shared" ca="1" si="52"/>
        <v>#NAME?</v>
      </c>
      <c r="AL305" t="e">
        <f t="shared" ca="1" si="53"/>
        <v>#NAME?</v>
      </c>
      <c r="AM305" t="e">
        <f t="shared" ca="1" si="54"/>
        <v>#NAME?</v>
      </c>
      <c r="AN305" t="e">
        <f t="shared" ca="1" si="55"/>
        <v>#NAME?</v>
      </c>
      <c r="AO305" t="e">
        <f t="shared" ca="1" si="56"/>
        <v>#NAME?</v>
      </c>
      <c r="AP305" t="e">
        <f t="shared" ca="1" si="57"/>
        <v>#NAME?</v>
      </c>
      <c r="AQ305" t="e">
        <f t="shared" ca="1" si="58"/>
        <v>#NAME?</v>
      </c>
      <c r="AR305" t="e">
        <f t="shared" ca="1" si="59"/>
        <v>#NAME?</v>
      </c>
      <c r="AS305" t="e">
        <f t="shared" ca="1" si="60"/>
        <v>#NAME?</v>
      </c>
      <c r="AT305" t="e">
        <f t="shared" ca="1" si="61"/>
        <v>#NAME?</v>
      </c>
      <c r="AU305" t="e">
        <f t="shared" ca="1" si="62"/>
        <v>#NAME?</v>
      </c>
      <c r="AV305" t="e">
        <f t="shared" ca="1" si="63"/>
        <v>#NAME?</v>
      </c>
    </row>
    <row r="306" spans="1:48" x14ac:dyDescent="0.35">
      <c r="A306" s="1" t="e">
        <f>CONCATENATE(WRs!#REF!," ",WRs!#REF!)</f>
        <v>#REF!</v>
      </c>
      <c r="B306" t="e">
        <f>WRs!#REF!</f>
        <v>#REF!</v>
      </c>
      <c r="C306" t="e">
        <f>WRs!#REF!</f>
        <v>#REF!</v>
      </c>
      <c r="D306" t="e">
        <f>WRs!#REF!</f>
        <v>#REF!</v>
      </c>
      <c r="E306" t="e">
        <f>WRs!#REF!</f>
        <v>#REF!</v>
      </c>
      <c r="F306" t="e">
        <f>WRs!#REF!</f>
        <v>#REF!</v>
      </c>
      <c r="G306" t="e">
        <f>WRs!#REF!</f>
        <v>#REF!</v>
      </c>
      <c r="H306" t="e">
        <f>WRs!#REF!</f>
        <v>#REF!</v>
      </c>
      <c r="I306" s="70" t="e">
        <f>WRs!#REF!</f>
        <v>#REF!</v>
      </c>
      <c r="J306" s="1" t="e">
        <f>CONCATENATE(WRs!#REF!," ",WRs!#REF!)</f>
        <v>#REF!</v>
      </c>
      <c r="K306" t="e">
        <f>WRs!#REF!</f>
        <v>#REF!</v>
      </c>
      <c r="L306" t="e">
        <f>WRs!#REF!</f>
        <v>#REF!</v>
      </c>
      <c r="M306" t="e">
        <f>WRs!#REF!</f>
        <v>#REF!</v>
      </c>
      <c r="N306" t="e">
        <f>WRs!#REF!</f>
        <v>#REF!</v>
      </c>
      <c r="O306" t="e">
        <f>WRs!#REF!</f>
        <v>#REF!</v>
      </c>
      <c r="P306" t="str">
        <f>WRs!A90</f>
        <v>Franklin</v>
      </c>
      <c r="Q306" t="str">
        <f>WRs!C90</f>
        <v>Broncos</v>
      </c>
      <c r="R306" s="70">
        <f>WRs!D90</f>
        <v>14</v>
      </c>
      <c r="S306" s="1" t="e">
        <f>CONCATENATE(WRs!#REF!," ",WRs!#REF!)</f>
        <v>#REF!</v>
      </c>
      <c r="T306" t="e">
        <f>WRs!#REF!</f>
        <v>#REF!</v>
      </c>
      <c r="U306" t="e">
        <f>WRs!#REF!</f>
        <v>#REF!</v>
      </c>
      <c r="V306" t="e">
        <f>WRs!#REF!</f>
        <v>#REF!</v>
      </c>
      <c r="W306">
        <f>WRs!F90</f>
        <v>0</v>
      </c>
      <c r="X306">
        <f>WRs!H90</f>
        <v>0</v>
      </c>
      <c r="Y306">
        <f>WRs!J90</f>
        <v>37</v>
      </c>
      <c r="Z306">
        <f>WRs!L90</f>
        <v>3</v>
      </c>
      <c r="AA306" s="70">
        <f>WRs!O90</f>
        <v>91</v>
      </c>
      <c r="AB306" s="1" t="str">
        <f>CONCATENATE(WRs!B90," ",WRs!A90)</f>
        <v>Troy Franklin</v>
      </c>
      <c r="AC306" t="str">
        <f>WRs!E90</f>
        <v>WR</v>
      </c>
      <c r="AD306" t="str">
        <f>WRs!C90</f>
        <v>Broncos</v>
      </c>
      <c r="AE306">
        <f>WRs!D90</f>
        <v>14</v>
      </c>
      <c r="AF306">
        <f>WRs!P90</f>
        <v>-41</v>
      </c>
      <c r="AG306">
        <f>WRs!R90</f>
        <v>-78</v>
      </c>
      <c r="AH306">
        <f>WRs!T90</f>
        <v>-21</v>
      </c>
      <c r="AI306">
        <f>WRs!V90</f>
        <v>-41</v>
      </c>
      <c r="AJ306" s="70">
        <f>WRs!X90</f>
        <v>-43</v>
      </c>
      <c r="AK306" t="e">
        <f t="shared" ca="1" si="52"/>
        <v>#NAME?</v>
      </c>
      <c r="AL306" t="e">
        <f t="shared" ca="1" si="53"/>
        <v>#NAME?</v>
      </c>
      <c r="AM306" t="e">
        <f t="shared" ca="1" si="54"/>
        <v>#NAME?</v>
      </c>
      <c r="AN306" t="e">
        <f t="shared" ca="1" si="55"/>
        <v>#NAME?</v>
      </c>
      <c r="AO306" t="e">
        <f t="shared" ca="1" si="56"/>
        <v>#NAME?</v>
      </c>
      <c r="AP306" t="e">
        <f t="shared" ca="1" si="57"/>
        <v>#NAME?</v>
      </c>
      <c r="AQ306" t="e">
        <f t="shared" ca="1" si="58"/>
        <v>#NAME?</v>
      </c>
      <c r="AR306" t="e">
        <f t="shared" ca="1" si="59"/>
        <v>#NAME?</v>
      </c>
      <c r="AS306" t="e">
        <f t="shared" ca="1" si="60"/>
        <v>#NAME?</v>
      </c>
      <c r="AT306" t="e">
        <f t="shared" ca="1" si="61"/>
        <v>#NAME?</v>
      </c>
      <c r="AU306" t="e">
        <f t="shared" ca="1" si="62"/>
        <v>#NAME?</v>
      </c>
      <c r="AV306" t="e">
        <f t="shared" ca="1" si="63"/>
        <v>#NAME?</v>
      </c>
    </row>
    <row r="307" spans="1:48" x14ac:dyDescent="0.35">
      <c r="A307" s="1" t="e">
        <f>CONCATENATE(WRs!#REF!," ",WRs!#REF!)</f>
        <v>#REF!</v>
      </c>
      <c r="B307" t="e">
        <f>WRs!#REF!</f>
        <v>#REF!</v>
      </c>
      <c r="C307" t="e">
        <f>WRs!#REF!</f>
        <v>#REF!</v>
      </c>
      <c r="D307" t="e">
        <f>WRs!#REF!</f>
        <v>#REF!</v>
      </c>
      <c r="E307" t="e">
        <f>WRs!#REF!</f>
        <v>#REF!</v>
      </c>
      <c r="F307" t="e">
        <f>WRs!#REF!</f>
        <v>#REF!</v>
      </c>
      <c r="G307" t="e">
        <f>WRs!#REF!</f>
        <v>#REF!</v>
      </c>
      <c r="H307" t="e">
        <f>WRs!#REF!</f>
        <v>#REF!</v>
      </c>
      <c r="I307" s="70" t="e">
        <f>WRs!#REF!</f>
        <v>#REF!</v>
      </c>
      <c r="J307" s="1" t="e">
        <f>CONCATENATE(WRs!#REF!," ",WRs!#REF!)</f>
        <v>#REF!</v>
      </c>
      <c r="K307" t="e">
        <f>WRs!#REF!</f>
        <v>#REF!</v>
      </c>
      <c r="L307" t="e">
        <f>WRs!#REF!</f>
        <v>#REF!</v>
      </c>
      <c r="M307" t="e">
        <f>WRs!#REF!</f>
        <v>#REF!</v>
      </c>
      <c r="N307" t="e">
        <f>WRs!#REF!</f>
        <v>#REF!</v>
      </c>
      <c r="O307" t="e">
        <f>WRs!#REF!</f>
        <v>#REF!</v>
      </c>
      <c r="P307" t="str">
        <f>WRs!A91</f>
        <v>Johnston</v>
      </c>
      <c r="Q307" t="str">
        <f>WRs!C91</f>
        <v>Chargers</v>
      </c>
      <c r="R307" s="70">
        <f>WRs!D91</f>
        <v>5</v>
      </c>
      <c r="S307" s="1" t="e">
        <f>CONCATENATE(WRs!#REF!," ",WRs!#REF!)</f>
        <v>#REF!</v>
      </c>
      <c r="T307" t="e">
        <f>WRs!#REF!</f>
        <v>#REF!</v>
      </c>
      <c r="U307" t="e">
        <f>WRs!#REF!</f>
        <v>#REF!</v>
      </c>
      <c r="V307" t="e">
        <f>WRs!#REF!</f>
        <v>#REF!</v>
      </c>
      <c r="W307">
        <f>WRs!F91</f>
        <v>0</v>
      </c>
      <c r="X307">
        <f>WRs!H91</f>
        <v>0</v>
      </c>
      <c r="Y307">
        <f>WRs!J91</f>
        <v>51</v>
      </c>
      <c r="Z307">
        <f>WRs!L91</f>
        <v>3</v>
      </c>
      <c r="AA307" s="70">
        <f>WRs!O91</f>
        <v>74</v>
      </c>
      <c r="AB307" s="1" t="str">
        <f>CONCATENATE(WRs!B91," ",WRs!A91)</f>
        <v>Quentin Johnston</v>
      </c>
      <c r="AC307" t="str">
        <f>WRs!E91</f>
        <v>WR</v>
      </c>
      <c r="AD307" t="str">
        <f>WRs!C91</f>
        <v>Chargers</v>
      </c>
      <c r="AE307">
        <f>WRs!D91</f>
        <v>5</v>
      </c>
      <c r="AF307">
        <f>WRs!P91</f>
        <v>-58</v>
      </c>
      <c r="AG307">
        <f>WRs!R91</f>
        <v>-81</v>
      </c>
      <c r="AH307">
        <f>WRs!T91</f>
        <v>-36</v>
      </c>
      <c r="AI307">
        <f>WRs!V91</f>
        <v>-58</v>
      </c>
      <c r="AJ307" s="70">
        <f>WRs!X91</f>
        <v>-60</v>
      </c>
      <c r="AK307" t="e">
        <f t="shared" ca="1" si="52"/>
        <v>#NAME?</v>
      </c>
      <c r="AL307" t="e">
        <f t="shared" ca="1" si="53"/>
        <v>#NAME?</v>
      </c>
      <c r="AM307" t="e">
        <f t="shared" ca="1" si="54"/>
        <v>#NAME?</v>
      </c>
      <c r="AN307" t="e">
        <f t="shared" ca="1" si="55"/>
        <v>#NAME?</v>
      </c>
      <c r="AO307" t="e">
        <f t="shared" ca="1" si="56"/>
        <v>#NAME?</v>
      </c>
      <c r="AP307" t="e">
        <f t="shared" ca="1" si="57"/>
        <v>#NAME?</v>
      </c>
      <c r="AQ307" t="e">
        <f t="shared" ca="1" si="58"/>
        <v>#NAME?</v>
      </c>
      <c r="AR307" t="e">
        <f t="shared" ca="1" si="59"/>
        <v>#NAME?</v>
      </c>
      <c r="AS307" t="e">
        <f t="shared" ca="1" si="60"/>
        <v>#NAME?</v>
      </c>
      <c r="AT307" t="e">
        <f t="shared" ca="1" si="61"/>
        <v>#NAME?</v>
      </c>
      <c r="AU307" t="e">
        <f t="shared" ca="1" si="62"/>
        <v>#NAME?</v>
      </c>
      <c r="AV307" t="e">
        <f t="shared" ca="1" si="63"/>
        <v>#NAME?</v>
      </c>
    </row>
    <row r="308" spans="1:48" x14ac:dyDescent="0.35">
      <c r="A308" s="1" t="e">
        <f>CONCATENATE(WRs!#REF!," ",WRs!#REF!)</f>
        <v>#REF!</v>
      </c>
      <c r="B308" t="e">
        <f>WRs!#REF!</f>
        <v>#REF!</v>
      </c>
      <c r="C308" t="e">
        <f>WRs!#REF!</f>
        <v>#REF!</v>
      </c>
      <c r="D308" t="e">
        <f>WRs!#REF!</f>
        <v>#REF!</v>
      </c>
      <c r="E308" t="e">
        <f>WRs!#REF!</f>
        <v>#REF!</v>
      </c>
      <c r="F308" t="e">
        <f>WRs!#REF!</f>
        <v>#REF!</v>
      </c>
      <c r="G308" t="e">
        <f>WRs!#REF!</f>
        <v>#REF!</v>
      </c>
      <c r="H308" t="e">
        <f>WRs!#REF!</f>
        <v>#REF!</v>
      </c>
      <c r="I308" s="70" t="e">
        <f>WRs!#REF!</f>
        <v>#REF!</v>
      </c>
      <c r="J308" s="1" t="e">
        <f>CONCATENATE(WRs!#REF!," ",WRs!#REF!)</f>
        <v>#REF!</v>
      </c>
      <c r="K308" t="e">
        <f>WRs!#REF!</f>
        <v>#REF!</v>
      </c>
      <c r="L308" t="e">
        <f>WRs!#REF!</f>
        <v>#REF!</v>
      </c>
      <c r="M308" t="e">
        <f>WRs!#REF!</f>
        <v>#REF!</v>
      </c>
      <c r="N308" t="e">
        <f>WRs!#REF!</f>
        <v>#REF!</v>
      </c>
      <c r="O308" t="e">
        <f>WRs!#REF!</f>
        <v>#REF!</v>
      </c>
      <c r="P308" t="str">
        <f>WRs!A92</f>
        <v>Mingo</v>
      </c>
      <c r="Q308" t="str">
        <f>WRs!C92</f>
        <v>Panthers</v>
      </c>
      <c r="R308" s="70">
        <f>WRs!D92</f>
        <v>11</v>
      </c>
      <c r="S308" s="1" t="e">
        <f>CONCATENATE(WRs!#REF!," ",WRs!#REF!)</f>
        <v>#REF!</v>
      </c>
      <c r="T308" t="e">
        <f>WRs!#REF!</f>
        <v>#REF!</v>
      </c>
      <c r="U308" t="e">
        <f>WRs!#REF!</f>
        <v>#REF!</v>
      </c>
      <c r="V308" t="e">
        <f>WRs!#REF!</f>
        <v>#REF!</v>
      </c>
      <c r="W308">
        <f>WRs!F92</f>
        <v>0</v>
      </c>
      <c r="X308">
        <f>WRs!H92</f>
        <v>0</v>
      </c>
      <c r="Y308">
        <f>WRs!J92</f>
        <v>57</v>
      </c>
      <c r="Z308">
        <f>WRs!L92</f>
        <v>2</v>
      </c>
      <c r="AA308" s="70">
        <f>WRs!O92</f>
        <v>67</v>
      </c>
      <c r="AB308" s="1" t="str">
        <f>CONCATENATE(WRs!B92," ",WRs!A92)</f>
        <v>Jonathan Mingo</v>
      </c>
      <c r="AC308" t="str">
        <f>WRs!E92</f>
        <v>WR</v>
      </c>
      <c r="AD308" t="str">
        <f>WRs!C92</f>
        <v>Panthers</v>
      </c>
      <c r="AE308">
        <f>WRs!D92</f>
        <v>11</v>
      </c>
      <c r="AF308">
        <f>WRs!P92</f>
        <v>-65</v>
      </c>
      <c r="AG308">
        <f>WRs!R92</f>
        <v>-82</v>
      </c>
      <c r="AH308">
        <f>WRs!T92</f>
        <v>-42</v>
      </c>
      <c r="AI308">
        <f>WRs!V92</f>
        <v>-65</v>
      </c>
      <c r="AJ308" s="70">
        <f>WRs!X92</f>
        <v>-67</v>
      </c>
      <c r="AK308" t="e">
        <f t="shared" ca="1" si="52"/>
        <v>#NAME?</v>
      </c>
      <c r="AL308" t="e">
        <f t="shared" ca="1" si="53"/>
        <v>#NAME?</v>
      </c>
      <c r="AM308" t="e">
        <f t="shared" ca="1" si="54"/>
        <v>#NAME?</v>
      </c>
      <c r="AN308" t="e">
        <f t="shared" ca="1" si="55"/>
        <v>#NAME?</v>
      </c>
      <c r="AO308" t="e">
        <f t="shared" ca="1" si="56"/>
        <v>#NAME?</v>
      </c>
      <c r="AP308" t="e">
        <f t="shared" ca="1" si="57"/>
        <v>#NAME?</v>
      </c>
      <c r="AQ308" t="e">
        <f t="shared" ca="1" si="58"/>
        <v>#NAME?</v>
      </c>
      <c r="AR308" t="e">
        <f t="shared" ca="1" si="59"/>
        <v>#NAME?</v>
      </c>
      <c r="AS308" t="e">
        <f t="shared" ca="1" si="60"/>
        <v>#NAME?</v>
      </c>
      <c r="AT308" t="e">
        <f t="shared" ca="1" si="61"/>
        <v>#NAME?</v>
      </c>
      <c r="AU308" t="e">
        <f t="shared" ca="1" si="62"/>
        <v>#NAME?</v>
      </c>
      <c r="AV308" t="e">
        <f t="shared" ca="1" si="63"/>
        <v>#NAME?</v>
      </c>
    </row>
    <row r="309" spans="1:48" x14ac:dyDescent="0.35">
      <c r="A309" s="1" t="e">
        <f>CONCATENATE(WRs!#REF!," ",WRs!#REF!)</f>
        <v>#REF!</v>
      </c>
      <c r="B309" t="e">
        <f>WRs!#REF!</f>
        <v>#REF!</v>
      </c>
      <c r="C309" t="e">
        <f>WRs!#REF!</f>
        <v>#REF!</v>
      </c>
      <c r="D309" t="e">
        <f>WRs!#REF!</f>
        <v>#REF!</v>
      </c>
      <c r="E309" t="e">
        <f>WRs!#REF!</f>
        <v>#REF!</v>
      </c>
      <c r="F309" t="e">
        <f>WRs!#REF!</f>
        <v>#REF!</v>
      </c>
      <c r="G309" t="e">
        <f>WRs!#REF!</f>
        <v>#REF!</v>
      </c>
      <c r="H309" t="e">
        <f>WRs!#REF!</f>
        <v>#REF!</v>
      </c>
      <c r="I309" s="70" t="e">
        <f>WRs!#REF!</f>
        <v>#REF!</v>
      </c>
      <c r="J309" s="1" t="e">
        <f>CONCATENATE(WRs!#REF!," ",WRs!#REF!)</f>
        <v>#REF!</v>
      </c>
      <c r="K309" t="e">
        <f>WRs!#REF!</f>
        <v>#REF!</v>
      </c>
      <c r="L309" t="e">
        <f>WRs!#REF!</f>
        <v>#REF!</v>
      </c>
      <c r="M309" t="e">
        <f>WRs!#REF!</f>
        <v>#REF!</v>
      </c>
      <c r="N309" t="e">
        <f>WRs!#REF!</f>
        <v>#REF!</v>
      </c>
      <c r="O309" t="e">
        <f>WRs!#REF!</f>
        <v>#REF!</v>
      </c>
      <c r="P309" t="str">
        <f>WRs!A93</f>
        <v>Walker</v>
      </c>
      <c r="Q309" t="str">
        <f>WRs!C93</f>
        <v>Ravens</v>
      </c>
      <c r="R309" s="70">
        <f>WRs!D93</f>
        <v>14</v>
      </c>
      <c r="S309" s="1" t="e">
        <f>CONCATENATE(WRs!#REF!," ",WRs!#REF!)</f>
        <v>#REF!</v>
      </c>
      <c r="T309" t="e">
        <f>WRs!#REF!</f>
        <v>#REF!</v>
      </c>
      <c r="U309" t="e">
        <f>WRs!#REF!</f>
        <v>#REF!</v>
      </c>
      <c r="V309" t="e">
        <f>WRs!#REF!</f>
        <v>#REF!</v>
      </c>
      <c r="W309">
        <f>WRs!F93</f>
        <v>0</v>
      </c>
      <c r="X309">
        <f>WRs!H93</f>
        <v>0</v>
      </c>
      <c r="Y309">
        <f>WRs!J93</f>
        <v>30</v>
      </c>
      <c r="Z309">
        <f>WRs!L93</f>
        <v>2</v>
      </c>
      <c r="AA309" s="70">
        <f>WRs!O93</f>
        <v>88</v>
      </c>
      <c r="AB309" s="1" t="str">
        <f>CONCATENATE(WRs!B93," ",WRs!A93)</f>
        <v>Devontez Walker</v>
      </c>
      <c r="AC309" t="str">
        <f>WRs!E93</f>
        <v>WR</v>
      </c>
      <c r="AD309" t="str">
        <f>WRs!C93</f>
        <v>Ravens</v>
      </c>
      <c r="AE309">
        <f>WRs!D93</f>
        <v>14</v>
      </c>
      <c r="AF309">
        <f>WRs!P93</f>
        <v>-44</v>
      </c>
      <c r="AG309">
        <f>WRs!R93</f>
        <v>-88</v>
      </c>
      <c r="AH309">
        <f>WRs!T93</f>
        <v>-24</v>
      </c>
      <c r="AI309">
        <f>WRs!V93</f>
        <v>-44</v>
      </c>
      <c r="AJ309" s="70">
        <f>WRs!X93</f>
        <v>-46</v>
      </c>
      <c r="AK309" t="e">
        <f t="shared" ca="1" si="52"/>
        <v>#NAME?</v>
      </c>
      <c r="AL309" t="e">
        <f t="shared" ca="1" si="53"/>
        <v>#NAME?</v>
      </c>
      <c r="AM309" t="e">
        <f t="shared" ca="1" si="54"/>
        <v>#NAME?</v>
      </c>
      <c r="AN309" t="e">
        <f t="shared" ca="1" si="55"/>
        <v>#NAME?</v>
      </c>
      <c r="AO309" t="e">
        <f t="shared" ca="1" si="56"/>
        <v>#NAME?</v>
      </c>
      <c r="AP309" t="e">
        <f t="shared" ca="1" si="57"/>
        <v>#NAME?</v>
      </c>
      <c r="AQ309" t="e">
        <f t="shared" ca="1" si="58"/>
        <v>#NAME?</v>
      </c>
      <c r="AR309" t="e">
        <f t="shared" ca="1" si="59"/>
        <v>#NAME?</v>
      </c>
      <c r="AS309" t="e">
        <f t="shared" ca="1" si="60"/>
        <v>#NAME?</v>
      </c>
      <c r="AT309" t="e">
        <f t="shared" ca="1" si="61"/>
        <v>#NAME?</v>
      </c>
      <c r="AU309" t="e">
        <f t="shared" ca="1" si="62"/>
        <v>#NAME?</v>
      </c>
      <c r="AV309" t="e">
        <f t="shared" ca="1" si="63"/>
        <v>#NAME?</v>
      </c>
    </row>
    <row r="310" spans="1:48" x14ac:dyDescent="0.35">
      <c r="A310" s="1" t="e">
        <f>CONCATENATE(WRs!#REF!," ",WRs!#REF!)</f>
        <v>#REF!</v>
      </c>
      <c r="B310" t="e">
        <f>WRs!#REF!</f>
        <v>#REF!</v>
      </c>
      <c r="C310" t="e">
        <f>WRs!#REF!</f>
        <v>#REF!</v>
      </c>
      <c r="D310" t="e">
        <f>WRs!#REF!</f>
        <v>#REF!</v>
      </c>
      <c r="E310" t="e">
        <f>WRs!#REF!</f>
        <v>#REF!</v>
      </c>
      <c r="F310" t="e">
        <f>WRs!#REF!</f>
        <v>#REF!</v>
      </c>
      <c r="G310" t="e">
        <f>WRs!#REF!</f>
        <v>#REF!</v>
      </c>
      <c r="H310" t="e">
        <f>WRs!#REF!</f>
        <v>#REF!</v>
      </c>
      <c r="I310" s="70" t="e">
        <f>WRs!#REF!</f>
        <v>#REF!</v>
      </c>
      <c r="J310" s="1" t="e">
        <f>CONCATENATE(WRs!#REF!," ",WRs!#REF!)</f>
        <v>#REF!</v>
      </c>
      <c r="K310" t="e">
        <f>WRs!#REF!</f>
        <v>#REF!</v>
      </c>
      <c r="L310" t="e">
        <f>WRs!#REF!</f>
        <v>#REF!</v>
      </c>
      <c r="M310" t="e">
        <f>WRs!#REF!</f>
        <v>#REF!</v>
      </c>
      <c r="N310" t="e">
        <f>WRs!#REF!</f>
        <v>#REF!</v>
      </c>
      <c r="O310" t="e">
        <f>WRs!#REF!</f>
        <v>#REF!</v>
      </c>
      <c r="P310" t="str">
        <f>WRs!A94</f>
        <v>Bateman</v>
      </c>
      <c r="Q310" t="str">
        <f>WRs!C94</f>
        <v>Ravens</v>
      </c>
      <c r="R310" s="70">
        <f>WRs!D94</f>
        <v>14</v>
      </c>
      <c r="S310" s="1" t="e">
        <f>CONCATENATE(WRs!#REF!," ",WRs!#REF!)</f>
        <v>#REF!</v>
      </c>
      <c r="T310" t="e">
        <f>WRs!#REF!</f>
        <v>#REF!</v>
      </c>
      <c r="U310" t="e">
        <f>WRs!#REF!</f>
        <v>#REF!</v>
      </c>
      <c r="V310" t="e">
        <f>WRs!#REF!</f>
        <v>#REF!</v>
      </c>
      <c r="W310">
        <f>WRs!F94</f>
        <v>0</v>
      </c>
      <c r="X310">
        <f>WRs!H94</f>
        <v>0</v>
      </c>
      <c r="Y310">
        <f>WRs!J94</f>
        <v>43</v>
      </c>
      <c r="Z310">
        <f>WRs!L94</f>
        <v>2</v>
      </c>
      <c r="AA310" s="70">
        <f>WRs!O94</f>
        <v>60</v>
      </c>
      <c r="AB310" s="1" t="str">
        <f>CONCATENATE(WRs!B94," ",WRs!A94)</f>
        <v>Rashod Bateman</v>
      </c>
      <c r="AC310" t="str">
        <f>WRs!E94</f>
        <v>WR</v>
      </c>
      <c r="AD310" t="str">
        <f>WRs!C94</f>
        <v>Ravens</v>
      </c>
      <c r="AE310">
        <f>WRs!D94</f>
        <v>14</v>
      </c>
      <c r="AF310">
        <f>WRs!P94</f>
        <v>-72</v>
      </c>
      <c r="AG310">
        <f>WRs!R94</f>
        <v>-103</v>
      </c>
      <c r="AH310">
        <f>WRs!T94</f>
        <v>-45</v>
      </c>
      <c r="AI310">
        <f>WRs!V94</f>
        <v>-72</v>
      </c>
      <c r="AJ310" s="70">
        <f>WRs!X94</f>
        <v>-74</v>
      </c>
      <c r="AK310" t="e">
        <f t="shared" ca="1" si="52"/>
        <v>#NAME?</v>
      </c>
      <c r="AL310" t="e">
        <f t="shared" ca="1" si="53"/>
        <v>#NAME?</v>
      </c>
      <c r="AM310" t="e">
        <f t="shared" ca="1" si="54"/>
        <v>#NAME?</v>
      </c>
      <c r="AN310" t="e">
        <f t="shared" ca="1" si="55"/>
        <v>#NAME?</v>
      </c>
      <c r="AO310" t="e">
        <f t="shared" ca="1" si="56"/>
        <v>#NAME?</v>
      </c>
      <c r="AP310" t="e">
        <f t="shared" ca="1" si="57"/>
        <v>#NAME?</v>
      </c>
      <c r="AQ310" t="e">
        <f t="shared" ca="1" si="58"/>
        <v>#NAME?</v>
      </c>
      <c r="AR310" t="e">
        <f t="shared" ca="1" si="59"/>
        <v>#NAME?</v>
      </c>
      <c r="AS310" t="e">
        <f t="shared" ca="1" si="60"/>
        <v>#NAME?</v>
      </c>
      <c r="AT310" t="e">
        <f t="shared" ca="1" si="61"/>
        <v>#NAME?</v>
      </c>
      <c r="AU310" t="e">
        <f t="shared" ca="1" si="62"/>
        <v>#NAME?</v>
      </c>
      <c r="AV310" t="e">
        <f t="shared" ca="1" si="63"/>
        <v>#NAME?</v>
      </c>
    </row>
    <row r="311" spans="1:48" x14ac:dyDescent="0.35">
      <c r="A311" s="1" t="e">
        <f>CONCATENATE(WRs!#REF!," ",WRs!#REF!)</f>
        <v>#REF!</v>
      </c>
      <c r="B311" t="e">
        <f>WRs!#REF!</f>
        <v>#REF!</v>
      </c>
      <c r="C311" t="e">
        <f>WRs!#REF!</f>
        <v>#REF!</v>
      </c>
      <c r="D311" t="e">
        <f>WRs!#REF!</f>
        <v>#REF!</v>
      </c>
      <c r="E311" t="e">
        <f>WRs!#REF!</f>
        <v>#REF!</v>
      </c>
      <c r="F311" t="e">
        <f>WRs!#REF!</f>
        <v>#REF!</v>
      </c>
      <c r="G311" t="e">
        <f>WRs!#REF!</f>
        <v>#REF!</v>
      </c>
      <c r="H311" t="e">
        <f>WRs!#REF!</f>
        <v>#REF!</v>
      </c>
      <c r="I311" s="70" t="e">
        <f>WRs!#REF!</f>
        <v>#REF!</v>
      </c>
      <c r="J311" s="1" t="e">
        <f>CONCATENATE(WRs!#REF!," ",WRs!#REF!)</f>
        <v>#REF!</v>
      </c>
      <c r="K311" t="e">
        <f>WRs!#REF!</f>
        <v>#REF!</v>
      </c>
      <c r="L311" t="e">
        <f>WRs!#REF!</f>
        <v>#REF!</v>
      </c>
      <c r="M311" t="e">
        <f>WRs!#REF!</f>
        <v>#REF!</v>
      </c>
      <c r="N311" t="e">
        <f>WRs!#REF!</f>
        <v>#REF!</v>
      </c>
      <c r="O311" t="e">
        <f>WRs!#REF!</f>
        <v>#REF!</v>
      </c>
      <c r="P311" t="str">
        <f>WRs!A95</f>
        <v>Hyatt</v>
      </c>
      <c r="Q311" t="str">
        <f>WRs!C95</f>
        <v>Giants</v>
      </c>
      <c r="R311" s="70">
        <f>WRs!D95</f>
        <v>11</v>
      </c>
      <c r="S311" s="1" t="e">
        <f>CONCATENATE(WRs!#REF!," ",WRs!#REF!)</f>
        <v>#REF!</v>
      </c>
      <c r="T311" t="e">
        <f>WRs!#REF!</f>
        <v>#REF!</v>
      </c>
      <c r="U311" t="e">
        <f>WRs!#REF!</f>
        <v>#REF!</v>
      </c>
      <c r="V311" t="e">
        <f>WRs!#REF!</f>
        <v>#REF!</v>
      </c>
      <c r="W311">
        <f>WRs!F95</f>
        <v>0</v>
      </c>
      <c r="X311">
        <f>WRs!H95</f>
        <v>0</v>
      </c>
      <c r="Y311">
        <f>WRs!J95</f>
        <v>36</v>
      </c>
      <c r="Z311">
        <f>WRs!L95</f>
        <v>2</v>
      </c>
      <c r="AA311" s="70">
        <f>WRs!O95</f>
        <v>66</v>
      </c>
      <c r="AB311" s="1" t="str">
        <f>CONCATENATE(WRs!B95," ",WRs!A95)</f>
        <v>Jalin Hyatt</v>
      </c>
      <c r="AC311" t="str">
        <f>WRs!E95</f>
        <v>WR</v>
      </c>
      <c r="AD311" t="str">
        <f>WRs!C95</f>
        <v>Giants</v>
      </c>
      <c r="AE311">
        <f>WRs!D95</f>
        <v>11</v>
      </c>
      <c r="AF311">
        <f>WRs!P95</f>
        <v>-66</v>
      </c>
      <c r="AG311">
        <f>WRs!R95</f>
        <v>-104</v>
      </c>
      <c r="AH311">
        <f>WRs!T95</f>
        <v>-43</v>
      </c>
      <c r="AI311">
        <f>WRs!V95</f>
        <v>-66</v>
      </c>
      <c r="AJ311" s="70">
        <f>WRs!X95</f>
        <v>-68</v>
      </c>
      <c r="AK311" t="e">
        <f t="shared" ca="1" si="52"/>
        <v>#NAME?</v>
      </c>
      <c r="AL311" t="e">
        <f t="shared" ca="1" si="53"/>
        <v>#NAME?</v>
      </c>
      <c r="AM311" t="e">
        <f t="shared" ca="1" si="54"/>
        <v>#NAME?</v>
      </c>
      <c r="AN311" t="e">
        <f t="shared" ca="1" si="55"/>
        <v>#NAME?</v>
      </c>
      <c r="AO311" t="e">
        <f t="shared" ca="1" si="56"/>
        <v>#NAME?</v>
      </c>
      <c r="AP311" t="e">
        <f t="shared" ca="1" si="57"/>
        <v>#NAME?</v>
      </c>
      <c r="AQ311" t="e">
        <f t="shared" ca="1" si="58"/>
        <v>#NAME?</v>
      </c>
      <c r="AR311" t="e">
        <f t="shared" ca="1" si="59"/>
        <v>#NAME?</v>
      </c>
      <c r="AS311" t="e">
        <f t="shared" ca="1" si="60"/>
        <v>#NAME?</v>
      </c>
      <c r="AT311" t="e">
        <f t="shared" ca="1" si="61"/>
        <v>#NAME?</v>
      </c>
      <c r="AU311" t="e">
        <f t="shared" ca="1" si="62"/>
        <v>#NAME?</v>
      </c>
      <c r="AV311" t="e">
        <f t="shared" ca="1" si="63"/>
        <v>#NAME?</v>
      </c>
    </row>
    <row r="312" spans="1:48" ht="15" thickBot="1" x14ac:dyDescent="0.4">
      <c r="A312" s="1" t="e">
        <f>CONCATENATE(WRs!#REF!," ",WRs!#REF!)</f>
        <v>#REF!</v>
      </c>
      <c r="B312" t="e">
        <f>WRs!#REF!</f>
        <v>#REF!</v>
      </c>
      <c r="C312" t="e">
        <f>WRs!#REF!</f>
        <v>#REF!</v>
      </c>
      <c r="D312" t="e">
        <f>WRs!#REF!</f>
        <v>#REF!</v>
      </c>
      <c r="E312" t="e">
        <f>WRs!#REF!</f>
        <v>#REF!</v>
      </c>
      <c r="F312" t="e">
        <f>WRs!#REF!</f>
        <v>#REF!</v>
      </c>
      <c r="G312" t="e">
        <f>WRs!#REF!</f>
        <v>#REF!</v>
      </c>
      <c r="H312" t="e">
        <f>WRs!#REF!</f>
        <v>#REF!</v>
      </c>
      <c r="I312" s="71" t="e">
        <f>WRs!#REF!</f>
        <v>#REF!</v>
      </c>
      <c r="J312" s="1" t="e">
        <f>CONCATENATE(WRs!#REF!," ",WRs!#REF!)</f>
        <v>#REF!</v>
      </c>
      <c r="K312" t="e">
        <f>WRs!#REF!</f>
        <v>#REF!</v>
      </c>
      <c r="L312" t="e">
        <f>WRs!#REF!</f>
        <v>#REF!</v>
      </c>
      <c r="M312" t="e">
        <f>WRs!#REF!</f>
        <v>#REF!</v>
      </c>
      <c r="N312" t="e">
        <f>WRs!#REF!</f>
        <v>#REF!</v>
      </c>
      <c r="O312" t="e">
        <f>WRs!#REF!</f>
        <v>#REF!</v>
      </c>
      <c r="P312" t="str">
        <f>WRs!A96</f>
        <v>Burks</v>
      </c>
      <c r="Q312" t="str">
        <f>WRs!C96</f>
        <v>Titans</v>
      </c>
      <c r="R312" s="71">
        <f>WRs!D96</f>
        <v>5</v>
      </c>
      <c r="S312" s="1" t="e">
        <f>CONCATENATE(WRs!#REF!," ",WRs!#REF!)</f>
        <v>#REF!</v>
      </c>
      <c r="T312" t="e">
        <f>WRs!#REF!</f>
        <v>#REF!</v>
      </c>
      <c r="U312" t="e">
        <f>WRs!#REF!</f>
        <v>#REF!</v>
      </c>
      <c r="V312" t="e">
        <f>WRs!#REF!</f>
        <v>#REF!</v>
      </c>
      <c r="W312">
        <f>WRs!F96</f>
        <v>0</v>
      </c>
      <c r="X312">
        <f>WRs!H96</f>
        <v>0</v>
      </c>
      <c r="Y312">
        <f>WRs!J96</f>
        <v>35</v>
      </c>
      <c r="Z312">
        <f>WRs!L96</f>
        <v>3</v>
      </c>
      <c r="AA312" s="71">
        <f>WRs!O96</f>
        <v>61</v>
      </c>
      <c r="AB312" s="1" t="str">
        <f>CONCATENATE(WRs!B96," ",WRs!A96)</f>
        <v>Treylon Burks</v>
      </c>
      <c r="AC312" t="str">
        <f>WRs!E96</f>
        <v>WR</v>
      </c>
      <c r="AD312" t="str">
        <f>WRs!C96</f>
        <v>Titans</v>
      </c>
      <c r="AE312">
        <f>WRs!D96</f>
        <v>5</v>
      </c>
      <c r="AF312">
        <f>WRs!P96</f>
        <v>-71</v>
      </c>
      <c r="AG312">
        <f>WRs!R96</f>
        <v>-110</v>
      </c>
      <c r="AH312">
        <f>WRs!T96</f>
        <v>-41</v>
      </c>
      <c r="AI312">
        <f>WRs!V96</f>
        <v>-71</v>
      </c>
      <c r="AJ312" s="71">
        <f>WRs!X96</f>
        <v>-73</v>
      </c>
      <c r="AK312" t="e">
        <f t="shared" ca="1" si="52"/>
        <v>#NAME?</v>
      </c>
      <c r="AL312" t="e">
        <f t="shared" ca="1" si="53"/>
        <v>#NAME?</v>
      </c>
      <c r="AM312" t="e">
        <f t="shared" ca="1" si="54"/>
        <v>#NAME?</v>
      </c>
      <c r="AN312" t="e">
        <f t="shared" ca="1" si="55"/>
        <v>#NAME?</v>
      </c>
      <c r="AO312" t="e">
        <f t="shared" ca="1" si="56"/>
        <v>#NAME?</v>
      </c>
      <c r="AP312" t="e">
        <f t="shared" ca="1" si="57"/>
        <v>#NAME?</v>
      </c>
      <c r="AQ312" t="e">
        <f t="shared" ca="1" si="58"/>
        <v>#NAME?</v>
      </c>
      <c r="AR312" t="e">
        <f t="shared" ca="1" si="59"/>
        <v>#NAME?</v>
      </c>
      <c r="AS312" t="e">
        <f t="shared" ca="1" si="60"/>
        <v>#NAME?</v>
      </c>
      <c r="AT312" t="e">
        <f t="shared" ca="1" si="61"/>
        <v>#NAME?</v>
      </c>
      <c r="AU312" t="e">
        <f t="shared" ca="1" si="62"/>
        <v>#NAME?</v>
      </c>
      <c r="AV312" t="e">
        <f t="shared" ca="1" si="63"/>
        <v>#NAME?</v>
      </c>
    </row>
    <row r="313" spans="1:48" x14ac:dyDescent="0.35">
      <c r="AB313" s="1"/>
      <c r="AC313" s="12"/>
    </row>
  </sheetData>
  <sortState xmlns:xlrd2="http://schemas.microsoft.com/office/spreadsheetml/2017/richdata2" ref="A2:AV312">
    <sortCondition ref="AC2"/>
  </sortState>
  <conditionalFormatting sqref="AR2">
    <cfRule type="expression" dxfId="1" priority="1">
      <formula>"""!!!"""</formula>
    </cfRule>
  </conditionalFormatting>
  <conditionalFormatting sqref="AR2:AV312">
    <cfRule type="cellIs" dxfId="0"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6"/>
  <sheetViews>
    <sheetView topLeftCell="Y27" zoomScale="70" zoomScaleNormal="70" workbookViewId="0">
      <selection activeCell="Y6" sqref="Y6"/>
    </sheetView>
  </sheetViews>
  <sheetFormatPr defaultRowHeight="14.5" x14ac:dyDescent="0.35"/>
  <cols>
    <col min="1" max="1" width="14.36328125" bestFit="1" customWidth="1"/>
    <col min="2" max="2" width="10.453125" bestFit="1" customWidth="1"/>
    <col min="3" max="4" width="8.6328125" customWidth="1"/>
    <col min="5" max="5" width="6.08984375" customWidth="1"/>
    <col min="6" max="6" width="8.6328125" customWidth="1"/>
    <col min="7" max="7" width="8.08984375" bestFit="1" customWidth="1"/>
    <col min="8" max="8" width="5.54296875" bestFit="1" customWidth="1"/>
    <col min="9" max="9" width="9.90625" bestFit="1" customWidth="1"/>
    <col min="10" max="10" width="6.81640625" hidden="1" customWidth="1"/>
    <col min="11" max="11" width="8.08984375" hidden="1" customWidth="1"/>
    <col min="12" max="12" width="7.54296875" hidden="1" customWidth="1"/>
    <col min="13" max="14" width="6.453125" hidden="1" customWidth="1"/>
    <col min="15" max="15" width="20.453125" hidden="1" customWidth="1"/>
    <col min="16" max="16" width="8.453125" hidden="1" customWidth="1"/>
    <col min="17" max="17" width="11.54296875" bestFit="1" customWidth="1"/>
    <col min="18" max="18" width="8.453125" hidden="1" customWidth="1"/>
    <col min="19" max="19" width="9.453125" hidden="1" customWidth="1"/>
    <col min="20" max="20" width="7.54296875" hidden="1" customWidth="1"/>
    <col min="21" max="21" width="12.08984375" hidden="1" customWidth="1"/>
    <col min="22" max="22" width="8.90625" hidden="1" customWidth="1"/>
    <col min="23" max="23" width="21.54296875" hidden="1" customWidth="1"/>
    <col min="24" max="24" width="17.453125" hidden="1" customWidth="1"/>
    <col min="25" max="25" width="233.36328125" bestFit="1" customWidth="1"/>
    <col min="27" max="27" width="15.6328125" bestFit="1" customWidth="1"/>
    <col min="29" max="29" width="11" bestFit="1" customWidth="1"/>
  </cols>
  <sheetData>
    <row r="1" spans="1:30" x14ac:dyDescent="0.35">
      <c r="A1" s="1" t="s">
        <v>0</v>
      </c>
      <c r="B1" s="1" t="s">
        <v>1</v>
      </c>
      <c r="C1" s="1" t="s">
        <v>2</v>
      </c>
      <c r="D1" s="2" t="s">
        <v>4</v>
      </c>
      <c r="E1" s="2" t="s">
        <v>3</v>
      </c>
      <c r="F1" s="2" t="s">
        <v>5</v>
      </c>
      <c r="G1" s="2" t="s">
        <v>6</v>
      </c>
      <c r="H1" s="2" t="s">
        <v>7</v>
      </c>
      <c r="I1" s="2" t="s">
        <v>8</v>
      </c>
      <c r="J1" s="2" t="s">
        <v>214</v>
      </c>
      <c r="K1" s="2" t="s">
        <v>64</v>
      </c>
      <c r="L1" s="2" t="s">
        <v>213</v>
      </c>
      <c r="M1" s="2" t="s">
        <v>9</v>
      </c>
      <c r="N1" s="2" t="s">
        <v>565</v>
      </c>
      <c r="O1" s="3" t="s">
        <v>10</v>
      </c>
      <c r="P1" s="2" t="s">
        <v>11</v>
      </c>
      <c r="Q1" s="3" t="s">
        <v>67</v>
      </c>
      <c r="R1" s="2" t="s">
        <v>68</v>
      </c>
      <c r="S1" s="3" t="s">
        <v>13</v>
      </c>
      <c r="T1" s="2" t="s">
        <v>14</v>
      </c>
      <c r="U1" s="3" t="s">
        <v>155</v>
      </c>
      <c r="V1" s="2" t="s">
        <v>12</v>
      </c>
      <c r="W1" s="53" t="s">
        <v>225</v>
      </c>
      <c r="X1" s="54" t="s">
        <v>224</v>
      </c>
      <c r="Y1" s="2" t="s">
        <v>770</v>
      </c>
      <c r="AA1" s="2" t="s">
        <v>211</v>
      </c>
      <c r="AB1" s="2" t="str">
        <f>'League Boundaries'!I1</f>
        <v>QBs</v>
      </c>
      <c r="AC1" s="2" t="s">
        <v>200</v>
      </c>
      <c r="AD1" s="2" t="s">
        <v>18</v>
      </c>
    </row>
    <row r="2" spans="1:30" x14ac:dyDescent="0.35">
      <c r="A2" s="1" t="s">
        <v>603</v>
      </c>
      <c r="B2" s="1" t="s">
        <v>604</v>
      </c>
      <c r="C2" s="1" t="s">
        <v>52</v>
      </c>
      <c r="D2">
        <v>6</v>
      </c>
      <c r="E2" t="s">
        <v>18</v>
      </c>
      <c r="F2">
        <v>4800</v>
      </c>
      <c r="G2">
        <v>38</v>
      </c>
      <c r="H2">
        <v>12</v>
      </c>
      <c r="I2">
        <v>370</v>
      </c>
      <c r="L2">
        <v>2</v>
      </c>
      <c r="N2">
        <v>8</v>
      </c>
      <c r="O2" s="96">
        <f>ROUNDDOWN((F2/'League Boundaries'!$B$2)+(G2*'League Boundaries'!$B$3)+(I2/'League Boundaries'!$B$5)+(J2*'League Boundaries'!$B$6)+(K2/'League Boundaries'!$B$7)+(L2*'League Boundaries'!$B$8)-(H2*'League Boundaries'!$B$4)+(M2),0)</f>
        <v>369</v>
      </c>
      <c r="P2">
        <f t="shared" ref="P2:P36" si="0" xml:space="preserve"> O2 - $AD$2</f>
        <v>58</v>
      </c>
      <c r="Q2" s="5">
        <f>ROUNDDOWN((F2/'League Boundaries'!$C$2)+(G2*'League Boundaries'!$C$3)+(I2/'League Boundaries'!$C$5)+(J2*'League Boundaries'!$C$6)+(K2/'League Boundaries'!$C$7)+(L2*'League Boundaries'!$C$8)-(H2*'League Boundaries'!$C$4)+(M2),0)</f>
        <v>369</v>
      </c>
      <c r="R2">
        <f t="shared" ref="R2:R36" si="1" xml:space="preserve"> Q2 - $AD$3</f>
        <v>58</v>
      </c>
      <c r="S2" s="96">
        <f>ROUNDDOWN((F2/'League Boundaries'!$D$2)+(G2*'League Boundaries'!$D$3)+(I2/'League Boundaries'!$D$5)+(J2*'League Boundaries'!$D$6)+(K2/'League Boundaries'!$D$7)+(L2*'League Boundaries'!$D$8)-(H2*'League Boundaries'!$D$4)+(M2),0)</f>
        <v>262</v>
      </c>
      <c r="T2">
        <f t="shared" ref="T2:T36" si="2" xml:space="preserve"> S2 - $AD$4</f>
        <v>39</v>
      </c>
      <c r="U2" s="96">
        <f>ROUNDDOWN((F2/'League Boundaries'!$E$2)+(G2*'League Boundaries'!$E$3)+(I2/'League Boundaries'!$E$5)+(J2*'League Boundaries'!$E$6)+(K2/'League Boundaries'!$E$7)+(L2*'League Boundaries'!$E$8)-(H2*'League Boundaries'!$E$4)+(M2),0)</f>
        <v>369</v>
      </c>
      <c r="V2">
        <f t="shared" ref="V2:V36" si="3" xml:space="preserve"> U2 - $AD$5</f>
        <v>159</v>
      </c>
      <c r="W2" s="55">
        <f t="shared" ref="W2:W36" si="4">ROUNDDOWN((F2/Yds.Pass.Pt)+(G2*TD.Pass.Pts)+(I2/Yds.Rush.Pt)+(J2*Catch.Pts)+(K2/Yds.Catch.Pt)+(L2*Td.RunCatch.Pts)-(H2*Intercept.Pts)+(M2),0)</f>
        <v>369</v>
      </c>
      <c r="X2" s="56">
        <f t="shared" ref="X2:X36" si="5" xml:space="preserve"> W2 - $AD$9</f>
        <v>58</v>
      </c>
      <c r="Y2" t="s">
        <v>1048</v>
      </c>
      <c r="AA2" t="s">
        <v>192</v>
      </c>
      <c r="AB2">
        <f>'League Boundaries'!I2</f>
        <v>15</v>
      </c>
      <c r="AC2" t="s">
        <v>201</v>
      </c>
      <c r="AD2">
        <f>LARGE(O:O,$AB$2)</f>
        <v>311</v>
      </c>
    </row>
    <row r="3" spans="1:30" x14ac:dyDescent="0.35">
      <c r="A3" s="1" t="s">
        <v>102</v>
      </c>
      <c r="B3" s="1" t="s">
        <v>41</v>
      </c>
      <c r="C3" s="1" t="s">
        <v>47</v>
      </c>
      <c r="D3">
        <v>12</v>
      </c>
      <c r="E3" t="s">
        <v>18</v>
      </c>
      <c r="F3">
        <v>4300</v>
      </c>
      <c r="G3">
        <v>30</v>
      </c>
      <c r="H3">
        <v>17</v>
      </c>
      <c r="I3">
        <v>590</v>
      </c>
      <c r="L3">
        <v>9</v>
      </c>
      <c r="M3">
        <v>-5</v>
      </c>
      <c r="N3">
        <v>8</v>
      </c>
      <c r="O3" s="96">
        <f>ROUNDDOWN((F3/'League Boundaries'!$B$2)+(G3*'League Boundaries'!$B$3)+(I3/'League Boundaries'!$B$5)+(J3*'League Boundaries'!$B$6)+(K3/'League Boundaries'!$B$7)+(L3*'League Boundaries'!$B$8)-(H3*'League Boundaries'!$B$4)+(M3),0)</f>
        <v>366</v>
      </c>
      <c r="P3">
        <f t="shared" si="0"/>
        <v>55</v>
      </c>
      <c r="Q3" s="5">
        <f>ROUNDDOWN((F3/'League Boundaries'!$C$2)+(G3*'League Boundaries'!$C$3)+(I3/'League Boundaries'!$C$5)+(J3*'League Boundaries'!$C$6)+(K3/'League Boundaries'!$C$7)+(L3*'League Boundaries'!$C$8)-(H3*'League Boundaries'!$C$4)+(M3),0)</f>
        <v>366</v>
      </c>
      <c r="R3">
        <f t="shared" si="1"/>
        <v>55</v>
      </c>
      <c r="S3" s="96">
        <f>ROUNDDOWN((F3/'League Boundaries'!$D$2)+(G3*'League Boundaries'!$D$3)+(I3/'League Boundaries'!$D$5)+(J3*'League Boundaries'!$D$6)+(K3/'League Boundaries'!$D$7)+(L3*'League Boundaries'!$D$8)-(H3*'League Boundaries'!$D$4)+(M3),0)</f>
        <v>261</v>
      </c>
      <c r="T3">
        <f t="shared" si="2"/>
        <v>38</v>
      </c>
      <c r="U3" s="96">
        <f>ROUNDDOWN((F3/'League Boundaries'!$E$2)+(G3*'League Boundaries'!$E$3)+(I3/'League Boundaries'!$E$5)+(J3*'League Boundaries'!$E$6)+(K3/'League Boundaries'!$E$7)+(L3*'League Boundaries'!$E$8)-(H3*'League Boundaries'!$E$4)+(M3),0)</f>
        <v>366</v>
      </c>
      <c r="V3">
        <f t="shared" si="3"/>
        <v>156</v>
      </c>
      <c r="W3" s="55">
        <f t="shared" si="4"/>
        <v>366</v>
      </c>
      <c r="X3" s="56">
        <f t="shared" si="5"/>
        <v>55</v>
      </c>
      <c r="Y3" t="s">
        <v>1047</v>
      </c>
      <c r="AA3" t="s">
        <v>195</v>
      </c>
      <c r="AB3">
        <f>'League Boundaries'!I3</f>
        <v>12</v>
      </c>
      <c r="AC3" t="s">
        <v>202</v>
      </c>
      <c r="AD3">
        <f>LARGE(Q:Q,$AB$2)</f>
        <v>311</v>
      </c>
    </row>
    <row r="4" spans="1:30" x14ac:dyDescent="0.35">
      <c r="A4" s="1" t="s">
        <v>695</v>
      </c>
      <c r="B4" s="1" t="s">
        <v>634</v>
      </c>
      <c r="C4" s="1" t="s">
        <v>37</v>
      </c>
      <c r="D4">
        <v>5</v>
      </c>
      <c r="E4" t="s">
        <v>18</v>
      </c>
      <c r="F4">
        <v>3700</v>
      </c>
      <c r="G4">
        <v>22</v>
      </c>
      <c r="H4">
        <v>12</v>
      </c>
      <c r="I4">
        <v>730</v>
      </c>
      <c r="L4">
        <v>13</v>
      </c>
      <c r="N4">
        <v>10</v>
      </c>
      <c r="O4" s="96">
        <f>ROUNDDOWN((F4/'League Boundaries'!$B$2)+(G4*'League Boundaries'!$B$3)+(I4/'League Boundaries'!$B$5)+(J4*'League Boundaries'!$B$6)+(K4/'League Boundaries'!$B$7)+(L4*'League Boundaries'!$B$8)-(H4*'League Boundaries'!$B$4)+(M4),0)</f>
        <v>363</v>
      </c>
      <c r="P4">
        <f t="shared" si="0"/>
        <v>52</v>
      </c>
      <c r="Q4" s="5">
        <f>ROUNDDOWN((F4/'League Boundaries'!$C$2)+(G4*'League Boundaries'!$C$3)+(I4/'League Boundaries'!$C$5)+(J4*'League Boundaries'!$C$6)+(K4/'League Boundaries'!$C$7)+(L4*'League Boundaries'!$C$8)-(H4*'League Boundaries'!$C$4)+(M4),0)</f>
        <v>363</v>
      </c>
      <c r="R4">
        <f t="shared" si="1"/>
        <v>52</v>
      </c>
      <c r="S4" s="96">
        <f>ROUNDDOWN((F4/'League Boundaries'!$D$2)+(G4*'League Boundaries'!$D$3)+(I4/'League Boundaries'!$D$5)+(J4*'League Boundaries'!$D$6)+(K4/'League Boundaries'!$D$7)+(L4*'League Boundaries'!$D$8)-(H4*'League Boundaries'!$D$4)+(M4),0)</f>
        <v>257</v>
      </c>
      <c r="T4">
        <f t="shared" si="2"/>
        <v>34</v>
      </c>
      <c r="U4" s="96">
        <f>ROUNDDOWN((F4/'League Boundaries'!$E$2)+(G4*'League Boundaries'!$E$3)+(I4/'League Boundaries'!$E$5)+(J4*'League Boundaries'!$E$6)+(K4/'League Boundaries'!$E$7)+(L4*'League Boundaries'!$E$8)-(H4*'League Boundaries'!$E$4)+(M4),0)</f>
        <v>363</v>
      </c>
      <c r="V4">
        <f t="shared" si="3"/>
        <v>153</v>
      </c>
      <c r="W4" s="55">
        <f t="shared" si="4"/>
        <v>363</v>
      </c>
      <c r="X4" s="56">
        <f t="shared" si="5"/>
        <v>52</v>
      </c>
      <c r="Y4" t="s">
        <v>860</v>
      </c>
      <c r="AA4" t="s">
        <v>212</v>
      </c>
      <c r="AB4">
        <f>'League Boundaries'!I4</f>
        <v>1</v>
      </c>
      <c r="AC4" t="s">
        <v>203</v>
      </c>
      <c r="AD4">
        <f>LARGE(S:S,$AB$2)</f>
        <v>223</v>
      </c>
    </row>
    <row r="5" spans="1:30" x14ac:dyDescent="0.35">
      <c r="A5" s="1" t="s">
        <v>787</v>
      </c>
      <c r="B5" s="1" t="s">
        <v>750</v>
      </c>
      <c r="C5" s="1" t="s">
        <v>36</v>
      </c>
      <c r="D5">
        <v>14</v>
      </c>
      <c r="E5" t="s">
        <v>18</v>
      </c>
      <c r="F5">
        <v>4600</v>
      </c>
      <c r="G5">
        <v>35</v>
      </c>
      <c r="H5">
        <v>6</v>
      </c>
      <c r="I5">
        <v>190</v>
      </c>
      <c r="L5">
        <v>4</v>
      </c>
      <c r="N5">
        <v>30</v>
      </c>
      <c r="O5" s="96">
        <f>ROUNDDOWN((F5/'League Boundaries'!$B$2)+(G5*'League Boundaries'!$B$3)+(I5/'League Boundaries'!$B$5)+(J5*'League Boundaries'!$B$6)+(K5/'League Boundaries'!$B$7)+(L5*'League Boundaries'!$B$8)-(H5*'League Boundaries'!$B$4)+(M5),0)</f>
        <v>355</v>
      </c>
      <c r="P5">
        <f t="shared" si="0"/>
        <v>44</v>
      </c>
      <c r="Q5" s="5">
        <f>ROUNDDOWN((F5/'League Boundaries'!$C$2)+(G5*'League Boundaries'!$C$3)+(I5/'League Boundaries'!$C$5)+(J5*'League Boundaries'!$C$6)+(K5/'League Boundaries'!$C$7)+(L5*'League Boundaries'!$C$8)-(H5*'League Boundaries'!$C$4)+(M5),0)</f>
        <v>355</v>
      </c>
      <c r="R5">
        <f t="shared" si="1"/>
        <v>44</v>
      </c>
      <c r="S5" s="96">
        <f>ROUNDDOWN((F5/'League Boundaries'!$D$2)+(G5*'League Boundaries'!$D$3)+(I5/'League Boundaries'!$D$5)+(J5*'League Boundaries'!$D$6)+(K5/'League Boundaries'!$D$7)+(L5*'League Boundaries'!$D$8)-(H5*'League Boundaries'!$D$4)+(M5),0)</f>
        <v>257</v>
      </c>
      <c r="T5">
        <f t="shared" si="2"/>
        <v>34</v>
      </c>
      <c r="U5" s="96">
        <f>ROUNDDOWN((F5/'League Boundaries'!$E$2)+(G5*'League Boundaries'!$E$3)+(I5/'League Boundaries'!$E$5)+(J5*'League Boundaries'!$E$6)+(K5/'League Boundaries'!$E$7)+(L5*'League Boundaries'!$E$8)-(H5*'League Boundaries'!$E$4)+(M5),0)</f>
        <v>355</v>
      </c>
      <c r="V5">
        <f t="shared" si="3"/>
        <v>145</v>
      </c>
      <c r="W5" s="55">
        <f t="shared" si="4"/>
        <v>355</v>
      </c>
      <c r="X5" s="56">
        <f t="shared" si="5"/>
        <v>44</v>
      </c>
      <c r="Y5" t="s">
        <v>1049</v>
      </c>
      <c r="AC5" t="s">
        <v>204</v>
      </c>
      <c r="AD5">
        <v>210</v>
      </c>
    </row>
    <row r="6" spans="1:30" x14ac:dyDescent="0.35">
      <c r="A6" s="1" t="s">
        <v>788</v>
      </c>
      <c r="B6" s="1" t="s">
        <v>710</v>
      </c>
      <c r="C6" s="1" t="s">
        <v>17</v>
      </c>
      <c r="D6">
        <v>10</v>
      </c>
      <c r="E6" t="s">
        <v>18</v>
      </c>
      <c r="F6" s="4">
        <v>4400</v>
      </c>
      <c r="G6">
        <v>35</v>
      </c>
      <c r="H6">
        <v>11</v>
      </c>
      <c r="I6">
        <v>240</v>
      </c>
      <c r="L6">
        <v>4</v>
      </c>
      <c r="N6">
        <v>20</v>
      </c>
      <c r="O6" s="96">
        <f>ROUNDDOWN((F6/'League Boundaries'!$B$2)+(G6*'League Boundaries'!$B$3)+(I6/'League Boundaries'!$B$5)+(J6*'League Boundaries'!$B$6)+(K6/'League Boundaries'!$B$7)+(L6*'League Boundaries'!$B$8)-(H6*'League Boundaries'!$B$4)+(M6),0)</f>
        <v>342</v>
      </c>
      <c r="P6">
        <f t="shared" si="0"/>
        <v>31</v>
      </c>
      <c r="Q6" s="5">
        <f>ROUNDDOWN((F6/'League Boundaries'!$C$2)+(G6*'League Boundaries'!$C$3)+(I6/'League Boundaries'!$C$5)+(J6*'League Boundaries'!$C$6)+(K6/'League Boundaries'!$C$7)+(L6*'League Boundaries'!$C$8)-(H6*'League Boundaries'!$C$4)+(M6),0)</f>
        <v>342</v>
      </c>
      <c r="R6">
        <f t="shared" si="1"/>
        <v>31</v>
      </c>
      <c r="S6" s="96">
        <f>ROUNDDOWN((F6/'League Boundaries'!$D$2)+(G6*'League Boundaries'!$D$3)+(I6/'League Boundaries'!$D$5)+(J6*'League Boundaries'!$D$6)+(K6/'League Boundaries'!$D$7)+(L6*'League Boundaries'!$D$8)-(H6*'League Boundaries'!$D$4)+(M6),0)</f>
        <v>250</v>
      </c>
      <c r="T6">
        <f t="shared" si="2"/>
        <v>27</v>
      </c>
      <c r="U6" s="96">
        <f>ROUNDDOWN((F6/'League Boundaries'!$E$2)+(G6*'League Boundaries'!$E$3)+(I6/'League Boundaries'!$E$5)+(J6*'League Boundaries'!$E$6)+(K6/'League Boundaries'!$E$7)+(L6*'League Boundaries'!$E$8)-(H6*'League Boundaries'!$E$4)+(M6),0)</f>
        <v>342</v>
      </c>
      <c r="V6">
        <f t="shared" si="3"/>
        <v>132</v>
      </c>
      <c r="W6" s="55">
        <f t="shared" si="4"/>
        <v>342</v>
      </c>
      <c r="X6" s="56">
        <f t="shared" si="5"/>
        <v>31</v>
      </c>
      <c r="Y6" t="s">
        <v>873</v>
      </c>
    </row>
    <row r="7" spans="1:30" ht="15" thickBot="1" x14ac:dyDescent="0.4">
      <c r="A7" s="1" t="s">
        <v>658</v>
      </c>
      <c r="B7" s="1" t="s">
        <v>45</v>
      </c>
      <c r="C7" s="1" t="s">
        <v>53</v>
      </c>
      <c r="D7">
        <v>12</v>
      </c>
      <c r="E7" t="s">
        <v>18</v>
      </c>
      <c r="F7">
        <v>4600</v>
      </c>
      <c r="G7">
        <v>36</v>
      </c>
      <c r="H7">
        <v>12</v>
      </c>
      <c r="I7">
        <v>220</v>
      </c>
      <c r="L7">
        <v>2</v>
      </c>
      <c r="N7">
        <v>15</v>
      </c>
      <c r="O7" s="96">
        <f>ROUNDDOWN((F7/'League Boundaries'!$B$2)+(G7*'League Boundaries'!$B$3)+(I7/'League Boundaries'!$B$5)+(J7*'League Boundaries'!$B$6)+(K7/'League Boundaries'!$B$7)+(L7*'League Boundaries'!$B$8)-(H7*'League Boundaries'!$B$4)+(M7),0)</f>
        <v>338</v>
      </c>
      <c r="P7">
        <f t="shared" si="0"/>
        <v>27</v>
      </c>
      <c r="Q7" s="5">
        <f>ROUNDDOWN((F7/'League Boundaries'!$C$2)+(G7*'League Boundaries'!$C$3)+(I7/'League Boundaries'!$C$5)+(J7*'League Boundaries'!$C$6)+(K7/'League Boundaries'!$C$7)+(L7*'League Boundaries'!$C$8)-(H7*'League Boundaries'!$C$4)+(M7),0)</f>
        <v>338</v>
      </c>
      <c r="R7">
        <f t="shared" si="1"/>
        <v>27</v>
      </c>
      <c r="S7" s="96">
        <f>ROUNDDOWN((F7/'League Boundaries'!$D$2)+(G7*'League Boundaries'!$D$3)+(I7/'League Boundaries'!$D$5)+(J7*'League Boundaries'!$D$6)+(K7/'League Boundaries'!$D$7)+(L7*'League Boundaries'!$D$8)-(H7*'League Boundaries'!$D$4)+(M7),0)</f>
        <v>244</v>
      </c>
      <c r="T7">
        <f t="shared" si="2"/>
        <v>21</v>
      </c>
      <c r="U7" s="96">
        <f>ROUNDDOWN((F7/'League Boundaries'!$E$2)+(G7*'League Boundaries'!$E$3)+(I7/'League Boundaries'!$E$5)+(J7*'League Boundaries'!$E$6)+(K7/'League Boundaries'!$E$7)+(L7*'League Boundaries'!$E$8)-(H7*'League Boundaries'!$E$4)+(M7),0)</f>
        <v>338</v>
      </c>
      <c r="V7">
        <f t="shared" si="3"/>
        <v>128</v>
      </c>
      <c r="W7" s="55">
        <f t="shared" si="4"/>
        <v>338</v>
      </c>
      <c r="X7" s="56">
        <f t="shared" si="5"/>
        <v>27</v>
      </c>
      <c r="Y7" t="s">
        <v>861</v>
      </c>
    </row>
    <row r="8" spans="1:30" x14ac:dyDescent="0.35">
      <c r="A8" s="1" t="s">
        <v>659</v>
      </c>
      <c r="B8" s="1" t="s">
        <v>660</v>
      </c>
      <c r="C8" s="1" t="s">
        <v>58</v>
      </c>
      <c r="D8">
        <v>6</v>
      </c>
      <c r="E8" t="s">
        <v>18</v>
      </c>
      <c r="F8">
        <v>4900</v>
      </c>
      <c r="G8">
        <v>33</v>
      </c>
      <c r="H8">
        <v>12</v>
      </c>
      <c r="I8">
        <v>80</v>
      </c>
      <c r="L8">
        <v>3</v>
      </c>
      <c r="N8">
        <v>30</v>
      </c>
      <c r="O8" s="96">
        <f>ROUNDDOWN((F8/'League Boundaries'!$B$2)+(G8*'League Boundaries'!$B$3)+(I8/'League Boundaries'!$B$5)+(J8*'League Boundaries'!$B$6)+(K8/'League Boundaries'!$B$7)+(L8*'League Boundaries'!$B$8)-(H8*'League Boundaries'!$B$4)+(M8),0)</f>
        <v>330</v>
      </c>
      <c r="P8">
        <f t="shared" si="0"/>
        <v>19</v>
      </c>
      <c r="Q8" s="5">
        <f>ROUNDDOWN((F8/'League Boundaries'!$C$2)+(G8*'League Boundaries'!$C$3)+(I8/'League Boundaries'!$C$5)+(J8*'League Boundaries'!$C$6)+(K8/'League Boundaries'!$C$7)+(L8*'League Boundaries'!$C$8)-(H8*'League Boundaries'!$C$4)+(M8),0)</f>
        <v>330</v>
      </c>
      <c r="R8">
        <f t="shared" si="1"/>
        <v>19</v>
      </c>
      <c r="S8" s="96">
        <f>ROUNDDOWN((F8/'League Boundaries'!$D$2)+(G8*'League Boundaries'!$D$3)+(I8/'League Boundaries'!$D$5)+(J8*'League Boundaries'!$D$6)+(K8/'League Boundaries'!$D$7)+(L8*'League Boundaries'!$D$8)-(H8*'League Boundaries'!$D$4)+(M8),0)</f>
        <v>239</v>
      </c>
      <c r="T8">
        <f t="shared" si="2"/>
        <v>16</v>
      </c>
      <c r="U8" s="96">
        <f>ROUNDDOWN((F8/'League Boundaries'!$E$2)+(G8*'League Boundaries'!$E$3)+(I8/'League Boundaries'!$E$5)+(J8*'League Boundaries'!$E$6)+(K8/'League Boundaries'!$E$7)+(L8*'League Boundaries'!$E$8)-(H8*'League Boundaries'!$E$4)+(M8),0)</f>
        <v>330</v>
      </c>
      <c r="V8">
        <f t="shared" si="3"/>
        <v>120</v>
      </c>
      <c r="W8" s="55">
        <f t="shared" si="4"/>
        <v>330</v>
      </c>
      <c r="X8" s="56">
        <f t="shared" si="5"/>
        <v>19</v>
      </c>
      <c r="Y8" t="s">
        <v>864</v>
      </c>
      <c r="AA8" s="59" t="s">
        <v>211</v>
      </c>
      <c r="AB8" s="60" t="str">
        <f>'League Boundaries'!K15</f>
        <v>QBs</v>
      </c>
      <c r="AC8" s="60" t="s">
        <v>200</v>
      </c>
      <c r="AD8" s="54" t="s">
        <v>18</v>
      </c>
    </row>
    <row r="9" spans="1:30" x14ac:dyDescent="0.35">
      <c r="A9" s="1" t="s">
        <v>786</v>
      </c>
      <c r="B9" s="1" t="s">
        <v>625</v>
      </c>
      <c r="C9" s="1" t="s">
        <v>35</v>
      </c>
      <c r="D9">
        <v>14</v>
      </c>
      <c r="E9" t="s">
        <v>18</v>
      </c>
      <c r="F9">
        <v>2800</v>
      </c>
      <c r="G9">
        <v>17</v>
      </c>
      <c r="H9">
        <v>10</v>
      </c>
      <c r="I9">
        <v>880</v>
      </c>
      <c r="L9">
        <v>11</v>
      </c>
      <c r="M9">
        <v>15</v>
      </c>
      <c r="N9">
        <v>25</v>
      </c>
      <c r="O9" s="96">
        <f>ROUNDDOWN((F9/'League Boundaries'!$B$2)+(G9*'League Boundaries'!$B$3)+(I9/'League Boundaries'!$B$5)+(J9*'League Boundaries'!$B$6)+(K9/'League Boundaries'!$B$7)+(L9*'League Boundaries'!$B$8)-(H9*'League Boundaries'!$B$4)+(M9),0)</f>
        <v>329</v>
      </c>
      <c r="P9">
        <f t="shared" si="0"/>
        <v>18</v>
      </c>
      <c r="Q9" s="5">
        <f>ROUNDDOWN((F9/'League Boundaries'!$C$2)+(G9*'League Boundaries'!$C$3)+(I9/'League Boundaries'!$C$5)+(J9*'League Boundaries'!$C$6)+(K9/'League Boundaries'!$C$7)+(L9*'League Boundaries'!$C$8)-(H9*'League Boundaries'!$C$4)+(M9),0)</f>
        <v>329</v>
      </c>
      <c r="R9">
        <f t="shared" si="1"/>
        <v>18</v>
      </c>
      <c r="S9" s="96">
        <f>ROUNDDOWN((F9/'League Boundaries'!$D$2)+(G9*'League Boundaries'!$D$3)+(I9/'League Boundaries'!$D$5)+(J9*'League Boundaries'!$D$6)+(K9/'League Boundaries'!$D$7)+(L9*'League Boundaries'!$D$8)-(H9*'League Boundaries'!$D$4)+(M9),0)</f>
        <v>230</v>
      </c>
      <c r="T9">
        <f t="shared" si="2"/>
        <v>7</v>
      </c>
      <c r="U9" s="96">
        <f>ROUNDDOWN((F9/'League Boundaries'!$E$2)+(G9*'League Boundaries'!$E$3)+(I9/'League Boundaries'!$E$5)+(J9*'League Boundaries'!$E$6)+(K9/'League Boundaries'!$E$7)+(L9*'League Boundaries'!$E$8)-(H9*'League Boundaries'!$E$4)+(M9),0)</f>
        <v>329</v>
      </c>
      <c r="V9">
        <f t="shared" si="3"/>
        <v>119</v>
      </c>
      <c r="W9" s="55">
        <f t="shared" si="4"/>
        <v>329</v>
      </c>
      <c r="X9" s="56">
        <f t="shared" si="5"/>
        <v>18</v>
      </c>
      <c r="Y9" t="s">
        <v>870</v>
      </c>
      <c r="AA9" s="61" t="s">
        <v>192</v>
      </c>
      <c r="AB9" s="62">
        <f>Drafteds.QBs</f>
        <v>15</v>
      </c>
      <c r="AC9" s="62" t="s">
        <v>227</v>
      </c>
      <c r="AD9" s="56">
        <f>LARGE(W:W,Drafteds.QBs)</f>
        <v>311</v>
      </c>
    </row>
    <row r="10" spans="1:30" x14ac:dyDescent="0.35">
      <c r="A10" s="1" t="s">
        <v>75</v>
      </c>
      <c r="B10" s="1" t="s">
        <v>84</v>
      </c>
      <c r="C10" s="1" t="s">
        <v>46</v>
      </c>
      <c r="D10">
        <v>14</v>
      </c>
      <c r="E10" t="s">
        <v>18</v>
      </c>
      <c r="F10">
        <v>3450</v>
      </c>
      <c r="G10">
        <v>23</v>
      </c>
      <c r="H10">
        <v>9</v>
      </c>
      <c r="I10">
        <v>800</v>
      </c>
      <c r="L10">
        <v>5</v>
      </c>
      <c r="N10">
        <v>8</v>
      </c>
      <c r="O10" s="96">
        <f>ROUNDDOWN((F10/'League Boundaries'!$B$2)+(G10*'League Boundaries'!$B$3)+(I10/'League Boundaries'!$B$5)+(J10*'League Boundaries'!$B$6)+(K10/'League Boundaries'!$B$7)+(L10*'League Boundaries'!$B$8)-(H10*'League Boundaries'!$B$4)+(M10),0)</f>
        <v>322</v>
      </c>
      <c r="P10">
        <f t="shared" si="0"/>
        <v>11</v>
      </c>
      <c r="Q10" s="5">
        <f>ROUNDDOWN((F10/'League Boundaries'!$C$2)+(G10*'League Boundaries'!$C$3)+(I10/'League Boundaries'!$C$5)+(J10*'League Boundaries'!$C$6)+(K10/'League Boundaries'!$C$7)+(L10*'League Boundaries'!$C$8)-(H10*'League Boundaries'!$C$4)+(M10),0)</f>
        <v>322</v>
      </c>
      <c r="R10">
        <f t="shared" si="1"/>
        <v>11</v>
      </c>
      <c r="S10" s="96">
        <f>ROUNDDOWN((F10/'League Boundaries'!$D$2)+(G10*'League Boundaries'!$D$3)+(I10/'League Boundaries'!$D$5)+(J10*'League Boundaries'!$D$6)+(K10/'League Boundaries'!$D$7)+(L10*'League Boundaries'!$D$8)-(H10*'League Boundaries'!$D$4)+(M10),0)</f>
        <v>214</v>
      </c>
      <c r="T10">
        <f t="shared" si="2"/>
        <v>-9</v>
      </c>
      <c r="U10" s="96">
        <f>ROUNDDOWN((F10/'League Boundaries'!$E$2)+(G10*'League Boundaries'!$E$3)+(I10/'League Boundaries'!$E$5)+(J10*'League Boundaries'!$E$6)+(K10/'League Boundaries'!$E$7)+(L10*'League Boundaries'!$E$8)-(H10*'League Boundaries'!$E$4)+(M10),0)</f>
        <v>322</v>
      </c>
      <c r="V10">
        <f t="shared" si="3"/>
        <v>112</v>
      </c>
      <c r="W10" s="55">
        <f t="shared" si="4"/>
        <v>322</v>
      </c>
      <c r="X10" s="56">
        <f t="shared" si="5"/>
        <v>11</v>
      </c>
      <c r="Y10" t="s">
        <v>1051</v>
      </c>
      <c r="AA10" s="61" t="s">
        <v>195</v>
      </c>
      <c r="AB10" s="62">
        <f>TotalStarters.QBs</f>
        <v>12</v>
      </c>
      <c r="AC10" s="62"/>
      <c r="AD10" s="56"/>
    </row>
    <row r="11" spans="1:30" ht="15" thickBot="1" x14ac:dyDescent="0.4">
      <c r="A11" s="1" t="s">
        <v>579</v>
      </c>
      <c r="B11" s="1" t="s">
        <v>580</v>
      </c>
      <c r="C11" s="1" t="s">
        <v>29</v>
      </c>
      <c r="D11">
        <v>7</v>
      </c>
      <c r="E11" t="s">
        <v>18</v>
      </c>
      <c r="F11">
        <v>4500</v>
      </c>
      <c r="G11">
        <v>34</v>
      </c>
      <c r="H11">
        <v>15</v>
      </c>
      <c r="I11">
        <v>220</v>
      </c>
      <c r="L11">
        <v>2</v>
      </c>
      <c r="N11">
        <v>10</v>
      </c>
      <c r="O11" s="96">
        <f>ROUNDDOWN((F11/'League Boundaries'!$B$2)+(G11*'League Boundaries'!$B$3)+(I11/'League Boundaries'!$B$5)+(J11*'League Boundaries'!$B$6)+(K11/'League Boundaries'!$B$7)+(L11*'League Boundaries'!$B$8)-(H11*'League Boundaries'!$B$4)+(M11),0)</f>
        <v>320</v>
      </c>
      <c r="P11">
        <f t="shared" si="0"/>
        <v>9</v>
      </c>
      <c r="Q11" s="5">
        <f>ROUNDDOWN((F11/'League Boundaries'!$C$2)+(G11*'League Boundaries'!$C$3)+(I11/'League Boundaries'!$C$5)+(J11*'League Boundaries'!$C$6)+(K11/'League Boundaries'!$C$7)+(L11*'League Boundaries'!$C$8)-(H11*'League Boundaries'!$C$4)+(M11),0)</f>
        <v>320</v>
      </c>
      <c r="R11">
        <f t="shared" si="1"/>
        <v>9</v>
      </c>
      <c r="S11" s="96">
        <f>ROUNDDOWN((F11/'League Boundaries'!$D$2)+(G11*'League Boundaries'!$D$3)+(I11/'League Boundaries'!$D$5)+(J11*'League Boundaries'!$D$6)+(K11/'League Boundaries'!$D$7)+(L11*'League Boundaries'!$D$8)-(H11*'League Boundaries'!$D$4)+(M11),0)</f>
        <v>231</v>
      </c>
      <c r="T11">
        <f t="shared" si="2"/>
        <v>8</v>
      </c>
      <c r="U11" s="96">
        <f>ROUNDDOWN((F11/'League Boundaries'!$E$2)+(G11*'League Boundaries'!$E$3)+(I11/'League Boundaries'!$E$5)+(J11*'League Boundaries'!$E$6)+(K11/'League Boundaries'!$E$7)+(L11*'League Boundaries'!$E$8)-(H11*'League Boundaries'!$E$4)+(M11),0)</f>
        <v>320</v>
      </c>
      <c r="V11">
        <f t="shared" si="3"/>
        <v>110</v>
      </c>
      <c r="W11" s="55">
        <f t="shared" si="4"/>
        <v>320</v>
      </c>
      <c r="X11" s="56">
        <f t="shared" si="5"/>
        <v>9</v>
      </c>
      <c r="Y11" t="s">
        <v>1050</v>
      </c>
      <c r="AA11" s="63" t="s">
        <v>212</v>
      </c>
      <c r="AB11" s="64">
        <f>ActiveStarters.QBs</f>
        <v>1</v>
      </c>
      <c r="AC11" s="64"/>
      <c r="AD11" s="58"/>
    </row>
    <row r="12" spans="1:30" x14ac:dyDescent="0.35">
      <c r="A12" s="1" t="s">
        <v>76</v>
      </c>
      <c r="B12" s="1" t="s">
        <v>632</v>
      </c>
      <c r="C12" s="1" t="s">
        <v>59</v>
      </c>
      <c r="D12">
        <v>11</v>
      </c>
      <c r="E12" t="s">
        <v>18</v>
      </c>
      <c r="F12">
        <v>3800</v>
      </c>
      <c r="G12">
        <v>25</v>
      </c>
      <c r="H12">
        <v>11</v>
      </c>
      <c r="I12">
        <v>520</v>
      </c>
      <c r="L12">
        <v>6</v>
      </c>
      <c r="N12">
        <v>8</v>
      </c>
      <c r="O12" s="96">
        <f>ROUNDDOWN((F12/'League Boundaries'!$B$2)+(G12*'League Boundaries'!$B$3)+(I12/'League Boundaries'!$B$5)+(J12*'League Boundaries'!$B$6)+(K12/'League Boundaries'!$B$7)+(L12*'League Boundaries'!$B$8)-(H12*'League Boundaries'!$B$4)+(M12),0)</f>
        <v>318</v>
      </c>
      <c r="P12">
        <f t="shared" si="0"/>
        <v>7</v>
      </c>
      <c r="Q12" s="5">
        <f>ROUNDDOWN((F12/'League Boundaries'!$C$2)+(G12*'League Boundaries'!$C$3)+(I12/'League Boundaries'!$C$5)+(J12*'League Boundaries'!$C$6)+(K12/'League Boundaries'!$C$7)+(L12*'League Boundaries'!$C$8)-(H12*'League Boundaries'!$C$4)+(M12),0)</f>
        <v>318</v>
      </c>
      <c r="R12">
        <f t="shared" si="1"/>
        <v>7</v>
      </c>
      <c r="S12" s="96">
        <f>ROUNDDOWN((F12/'League Boundaries'!$D$2)+(G12*'League Boundaries'!$D$3)+(I12/'League Boundaries'!$D$5)+(J12*'League Boundaries'!$D$6)+(K12/'League Boundaries'!$D$7)+(L12*'League Boundaries'!$D$8)-(H12*'League Boundaries'!$D$4)+(M12),0)</f>
        <v>221</v>
      </c>
      <c r="T12">
        <f t="shared" si="2"/>
        <v>-2</v>
      </c>
      <c r="U12" s="96">
        <f>ROUNDDOWN((F12/'League Boundaries'!$E$2)+(G12*'League Boundaries'!$E$3)+(I12/'League Boundaries'!$E$5)+(J12*'League Boundaries'!$E$6)+(K12/'League Boundaries'!$E$7)+(L12*'League Boundaries'!$E$8)-(H12*'League Boundaries'!$E$4)+(M12),0)</f>
        <v>318</v>
      </c>
      <c r="V12">
        <f t="shared" si="3"/>
        <v>108</v>
      </c>
      <c r="W12" s="55">
        <f t="shared" si="4"/>
        <v>318</v>
      </c>
      <c r="X12" s="56">
        <f t="shared" si="5"/>
        <v>7</v>
      </c>
      <c r="Y12" t="s">
        <v>1053</v>
      </c>
    </row>
    <row r="13" spans="1:30" x14ac:dyDescent="0.35">
      <c r="A13" s="1" t="s">
        <v>693</v>
      </c>
      <c r="B13" s="1" t="s">
        <v>694</v>
      </c>
      <c r="C13" s="1" t="s">
        <v>61</v>
      </c>
      <c r="D13">
        <v>12</v>
      </c>
      <c r="E13" t="s">
        <v>18</v>
      </c>
      <c r="F13">
        <v>4350</v>
      </c>
      <c r="G13">
        <v>28</v>
      </c>
      <c r="H13">
        <v>13</v>
      </c>
      <c r="I13">
        <v>330</v>
      </c>
      <c r="L13">
        <v>4</v>
      </c>
      <c r="N13">
        <v>12</v>
      </c>
      <c r="O13" s="96">
        <f>ROUNDDOWN((F13/'League Boundaries'!$B$2)+(G13*'League Boundaries'!$B$3)+(I13/'League Boundaries'!$B$5)+(J13*'League Boundaries'!$B$6)+(K13/'League Boundaries'!$B$7)+(L13*'League Boundaries'!$B$8)-(H13*'League Boundaries'!$B$4)+(M13),0)</f>
        <v>317</v>
      </c>
      <c r="P13">
        <f t="shared" si="0"/>
        <v>6</v>
      </c>
      <c r="Q13" s="5">
        <f>ROUNDDOWN((F13/'League Boundaries'!$C$2)+(G13*'League Boundaries'!$C$3)+(I13/'League Boundaries'!$C$5)+(J13*'League Boundaries'!$C$6)+(K13/'League Boundaries'!$C$7)+(L13*'League Boundaries'!$C$8)-(H13*'League Boundaries'!$C$4)+(M13),0)</f>
        <v>317</v>
      </c>
      <c r="R13">
        <f t="shared" si="1"/>
        <v>6</v>
      </c>
      <c r="S13" s="96">
        <f>ROUNDDOWN((F13/'League Boundaries'!$D$2)+(G13*'League Boundaries'!$D$3)+(I13/'League Boundaries'!$D$5)+(J13*'League Boundaries'!$D$6)+(K13/'League Boundaries'!$D$7)+(L13*'League Boundaries'!$D$8)-(H13*'League Boundaries'!$D$4)+(M13),0)</f>
        <v>223</v>
      </c>
      <c r="T13">
        <f t="shared" si="2"/>
        <v>0</v>
      </c>
      <c r="U13" s="96">
        <f>ROUNDDOWN((F13/'League Boundaries'!$E$2)+(G13*'League Boundaries'!$E$3)+(I13/'League Boundaries'!$E$5)+(J13*'League Boundaries'!$E$6)+(K13/'League Boundaries'!$E$7)+(L13*'League Boundaries'!$E$8)-(H13*'League Boundaries'!$E$4)+(M13),0)</f>
        <v>317</v>
      </c>
      <c r="V13">
        <f t="shared" si="3"/>
        <v>107</v>
      </c>
      <c r="W13" s="55">
        <f t="shared" si="4"/>
        <v>317</v>
      </c>
      <c r="X13" s="56">
        <f t="shared" si="5"/>
        <v>6</v>
      </c>
      <c r="Y13" t="s">
        <v>862</v>
      </c>
    </row>
    <row r="14" spans="1:30" x14ac:dyDescent="0.35">
      <c r="A14" s="1" t="s">
        <v>875</v>
      </c>
      <c r="B14" s="1" t="s">
        <v>835</v>
      </c>
      <c r="C14" s="1" t="s">
        <v>33</v>
      </c>
      <c r="D14">
        <v>14</v>
      </c>
      <c r="E14" t="s">
        <v>18</v>
      </c>
      <c r="F14">
        <v>3300</v>
      </c>
      <c r="G14">
        <v>22</v>
      </c>
      <c r="H14">
        <v>10</v>
      </c>
      <c r="I14">
        <v>800</v>
      </c>
      <c r="L14">
        <v>6</v>
      </c>
      <c r="N14">
        <v>25</v>
      </c>
      <c r="O14" s="96">
        <f>ROUNDDOWN((F14/'League Boundaries'!$B$2)+(G14*'League Boundaries'!$B$3)+(I14/'League Boundaries'!$B$5)+(J14*'League Boundaries'!$B$6)+(K14/'League Boundaries'!$B$7)+(L14*'League Boundaries'!$B$8)-(H14*'League Boundaries'!$B$4)+(M14),0)</f>
        <v>316</v>
      </c>
      <c r="P14">
        <f t="shared" si="0"/>
        <v>5</v>
      </c>
      <c r="Q14" s="5">
        <f>ROUNDDOWN((F14/'League Boundaries'!$C$2)+(G14*'League Boundaries'!$C$3)+(I14/'League Boundaries'!$C$5)+(J14*'League Boundaries'!$C$6)+(K14/'League Boundaries'!$C$7)+(L14*'League Boundaries'!$C$8)-(H14*'League Boundaries'!$C$4)+(M14),0)</f>
        <v>316</v>
      </c>
      <c r="R14">
        <f t="shared" si="1"/>
        <v>5</v>
      </c>
      <c r="S14" s="96">
        <f>ROUNDDOWN((F14/'League Boundaries'!$D$2)+(G14*'League Boundaries'!$D$3)+(I14/'League Boundaries'!$D$5)+(J14*'League Boundaries'!$D$6)+(K14/'League Boundaries'!$D$7)+(L14*'League Boundaries'!$D$8)-(H14*'League Boundaries'!$D$4)+(M14),0)</f>
        <v>212</v>
      </c>
      <c r="T14">
        <f t="shared" si="2"/>
        <v>-11</v>
      </c>
      <c r="U14" s="96">
        <f>ROUNDDOWN((F14/'League Boundaries'!$E$2)+(G14*'League Boundaries'!$E$3)+(I14/'League Boundaries'!$E$5)+(J14*'League Boundaries'!$E$6)+(K14/'League Boundaries'!$E$7)+(L14*'League Boundaries'!$E$8)-(H14*'League Boundaries'!$E$4)+(M14),0)</f>
        <v>316</v>
      </c>
      <c r="V14">
        <f t="shared" si="3"/>
        <v>106</v>
      </c>
      <c r="W14" s="55">
        <f t="shared" si="4"/>
        <v>316</v>
      </c>
      <c r="X14" s="56">
        <f t="shared" si="5"/>
        <v>5</v>
      </c>
      <c r="Y14" t="s">
        <v>1013</v>
      </c>
    </row>
    <row r="15" spans="1:30" x14ac:dyDescent="0.35">
      <c r="A15" s="1" t="s">
        <v>78</v>
      </c>
      <c r="B15" s="1" t="s">
        <v>829</v>
      </c>
      <c r="C15" s="1" t="s">
        <v>34</v>
      </c>
      <c r="D15">
        <v>7</v>
      </c>
      <c r="E15" t="s">
        <v>18</v>
      </c>
      <c r="F15">
        <v>4200</v>
      </c>
      <c r="G15">
        <v>29</v>
      </c>
      <c r="H15">
        <v>13</v>
      </c>
      <c r="I15">
        <v>240</v>
      </c>
      <c r="L15">
        <v>5</v>
      </c>
      <c r="N15">
        <v>25</v>
      </c>
      <c r="O15" s="96">
        <f>ROUNDDOWN((F15/'League Boundaries'!$B$2)+(G15*'League Boundaries'!$B$3)+(I15/'League Boundaries'!$B$5)+(J15*'League Boundaries'!$B$6)+(K15/'League Boundaries'!$B$7)+(L15*'League Boundaries'!$B$8)-(H15*'League Boundaries'!$B$4)+(M15),0)</f>
        <v>312</v>
      </c>
      <c r="P15">
        <f t="shared" si="0"/>
        <v>1</v>
      </c>
      <c r="Q15" s="5">
        <f>ROUNDDOWN((F15/'League Boundaries'!$C$2)+(G15*'League Boundaries'!$C$3)+(I15/'League Boundaries'!$C$5)+(J15*'League Boundaries'!$C$6)+(K15/'League Boundaries'!$C$7)+(L15*'League Boundaries'!$C$8)-(H15*'League Boundaries'!$C$4)+(M15),0)</f>
        <v>312</v>
      </c>
      <c r="R15">
        <f t="shared" si="1"/>
        <v>1</v>
      </c>
      <c r="S15" s="96">
        <f>ROUNDDOWN((F15/'League Boundaries'!$D$2)+(G15*'League Boundaries'!$D$3)+(I15/'League Boundaries'!$D$5)+(J15*'League Boundaries'!$D$6)+(K15/'League Boundaries'!$D$7)+(L15*'League Boundaries'!$D$8)-(H15*'League Boundaries'!$D$4)+(M15),0)</f>
        <v>226</v>
      </c>
      <c r="T15">
        <f t="shared" si="2"/>
        <v>3</v>
      </c>
      <c r="U15" s="96">
        <f>ROUNDDOWN((F15/'League Boundaries'!$E$2)+(G15*'League Boundaries'!$E$3)+(I15/'League Boundaries'!$E$5)+(J15*'League Boundaries'!$E$6)+(K15/'League Boundaries'!$E$7)+(L15*'League Boundaries'!$E$8)-(H15*'League Boundaries'!$E$4)+(M15),0)</f>
        <v>312</v>
      </c>
      <c r="V15">
        <f t="shared" si="3"/>
        <v>102</v>
      </c>
      <c r="W15" s="55">
        <f t="shared" si="4"/>
        <v>312</v>
      </c>
      <c r="X15" s="56">
        <f t="shared" si="5"/>
        <v>1</v>
      </c>
      <c r="Y15" t="s">
        <v>1145</v>
      </c>
    </row>
    <row r="16" spans="1:30" x14ac:dyDescent="0.35">
      <c r="A16" s="1" t="s">
        <v>781</v>
      </c>
      <c r="B16" s="1" t="s">
        <v>782</v>
      </c>
      <c r="C16" s="1" t="s">
        <v>55</v>
      </c>
      <c r="D16">
        <v>9</v>
      </c>
      <c r="E16" t="s">
        <v>18</v>
      </c>
      <c r="F16">
        <v>4400</v>
      </c>
      <c r="G16">
        <v>33</v>
      </c>
      <c r="H16">
        <v>11</v>
      </c>
      <c r="I16">
        <v>130</v>
      </c>
      <c r="L16">
        <v>2</v>
      </c>
      <c r="N16">
        <v>12</v>
      </c>
      <c r="O16" s="96">
        <f>ROUNDDOWN((F16/'League Boundaries'!$B$2)+(G16*'League Boundaries'!$B$3)+(I16/'League Boundaries'!$B$5)+(J16*'League Boundaries'!$B$6)+(K16/'League Boundaries'!$B$7)+(L16*'League Boundaries'!$B$8)-(H16*'League Boundaries'!$B$4)+(M16),0)</f>
        <v>311</v>
      </c>
      <c r="P16">
        <f t="shared" si="0"/>
        <v>0</v>
      </c>
      <c r="Q16" s="5">
        <f>ROUNDDOWN((F16/'League Boundaries'!$C$2)+(G16*'League Boundaries'!$C$3)+(I16/'League Boundaries'!$C$5)+(J16*'League Boundaries'!$C$6)+(K16/'League Boundaries'!$C$7)+(L16*'League Boundaries'!$C$8)-(H16*'League Boundaries'!$C$4)+(M16),0)</f>
        <v>311</v>
      </c>
      <c r="R16">
        <f t="shared" si="1"/>
        <v>0</v>
      </c>
      <c r="S16" s="96">
        <f>ROUNDDOWN((F16/'League Boundaries'!$D$2)+(G16*'League Boundaries'!$D$3)+(I16/'League Boundaries'!$D$5)+(J16*'League Boundaries'!$D$6)+(K16/'League Boundaries'!$D$7)+(L16*'League Boundaries'!$D$8)-(H16*'League Boundaries'!$D$4)+(M16),0)</f>
        <v>226</v>
      </c>
      <c r="T16">
        <f t="shared" si="2"/>
        <v>3</v>
      </c>
      <c r="U16" s="96">
        <f>ROUNDDOWN((F16/'League Boundaries'!$E$2)+(G16*'League Boundaries'!$E$3)+(I16/'League Boundaries'!$E$5)+(J16*'League Boundaries'!$E$6)+(K16/'League Boundaries'!$E$7)+(L16*'League Boundaries'!$E$8)-(H16*'League Boundaries'!$E$4)+(M16),0)</f>
        <v>311</v>
      </c>
      <c r="V16">
        <f t="shared" si="3"/>
        <v>101</v>
      </c>
      <c r="W16" s="55">
        <f t="shared" si="4"/>
        <v>311</v>
      </c>
      <c r="X16" s="56">
        <f t="shared" si="5"/>
        <v>0</v>
      </c>
      <c r="Y16" t="s">
        <v>867</v>
      </c>
    </row>
    <row r="17" spans="1:25" x14ac:dyDescent="0.35">
      <c r="A17" s="1" t="s">
        <v>570</v>
      </c>
      <c r="B17" s="1" t="s">
        <v>100</v>
      </c>
      <c r="C17" s="1" t="s">
        <v>25</v>
      </c>
      <c r="D17">
        <v>5</v>
      </c>
      <c r="E17" t="s">
        <v>18</v>
      </c>
      <c r="F17">
        <v>4700</v>
      </c>
      <c r="G17">
        <v>32</v>
      </c>
      <c r="H17">
        <v>10</v>
      </c>
      <c r="I17">
        <v>30</v>
      </c>
      <c r="L17">
        <v>2</v>
      </c>
      <c r="N17">
        <v>3</v>
      </c>
      <c r="O17" s="96">
        <f>ROUNDDOWN((F17/'League Boundaries'!$B$2)+(G17*'League Boundaries'!$B$3)+(I17/'League Boundaries'!$B$5)+(J17*'League Boundaries'!$B$6)+(K17/'League Boundaries'!$B$7)+(L17*'League Boundaries'!$B$8)-(H17*'League Boundaries'!$B$4)+(M17),0)</f>
        <v>311</v>
      </c>
      <c r="P17">
        <f t="shared" si="0"/>
        <v>0</v>
      </c>
      <c r="Q17" s="5">
        <f>ROUNDDOWN((F17/'League Boundaries'!$C$2)+(G17*'League Boundaries'!$C$3)+(I17/'League Boundaries'!$C$5)+(J17*'League Boundaries'!$C$6)+(K17/'League Boundaries'!$C$7)+(L17*'League Boundaries'!$C$8)-(H17*'League Boundaries'!$C$4)+(M17),0)</f>
        <v>311</v>
      </c>
      <c r="R17">
        <f t="shared" si="1"/>
        <v>0</v>
      </c>
      <c r="S17" s="96">
        <f>ROUNDDOWN((F17/'League Boundaries'!$D$2)+(G17*'League Boundaries'!$D$3)+(I17/'League Boundaries'!$D$5)+(J17*'League Boundaries'!$D$6)+(K17/'League Boundaries'!$D$7)+(L17*'League Boundaries'!$D$8)-(H17*'League Boundaries'!$D$4)+(M17),0)</f>
        <v>225</v>
      </c>
      <c r="T17">
        <f t="shared" si="2"/>
        <v>2</v>
      </c>
      <c r="U17" s="96">
        <f>ROUNDDOWN((F17/'League Boundaries'!$E$2)+(G17*'League Boundaries'!$E$3)+(I17/'League Boundaries'!$E$5)+(J17*'League Boundaries'!$E$6)+(K17/'League Boundaries'!$E$7)+(L17*'League Boundaries'!$E$8)-(H17*'League Boundaries'!$E$4)+(M17),0)</f>
        <v>311</v>
      </c>
      <c r="V17">
        <f t="shared" si="3"/>
        <v>101</v>
      </c>
      <c r="W17" s="55">
        <f t="shared" si="4"/>
        <v>311</v>
      </c>
      <c r="X17" s="56">
        <f t="shared" si="5"/>
        <v>0</v>
      </c>
      <c r="Y17" t="s">
        <v>865</v>
      </c>
    </row>
    <row r="18" spans="1:25" x14ac:dyDescent="0.35">
      <c r="A18" s="1" t="s">
        <v>567</v>
      </c>
      <c r="B18" s="1" t="s">
        <v>568</v>
      </c>
      <c r="C18" s="1" t="s">
        <v>28</v>
      </c>
      <c r="D18">
        <v>12</v>
      </c>
      <c r="E18" t="s">
        <v>18</v>
      </c>
      <c r="F18">
        <v>4600</v>
      </c>
      <c r="G18">
        <v>35</v>
      </c>
      <c r="H18">
        <v>13</v>
      </c>
      <c r="I18">
        <v>60</v>
      </c>
      <c r="L18">
        <v>1</v>
      </c>
      <c r="N18">
        <v>-3</v>
      </c>
      <c r="O18" s="96">
        <f>ROUNDDOWN((F18/'League Boundaries'!$B$2)+(G18*'League Boundaries'!$B$3)+(I18/'League Boundaries'!$B$5)+(J18*'League Boundaries'!$B$6)+(K18/'League Boundaries'!$B$7)+(L18*'League Boundaries'!$B$8)-(H18*'League Boundaries'!$B$4)+(M18),0)</f>
        <v>310</v>
      </c>
      <c r="P18">
        <f t="shared" si="0"/>
        <v>-1</v>
      </c>
      <c r="Q18" s="5">
        <f>ROUNDDOWN((F18/'League Boundaries'!$C$2)+(G18*'League Boundaries'!$C$3)+(I18/'League Boundaries'!$C$5)+(J18*'League Boundaries'!$C$6)+(K18/'League Boundaries'!$C$7)+(L18*'League Boundaries'!$C$8)-(H18*'League Boundaries'!$C$4)+(M18),0)</f>
        <v>310</v>
      </c>
      <c r="R18">
        <f t="shared" si="1"/>
        <v>-1</v>
      </c>
      <c r="S18" s="96">
        <f>ROUNDDOWN((F18/'League Boundaries'!$D$2)+(G18*'League Boundaries'!$D$3)+(I18/'League Boundaries'!$D$5)+(J18*'League Boundaries'!$D$6)+(K18/'League Boundaries'!$D$7)+(L18*'League Boundaries'!$D$8)-(H18*'League Boundaries'!$D$4)+(M18),0)</f>
        <v>227</v>
      </c>
      <c r="T18">
        <f t="shared" si="2"/>
        <v>4</v>
      </c>
      <c r="U18" s="96">
        <f>ROUNDDOWN((F18/'League Boundaries'!$E$2)+(G18*'League Boundaries'!$E$3)+(I18/'League Boundaries'!$E$5)+(J18*'League Boundaries'!$E$6)+(K18/'League Boundaries'!$E$7)+(L18*'League Boundaries'!$E$8)-(H18*'League Boundaries'!$E$4)+(M18),0)</f>
        <v>310</v>
      </c>
      <c r="V18">
        <f t="shared" si="3"/>
        <v>100</v>
      </c>
      <c r="W18" s="55">
        <f t="shared" si="4"/>
        <v>310</v>
      </c>
      <c r="X18" s="56">
        <f t="shared" si="5"/>
        <v>-1</v>
      </c>
      <c r="Y18" t="s">
        <v>1052</v>
      </c>
    </row>
    <row r="19" spans="1:25" x14ac:dyDescent="0.35">
      <c r="A19" s="1" t="s">
        <v>15</v>
      </c>
      <c r="B19" s="1" t="s">
        <v>16</v>
      </c>
      <c r="C19" s="1" t="s">
        <v>44</v>
      </c>
      <c r="D19">
        <v>12</v>
      </c>
      <c r="E19" t="s">
        <v>18</v>
      </c>
      <c r="F19">
        <v>4300</v>
      </c>
      <c r="G19">
        <v>34</v>
      </c>
      <c r="H19">
        <v>10</v>
      </c>
      <c r="I19">
        <v>50</v>
      </c>
      <c r="L19">
        <v>2</v>
      </c>
      <c r="N19">
        <v>-8</v>
      </c>
      <c r="O19" s="96">
        <f>ROUNDDOWN((F19/'League Boundaries'!$B$2)+(G19*'League Boundaries'!$B$3)+(I19/'League Boundaries'!$B$5)+(J19*'League Boundaries'!$B$6)+(K19/'League Boundaries'!$B$7)+(L19*'League Boundaries'!$B$8)-(H19*'League Boundaries'!$B$4)+(M19),0)</f>
        <v>305</v>
      </c>
      <c r="P19">
        <f t="shared" si="0"/>
        <v>-6</v>
      </c>
      <c r="Q19" s="5">
        <f>ROUNDDOWN((F19/'League Boundaries'!$C$2)+(G19*'League Boundaries'!$C$3)+(I19/'League Boundaries'!$C$5)+(J19*'League Boundaries'!$C$6)+(K19/'League Boundaries'!$C$7)+(L19*'League Boundaries'!$C$8)-(H19*'League Boundaries'!$C$4)+(M19),0)</f>
        <v>305</v>
      </c>
      <c r="R19">
        <f t="shared" si="1"/>
        <v>-6</v>
      </c>
      <c r="S19" s="96">
        <f>ROUNDDOWN((F19/'League Boundaries'!$D$2)+(G19*'League Boundaries'!$D$3)+(I19/'League Boundaries'!$D$5)+(J19*'League Boundaries'!$D$6)+(K19/'League Boundaries'!$D$7)+(L19*'League Boundaries'!$D$8)-(H19*'League Boundaries'!$D$4)+(M19),0)</f>
        <v>226</v>
      </c>
      <c r="T19">
        <f t="shared" si="2"/>
        <v>3</v>
      </c>
      <c r="U19" s="96">
        <f>ROUNDDOWN((F19/'League Boundaries'!$E$2)+(G19*'League Boundaries'!$E$3)+(I19/'League Boundaries'!$E$5)+(J19*'League Boundaries'!$E$6)+(K19/'League Boundaries'!$E$7)+(L19*'League Boundaries'!$E$8)-(H19*'League Boundaries'!$E$4)+(M19),0)</f>
        <v>305</v>
      </c>
      <c r="V19">
        <f t="shared" si="3"/>
        <v>95</v>
      </c>
      <c r="W19" s="55">
        <f t="shared" si="4"/>
        <v>305</v>
      </c>
      <c r="X19" s="56">
        <f t="shared" si="5"/>
        <v>-6</v>
      </c>
      <c r="Y19" t="s">
        <v>866</v>
      </c>
    </row>
    <row r="20" spans="1:25" x14ac:dyDescent="0.35">
      <c r="A20" s="1" t="s">
        <v>661</v>
      </c>
      <c r="B20" s="1" t="s">
        <v>92</v>
      </c>
      <c r="C20" s="1" t="s">
        <v>31</v>
      </c>
      <c r="D20">
        <v>5</v>
      </c>
      <c r="E20" t="s">
        <v>18</v>
      </c>
      <c r="F20">
        <v>4300</v>
      </c>
      <c r="G20">
        <v>30</v>
      </c>
      <c r="H20">
        <v>15</v>
      </c>
      <c r="I20">
        <v>200</v>
      </c>
      <c r="L20">
        <v>3</v>
      </c>
      <c r="N20">
        <v>15</v>
      </c>
      <c r="O20" s="96">
        <f>ROUNDDOWN((F20/'League Boundaries'!$B$2)+(G20*'League Boundaries'!$B$3)+(I20/'League Boundaries'!$B$5)+(J20*'League Boundaries'!$B$6)+(K20/'League Boundaries'!$B$7)+(L20*'League Boundaries'!$B$8)-(H20*'League Boundaries'!$B$4)+(M20),0)</f>
        <v>300</v>
      </c>
      <c r="P20">
        <f t="shared" si="0"/>
        <v>-11</v>
      </c>
      <c r="Q20" s="5">
        <f>ROUNDDOWN((F20/'League Boundaries'!$C$2)+(G20*'League Boundaries'!$C$3)+(I20/'League Boundaries'!$C$5)+(J20*'League Boundaries'!$C$6)+(K20/'League Boundaries'!$C$7)+(L20*'League Boundaries'!$C$8)-(H20*'League Boundaries'!$C$4)+(M20),0)</f>
        <v>300</v>
      </c>
      <c r="R20">
        <f t="shared" si="1"/>
        <v>-11</v>
      </c>
      <c r="S20" s="96">
        <f>ROUNDDOWN((F20/'League Boundaries'!$D$2)+(G20*'League Boundaries'!$D$3)+(I20/'League Boundaries'!$D$5)+(J20*'League Boundaries'!$D$6)+(K20/'League Boundaries'!$D$7)+(L20*'League Boundaries'!$D$8)-(H20*'League Boundaries'!$D$4)+(M20),0)</f>
        <v>217</v>
      </c>
      <c r="T20">
        <f t="shared" si="2"/>
        <v>-6</v>
      </c>
      <c r="U20" s="96">
        <f>ROUNDDOWN((F20/'League Boundaries'!$E$2)+(G20*'League Boundaries'!$E$3)+(I20/'League Boundaries'!$E$5)+(J20*'League Boundaries'!$E$6)+(K20/'League Boundaries'!$E$7)+(L20*'League Boundaries'!$E$8)-(H20*'League Boundaries'!$E$4)+(M20),0)</f>
        <v>300</v>
      </c>
      <c r="V20">
        <f t="shared" si="3"/>
        <v>90</v>
      </c>
      <c r="W20" s="55">
        <f t="shared" si="4"/>
        <v>300</v>
      </c>
      <c r="X20" s="56">
        <f t="shared" si="5"/>
        <v>-11</v>
      </c>
      <c r="Y20" t="s">
        <v>1166</v>
      </c>
    </row>
    <row r="21" spans="1:25" x14ac:dyDescent="0.35">
      <c r="A21" s="1" t="s">
        <v>80</v>
      </c>
      <c r="B21" s="1" t="s">
        <v>630</v>
      </c>
      <c r="C21" s="1" t="s">
        <v>30</v>
      </c>
      <c r="D21">
        <v>11</v>
      </c>
      <c r="E21" t="s">
        <v>18</v>
      </c>
      <c r="F21">
        <v>3300</v>
      </c>
      <c r="G21">
        <v>18</v>
      </c>
      <c r="H21">
        <v>7</v>
      </c>
      <c r="I21">
        <v>650</v>
      </c>
      <c r="L21">
        <v>5</v>
      </c>
      <c r="N21">
        <v>12</v>
      </c>
      <c r="O21" s="96">
        <f>ROUNDDOWN((F21/'League Boundaries'!$B$2)+(G21*'League Boundaries'!$B$3)+(I21/'League Boundaries'!$B$5)+(J21*'League Boundaries'!$B$6)+(K21/'League Boundaries'!$B$7)+(L21*'League Boundaries'!$B$8)-(H21*'League Boundaries'!$B$4)+(M21),0)</f>
        <v>285</v>
      </c>
      <c r="P21">
        <f t="shared" si="0"/>
        <v>-26</v>
      </c>
      <c r="Q21" s="5">
        <f>ROUNDDOWN((F21/'League Boundaries'!$C$2)+(G21*'League Boundaries'!$C$3)+(I21/'League Boundaries'!$C$5)+(J21*'League Boundaries'!$C$6)+(K21/'League Boundaries'!$C$7)+(L21*'League Boundaries'!$C$8)-(H21*'League Boundaries'!$C$4)+(M21),0)</f>
        <v>285</v>
      </c>
      <c r="R21">
        <f t="shared" si="1"/>
        <v>-26</v>
      </c>
      <c r="S21" s="96">
        <f>ROUNDDOWN((F21/'League Boundaries'!$D$2)+(G21*'League Boundaries'!$D$3)+(I21/'League Boundaries'!$D$5)+(J21*'League Boundaries'!$D$6)+(K21/'League Boundaries'!$D$7)+(L21*'League Boundaries'!$D$8)-(H21*'League Boundaries'!$D$4)+(M21),0)</f>
        <v>187</v>
      </c>
      <c r="T21">
        <f t="shared" si="2"/>
        <v>-36</v>
      </c>
      <c r="U21" s="96">
        <f>ROUNDDOWN((F21/'League Boundaries'!$E$2)+(G21*'League Boundaries'!$E$3)+(I21/'League Boundaries'!$E$5)+(J21*'League Boundaries'!$E$6)+(K21/'League Boundaries'!$E$7)+(L21*'League Boundaries'!$E$8)-(H21*'League Boundaries'!$E$4)+(M21),0)</f>
        <v>285</v>
      </c>
      <c r="V21">
        <f t="shared" si="3"/>
        <v>75</v>
      </c>
      <c r="W21" s="55">
        <f t="shared" si="4"/>
        <v>285</v>
      </c>
      <c r="X21" s="56">
        <f t="shared" si="5"/>
        <v>-26</v>
      </c>
      <c r="Y21" t="s">
        <v>1055</v>
      </c>
    </row>
    <row r="22" spans="1:25" x14ac:dyDescent="0.35">
      <c r="A22" s="1" t="s">
        <v>23</v>
      </c>
      <c r="B22" s="1" t="s">
        <v>24</v>
      </c>
      <c r="C22" s="1" t="s">
        <v>51</v>
      </c>
      <c r="D22">
        <v>6</v>
      </c>
      <c r="E22" t="s">
        <v>18</v>
      </c>
      <c r="F22">
        <v>4400</v>
      </c>
      <c r="G22">
        <v>29</v>
      </c>
      <c r="H22">
        <v>12</v>
      </c>
      <c r="I22">
        <v>50</v>
      </c>
      <c r="L22">
        <v>1</v>
      </c>
      <c r="N22">
        <v>-10</v>
      </c>
      <c r="O22" s="96">
        <f>ROUNDDOWN((F22/'League Boundaries'!$B$2)+(G22*'League Boundaries'!$B$3)+(I22/'League Boundaries'!$B$5)+(J22*'League Boundaries'!$B$6)+(K22/'League Boundaries'!$B$7)+(L22*'League Boundaries'!$B$8)-(H22*'League Boundaries'!$B$4)+(M22),0)</f>
        <v>279</v>
      </c>
      <c r="P22">
        <f t="shared" si="0"/>
        <v>-32</v>
      </c>
      <c r="Q22" s="5">
        <f>ROUNDDOWN((F22/'League Boundaries'!$C$2)+(G22*'League Boundaries'!$C$3)+(I22/'League Boundaries'!$C$5)+(J22*'League Boundaries'!$C$6)+(K22/'League Boundaries'!$C$7)+(L22*'League Boundaries'!$C$8)-(H22*'League Boundaries'!$C$4)+(M22),0)</f>
        <v>279</v>
      </c>
      <c r="R22">
        <f t="shared" si="1"/>
        <v>-32</v>
      </c>
      <c r="S22" s="96">
        <f>ROUNDDOWN((F22/'League Boundaries'!$D$2)+(G22*'League Boundaries'!$D$3)+(I22/'League Boundaries'!$D$5)+(J22*'League Boundaries'!$D$6)+(K22/'League Boundaries'!$D$7)+(L22*'League Boundaries'!$D$8)-(H22*'League Boundaries'!$D$4)+(M22),0)</f>
        <v>200</v>
      </c>
      <c r="T22">
        <f t="shared" si="2"/>
        <v>-23</v>
      </c>
      <c r="U22" s="96">
        <f>ROUNDDOWN((F22/'League Boundaries'!$E$2)+(G22*'League Boundaries'!$E$3)+(I22/'League Boundaries'!$E$5)+(J22*'League Boundaries'!$E$6)+(K22/'League Boundaries'!$E$7)+(L22*'League Boundaries'!$E$8)-(H22*'League Boundaries'!$E$4)+(M22),0)</f>
        <v>279</v>
      </c>
      <c r="V22">
        <f t="shared" si="3"/>
        <v>69</v>
      </c>
      <c r="W22" s="55">
        <f t="shared" si="4"/>
        <v>279</v>
      </c>
      <c r="X22" s="56">
        <f t="shared" si="5"/>
        <v>-32</v>
      </c>
      <c r="Y22" t="s">
        <v>874</v>
      </c>
    </row>
    <row r="23" spans="1:25" x14ac:dyDescent="0.35">
      <c r="A23" s="1" t="s">
        <v>54</v>
      </c>
      <c r="B23" s="1" t="s">
        <v>778</v>
      </c>
      <c r="C23" s="1" t="s">
        <v>40</v>
      </c>
      <c r="D23">
        <v>10</v>
      </c>
      <c r="E23" t="s">
        <v>18</v>
      </c>
      <c r="F23">
        <v>3800</v>
      </c>
      <c r="G23">
        <v>23</v>
      </c>
      <c r="H23">
        <v>10</v>
      </c>
      <c r="I23">
        <v>220</v>
      </c>
      <c r="L23">
        <v>2</v>
      </c>
      <c r="N23">
        <v>0</v>
      </c>
      <c r="O23" s="96">
        <f>ROUNDDOWN((F23/'League Boundaries'!$B$2)+(G23*'League Boundaries'!$B$3)+(I23/'League Boundaries'!$B$5)+(J23*'League Boundaries'!$B$6)+(K23/'League Boundaries'!$B$7)+(L23*'League Boundaries'!$B$8)-(H23*'League Boundaries'!$B$4)+(M23),0)</f>
        <v>258</v>
      </c>
      <c r="P23">
        <f t="shared" si="0"/>
        <v>-53</v>
      </c>
      <c r="Q23" s="5">
        <f>ROUNDDOWN((F23/'League Boundaries'!$C$2)+(G23*'League Boundaries'!$C$3)+(I23/'League Boundaries'!$C$5)+(J23*'League Boundaries'!$C$6)+(K23/'League Boundaries'!$C$7)+(L23*'League Boundaries'!$C$8)-(H23*'League Boundaries'!$C$4)+(M23),0)</f>
        <v>258</v>
      </c>
      <c r="R23">
        <f t="shared" si="1"/>
        <v>-53</v>
      </c>
      <c r="S23" s="96">
        <f>ROUNDDOWN((F23/'League Boundaries'!$D$2)+(G23*'League Boundaries'!$D$3)+(I23/'League Boundaries'!$D$5)+(J23*'League Boundaries'!$D$6)+(K23/'League Boundaries'!$D$7)+(L23*'League Boundaries'!$D$8)-(H23*'League Boundaries'!$D$4)+(M23),0)</f>
        <v>178</v>
      </c>
      <c r="T23">
        <f t="shared" si="2"/>
        <v>-45</v>
      </c>
      <c r="U23" s="96">
        <f>ROUNDDOWN((F23/'League Boundaries'!$E$2)+(G23*'League Boundaries'!$E$3)+(I23/'League Boundaries'!$E$5)+(J23*'League Boundaries'!$E$6)+(K23/'League Boundaries'!$E$7)+(L23*'League Boundaries'!$E$8)-(H23*'League Boundaries'!$E$4)+(M23),0)</f>
        <v>258</v>
      </c>
      <c r="V23">
        <f t="shared" si="3"/>
        <v>48</v>
      </c>
      <c r="W23" s="55">
        <f t="shared" si="4"/>
        <v>258</v>
      </c>
      <c r="X23" s="56">
        <f t="shared" si="5"/>
        <v>-53</v>
      </c>
      <c r="Y23" t="s">
        <v>863</v>
      </c>
    </row>
    <row r="24" spans="1:25" x14ac:dyDescent="0.35">
      <c r="A24" s="1" t="s">
        <v>869</v>
      </c>
      <c r="B24" s="1" t="s">
        <v>608</v>
      </c>
      <c r="C24" s="1" t="s">
        <v>21</v>
      </c>
      <c r="D24">
        <v>14</v>
      </c>
      <c r="E24" t="s">
        <v>18</v>
      </c>
      <c r="F24">
        <v>3200</v>
      </c>
      <c r="G24">
        <v>19</v>
      </c>
      <c r="H24">
        <v>13</v>
      </c>
      <c r="I24">
        <v>390</v>
      </c>
      <c r="L24">
        <v>3</v>
      </c>
      <c r="M24">
        <v>20</v>
      </c>
      <c r="N24">
        <v>25</v>
      </c>
      <c r="O24" s="96">
        <f>ROUNDDOWN((F24/'League Boundaries'!$B$2)+(G24*'League Boundaries'!$B$3)+(I24/'League Boundaries'!$B$5)+(J24*'League Boundaries'!$B$6)+(K24/'League Boundaries'!$B$7)+(L24*'League Boundaries'!$B$8)-(H24*'League Boundaries'!$B$4)+(M24),0)</f>
        <v>255</v>
      </c>
      <c r="P24">
        <f t="shared" si="0"/>
        <v>-56</v>
      </c>
      <c r="Q24" s="5">
        <f>ROUNDDOWN((F24/'League Boundaries'!$C$2)+(G24*'League Boundaries'!$C$3)+(I24/'League Boundaries'!$C$5)+(J24*'League Boundaries'!$C$6)+(K24/'League Boundaries'!$C$7)+(L24*'League Boundaries'!$C$8)-(H24*'League Boundaries'!$C$4)+(M24),0)</f>
        <v>255</v>
      </c>
      <c r="R24">
        <f t="shared" si="1"/>
        <v>-56</v>
      </c>
      <c r="S24" s="96">
        <f>ROUNDDOWN((F24/'League Boundaries'!$D$2)+(G24*'League Boundaries'!$D$3)+(I24/'League Boundaries'!$D$5)+(J24*'League Boundaries'!$D$6)+(K24/'League Boundaries'!$D$7)+(L24*'League Boundaries'!$D$8)-(H24*'League Boundaries'!$D$4)+(M24),0)</f>
        <v>180</v>
      </c>
      <c r="T24">
        <f t="shared" si="2"/>
        <v>-43</v>
      </c>
      <c r="U24" s="96">
        <f>ROUNDDOWN((F24/'League Boundaries'!$E$2)+(G24*'League Boundaries'!$E$3)+(I24/'League Boundaries'!$E$5)+(J24*'League Boundaries'!$E$6)+(K24/'League Boundaries'!$E$7)+(L24*'League Boundaries'!$E$8)-(H24*'League Boundaries'!$E$4)+(M24),0)</f>
        <v>255</v>
      </c>
      <c r="V24">
        <f t="shared" si="3"/>
        <v>45</v>
      </c>
      <c r="W24" s="55">
        <f t="shared" si="4"/>
        <v>255</v>
      </c>
      <c r="X24" s="56">
        <f t="shared" si="5"/>
        <v>-56</v>
      </c>
      <c r="Y24" t="s">
        <v>1054</v>
      </c>
    </row>
    <row r="25" spans="1:25" x14ac:dyDescent="0.35">
      <c r="A25" s="1" t="s">
        <v>551</v>
      </c>
      <c r="B25" s="1" t="s">
        <v>552</v>
      </c>
      <c r="C25" s="1" t="s">
        <v>22</v>
      </c>
      <c r="D25">
        <v>12</v>
      </c>
      <c r="E25" t="s">
        <v>18</v>
      </c>
      <c r="F25">
        <v>4000</v>
      </c>
      <c r="G25">
        <v>27</v>
      </c>
      <c r="H25">
        <v>11</v>
      </c>
      <c r="I25">
        <v>60</v>
      </c>
      <c r="L25">
        <v>0</v>
      </c>
      <c r="N25">
        <v>0</v>
      </c>
      <c r="O25" s="96">
        <f>ROUNDDOWN((F25/'League Boundaries'!$B$2)+(G25*'League Boundaries'!$B$3)+(I25/'League Boundaries'!$B$5)+(J25*'League Boundaries'!$B$6)+(K25/'League Boundaries'!$B$7)+(L25*'League Boundaries'!$B$8)-(H25*'League Boundaries'!$B$4)+(M25),0)</f>
        <v>252</v>
      </c>
      <c r="P25">
        <f t="shared" si="0"/>
        <v>-59</v>
      </c>
      <c r="Q25" s="5">
        <f>ROUNDDOWN((F25/'League Boundaries'!$C$2)+(G25*'League Boundaries'!$C$3)+(I25/'League Boundaries'!$C$5)+(J25*'League Boundaries'!$C$6)+(K25/'League Boundaries'!$C$7)+(L25*'League Boundaries'!$C$8)-(H25*'League Boundaries'!$C$4)+(M25),0)</f>
        <v>252</v>
      </c>
      <c r="R25">
        <f t="shared" si="1"/>
        <v>-59</v>
      </c>
      <c r="S25" s="96">
        <f>ROUNDDOWN((F25/'League Boundaries'!$D$2)+(G25*'League Boundaries'!$D$3)+(I25/'League Boundaries'!$D$5)+(J25*'League Boundaries'!$D$6)+(K25/'League Boundaries'!$D$7)+(L25*'League Boundaries'!$D$8)-(H25*'League Boundaries'!$D$4)+(M25),0)</f>
        <v>179</v>
      </c>
      <c r="T25">
        <f t="shared" si="2"/>
        <v>-44</v>
      </c>
      <c r="U25" s="96">
        <f>ROUNDDOWN((F25/'League Boundaries'!$E$2)+(G25*'League Boundaries'!$E$3)+(I25/'League Boundaries'!$E$5)+(J25*'League Boundaries'!$E$6)+(K25/'League Boundaries'!$E$7)+(L25*'League Boundaries'!$E$8)-(H25*'League Boundaries'!$E$4)+(M25),0)</f>
        <v>252</v>
      </c>
      <c r="V25">
        <f t="shared" si="3"/>
        <v>42</v>
      </c>
      <c r="W25" s="55">
        <f t="shared" si="4"/>
        <v>252</v>
      </c>
      <c r="X25" s="56">
        <f t="shared" si="5"/>
        <v>-59</v>
      </c>
      <c r="Y25" t="s">
        <v>872</v>
      </c>
    </row>
    <row r="26" spans="1:25" x14ac:dyDescent="0.35">
      <c r="A26" s="1" t="s">
        <v>731</v>
      </c>
      <c r="B26" s="1" t="s">
        <v>732</v>
      </c>
      <c r="C26" s="1" t="s">
        <v>57</v>
      </c>
      <c r="D26">
        <v>10</v>
      </c>
      <c r="E26" t="s">
        <v>18</v>
      </c>
      <c r="F26">
        <v>3400</v>
      </c>
      <c r="G26">
        <v>21</v>
      </c>
      <c r="H26">
        <v>12</v>
      </c>
      <c r="I26">
        <v>360</v>
      </c>
      <c r="L26">
        <v>3</v>
      </c>
      <c r="N26">
        <v>8</v>
      </c>
      <c r="O26" s="96">
        <f>ROUNDDOWN((F26/'League Boundaries'!$B$2)+(G26*'League Boundaries'!$B$3)+(I26/'League Boundaries'!$B$5)+(J26*'League Boundaries'!$B$6)+(K26/'League Boundaries'!$B$7)+(L26*'League Boundaries'!$B$8)-(H26*'League Boundaries'!$B$4)+(M26),0)</f>
        <v>250</v>
      </c>
      <c r="P26">
        <f t="shared" si="0"/>
        <v>-61</v>
      </c>
      <c r="Q26" s="5">
        <f>ROUNDDOWN((F26/'League Boundaries'!$C$2)+(G26*'League Boundaries'!$C$3)+(I26/'League Boundaries'!$C$5)+(J26*'League Boundaries'!$C$6)+(K26/'League Boundaries'!$C$7)+(L26*'League Boundaries'!$C$8)-(H26*'League Boundaries'!$C$4)+(M26),0)</f>
        <v>250</v>
      </c>
      <c r="R26">
        <f t="shared" si="1"/>
        <v>-61</v>
      </c>
      <c r="S26" s="96">
        <f>ROUNDDOWN((F26/'League Boundaries'!$D$2)+(G26*'League Boundaries'!$D$3)+(I26/'League Boundaries'!$D$5)+(J26*'League Boundaries'!$D$6)+(K26/'League Boundaries'!$D$7)+(L26*'League Boundaries'!$D$8)-(H26*'League Boundaries'!$D$4)+(M26),0)</f>
        <v>172</v>
      </c>
      <c r="T26">
        <f t="shared" si="2"/>
        <v>-51</v>
      </c>
      <c r="U26" s="96">
        <f>ROUNDDOWN((F26/'League Boundaries'!$E$2)+(G26*'League Boundaries'!$E$3)+(I26/'League Boundaries'!$E$5)+(J26*'League Boundaries'!$E$6)+(K26/'League Boundaries'!$E$7)+(L26*'League Boundaries'!$E$8)-(H26*'League Boundaries'!$E$4)+(M26),0)</f>
        <v>250</v>
      </c>
      <c r="V26">
        <f t="shared" si="3"/>
        <v>40</v>
      </c>
      <c r="W26" s="55">
        <f t="shared" si="4"/>
        <v>250</v>
      </c>
      <c r="X26" s="56">
        <f t="shared" si="5"/>
        <v>-61</v>
      </c>
      <c r="Y26" t="s">
        <v>868</v>
      </c>
    </row>
    <row r="27" spans="1:25" x14ac:dyDescent="0.35">
      <c r="A27" s="1" t="s">
        <v>821</v>
      </c>
      <c r="B27" s="1" t="s">
        <v>822</v>
      </c>
      <c r="C27" s="1" t="s">
        <v>42</v>
      </c>
      <c r="D27">
        <v>11</v>
      </c>
      <c r="E27" t="s">
        <v>18</v>
      </c>
      <c r="F27">
        <v>3600</v>
      </c>
      <c r="G27">
        <v>24</v>
      </c>
      <c r="H27">
        <v>10</v>
      </c>
      <c r="I27">
        <v>180</v>
      </c>
      <c r="L27">
        <v>1</v>
      </c>
      <c r="N27">
        <v>5</v>
      </c>
      <c r="O27" s="96">
        <f>ROUNDDOWN((F27/'League Boundaries'!$B$2)+(G27*'League Boundaries'!$B$3)+(I27/'League Boundaries'!$B$5)+(J27*'League Boundaries'!$B$6)+(K27/'League Boundaries'!$B$7)+(L27*'League Boundaries'!$B$8)-(H27*'League Boundaries'!$B$4)+(M27),0)</f>
        <v>244</v>
      </c>
      <c r="P27">
        <f t="shared" si="0"/>
        <v>-67</v>
      </c>
      <c r="Q27" s="5">
        <f>ROUNDDOWN((F27/'League Boundaries'!$C$2)+(G27*'League Boundaries'!$C$3)+(I27/'League Boundaries'!$C$5)+(J27*'League Boundaries'!$C$6)+(K27/'League Boundaries'!$C$7)+(L27*'League Boundaries'!$C$8)-(H27*'League Boundaries'!$C$4)+(M27),0)</f>
        <v>244</v>
      </c>
      <c r="R27">
        <f t="shared" si="1"/>
        <v>-67</v>
      </c>
      <c r="S27" s="96">
        <f>ROUNDDOWN((F27/'League Boundaries'!$D$2)+(G27*'League Boundaries'!$D$3)+(I27/'League Boundaries'!$D$5)+(J27*'League Boundaries'!$D$6)+(K27/'League Boundaries'!$D$7)+(L27*'League Boundaries'!$D$8)-(H27*'League Boundaries'!$D$4)+(M27),0)</f>
        <v>171</v>
      </c>
      <c r="T27">
        <f t="shared" si="2"/>
        <v>-52</v>
      </c>
      <c r="U27" s="96">
        <f>ROUNDDOWN((F27/'League Boundaries'!$E$2)+(G27*'League Boundaries'!$E$3)+(I27/'League Boundaries'!$E$5)+(J27*'League Boundaries'!$E$6)+(K27/'League Boundaries'!$E$7)+(L27*'League Boundaries'!$E$8)-(H27*'League Boundaries'!$E$4)+(M27),0)</f>
        <v>244</v>
      </c>
      <c r="V27">
        <f t="shared" si="3"/>
        <v>34</v>
      </c>
      <c r="W27" s="55">
        <f t="shared" si="4"/>
        <v>244</v>
      </c>
      <c r="X27" s="56">
        <f t="shared" si="5"/>
        <v>-67</v>
      </c>
      <c r="Y27" t="s">
        <v>877</v>
      </c>
    </row>
    <row r="28" spans="1:25" x14ac:dyDescent="0.35">
      <c r="A28" s="1" t="s">
        <v>1018</v>
      </c>
      <c r="B28" s="1" t="s">
        <v>1019</v>
      </c>
      <c r="C28" s="1" t="s">
        <v>32</v>
      </c>
      <c r="D28">
        <v>14</v>
      </c>
      <c r="E28" t="s">
        <v>18</v>
      </c>
      <c r="F28">
        <v>3500</v>
      </c>
      <c r="G28">
        <v>16</v>
      </c>
      <c r="H28">
        <v>15</v>
      </c>
      <c r="I28">
        <v>200</v>
      </c>
      <c r="L28">
        <v>2</v>
      </c>
      <c r="M28">
        <v>30</v>
      </c>
      <c r="N28">
        <v>30</v>
      </c>
      <c r="O28" s="96">
        <f>ROUNDDOWN((F28/'League Boundaries'!$B$2)+(G28*'League Boundaries'!$B$3)+(I28/'League Boundaries'!$B$5)+(J28*'League Boundaries'!$B$6)+(K28/'League Boundaries'!$B$7)+(L28*'League Boundaries'!$B$8)-(H28*'League Boundaries'!$B$4)+(M28),0)</f>
        <v>236</v>
      </c>
      <c r="P28">
        <f t="shared" si="0"/>
        <v>-75</v>
      </c>
      <c r="Q28" s="5">
        <f>ROUNDDOWN((F28/'League Boundaries'!$C$2)+(G28*'League Boundaries'!$C$3)+(I28/'League Boundaries'!$C$5)+(J28*'League Boundaries'!$C$6)+(K28/'League Boundaries'!$C$7)+(L28*'League Boundaries'!$C$8)-(H28*'League Boundaries'!$C$4)+(M28),0)</f>
        <v>236</v>
      </c>
      <c r="R28">
        <f t="shared" si="1"/>
        <v>-75</v>
      </c>
      <c r="S28" s="96">
        <f>ROUNDDOWN((F28/'League Boundaries'!$D$2)+(G28*'League Boundaries'!$D$3)+(I28/'League Boundaries'!$D$5)+(J28*'League Boundaries'!$D$6)+(K28/'League Boundaries'!$D$7)+(L28*'League Boundaries'!$D$8)-(H28*'League Boundaries'!$D$4)+(M28),0)</f>
        <v>169</v>
      </c>
      <c r="T28">
        <f t="shared" si="2"/>
        <v>-54</v>
      </c>
      <c r="U28" s="96">
        <f>ROUNDDOWN((F28/'League Boundaries'!$E$2)+(G28*'League Boundaries'!$E$3)+(I28/'League Boundaries'!$E$5)+(J28*'League Boundaries'!$E$6)+(K28/'League Boundaries'!$E$7)+(L28*'League Boundaries'!$E$8)-(H28*'League Boundaries'!$E$4)+(M28),0)</f>
        <v>236</v>
      </c>
      <c r="V28">
        <f t="shared" si="3"/>
        <v>26</v>
      </c>
      <c r="W28" s="55">
        <f t="shared" si="4"/>
        <v>236</v>
      </c>
      <c r="X28" s="56">
        <f t="shared" si="5"/>
        <v>-75</v>
      </c>
      <c r="Y28" t="s">
        <v>1020</v>
      </c>
    </row>
    <row r="29" spans="1:25" x14ac:dyDescent="0.35">
      <c r="A29" s="1" t="s">
        <v>1153</v>
      </c>
      <c r="B29" s="1" t="s">
        <v>1154</v>
      </c>
      <c r="C29" s="1" t="s">
        <v>49</v>
      </c>
      <c r="D29">
        <v>10</v>
      </c>
      <c r="E29" t="s">
        <v>18</v>
      </c>
      <c r="F29">
        <v>3400</v>
      </c>
      <c r="G29">
        <v>17</v>
      </c>
      <c r="H29">
        <v>9</v>
      </c>
      <c r="I29">
        <v>320</v>
      </c>
      <c r="L29">
        <v>3</v>
      </c>
      <c r="M29">
        <v>0</v>
      </c>
      <c r="N29">
        <v>30</v>
      </c>
      <c r="O29" s="96">
        <f>ROUNDDOWN((F29/'League Boundaries'!$B$2)+(G29*'League Boundaries'!$B$3)+(I29/'League Boundaries'!$B$5)+(J29*'League Boundaries'!$B$6)+(K29/'League Boundaries'!$B$7)+(L29*'League Boundaries'!$B$8)-(H29*'League Boundaries'!$B$4)+(M29),0)</f>
        <v>236</v>
      </c>
      <c r="P29">
        <f t="shared" si="0"/>
        <v>-75</v>
      </c>
      <c r="Q29" s="5">
        <f>ROUNDDOWN((F29/'League Boundaries'!$C$2)+(G29*'League Boundaries'!$C$3)+(I29/'League Boundaries'!$C$5)+(J29*'League Boundaries'!$C$6)+(K29/'League Boundaries'!$C$7)+(L29*'League Boundaries'!$C$8)-(H29*'League Boundaries'!$C$4)+(M29),0)</f>
        <v>236</v>
      </c>
      <c r="R29">
        <f t="shared" si="1"/>
        <v>-75</v>
      </c>
      <c r="S29" s="96">
        <f>ROUNDDOWN((F29/'League Boundaries'!$D$2)+(G29*'League Boundaries'!$D$3)+(I29/'League Boundaries'!$D$5)+(J29*'League Boundaries'!$D$6)+(K29/'League Boundaries'!$D$7)+(L29*'League Boundaries'!$D$8)-(H29*'League Boundaries'!$D$4)+(M29),0)</f>
        <v>157</v>
      </c>
      <c r="T29">
        <f t="shared" si="2"/>
        <v>-66</v>
      </c>
      <c r="U29" s="96">
        <f>ROUNDDOWN((F29/'League Boundaries'!$E$2)+(G29*'League Boundaries'!$E$3)+(I29/'League Boundaries'!$E$5)+(J29*'League Boundaries'!$E$6)+(K29/'League Boundaries'!$E$7)+(L29*'League Boundaries'!$E$8)-(H29*'League Boundaries'!$E$4)+(M29),0)</f>
        <v>236</v>
      </c>
      <c r="V29">
        <f t="shared" si="3"/>
        <v>26</v>
      </c>
      <c r="W29" s="55">
        <f t="shared" si="4"/>
        <v>236</v>
      </c>
      <c r="X29" s="56">
        <f t="shared" si="5"/>
        <v>-75</v>
      </c>
      <c r="Y29" t="s">
        <v>1155</v>
      </c>
    </row>
    <row r="30" spans="1:25" x14ac:dyDescent="0.35">
      <c r="A30" s="1" t="s">
        <v>38</v>
      </c>
      <c r="B30" s="1" t="s">
        <v>39</v>
      </c>
      <c r="C30" s="1" t="s">
        <v>43</v>
      </c>
      <c r="D30">
        <v>9</v>
      </c>
      <c r="E30" t="s">
        <v>18</v>
      </c>
      <c r="F30">
        <v>3200</v>
      </c>
      <c r="G30">
        <v>21</v>
      </c>
      <c r="H30">
        <v>12</v>
      </c>
      <c r="I30">
        <v>290</v>
      </c>
      <c r="L30">
        <v>3</v>
      </c>
      <c r="N30">
        <v>-5</v>
      </c>
      <c r="O30" s="96">
        <f>ROUNDDOWN((F30/'League Boundaries'!$B$2)+(G30*'League Boundaries'!$B$3)+(I30/'League Boundaries'!$B$5)+(J30*'League Boundaries'!$B$6)+(K30/'League Boundaries'!$B$7)+(L30*'League Boundaries'!$B$8)-(H30*'League Boundaries'!$B$4)+(M30),0)</f>
        <v>235</v>
      </c>
      <c r="P30">
        <f t="shared" si="0"/>
        <v>-76</v>
      </c>
      <c r="Q30" s="5">
        <f>ROUNDDOWN((F30/'League Boundaries'!$C$2)+(G30*'League Boundaries'!$C$3)+(I30/'League Boundaries'!$C$5)+(J30*'League Boundaries'!$C$6)+(K30/'League Boundaries'!$C$7)+(L30*'League Boundaries'!$C$8)-(H30*'League Boundaries'!$C$4)+(M30),0)</f>
        <v>235</v>
      </c>
      <c r="R30">
        <f t="shared" si="1"/>
        <v>-76</v>
      </c>
      <c r="S30" s="96">
        <f>ROUNDDOWN((F30/'League Boundaries'!$D$2)+(G30*'League Boundaries'!$D$3)+(I30/'League Boundaries'!$D$5)+(J30*'League Boundaries'!$D$6)+(K30/'League Boundaries'!$D$7)+(L30*'League Boundaries'!$D$8)-(H30*'League Boundaries'!$D$4)+(M30),0)</f>
        <v>165</v>
      </c>
      <c r="T30">
        <f t="shared" si="2"/>
        <v>-58</v>
      </c>
      <c r="U30" s="96">
        <f>ROUNDDOWN((F30/'League Boundaries'!$E$2)+(G30*'League Boundaries'!$E$3)+(I30/'League Boundaries'!$E$5)+(J30*'League Boundaries'!$E$6)+(K30/'League Boundaries'!$E$7)+(L30*'League Boundaries'!$E$8)-(H30*'League Boundaries'!$E$4)+(M30),0)</f>
        <v>235</v>
      </c>
      <c r="V30">
        <f t="shared" si="3"/>
        <v>25</v>
      </c>
      <c r="W30" s="55">
        <f t="shared" si="4"/>
        <v>235</v>
      </c>
      <c r="X30" s="56">
        <f t="shared" si="5"/>
        <v>-76</v>
      </c>
      <c r="Y30" t="s">
        <v>1056</v>
      </c>
    </row>
    <row r="31" spans="1:25" x14ac:dyDescent="0.35">
      <c r="A31" s="1" t="s">
        <v>783</v>
      </c>
      <c r="B31" s="1" t="s">
        <v>784</v>
      </c>
      <c r="C31" s="1" t="s">
        <v>26</v>
      </c>
      <c r="D31">
        <v>11</v>
      </c>
      <c r="E31" t="s">
        <v>18</v>
      </c>
      <c r="F31">
        <v>3300</v>
      </c>
      <c r="G31">
        <v>17</v>
      </c>
      <c r="H31">
        <v>12</v>
      </c>
      <c r="I31">
        <v>320</v>
      </c>
      <c r="L31">
        <v>2</v>
      </c>
      <c r="M31">
        <v>10</v>
      </c>
      <c r="N31">
        <v>20</v>
      </c>
      <c r="O31" s="96">
        <f>ROUNDDOWN((F31/'League Boundaries'!$B$2)+(G31*'League Boundaries'!$B$3)+(I31/'League Boundaries'!$B$5)+(J31*'League Boundaries'!$B$6)+(K31/'League Boundaries'!$B$7)+(L31*'League Boundaries'!$B$8)-(H31*'League Boundaries'!$B$4)+(M31),0)</f>
        <v>230</v>
      </c>
      <c r="P31">
        <f t="shared" si="0"/>
        <v>-81</v>
      </c>
      <c r="Q31" s="5">
        <f>ROUNDDOWN((F31/'League Boundaries'!$C$2)+(G31*'League Boundaries'!$C$3)+(I31/'League Boundaries'!$C$5)+(J31*'League Boundaries'!$C$6)+(K31/'League Boundaries'!$C$7)+(L31*'League Boundaries'!$C$8)-(H31*'League Boundaries'!$C$4)+(M31),0)</f>
        <v>230</v>
      </c>
      <c r="R31">
        <f t="shared" si="1"/>
        <v>-81</v>
      </c>
      <c r="S31" s="96">
        <f>ROUNDDOWN((F31/'League Boundaries'!$D$2)+(G31*'League Boundaries'!$D$3)+(I31/'League Boundaries'!$D$5)+(J31*'League Boundaries'!$D$6)+(K31/'League Boundaries'!$D$7)+(L31*'League Boundaries'!$D$8)-(H31*'League Boundaries'!$D$4)+(M31),0)</f>
        <v>156</v>
      </c>
      <c r="T31">
        <f t="shared" si="2"/>
        <v>-67</v>
      </c>
      <c r="U31" s="96">
        <f>ROUNDDOWN((F31/'League Boundaries'!$E$2)+(G31*'League Boundaries'!$E$3)+(I31/'League Boundaries'!$E$5)+(J31*'League Boundaries'!$E$6)+(K31/'League Boundaries'!$E$7)+(L31*'League Boundaries'!$E$8)-(H31*'League Boundaries'!$E$4)+(M31),0)</f>
        <v>230</v>
      </c>
      <c r="V31">
        <f t="shared" si="3"/>
        <v>20</v>
      </c>
      <c r="W31" s="55">
        <f t="shared" si="4"/>
        <v>230</v>
      </c>
      <c r="X31" s="56">
        <f t="shared" si="5"/>
        <v>-81</v>
      </c>
      <c r="Y31" t="s">
        <v>871</v>
      </c>
    </row>
    <row r="32" spans="1:25" x14ac:dyDescent="0.35">
      <c r="A32" s="1" t="s">
        <v>692</v>
      </c>
      <c r="B32" s="1" t="s">
        <v>92</v>
      </c>
      <c r="C32" s="1" t="s">
        <v>43</v>
      </c>
      <c r="D32">
        <v>9</v>
      </c>
      <c r="E32" t="s">
        <v>18</v>
      </c>
      <c r="F32">
        <v>1800</v>
      </c>
      <c r="G32">
        <v>12</v>
      </c>
      <c r="H32">
        <v>7</v>
      </c>
      <c r="I32">
        <v>480</v>
      </c>
      <c r="L32">
        <v>4</v>
      </c>
      <c r="M32">
        <v>50</v>
      </c>
      <c r="N32">
        <v>25</v>
      </c>
      <c r="O32" s="96">
        <f>ROUNDDOWN((F32/'League Boundaries'!$B$2)+(G32*'League Boundaries'!$B$3)+(I32/'League Boundaries'!$B$5)+(J32*'League Boundaries'!$B$6)+(K32/'League Boundaries'!$B$7)+(L32*'League Boundaries'!$B$8)-(H32*'League Boundaries'!$B$4)+(M32),0)</f>
        <v>228</v>
      </c>
      <c r="P32">
        <f t="shared" si="0"/>
        <v>-83</v>
      </c>
      <c r="Q32" s="5">
        <f>ROUNDDOWN((F32/'League Boundaries'!$C$2)+(G32*'League Boundaries'!$C$3)+(I32/'League Boundaries'!$C$5)+(J32*'League Boundaries'!$C$6)+(K32/'League Boundaries'!$C$7)+(L32*'League Boundaries'!$C$8)-(H32*'League Boundaries'!$C$4)+(M32),0)</f>
        <v>228</v>
      </c>
      <c r="R32">
        <f t="shared" si="1"/>
        <v>-83</v>
      </c>
      <c r="S32" s="96">
        <f>ROUNDDOWN((F32/'League Boundaries'!$D$2)+(G32*'League Boundaries'!$D$3)+(I32/'League Boundaries'!$D$5)+(J32*'League Boundaries'!$D$6)+(K32/'League Boundaries'!$D$7)+(L32*'League Boundaries'!$D$8)-(H32*'League Boundaries'!$D$4)+(M32),0)</f>
        <v>170</v>
      </c>
      <c r="T32">
        <f t="shared" si="2"/>
        <v>-53</v>
      </c>
      <c r="U32" s="96">
        <f>ROUNDDOWN((F32/'League Boundaries'!$E$2)+(G32*'League Boundaries'!$E$3)+(I32/'League Boundaries'!$E$5)+(J32*'League Boundaries'!$E$6)+(K32/'League Boundaries'!$E$7)+(L32*'League Boundaries'!$E$8)-(H32*'League Boundaries'!$E$4)+(M32),0)</f>
        <v>228</v>
      </c>
      <c r="V32">
        <f t="shared" si="3"/>
        <v>18</v>
      </c>
      <c r="W32" s="55">
        <f t="shared" si="4"/>
        <v>228</v>
      </c>
      <c r="X32" s="56">
        <f t="shared" si="5"/>
        <v>-83</v>
      </c>
      <c r="Y32" t="s">
        <v>1149</v>
      </c>
    </row>
    <row r="33" spans="1:25" x14ac:dyDescent="0.35">
      <c r="A33" s="1" t="s">
        <v>1173</v>
      </c>
      <c r="B33" s="1" t="s">
        <v>785</v>
      </c>
      <c r="C33" s="1" t="s">
        <v>48</v>
      </c>
      <c r="D33">
        <v>6</v>
      </c>
      <c r="E33" t="s">
        <v>18</v>
      </c>
      <c r="F33">
        <v>2800</v>
      </c>
      <c r="G33">
        <v>16</v>
      </c>
      <c r="H33">
        <v>13</v>
      </c>
      <c r="I33">
        <v>150</v>
      </c>
      <c r="L33">
        <v>3</v>
      </c>
      <c r="M33">
        <v>30</v>
      </c>
      <c r="N33">
        <v>30</v>
      </c>
      <c r="O33" s="96">
        <f>ROUNDDOWN((F33/'League Boundaries'!$B$2)+(G33*'League Boundaries'!$B$3)+(I33/'League Boundaries'!$B$5)+(J33*'League Boundaries'!$B$6)+(K33/'League Boundaries'!$B$7)+(L33*'League Boundaries'!$B$8)-(H33*'League Boundaries'!$B$4)+(M33),0)</f>
        <v>213</v>
      </c>
      <c r="P33">
        <f t="shared" si="0"/>
        <v>-98</v>
      </c>
      <c r="Q33" s="5">
        <f>ROUNDDOWN((F33/'League Boundaries'!$C$2)+(G33*'League Boundaries'!$C$3)+(I33/'League Boundaries'!$C$5)+(J33*'League Boundaries'!$C$6)+(K33/'League Boundaries'!$C$7)+(L33*'League Boundaries'!$C$8)-(H33*'League Boundaries'!$C$4)+(M33),0)</f>
        <v>213</v>
      </c>
      <c r="R33">
        <f t="shared" si="1"/>
        <v>-98</v>
      </c>
      <c r="S33" s="96">
        <f>ROUNDDOWN((F33/'League Boundaries'!$D$2)+(G33*'League Boundaries'!$D$3)+(I33/'League Boundaries'!$D$5)+(J33*'League Boundaries'!$D$6)+(K33/'League Boundaries'!$D$7)+(L33*'League Boundaries'!$D$8)-(H33*'League Boundaries'!$D$4)+(M33),0)</f>
        <v>161</v>
      </c>
      <c r="T33">
        <f t="shared" si="2"/>
        <v>-62</v>
      </c>
      <c r="U33" s="96">
        <f>ROUNDDOWN((F33/'League Boundaries'!$E$2)+(G33*'League Boundaries'!$E$3)+(I33/'League Boundaries'!$E$5)+(J33*'League Boundaries'!$E$6)+(K33/'League Boundaries'!$E$7)+(L33*'League Boundaries'!$E$8)-(H33*'League Boundaries'!$E$4)+(M33),0)</f>
        <v>213</v>
      </c>
      <c r="V33">
        <f t="shared" si="3"/>
        <v>3</v>
      </c>
      <c r="W33" s="55">
        <f t="shared" si="4"/>
        <v>213</v>
      </c>
      <c r="X33" s="56">
        <f t="shared" si="5"/>
        <v>-98</v>
      </c>
      <c r="Y33" t="s">
        <v>1017</v>
      </c>
    </row>
    <row r="34" spans="1:25" x14ac:dyDescent="0.35">
      <c r="A34" s="1" t="s">
        <v>823</v>
      </c>
      <c r="B34" s="1" t="s">
        <v>824</v>
      </c>
      <c r="C34" s="1" t="s">
        <v>50</v>
      </c>
      <c r="D34">
        <v>5</v>
      </c>
      <c r="E34" t="s">
        <v>18</v>
      </c>
      <c r="F34">
        <v>3400</v>
      </c>
      <c r="G34">
        <v>16</v>
      </c>
      <c r="H34">
        <v>8</v>
      </c>
      <c r="I34">
        <v>110</v>
      </c>
      <c r="L34">
        <v>2</v>
      </c>
      <c r="N34">
        <v>20</v>
      </c>
      <c r="O34" s="96">
        <f>ROUNDDOWN((F34/'League Boundaries'!$B$2)+(G34*'League Boundaries'!$B$3)+(I34/'League Boundaries'!$B$5)+(J34*'League Boundaries'!$B$6)+(K34/'League Boundaries'!$B$7)+(L34*'League Boundaries'!$B$8)-(H34*'League Boundaries'!$B$4)+(M34),0)</f>
        <v>207</v>
      </c>
      <c r="P34">
        <f t="shared" si="0"/>
        <v>-104</v>
      </c>
      <c r="Q34" s="5">
        <f>ROUNDDOWN((F34/'League Boundaries'!$C$2)+(G34*'League Boundaries'!$C$3)+(I34/'League Boundaries'!$C$5)+(J34*'League Boundaries'!$C$6)+(K34/'League Boundaries'!$C$7)+(L34*'League Boundaries'!$C$8)-(H34*'League Boundaries'!$C$4)+(M34),0)</f>
        <v>207</v>
      </c>
      <c r="R34">
        <f t="shared" si="1"/>
        <v>-104</v>
      </c>
      <c r="S34" s="96">
        <f>ROUNDDOWN((F34/'League Boundaries'!$D$2)+(G34*'League Boundaries'!$D$3)+(I34/'League Boundaries'!$D$5)+(J34*'League Boundaries'!$D$6)+(K34/'League Boundaries'!$D$7)+(L34*'League Boundaries'!$D$8)-(H34*'League Boundaries'!$D$4)+(M34),0)</f>
        <v>140</v>
      </c>
      <c r="T34">
        <f t="shared" si="2"/>
        <v>-83</v>
      </c>
      <c r="U34" s="96">
        <f>ROUNDDOWN((F34/'League Boundaries'!$E$2)+(G34*'League Boundaries'!$E$3)+(I34/'League Boundaries'!$E$5)+(J34*'League Boundaries'!$E$6)+(K34/'League Boundaries'!$E$7)+(L34*'League Boundaries'!$E$8)-(H34*'League Boundaries'!$E$4)+(M34),0)</f>
        <v>207</v>
      </c>
      <c r="V34">
        <f t="shared" si="3"/>
        <v>-3</v>
      </c>
      <c r="W34" s="55">
        <f t="shared" si="4"/>
        <v>207</v>
      </c>
      <c r="X34" s="56">
        <f t="shared" si="5"/>
        <v>-104</v>
      </c>
      <c r="Y34" t="s">
        <v>878</v>
      </c>
    </row>
    <row r="35" spans="1:25" x14ac:dyDescent="0.35">
      <c r="A35" s="1" t="s">
        <v>876</v>
      </c>
      <c r="B35" s="1" t="s">
        <v>45</v>
      </c>
      <c r="C35" s="1" t="s">
        <v>35</v>
      </c>
      <c r="D35">
        <v>14</v>
      </c>
      <c r="E35" t="s">
        <v>18</v>
      </c>
      <c r="F35">
        <v>2100</v>
      </c>
      <c r="G35">
        <v>14</v>
      </c>
      <c r="H35">
        <v>9</v>
      </c>
      <c r="I35">
        <v>10</v>
      </c>
      <c r="L35">
        <v>0</v>
      </c>
      <c r="M35">
        <v>30</v>
      </c>
      <c r="N35">
        <v>-10</v>
      </c>
      <c r="O35" s="96">
        <f>ROUNDDOWN((F35/'League Boundaries'!$B$2)+(G35*'League Boundaries'!$B$3)+(I35/'League Boundaries'!$B$5)+(J35*'League Boundaries'!$B$6)+(K35/'League Boundaries'!$B$7)+(L35*'League Boundaries'!$B$8)-(H35*'League Boundaries'!$B$4)+(M35),0)</f>
        <v>153</v>
      </c>
      <c r="P35">
        <f t="shared" si="0"/>
        <v>-158</v>
      </c>
      <c r="Q35" s="5">
        <f>ROUNDDOWN((F35/'League Boundaries'!$C$2)+(G35*'League Boundaries'!$C$3)+(I35/'League Boundaries'!$C$5)+(J35*'League Boundaries'!$C$6)+(K35/'League Boundaries'!$C$7)+(L35*'League Boundaries'!$C$8)-(H35*'League Boundaries'!$C$4)+(M35),0)</f>
        <v>153</v>
      </c>
      <c r="R35">
        <f t="shared" si="1"/>
        <v>-158</v>
      </c>
      <c r="S35" s="96">
        <f>ROUNDDOWN((F35/'League Boundaries'!$D$2)+(G35*'League Boundaries'!$D$3)+(I35/'League Boundaries'!$D$5)+(J35*'League Boundaries'!$D$6)+(K35/'League Boundaries'!$D$7)+(L35*'League Boundaries'!$D$8)-(H35*'League Boundaries'!$D$4)+(M35),0)</f>
        <v>119</v>
      </c>
      <c r="T35">
        <f t="shared" si="2"/>
        <v>-104</v>
      </c>
      <c r="U35" s="96">
        <f>ROUNDDOWN((F35/'League Boundaries'!$E$2)+(G35*'League Boundaries'!$E$3)+(I35/'League Boundaries'!$E$5)+(J35*'League Boundaries'!$E$6)+(K35/'League Boundaries'!$E$7)+(L35*'League Boundaries'!$E$8)-(H35*'League Boundaries'!$E$4)+(M35),0)</f>
        <v>153</v>
      </c>
      <c r="V35">
        <f t="shared" si="3"/>
        <v>-57</v>
      </c>
      <c r="W35" s="55">
        <f t="shared" si="4"/>
        <v>153</v>
      </c>
      <c r="X35" s="56">
        <f t="shared" si="5"/>
        <v>-158</v>
      </c>
      <c r="Y35" t="s">
        <v>1057</v>
      </c>
    </row>
    <row r="36" spans="1:25" ht="15" thickBot="1" x14ac:dyDescent="0.4">
      <c r="A36" s="1" t="s">
        <v>19</v>
      </c>
      <c r="B36" s="1" t="s">
        <v>20</v>
      </c>
      <c r="C36" s="1" t="s">
        <v>730</v>
      </c>
      <c r="D36">
        <v>0</v>
      </c>
      <c r="E36" t="s">
        <v>18</v>
      </c>
      <c r="F36">
        <v>0</v>
      </c>
      <c r="G36">
        <v>0</v>
      </c>
      <c r="H36">
        <v>0</v>
      </c>
      <c r="I36">
        <v>0</v>
      </c>
      <c r="L36">
        <v>0</v>
      </c>
      <c r="N36">
        <v>60</v>
      </c>
      <c r="O36" s="96">
        <f>ROUNDDOWN((F36/'League Boundaries'!$B$2)+(G36*'League Boundaries'!$B$3)+(I36/'League Boundaries'!$B$5)+(J36*'League Boundaries'!$B$6)+(K36/'League Boundaries'!$B$7)+(L36*'League Boundaries'!$B$8)-(H36*'League Boundaries'!$B$4)+(M36),0)</f>
        <v>0</v>
      </c>
      <c r="P36">
        <f t="shared" si="0"/>
        <v>-311</v>
      </c>
      <c r="Q36" s="5">
        <f>ROUNDDOWN((F36/'League Boundaries'!$C$2)+(G36*'League Boundaries'!$C$3)+(I36/'League Boundaries'!$C$5)+(J36*'League Boundaries'!$C$6)+(K36/'League Boundaries'!$C$7)+(L36*'League Boundaries'!$C$8)-(H36*'League Boundaries'!$C$4)+(M36),0)</f>
        <v>0</v>
      </c>
      <c r="R36">
        <f t="shared" si="1"/>
        <v>-311</v>
      </c>
      <c r="S36" s="96">
        <f>ROUNDDOWN((F36/'League Boundaries'!$D$2)+(G36*'League Boundaries'!$D$3)+(I36/'League Boundaries'!$D$5)+(J36*'League Boundaries'!$D$6)+(K36/'League Boundaries'!$D$7)+(L36*'League Boundaries'!$D$8)-(H36*'League Boundaries'!$D$4)+(M36),0)</f>
        <v>0</v>
      </c>
      <c r="T36">
        <f t="shared" si="2"/>
        <v>-223</v>
      </c>
      <c r="U36" s="96">
        <f>ROUNDDOWN((F36/'League Boundaries'!$E$2)+(G36*'League Boundaries'!$E$3)+(I36/'League Boundaries'!$E$5)+(J36*'League Boundaries'!$E$6)+(K36/'League Boundaries'!$E$7)+(L36*'League Boundaries'!$E$8)-(H36*'League Boundaries'!$E$4)+(M36),0)</f>
        <v>0</v>
      </c>
      <c r="V36">
        <f t="shared" si="3"/>
        <v>-210</v>
      </c>
      <c r="W36" s="57">
        <f t="shared" si="4"/>
        <v>0</v>
      </c>
      <c r="X36" s="58">
        <f t="shared" si="5"/>
        <v>-311</v>
      </c>
      <c r="Y36" t="s">
        <v>879</v>
      </c>
    </row>
  </sheetData>
  <autoFilter ref="A1:X36" xr:uid="{00000000-0009-0000-0000-000000000000}">
    <sortState xmlns:xlrd2="http://schemas.microsoft.com/office/spreadsheetml/2017/richdata2" ref="A2:X36">
      <sortCondition descending="1" ref="P1:P36"/>
    </sortState>
  </autoFilter>
  <sortState xmlns:xlrd2="http://schemas.microsoft.com/office/spreadsheetml/2017/richdata2" ref="A1:Y36">
    <sortCondition descending="1" ref="Q2:Q3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74"/>
  <sheetViews>
    <sheetView topLeftCell="Y1" zoomScale="70" zoomScaleNormal="70" workbookViewId="0">
      <selection activeCell="Y37" sqref="Y37"/>
    </sheetView>
  </sheetViews>
  <sheetFormatPr defaultColWidth="8.90625" defaultRowHeight="14.5" x14ac:dyDescent="0.35"/>
  <cols>
    <col min="1" max="1" width="15.36328125" style="89" bestFit="1" customWidth="1"/>
    <col min="2" max="2" width="13.81640625" style="89" bestFit="1" customWidth="1"/>
    <col min="3" max="3" width="15.453125" style="89" bestFit="1" customWidth="1"/>
    <col min="4" max="4" width="8.90625" style="89" customWidth="1"/>
    <col min="5" max="5" width="6.08984375" style="89" customWidth="1"/>
    <col min="6" max="6" width="12.36328125" style="89" hidden="1" customWidth="1"/>
    <col min="7" max="7" width="11.26953125" style="89" hidden="1" customWidth="1"/>
    <col min="8" max="8" width="7.08984375" style="89" hidden="1" customWidth="1"/>
    <col min="9" max="9" width="8.90625" style="89" customWidth="1"/>
    <col min="10" max="10" width="9.6328125" style="89" bestFit="1" customWidth="1"/>
    <col min="11" max="11" width="12" style="89" hidden="1" customWidth="1"/>
    <col min="12" max="12" width="10.36328125" style="89" hidden="1" customWidth="1"/>
    <col min="13" max="13" width="7.90625" style="89" hidden="1" customWidth="1"/>
    <col min="14" max="14" width="9.1796875" style="89" hidden="1" customWidth="1"/>
    <col min="15" max="15" width="15.6328125" style="94" hidden="1" customWidth="1"/>
    <col min="16" max="16" width="11.54296875" style="94" hidden="1" customWidth="1"/>
    <col min="17" max="17" width="16" style="94" bestFit="1" customWidth="1"/>
    <col min="18" max="18" width="12.08984375" style="94" hidden="1" customWidth="1"/>
    <col min="19" max="19" width="14.36328125" style="94" hidden="1" customWidth="1"/>
    <col min="20" max="20" width="10.453125" style="94" hidden="1" customWidth="1"/>
    <col min="21" max="21" width="16" style="94" hidden="1" customWidth="1"/>
    <col min="22" max="22" width="12.08984375" style="94" hidden="1" customWidth="1"/>
    <col min="23" max="23" width="0" style="94" hidden="1" customWidth="1"/>
    <col min="24" max="24" width="13" style="94" hidden="1" customWidth="1"/>
    <col min="25" max="25" width="255.7265625" style="94" bestFit="1" customWidth="1"/>
    <col min="26" max="26" width="8.90625" style="94"/>
    <col min="27" max="27" width="14.90625" style="94" bestFit="1" customWidth="1"/>
    <col min="28" max="28" width="8.90625" style="94"/>
    <col min="29" max="29" width="11" style="94" bestFit="1" customWidth="1"/>
    <col min="30" max="30" width="8.90625" style="94"/>
    <col min="31" max="16384" width="8.90625" style="89"/>
  </cols>
  <sheetData>
    <row r="1" spans="1:30" x14ac:dyDescent="0.35">
      <c r="A1" s="87" t="s">
        <v>0</v>
      </c>
      <c r="B1" s="87" t="s">
        <v>1</v>
      </c>
      <c r="C1" s="87" t="s">
        <v>2</v>
      </c>
      <c r="D1" s="88" t="s">
        <v>63</v>
      </c>
      <c r="E1" s="88" t="s">
        <v>3</v>
      </c>
      <c r="F1" s="88" t="s">
        <v>5</v>
      </c>
      <c r="G1" s="88" t="s">
        <v>6</v>
      </c>
      <c r="H1" s="88" t="s">
        <v>7</v>
      </c>
      <c r="I1" s="88" t="s">
        <v>8</v>
      </c>
      <c r="J1" s="88" t="s">
        <v>214</v>
      </c>
      <c r="K1" s="88" t="s">
        <v>64</v>
      </c>
      <c r="L1" s="88" t="s">
        <v>213</v>
      </c>
      <c r="M1" s="88" t="s">
        <v>9</v>
      </c>
      <c r="N1" s="88" t="s">
        <v>565</v>
      </c>
      <c r="O1" s="3" t="s">
        <v>230</v>
      </c>
      <c r="P1" s="2" t="s">
        <v>66</v>
      </c>
      <c r="Q1" s="3" t="s">
        <v>67</v>
      </c>
      <c r="R1" s="2" t="s">
        <v>68</v>
      </c>
      <c r="S1" s="3" t="s">
        <v>69</v>
      </c>
      <c r="T1" s="2" t="s">
        <v>70</v>
      </c>
      <c r="U1" s="3" t="s">
        <v>155</v>
      </c>
      <c r="V1" s="2" t="s">
        <v>12</v>
      </c>
      <c r="W1" s="53" t="s">
        <v>225</v>
      </c>
      <c r="X1" s="54" t="s">
        <v>224</v>
      </c>
      <c r="Y1" s="2" t="s">
        <v>770</v>
      </c>
      <c r="AA1" s="2" t="s">
        <v>211</v>
      </c>
      <c r="AB1" s="2" t="str">
        <f>'League Boundaries'!J1</f>
        <v>RBs</v>
      </c>
      <c r="AC1" s="2" t="s">
        <v>200</v>
      </c>
      <c r="AD1" s="2" t="s">
        <v>184</v>
      </c>
    </row>
    <row r="2" spans="1:30" x14ac:dyDescent="0.35">
      <c r="A2" s="1" t="s">
        <v>753</v>
      </c>
      <c r="B2" s="1" t="s">
        <v>754</v>
      </c>
      <c r="C2" s="1" t="s">
        <v>44</v>
      </c>
      <c r="D2">
        <v>12</v>
      </c>
      <c r="E2" s="89" t="s">
        <v>71</v>
      </c>
      <c r="I2" s="89">
        <v>1300</v>
      </c>
      <c r="J2" s="89">
        <v>84</v>
      </c>
      <c r="K2" s="89">
        <v>750</v>
      </c>
      <c r="L2" s="89">
        <v>12</v>
      </c>
      <c r="M2"/>
      <c r="N2" s="89">
        <v>10</v>
      </c>
      <c r="O2" s="5">
        <f>ROUNDDOWN((F2/'League Boundaries'!$B$2)+(G2*'League Boundaries'!$B$3)+(I2/'League Boundaries'!$B$5)+(J2*'League Boundaries'!$B$6)+(K2/'League Boundaries'!$B$7)+(L2*'League Boundaries'!$B$8)-(H2*'League Boundaries'!$B$4)+(M2),0)</f>
        <v>277</v>
      </c>
      <c r="P2" s="94">
        <f t="shared" ref="P2:P33" si="0" xml:space="preserve"> O2 - $AD$2</f>
        <v>149</v>
      </c>
      <c r="Q2" s="5">
        <f t="shared" ref="Q2:Q33" si="1">ROUNDDOWN((I2/10)+J2 + (K2/10)+(L2*6) + (M2),0)</f>
        <v>361</v>
      </c>
      <c r="R2" s="94">
        <f t="shared" ref="R2:R33" si="2" xml:space="preserve"> Q2 - $AD$3</f>
        <v>210</v>
      </c>
      <c r="S2" s="5">
        <f t="shared" ref="S2:S33" si="3">ROUNDDOWN((I2/25)+(K2/25)+(L2*6) + (M2 * 0.8),0)</f>
        <v>154</v>
      </c>
      <c r="T2" s="94">
        <f t="shared" ref="T2:T33" si="4" xml:space="preserve"> S2 - $AD$4</f>
        <v>78</v>
      </c>
      <c r="U2" s="5">
        <f>ROUNDDOWN((F2/'League Boundaries'!$B$2)+(G2*'League Boundaries'!$B$3)+(I2/'League Boundaries'!$B$5)+(J2*'League Boundaries'!$B$6)+(K2/'League Boundaries'!$B$7)+(L2*'League Boundaries'!$B$8)-(H2*'League Boundaries'!$B$4)+(M2),0)</f>
        <v>277</v>
      </c>
      <c r="V2" s="94">
        <f t="shared" ref="V2:V33" si="5" xml:space="preserve"> U2 - $AD$5</f>
        <v>149</v>
      </c>
      <c r="W2" s="55">
        <f t="shared" ref="W2:W33" si="6">ROUNDDOWN((F2/Yds.Pass.Pt)+(G2*TD.Pass.Pts)+(I2/Yds.Rush.Pt)+(J2*Catch.Pts)+(K2/Yds.Catch.Pt)+(L2*Td.RunCatch.Pts)-(H2*Intercept.Pts)+(M2),0)</f>
        <v>277</v>
      </c>
      <c r="X2" s="56">
        <f t="shared" ref="X2:X33" si="7" xml:space="preserve"> W2 - $AD$9</f>
        <v>159</v>
      </c>
      <c r="Y2" s="94" t="s">
        <v>895</v>
      </c>
      <c r="AA2" s="94" t="s">
        <v>192</v>
      </c>
      <c r="AB2" s="94">
        <f>'League Boundaries'!J2</f>
        <v>40</v>
      </c>
      <c r="AC2" s="94" t="s">
        <v>201</v>
      </c>
      <c r="AD2" s="94">
        <f>LARGE(O:O,$AB$2)</f>
        <v>128</v>
      </c>
    </row>
    <row r="3" spans="1:30" x14ac:dyDescent="0.35">
      <c r="A3" s="87" t="s">
        <v>585</v>
      </c>
      <c r="B3" s="87" t="s">
        <v>584</v>
      </c>
      <c r="C3" s="1" t="s">
        <v>55</v>
      </c>
      <c r="D3">
        <v>9</v>
      </c>
      <c r="E3" s="89" t="s">
        <v>71</v>
      </c>
      <c r="I3" s="89">
        <v>1320</v>
      </c>
      <c r="J3" s="89">
        <v>72</v>
      </c>
      <c r="K3" s="89">
        <v>460</v>
      </c>
      <c r="L3" s="89">
        <v>16</v>
      </c>
      <c r="M3"/>
      <c r="N3" s="89">
        <v>-3</v>
      </c>
      <c r="O3" s="5">
        <f>ROUNDDOWN((F3/'League Boundaries'!$B$2)+(G3*'League Boundaries'!$B$3)+(I3/'League Boundaries'!$B$5)+(J3*'League Boundaries'!$B$6)+(K3/'League Boundaries'!$B$7)+(L3*'League Boundaries'!$B$8)-(H3*'League Boundaries'!$B$4)+(M3),0)</f>
        <v>274</v>
      </c>
      <c r="P3" s="94">
        <f t="shared" si="0"/>
        <v>146</v>
      </c>
      <c r="Q3" s="5">
        <f t="shared" si="1"/>
        <v>346</v>
      </c>
      <c r="R3" s="94">
        <f t="shared" si="2"/>
        <v>195</v>
      </c>
      <c r="S3" s="5">
        <f t="shared" si="3"/>
        <v>167</v>
      </c>
      <c r="T3" s="94">
        <f t="shared" si="4"/>
        <v>91</v>
      </c>
      <c r="U3" s="5">
        <f>ROUNDDOWN((F3/'League Boundaries'!$B$2)+(G3*'League Boundaries'!$B$3)+(I3/'League Boundaries'!$B$5)+(J3*'League Boundaries'!$B$6)+(K3/'League Boundaries'!$B$7)+(L3*'League Boundaries'!$B$8)-(H3*'League Boundaries'!$B$4)+(M3),0)</f>
        <v>274</v>
      </c>
      <c r="V3" s="94">
        <f t="shared" si="5"/>
        <v>146</v>
      </c>
      <c r="W3" s="55">
        <f t="shared" si="6"/>
        <v>274</v>
      </c>
      <c r="X3" s="56">
        <f t="shared" si="7"/>
        <v>156</v>
      </c>
      <c r="Y3" s="94" t="s">
        <v>1169</v>
      </c>
      <c r="AA3" s="94" t="s">
        <v>195</v>
      </c>
      <c r="AB3" s="94">
        <f>'League Boundaries'!J3</f>
        <v>24</v>
      </c>
      <c r="AC3" s="94" t="s">
        <v>202</v>
      </c>
      <c r="AD3" s="94">
        <f>LARGE(Q:Q,$AB$2)</f>
        <v>151</v>
      </c>
    </row>
    <row r="4" spans="1:30" x14ac:dyDescent="0.35">
      <c r="A4" s="1" t="s">
        <v>790</v>
      </c>
      <c r="B4" s="1" t="s">
        <v>791</v>
      </c>
      <c r="C4" s="1" t="s">
        <v>25</v>
      </c>
      <c r="D4">
        <v>5</v>
      </c>
      <c r="E4" s="89" t="s">
        <v>71</v>
      </c>
      <c r="I4" s="89">
        <v>1170</v>
      </c>
      <c r="J4" s="89">
        <v>72</v>
      </c>
      <c r="K4" s="89">
        <v>650</v>
      </c>
      <c r="L4" s="89">
        <v>14</v>
      </c>
      <c r="M4"/>
      <c r="N4" s="89">
        <v>15</v>
      </c>
      <c r="O4" s="5">
        <f>ROUNDDOWN((F4/'League Boundaries'!$B$2)+(G4*'League Boundaries'!$B$3)+(I4/'League Boundaries'!$B$5)+(J4*'League Boundaries'!$B$6)+(K4/'League Boundaries'!$B$7)+(L4*'League Boundaries'!$B$8)-(H4*'League Boundaries'!$B$4)+(M4),0)</f>
        <v>266</v>
      </c>
      <c r="P4" s="94">
        <f t="shared" si="0"/>
        <v>138</v>
      </c>
      <c r="Q4" s="5">
        <f t="shared" si="1"/>
        <v>338</v>
      </c>
      <c r="R4" s="94">
        <f t="shared" si="2"/>
        <v>187</v>
      </c>
      <c r="S4" s="5">
        <f t="shared" si="3"/>
        <v>156</v>
      </c>
      <c r="T4" s="94">
        <f t="shared" si="4"/>
        <v>80</v>
      </c>
      <c r="U4" s="5">
        <f>ROUNDDOWN((F4/'League Boundaries'!$B$2)+(G4*'League Boundaries'!$B$3)+(I4/'League Boundaries'!$B$5)+(J4*'League Boundaries'!$B$6)+(K4/'League Boundaries'!$B$7)+(L4*'League Boundaries'!$B$8)-(H4*'League Boundaries'!$B$4)+(M4),0)</f>
        <v>266</v>
      </c>
      <c r="V4" s="94">
        <f t="shared" si="5"/>
        <v>138</v>
      </c>
      <c r="W4" s="55">
        <f t="shared" si="6"/>
        <v>266</v>
      </c>
      <c r="X4" s="56">
        <f t="shared" si="7"/>
        <v>148</v>
      </c>
      <c r="Y4" s="94" t="s">
        <v>882</v>
      </c>
      <c r="AA4" s="94" t="s">
        <v>212</v>
      </c>
      <c r="AB4" s="94">
        <f>'League Boundaries'!J4</f>
        <v>2</v>
      </c>
      <c r="AC4" s="94" t="s">
        <v>203</v>
      </c>
      <c r="AD4" s="94">
        <f>LARGE(S:S,$AB$2)</f>
        <v>76</v>
      </c>
    </row>
    <row r="5" spans="1:30" x14ac:dyDescent="0.35">
      <c r="A5" s="1" t="s">
        <v>553</v>
      </c>
      <c r="B5" s="1" t="s">
        <v>789</v>
      </c>
      <c r="C5" s="1" t="s">
        <v>28</v>
      </c>
      <c r="D5">
        <v>12</v>
      </c>
      <c r="E5" s="89" t="s">
        <v>71</v>
      </c>
      <c r="I5" s="89">
        <v>1320</v>
      </c>
      <c r="J5" s="89">
        <v>65</v>
      </c>
      <c r="K5" s="89">
        <v>550</v>
      </c>
      <c r="L5" s="89">
        <v>14</v>
      </c>
      <c r="M5"/>
      <c r="N5" s="89">
        <v>15</v>
      </c>
      <c r="O5" s="5">
        <f>ROUNDDOWN((F5/'League Boundaries'!$B$2)+(G5*'League Boundaries'!$B$3)+(I5/'League Boundaries'!$B$5)+(J5*'League Boundaries'!$B$6)+(K5/'League Boundaries'!$B$7)+(L5*'League Boundaries'!$B$8)-(H5*'League Boundaries'!$B$4)+(M5),0)</f>
        <v>271</v>
      </c>
      <c r="P5" s="94">
        <f t="shared" si="0"/>
        <v>143</v>
      </c>
      <c r="Q5" s="5">
        <f t="shared" si="1"/>
        <v>336</v>
      </c>
      <c r="R5" s="94">
        <f t="shared" si="2"/>
        <v>185</v>
      </c>
      <c r="S5" s="5">
        <f t="shared" si="3"/>
        <v>158</v>
      </c>
      <c r="T5" s="94">
        <f t="shared" si="4"/>
        <v>82</v>
      </c>
      <c r="U5" s="5">
        <f>ROUNDDOWN((F5/'League Boundaries'!$B$2)+(G5*'League Boundaries'!$B$3)+(I5/'League Boundaries'!$B$5)+(J5*'League Boundaries'!$B$6)+(K5/'League Boundaries'!$B$7)+(L5*'League Boundaries'!$B$8)-(H5*'League Boundaries'!$B$4)+(M5),0)</f>
        <v>271</v>
      </c>
      <c r="V5" s="94">
        <f t="shared" si="5"/>
        <v>143</v>
      </c>
      <c r="W5" s="55">
        <f t="shared" si="6"/>
        <v>271</v>
      </c>
      <c r="X5" s="56">
        <f t="shared" si="7"/>
        <v>153</v>
      </c>
      <c r="Y5" s="94" t="s">
        <v>881</v>
      </c>
      <c r="AC5" s="94" t="s">
        <v>204</v>
      </c>
      <c r="AD5" s="94">
        <f>LARGE(U:U,$AB$2)</f>
        <v>128</v>
      </c>
    </row>
    <row r="6" spans="1:30" x14ac:dyDescent="0.35">
      <c r="A6" s="1" t="s">
        <v>605</v>
      </c>
      <c r="B6" s="1" t="s">
        <v>606</v>
      </c>
      <c r="C6" s="1" t="s">
        <v>37</v>
      </c>
      <c r="D6">
        <v>5</v>
      </c>
      <c r="E6" s="89" t="s">
        <v>71</v>
      </c>
      <c r="I6" s="89">
        <v>1320</v>
      </c>
      <c r="J6" s="89">
        <v>55</v>
      </c>
      <c r="K6" s="89">
        <v>390</v>
      </c>
      <c r="L6" s="89">
        <v>16</v>
      </c>
      <c r="M6"/>
      <c r="N6" s="89">
        <v>5</v>
      </c>
      <c r="O6" s="5">
        <f>ROUNDDOWN((F6/'League Boundaries'!$B$2)+(G6*'League Boundaries'!$B$3)+(I6/'League Boundaries'!$B$5)+(J6*'League Boundaries'!$B$6)+(K6/'League Boundaries'!$B$7)+(L6*'League Boundaries'!$B$8)-(H6*'League Boundaries'!$B$4)+(M6),0)</f>
        <v>267</v>
      </c>
      <c r="P6" s="94">
        <f t="shared" si="0"/>
        <v>139</v>
      </c>
      <c r="Q6" s="5">
        <f t="shared" si="1"/>
        <v>322</v>
      </c>
      <c r="R6" s="94">
        <f t="shared" si="2"/>
        <v>171</v>
      </c>
      <c r="S6" s="5">
        <f t="shared" si="3"/>
        <v>164</v>
      </c>
      <c r="T6" s="94">
        <f t="shared" si="4"/>
        <v>88</v>
      </c>
      <c r="U6" s="5">
        <f>ROUNDDOWN((F6/'League Boundaries'!$B$2)+(G6*'League Boundaries'!$B$3)+(I6/'League Boundaries'!$B$5)+(J6*'League Boundaries'!$B$6)+(K6/'League Boundaries'!$B$7)+(L6*'League Boundaries'!$B$8)-(H6*'League Boundaries'!$B$4)+(M6),0)</f>
        <v>267</v>
      </c>
      <c r="V6" s="94">
        <f t="shared" si="5"/>
        <v>139</v>
      </c>
      <c r="W6" s="55">
        <f t="shared" si="6"/>
        <v>267</v>
      </c>
      <c r="X6" s="56">
        <f t="shared" si="7"/>
        <v>149</v>
      </c>
      <c r="Y6" s="94" t="s">
        <v>1058</v>
      </c>
    </row>
    <row r="7" spans="1:30" ht="15" thickBot="1" x14ac:dyDescent="0.4">
      <c r="A7" s="1" t="s">
        <v>78</v>
      </c>
      <c r="B7" s="1" t="s">
        <v>887</v>
      </c>
      <c r="C7" s="1" t="s">
        <v>51</v>
      </c>
      <c r="D7">
        <v>6</v>
      </c>
      <c r="E7" s="89" t="s">
        <v>71</v>
      </c>
      <c r="I7" s="89">
        <v>1340</v>
      </c>
      <c r="J7" s="89">
        <v>52</v>
      </c>
      <c r="K7" s="89">
        <v>370</v>
      </c>
      <c r="L7" s="89">
        <v>15</v>
      </c>
      <c r="M7"/>
      <c r="N7" s="89">
        <v>15</v>
      </c>
      <c r="O7" s="5">
        <f>ROUNDDOWN((F7/'League Boundaries'!$B$2)+(G7*'League Boundaries'!$B$3)+(I7/'League Boundaries'!$B$5)+(J7*'League Boundaries'!$B$6)+(K7/'League Boundaries'!$B$7)+(L7*'League Boundaries'!$B$8)-(H7*'League Boundaries'!$B$4)+(M7),0)</f>
        <v>261</v>
      </c>
      <c r="P7" s="94">
        <f t="shared" si="0"/>
        <v>133</v>
      </c>
      <c r="Q7" s="5">
        <f t="shared" si="1"/>
        <v>313</v>
      </c>
      <c r="R7" s="94">
        <f t="shared" si="2"/>
        <v>162</v>
      </c>
      <c r="S7" s="5">
        <f t="shared" si="3"/>
        <v>158</v>
      </c>
      <c r="T7" s="94">
        <f t="shared" si="4"/>
        <v>82</v>
      </c>
      <c r="U7" s="5">
        <f>ROUNDDOWN((F7/'League Boundaries'!$B$2)+(G7*'League Boundaries'!$B$3)+(I7/'League Boundaries'!$B$5)+(J7*'League Boundaries'!$B$6)+(K7/'League Boundaries'!$B$7)+(L7*'League Boundaries'!$B$8)-(H7*'League Boundaries'!$B$4)+(M7),0)</f>
        <v>261</v>
      </c>
      <c r="V7" s="94">
        <f t="shared" si="5"/>
        <v>133</v>
      </c>
      <c r="W7" s="55">
        <f t="shared" si="6"/>
        <v>261</v>
      </c>
      <c r="X7" s="56">
        <f t="shared" si="7"/>
        <v>143</v>
      </c>
      <c r="Y7" s="94" t="s">
        <v>1158</v>
      </c>
    </row>
    <row r="8" spans="1:30" x14ac:dyDescent="0.35">
      <c r="A8" s="1" t="s">
        <v>652</v>
      </c>
      <c r="B8" s="1" t="s">
        <v>664</v>
      </c>
      <c r="C8" s="1" t="s">
        <v>35</v>
      </c>
      <c r="D8">
        <v>14</v>
      </c>
      <c r="E8" s="89" t="s">
        <v>71</v>
      </c>
      <c r="I8" s="89">
        <v>1520</v>
      </c>
      <c r="J8" s="89">
        <v>34</v>
      </c>
      <c r="K8" s="89">
        <v>270</v>
      </c>
      <c r="L8" s="89">
        <v>15</v>
      </c>
      <c r="M8"/>
      <c r="N8" s="89">
        <v>10</v>
      </c>
      <c r="O8" s="5">
        <f>ROUNDDOWN((F8/'League Boundaries'!$B$2)+(G8*'League Boundaries'!$B$3)+(I8/'League Boundaries'!$B$5)+(J8*'League Boundaries'!$B$6)+(K8/'League Boundaries'!$B$7)+(L8*'League Boundaries'!$B$8)-(H8*'League Boundaries'!$B$4)+(M8),0)</f>
        <v>269</v>
      </c>
      <c r="P8" s="94">
        <f t="shared" si="0"/>
        <v>141</v>
      </c>
      <c r="Q8" s="5">
        <f t="shared" si="1"/>
        <v>303</v>
      </c>
      <c r="R8" s="94">
        <f t="shared" si="2"/>
        <v>152</v>
      </c>
      <c r="S8" s="5">
        <f t="shared" si="3"/>
        <v>161</v>
      </c>
      <c r="T8" s="94">
        <f t="shared" si="4"/>
        <v>85</v>
      </c>
      <c r="U8" s="5">
        <f>ROUNDDOWN((F8/'League Boundaries'!$B$2)+(G8*'League Boundaries'!$B$3)+(I8/'League Boundaries'!$B$5)+(J8*'League Boundaries'!$B$6)+(K8/'League Boundaries'!$B$7)+(L8*'League Boundaries'!$B$8)-(H8*'League Boundaries'!$B$4)+(M8),0)</f>
        <v>269</v>
      </c>
      <c r="V8" s="94">
        <f t="shared" si="5"/>
        <v>141</v>
      </c>
      <c r="W8" s="55">
        <f t="shared" si="6"/>
        <v>269</v>
      </c>
      <c r="X8" s="56">
        <f t="shared" si="7"/>
        <v>151</v>
      </c>
      <c r="Y8" s="94" t="s">
        <v>894</v>
      </c>
      <c r="AA8" s="59" t="s">
        <v>211</v>
      </c>
      <c r="AB8" s="60" t="str">
        <f>'League Boundaries'!L15</f>
        <v>RBs</v>
      </c>
      <c r="AC8" s="60" t="s">
        <v>200</v>
      </c>
      <c r="AD8" s="54" t="s">
        <v>71</v>
      </c>
    </row>
    <row r="9" spans="1:30" x14ac:dyDescent="0.35">
      <c r="A9" s="1" t="s">
        <v>633</v>
      </c>
      <c r="B9" s="1" t="s">
        <v>41</v>
      </c>
      <c r="C9" s="1" t="s">
        <v>17</v>
      </c>
      <c r="D9">
        <v>10</v>
      </c>
      <c r="E9" s="89" t="s">
        <v>71</v>
      </c>
      <c r="I9" s="89">
        <v>1310</v>
      </c>
      <c r="J9" s="89">
        <v>38</v>
      </c>
      <c r="K9" s="89">
        <v>270</v>
      </c>
      <c r="L9" s="89">
        <v>13</v>
      </c>
      <c r="M9"/>
      <c r="N9" s="89">
        <v>5</v>
      </c>
      <c r="O9" s="5">
        <f>ROUNDDOWN((F9/'League Boundaries'!$B$2)+(G9*'League Boundaries'!$B$3)+(I9/'League Boundaries'!$B$5)+(J9*'League Boundaries'!$B$6)+(K9/'League Boundaries'!$B$7)+(L9*'League Boundaries'!$B$8)-(H9*'League Boundaries'!$B$4)+(M9),0)</f>
        <v>236</v>
      </c>
      <c r="P9" s="94">
        <f t="shared" si="0"/>
        <v>108</v>
      </c>
      <c r="Q9" s="5">
        <f t="shared" si="1"/>
        <v>274</v>
      </c>
      <c r="R9" s="94">
        <f t="shared" si="2"/>
        <v>123</v>
      </c>
      <c r="S9" s="5">
        <f t="shared" si="3"/>
        <v>141</v>
      </c>
      <c r="T9" s="94">
        <f t="shared" si="4"/>
        <v>65</v>
      </c>
      <c r="U9" s="5">
        <f>ROUNDDOWN((F9/'League Boundaries'!$B$2)+(G9*'League Boundaries'!$B$3)+(I9/'League Boundaries'!$B$5)+(J9*'League Boundaries'!$B$6)+(K9/'League Boundaries'!$B$7)+(L9*'League Boundaries'!$B$8)-(H9*'League Boundaries'!$B$4)+(M9),0)</f>
        <v>236</v>
      </c>
      <c r="V9" s="94">
        <f t="shared" si="5"/>
        <v>108</v>
      </c>
      <c r="W9" s="55">
        <f t="shared" si="6"/>
        <v>236</v>
      </c>
      <c r="X9" s="56">
        <f t="shared" si="7"/>
        <v>118</v>
      </c>
      <c r="Y9" s="94" t="s">
        <v>1061</v>
      </c>
      <c r="AA9" s="61" t="s">
        <v>192</v>
      </c>
      <c r="AB9" s="62">
        <f>Drafteds.RBs</f>
        <v>47</v>
      </c>
      <c r="AC9" s="62" t="s">
        <v>227</v>
      </c>
      <c r="AD9" s="56">
        <f>LARGE(W:W,Drafteds.RBs)</f>
        <v>118</v>
      </c>
    </row>
    <row r="10" spans="1:30" x14ac:dyDescent="0.35">
      <c r="A10" s="1" t="s">
        <v>773</v>
      </c>
      <c r="B10" s="1" t="s">
        <v>774</v>
      </c>
      <c r="C10" s="1" t="s">
        <v>52</v>
      </c>
      <c r="D10">
        <v>6</v>
      </c>
      <c r="E10" s="89" t="s">
        <v>71</v>
      </c>
      <c r="I10" s="89">
        <v>1140</v>
      </c>
      <c r="J10" s="89">
        <v>57</v>
      </c>
      <c r="K10" s="89">
        <v>390</v>
      </c>
      <c r="L10" s="89">
        <v>10</v>
      </c>
      <c r="M10"/>
      <c r="N10">
        <v>12</v>
      </c>
      <c r="O10" s="5">
        <f>ROUNDDOWN((F10/'League Boundaries'!$B$2)+(G10*'League Boundaries'!$B$3)+(I10/'League Boundaries'!$B$5)+(J10*'League Boundaries'!$B$6)+(K10/'League Boundaries'!$B$7)+(L10*'League Boundaries'!$B$8)-(H10*'League Boundaries'!$B$4)+(M10),0)</f>
        <v>213</v>
      </c>
      <c r="P10" s="94">
        <f t="shared" si="0"/>
        <v>85</v>
      </c>
      <c r="Q10" s="5">
        <f t="shared" si="1"/>
        <v>270</v>
      </c>
      <c r="R10" s="94">
        <f t="shared" si="2"/>
        <v>119</v>
      </c>
      <c r="S10" s="5">
        <f t="shared" si="3"/>
        <v>121</v>
      </c>
      <c r="T10" s="94">
        <f t="shared" si="4"/>
        <v>45</v>
      </c>
      <c r="U10" s="5">
        <f>ROUNDDOWN((F10/'League Boundaries'!$B$2)+(G10*'League Boundaries'!$B$3)+(I10/'League Boundaries'!$B$5)+(J10*'League Boundaries'!$B$6)+(K10/'League Boundaries'!$B$7)+(L10*'League Boundaries'!$B$8)-(H10*'League Boundaries'!$B$4)+(M10),0)</f>
        <v>213</v>
      </c>
      <c r="V10" s="94">
        <f t="shared" si="5"/>
        <v>85</v>
      </c>
      <c r="W10" s="55">
        <f t="shared" si="6"/>
        <v>213</v>
      </c>
      <c r="X10" s="56">
        <f t="shared" si="7"/>
        <v>95</v>
      </c>
      <c r="Y10" s="94" t="s">
        <v>889</v>
      </c>
      <c r="AA10" s="61" t="s">
        <v>195</v>
      </c>
      <c r="AB10" s="62">
        <f>TotalStarters.RBs</f>
        <v>24</v>
      </c>
      <c r="AC10" s="62"/>
      <c r="AD10" s="56"/>
    </row>
    <row r="11" spans="1:30" ht="15" thickBot="1" x14ac:dyDescent="0.4">
      <c r="A11" s="1" t="s">
        <v>696</v>
      </c>
      <c r="B11" s="1" t="s">
        <v>559</v>
      </c>
      <c r="C11" s="1" t="s">
        <v>61</v>
      </c>
      <c r="D11">
        <v>12</v>
      </c>
      <c r="E11" s="89" t="s">
        <v>71</v>
      </c>
      <c r="I11" s="89">
        <v>1100</v>
      </c>
      <c r="J11" s="89">
        <v>52</v>
      </c>
      <c r="K11" s="89">
        <v>360</v>
      </c>
      <c r="L11" s="89">
        <v>11</v>
      </c>
      <c r="M11"/>
      <c r="N11" s="89">
        <v>10</v>
      </c>
      <c r="O11" s="5">
        <f>ROUNDDOWN((F11/'League Boundaries'!$B$2)+(G11*'League Boundaries'!$B$3)+(I11/'League Boundaries'!$B$5)+(J11*'League Boundaries'!$B$6)+(K11/'League Boundaries'!$B$7)+(L11*'League Boundaries'!$B$8)-(H11*'League Boundaries'!$B$4)+(M11),0)</f>
        <v>212</v>
      </c>
      <c r="P11" s="94">
        <f t="shared" si="0"/>
        <v>84</v>
      </c>
      <c r="Q11" s="5">
        <f t="shared" si="1"/>
        <v>264</v>
      </c>
      <c r="R11" s="94">
        <f t="shared" si="2"/>
        <v>113</v>
      </c>
      <c r="S11" s="5">
        <f t="shared" si="3"/>
        <v>124</v>
      </c>
      <c r="T11" s="94">
        <f t="shared" si="4"/>
        <v>48</v>
      </c>
      <c r="U11" s="5">
        <f>ROUNDDOWN((F11/'League Boundaries'!$B$2)+(G11*'League Boundaries'!$B$3)+(I11/'League Boundaries'!$B$5)+(J11*'League Boundaries'!$B$6)+(K11/'League Boundaries'!$B$7)+(L11*'League Boundaries'!$B$8)-(H11*'League Boundaries'!$B$4)+(M11),0)</f>
        <v>212</v>
      </c>
      <c r="V11" s="94">
        <f t="shared" si="5"/>
        <v>84</v>
      </c>
      <c r="W11" s="55">
        <f t="shared" si="6"/>
        <v>212</v>
      </c>
      <c r="X11" s="56">
        <f t="shared" si="7"/>
        <v>94</v>
      </c>
      <c r="Y11" s="94" t="s">
        <v>883</v>
      </c>
      <c r="AA11" s="63" t="s">
        <v>212</v>
      </c>
      <c r="AB11" s="64">
        <f>ActiveStarters.RBs</f>
        <v>2</v>
      </c>
      <c r="AC11" s="64"/>
      <c r="AD11" s="58"/>
    </row>
    <row r="12" spans="1:30" x14ac:dyDescent="0.35">
      <c r="A12" s="87" t="s">
        <v>586</v>
      </c>
      <c r="B12" s="87" t="s">
        <v>45</v>
      </c>
      <c r="C12" s="1" t="s">
        <v>36</v>
      </c>
      <c r="D12">
        <v>14</v>
      </c>
      <c r="E12" s="89" t="s">
        <v>71</v>
      </c>
      <c r="I12" s="89">
        <v>980</v>
      </c>
      <c r="J12" s="89">
        <v>50</v>
      </c>
      <c r="K12" s="89">
        <v>360</v>
      </c>
      <c r="L12" s="89">
        <v>11</v>
      </c>
      <c r="N12" s="89">
        <v>5</v>
      </c>
      <c r="O12" s="5">
        <f>ROUNDDOWN((F12/'League Boundaries'!$B$2)+(G12*'League Boundaries'!$B$3)+(I12/'League Boundaries'!$B$5)+(J12*'League Boundaries'!$B$6)+(K12/'League Boundaries'!$B$7)+(L12*'League Boundaries'!$B$8)-(H12*'League Boundaries'!$B$4)+(M12),0)</f>
        <v>200</v>
      </c>
      <c r="P12" s="94">
        <f t="shared" si="0"/>
        <v>72</v>
      </c>
      <c r="Q12" s="5">
        <f t="shared" si="1"/>
        <v>250</v>
      </c>
      <c r="R12" s="94">
        <f t="shared" si="2"/>
        <v>99</v>
      </c>
      <c r="S12" s="5">
        <f t="shared" si="3"/>
        <v>119</v>
      </c>
      <c r="T12" s="94">
        <f t="shared" si="4"/>
        <v>43</v>
      </c>
      <c r="U12" s="5">
        <f>ROUNDDOWN((F12/'League Boundaries'!$B$2)+(G12*'League Boundaries'!$B$3)+(I12/'League Boundaries'!$B$5)+(J12*'League Boundaries'!$B$6)+(K12/'League Boundaries'!$B$7)+(L12*'League Boundaries'!$B$8)-(H12*'League Boundaries'!$B$4)+(M12),0)</f>
        <v>200</v>
      </c>
      <c r="V12" s="94">
        <f t="shared" si="5"/>
        <v>72</v>
      </c>
      <c r="W12" s="55">
        <f t="shared" si="6"/>
        <v>200</v>
      </c>
      <c r="X12" s="56">
        <f t="shared" si="7"/>
        <v>82</v>
      </c>
      <c r="Y12" s="94" t="s">
        <v>1060</v>
      </c>
    </row>
    <row r="13" spans="1:30" x14ac:dyDescent="0.35">
      <c r="A13" s="87" t="s">
        <v>587</v>
      </c>
      <c r="B13" s="87" t="s">
        <v>588</v>
      </c>
      <c r="C13" s="1" t="s">
        <v>22</v>
      </c>
      <c r="D13">
        <v>12</v>
      </c>
      <c r="E13" s="89" t="s">
        <v>71</v>
      </c>
      <c r="I13" s="89">
        <v>760</v>
      </c>
      <c r="J13" s="89">
        <v>80</v>
      </c>
      <c r="K13" s="89">
        <v>520</v>
      </c>
      <c r="L13" s="89">
        <v>7</v>
      </c>
      <c r="M13"/>
      <c r="N13" s="89">
        <v>-3</v>
      </c>
      <c r="O13" s="5">
        <f>ROUNDDOWN((F13/'League Boundaries'!$B$2)+(G13*'League Boundaries'!$B$3)+(I13/'League Boundaries'!$B$5)+(J13*'League Boundaries'!$B$6)+(K13/'League Boundaries'!$B$7)+(L13*'League Boundaries'!$B$8)-(H13*'League Boundaries'!$B$4)+(M13),0)</f>
        <v>170</v>
      </c>
      <c r="P13" s="94">
        <f t="shared" si="0"/>
        <v>42</v>
      </c>
      <c r="Q13" s="5">
        <f t="shared" si="1"/>
        <v>250</v>
      </c>
      <c r="R13" s="94">
        <f t="shared" si="2"/>
        <v>99</v>
      </c>
      <c r="S13" s="5">
        <f t="shared" si="3"/>
        <v>93</v>
      </c>
      <c r="T13" s="94">
        <f t="shared" si="4"/>
        <v>17</v>
      </c>
      <c r="U13" s="5">
        <f>ROUNDDOWN((F13/'League Boundaries'!$B$2)+(G13*'League Boundaries'!$B$3)+(I13/'League Boundaries'!$B$5)+(J13*'League Boundaries'!$B$6)+(K13/'League Boundaries'!$B$7)+(L13*'League Boundaries'!$B$8)-(H13*'League Boundaries'!$B$4)+(M13),0)</f>
        <v>170</v>
      </c>
      <c r="V13" s="94">
        <f t="shared" si="5"/>
        <v>42</v>
      </c>
      <c r="W13" s="55">
        <f t="shared" si="6"/>
        <v>170</v>
      </c>
      <c r="X13" s="56">
        <f t="shared" si="7"/>
        <v>52</v>
      </c>
      <c r="Y13" s="94" t="s">
        <v>890</v>
      </c>
    </row>
    <row r="14" spans="1:30" x14ac:dyDescent="0.35">
      <c r="A14" s="1" t="s">
        <v>90</v>
      </c>
      <c r="B14" s="1" t="s">
        <v>757</v>
      </c>
      <c r="C14" s="1" t="s">
        <v>42</v>
      </c>
      <c r="D14">
        <v>11</v>
      </c>
      <c r="E14" s="89" t="s">
        <v>71</v>
      </c>
      <c r="I14" s="89">
        <v>890</v>
      </c>
      <c r="J14">
        <v>62</v>
      </c>
      <c r="K14" s="89">
        <v>520</v>
      </c>
      <c r="L14" s="89">
        <v>7</v>
      </c>
      <c r="M14"/>
      <c r="N14" s="89">
        <v>12</v>
      </c>
      <c r="O14" s="5">
        <f>ROUNDDOWN((F14/'League Boundaries'!$B$2)+(G14*'League Boundaries'!$B$3)+(I14/'League Boundaries'!$B$5)+(J14*'League Boundaries'!$B$6)+(K14/'League Boundaries'!$B$7)+(L14*'League Boundaries'!$B$8)-(H14*'League Boundaries'!$B$4)+(M14),0)</f>
        <v>183</v>
      </c>
      <c r="P14" s="94">
        <f t="shared" si="0"/>
        <v>55</v>
      </c>
      <c r="Q14" s="5">
        <f t="shared" si="1"/>
        <v>245</v>
      </c>
      <c r="R14" s="94">
        <f t="shared" si="2"/>
        <v>94</v>
      </c>
      <c r="S14" s="5">
        <f t="shared" si="3"/>
        <v>98</v>
      </c>
      <c r="T14" s="94">
        <f t="shared" si="4"/>
        <v>22</v>
      </c>
      <c r="U14" s="5">
        <f>ROUNDDOWN((F14/'League Boundaries'!$B$2)+(G14*'League Boundaries'!$B$3)+(I14/'League Boundaries'!$B$5)+(J14*'League Boundaries'!$B$6)+(K14/'League Boundaries'!$B$7)+(L14*'League Boundaries'!$B$8)-(H14*'League Boundaries'!$B$4)+(M14),0)</f>
        <v>183</v>
      </c>
      <c r="V14" s="94">
        <f t="shared" si="5"/>
        <v>55</v>
      </c>
      <c r="W14" s="55">
        <f t="shared" si="6"/>
        <v>183</v>
      </c>
      <c r="X14" s="56">
        <f t="shared" si="7"/>
        <v>65</v>
      </c>
      <c r="Y14" s="94" t="s">
        <v>899</v>
      </c>
    </row>
    <row r="15" spans="1:30" x14ac:dyDescent="0.35">
      <c r="A15" s="1" t="s">
        <v>99</v>
      </c>
      <c r="B15" s="1" t="s">
        <v>82</v>
      </c>
      <c r="C15" s="1" t="s">
        <v>47</v>
      </c>
      <c r="D15">
        <v>12</v>
      </c>
      <c r="E15" s="89" t="s">
        <v>71</v>
      </c>
      <c r="I15" s="89">
        <v>960</v>
      </c>
      <c r="J15" s="89">
        <v>62</v>
      </c>
      <c r="K15" s="89">
        <v>540</v>
      </c>
      <c r="L15" s="89">
        <v>5</v>
      </c>
      <c r="M15"/>
      <c r="N15">
        <v>12</v>
      </c>
      <c r="O15" s="5">
        <f>ROUNDDOWN((F15/'League Boundaries'!$B$2)+(G15*'League Boundaries'!$B$3)+(I15/'League Boundaries'!$B$5)+(J15*'League Boundaries'!$B$6)+(K15/'League Boundaries'!$B$7)+(L15*'League Boundaries'!$B$8)-(H15*'League Boundaries'!$B$4)+(M15),0)</f>
        <v>180</v>
      </c>
      <c r="P15" s="94">
        <f t="shared" si="0"/>
        <v>52</v>
      </c>
      <c r="Q15" s="5">
        <f t="shared" si="1"/>
        <v>242</v>
      </c>
      <c r="R15" s="94">
        <f t="shared" si="2"/>
        <v>91</v>
      </c>
      <c r="S15" s="5">
        <f t="shared" si="3"/>
        <v>90</v>
      </c>
      <c r="T15" s="94">
        <f t="shared" si="4"/>
        <v>14</v>
      </c>
      <c r="U15" s="5">
        <f>ROUNDDOWN((F15/'League Boundaries'!$B$2)+(G15*'League Boundaries'!$B$3)+(I15/'League Boundaries'!$B$5)+(J15*'League Boundaries'!$B$6)+(K15/'League Boundaries'!$B$7)+(L15*'League Boundaries'!$B$8)-(H15*'League Boundaries'!$B$4)+(M15),0)</f>
        <v>180</v>
      </c>
      <c r="V15" s="94">
        <f t="shared" si="5"/>
        <v>52</v>
      </c>
      <c r="W15" s="55">
        <f t="shared" si="6"/>
        <v>180</v>
      </c>
      <c r="X15" s="56">
        <f t="shared" si="7"/>
        <v>62</v>
      </c>
      <c r="Y15" s="94" t="s">
        <v>1064</v>
      </c>
    </row>
    <row r="16" spans="1:30" x14ac:dyDescent="0.35">
      <c r="A16" s="1" t="s">
        <v>80</v>
      </c>
      <c r="B16" s="1" t="s">
        <v>16</v>
      </c>
      <c r="C16" s="1" t="s">
        <v>48</v>
      </c>
      <c r="D16">
        <v>6</v>
      </c>
      <c r="E16" s="89" t="s">
        <v>71</v>
      </c>
      <c r="I16" s="89">
        <v>980</v>
      </c>
      <c r="J16" s="89">
        <v>57</v>
      </c>
      <c r="K16" s="89">
        <v>380</v>
      </c>
      <c r="L16" s="89">
        <v>8</v>
      </c>
      <c r="M16"/>
      <c r="N16" s="89">
        <v>2</v>
      </c>
      <c r="O16" s="5">
        <f>ROUNDDOWN((F16/'League Boundaries'!$B$2)+(G16*'League Boundaries'!$B$3)+(I16/'League Boundaries'!$B$5)+(J16*'League Boundaries'!$B$6)+(K16/'League Boundaries'!$B$7)+(L16*'League Boundaries'!$B$8)-(H16*'League Boundaries'!$B$4)+(M16),0)</f>
        <v>184</v>
      </c>
      <c r="P16" s="94">
        <f t="shared" si="0"/>
        <v>56</v>
      </c>
      <c r="Q16" s="5">
        <f t="shared" si="1"/>
        <v>241</v>
      </c>
      <c r="R16" s="94">
        <f t="shared" si="2"/>
        <v>90</v>
      </c>
      <c r="S16" s="5">
        <f t="shared" si="3"/>
        <v>102</v>
      </c>
      <c r="T16" s="94">
        <f t="shared" si="4"/>
        <v>26</v>
      </c>
      <c r="U16" s="5">
        <f>ROUNDDOWN((F16/'League Boundaries'!$B$2)+(G16*'League Boundaries'!$B$3)+(I16/'League Boundaries'!$B$5)+(J16*'League Boundaries'!$B$6)+(K16/'League Boundaries'!$B$7)+(L16*'League Boundaries'!$B$8)-(H16*'League Boundaries'!$B$4)+(M16),0)</f>
        <v>184</v>
      </c>
      <c r="V16" s="94">
        <f t="shared" si="5"/>
        <v>56</v>
      </c>
      <c r="W16" s="55">
        <f t="shared" si="6"/>
        <v>184</v>
      </c>
      <c r="X16" s="56">
        <f t="shared" si="7"/>
        <v>66</v>
      </c>
      <c r="Y16" s="94" t="s">
        <v>1059</v>
      </c>
    </row>
    <row r="17" spans="1:25" x14ac:dyDescent="0.35">
      <c r="A17" s="1" t="s">
        <v>738</v>
      </c>
      <c r="B17" s="1" t="s">
        <v>729</v>
      </c>
      <c r="C17" s="1" t="s">
        <v>40</v>
      </c>
      <c r="D17">
        <v>10</v>
      </c>
      <c r="E17" s="89" t="s">
        <v>71</v>
      </c>
      <c r="I17" s="89">
        <v>1180</v>
      </c>
      <c r="J17" s="89">
        <v>31</v>
      </c>
      <c r="K17" s="89">
        <v>250</v>
      </c>
      <c r="L17" s="89">
        <v>10</v>
      </c>
      <c r="M17"/>
      <c r="N17" s="89">
        <v>12</v>
      </c>
      <c r="O17" s="5">
        <f>ROUNDDOWN((F17/'League Boundaries'!$B$2)+(G17*'League Boundaries'!$B$3)+(I17/'League Boundaries'!$B$5)+(J17*'League Boundaries'!$B$6)+(K17/'League Boundaries'!$B$7)+(L17*'League Boundaries'!$B$8)-(H17*'League Boundaries'!$B$4)+(M17),0)</f>
        <v>203</v>
      </c>
      <c r="P17" s="94">
        <f t="shared" si="0"/>
        <v>75</v>
      </c>
      <c r="Q17" s="5">
        <f t="shared" si="1"/>
        <v>234</v>
      </c>
      <c r="R17" s="94">
        <f t="shared" si="2"/>
        <v>83</v>
      </c>
      <c r="S17" s="5">
        <f t="shared" si="3"/>
        <v>117</v>
      </c>
      <c r="T17" s="94">
        <f t="shared" si="4"/>
        <v>41</v>
      </c>
      <c r="U17" s="5">
        <f>ROUNDDOWN((F17/'League Boundaries'!$B$2)+(G17*'League Boundaries'!$B$3)+(I17/'League Boundaries'!$B$5)+(J17*'League Boundaries'!$B$6)+(K17/'League Boundaries'!$B$7)+(L17*'League Boundaries'!$B$8)-(H17*'League Boundaries'!$B$4)+(M17),0)</f>
        <v>203</v>
      </c>
      <c r="V17" s="94">
        <f t="shared" si="5"/>
        <v>75</v>
      </c>
      <c r="W17" s="55">
        <f t="shared" si="6"/>
        <v>203</v>
      </c>
      <c r="X17" s="56">
        <f t="shared" si="7"/>
        <v>85</v>
      </c>
      <c r="Y17" s="94" t="s">
        <v>1170</v>
      </c>
    </row>
    <row r="18" spans="1:25" x14ac:dyDescent="0.35">
      <c r="A18" s="1" t="s">
        <v>631</v>
      </c>
      <c r="B18" s="1" t="s">
        <v>82</v>
      </c>
      <c r="C18" s="1" t="s">
        <v>59</v>
      </c>
      <c r="D18">
        <v>11</v>
      </c>
      <c r="E18" s="89" t="s">
        <v>71</v>
      </c>
      <c r="I18" s="89">
        <v>1120</v>
      </c>
      <c r="J18" s="89">
        <v>37</v>
      </c>
      <c r="K18" s="89">
        <v>240</v>
      </c>
      <c r="L18" s="89">
        <v>9</v>
      </c>
      <c r="M18"/>
      <c r="N18" s="89">
        <v>0</v>
      </c>
      <c r="O18" s="5">
        <f>ROUNDDOWN((F18/'League Boundaries'!$B$2)+(G18*'League Boundaries'!$B$3)+(I18/'League Boundaries'!$B$5)+(J18*'League Boundaries'!$B$6)+(K18/'League Boundaries'!$B$7)+(L18*'League Boundaries'!$B$8)-(H18*'League Boundaries'!$B$4)+(M18),0)</f>
        <v>190</v>
      </c>
      <c r="P18" s="94">
        <f t="shared" si="0"/>
        <v>62</v>
      </c>
      <c r="Q18" s="5">
        <f t="shared" si="1"/>
        <v>227</v>
      </c>
      <c r="R18" s="94">
        <f t="shared" si="2"/>
        <v>76</v>
      </c>
      <c r="S18" s="5">
        <f t="shared" si="3"/>
        <v>108</v>
      </c>
      <c r="T18" s="94">
        <f t="shared" si="4"/>
        <v>32</v>
      </c>
      <c r="U18" s="5">
        <f>ROUNDDOWN((F18/'League Boundaries'!$B$2)+(G18*'League Boundaries'!$B$3)+(I18/'League Boundaries'!$B$5)+(J18*'League Boundaries'!$B$6)+(K18/'League Boundaries'!$B$7)+(L18*'League Boundaries'!$B$8)-(H18*'League Boundaries'!$B$4)+(M18),0)</f>
        <v>190</v>
      </c>
      <c r="V18" s="94">
        <f t="shared" si="5"/>
        <v>62</v>
      </c>
      <c r="W18" s="55">
        <f t="shared" si="6"/>
        <v>190</v>
      </c>
      <c r="X18" s="56">
        <f t="shared" si="7"/>
        <v>72</v>
      </c>
      <c r="Y18" s="94" t="s">
        <v>900</v>
      </c>
    </row>
    <row r="19" spans="1:25" x14ac:dyDescent="0.35">
      <c r="A19" s="1" t="s">
        <v>843</v>
      </c>
      <c r="B19" s="1" t="s">
        <v>852</v>
      </c>
      <c r="C19" s="1" t="s">
        <v>58</v>
      </c>
      <c r="D19">
        <v>6</v>
      </c>
      <c r="E19" s="89" t="s">
        <v>71</v>
      </c>
      <c r="I19" s="89">
        <v>850</v>
      </c>
      <c r="J19" s="89">
        <v>36</v>
      </c>
      <c r="K19" s="89">
        <v>260</v>
      </c>
      <c r="L19" s="89">
        <v>9</v>
      </c>
      <c r="M19">
        <v>20</v>
      </c>
      <c r="N19" s="89">
        <v>15</v>
      </c>
      <c r="O19" s="5">
        <f>ROUNDDOWN((F19/'League Boundaries'!$B$2)+(G19*'League Boundaries'!$B$3)+(I19/'League Boundaries'!$B$5)+(J19*'League Boundaries'!$B$6)+(K19/'League Boundaries'!$B$7)+(L19*'League Boundaries'!$B$8)-(H19*'League Boundaries'!$B$4)+(M19),0)</f>
        <v>185</v>
      </c>
      <c r="P19" s="94">
        <f t="shared" si="0"/>
        <v>57</v>
      </c>
      <c r="Q19" s="5">
        <f t="shared" si="1"/>
        <v>221</v>
      </c>
      <c r="R19" s="94">
        <f t="shared" si="2"/>
        <v>70</v>
      </c>
      <c r="S19" s="5">
        <f t="shared" si="3"/>
        <v>114</v>
      </c>
      <c r="T19" s="94">
        <f t="shared" si="4"/>
        <v>38</v>
      </c>
      <c r="U19" s="5">
        <f>ROUNDDOWN((F19/'League Boundaries'!$B$2)+(G19*'League Boundaries'!$B$3)+(I19/'League Boundaries'!$B$5)+(J19*'League Boundaries'!$B$6)+(K19/'League Boundaries'!$B$7)+(L19*'League Boundaries'!$B$8)-(H19*'League Boundaries'!$B$4)+(M19),0)</f>
        <v>185</v>
      </c>
      <c r="V19" s="94">
        <f t="shared" si="5"/>
        <v>57</v>
      </c>
      <c r="W19" s="55">
        <f t="shared" si="6"/>
        <v>185</v>
      </c>
      <c r="X19" s="56">
        <f t="shared" si="7"/>
        <v>67</v>
      </c>
      <c r="Y19" s="94" t="s">
        <v>910</v>
      </c>
    </row>
    <row r="20" spans="1:25" x14ac:dyDescent="0.35">
      <c r="A20" s="1" t="s">
        <v>720</v>
      </c>
      <c r="B20" s="1" t="s">
        <v>721</v>
      </c>
      <c r="C20" s="1" t="s">
        <v>21</v>
      </c>
      <c r="D20">
        <v>0</v>
      </c>
      <c r="E20" s="89" t="s">
        <v>71</v>
      </c>
      <c r="I20" s="89">
        <v>900</v>
      </c>
      <c r="J20" s="89">
        <v>48</v>
      </c>
      <c r="K20" s="89">
        <v>370</v>
      </c>
      <c r="L20" s="89">
        <v>5</v>
      </c>
      <c r="M20"/>
      <c r="N20" s="89">
        <v>8</v>
      </c>
      <c r="O20" s="5">
        <f>ROUNDDOWN((F20/'League Boundaries'!$B$2)+(G20*'League Boundaries'!$B$3)+(I20/'League Boundaries'!$B$5)+(J20*'League Boundaries'!$B$6)+(K20/'League Boundaries'!$B$7)+(L20*'League Boundaries'!$B$8)-(H20*'League Boundaries'!$B$4)+(M20),0)</f>
        <v>157</v>
      </c>
      <c r="P20" s="94">
        <f t="shared" si="0"/>
        <v>29</v>
      </c>
      <c r="Q20" s="5">
        <f t="shared" si="1"/>
        <v>205</v>
      </c>
      <c r="R20" s="94">
        <f t="shared" si="2"/>
        <v>54</v>
      </c>
      <c r="S20" s="5">
        <f t="shared" si="3"/>
        <v>80</v>
      </c>
      <c r="T20" s="94">
        <f t="shared" si="4"/>
        <v>4</v>
      </c>
      <c r="U20" s="5">
        <f>ROUNDDOWN((F20/'League Boundaries'!$B$2)+(G20*'League Boundaries'!$B$3)+(I20/'League Boundaries'!$B$5)+(J20*'League Boundaries'!$B$6)+(K20/'League Boundaries'!$B$7)+(L20*'League Boundaries'!$B$8)-(H20*'League Boundaries'!$B$4)+(M20),0)</f>
        <v>157</v>
      </c>
      <c r="V20" s="94">
        <f t="shared" si="5"/>
        <v>29</v>
      </c>
      <c r="W20" s="55">
        <f t="shared" si="6"/>
        <v>157</v>
      </c>
      <c r="X20" s="56">
        <f t="shared" si="7"/>
        <v>39</v>
      </c>
      <c r="Y20" s="94" t="s">
        <v>886</v>
      </c>
    </row>
    <row r="21" spans="1:25" x14ac:dyDescent="0.35">
      <c r="A21" s="1" t="s">
        <v>775</v>
      </c>
      <c r="B21" s="1" t="s">
        <v>706</v>
      </c>
      <c r="C21" s="1" t="s">
        <v>43</v>
      </c>
      <c r="D21">
        <v>9</v>
      </c>
      <c r="E21" s="89" t="s">
        <v>71</v>
      </c>
      <c r="I21" s="89">
        <v>710</v>
      </c>
      <c r="J21" s="89">
        <v>55</v>
      </c>
      <c r="K21" s="89">
        <v>380</v>
      </c>
      <c r="L21" s="89">
        <v>5</v>
      </c>
      <c r="M21">
        <v>10</v>
      </c>
      <c r="N21" s="89">
        <v>12</v>
      </c>
      <c r="O21" s="5">
        <f>ROUNDDOWN((F21/'League Boundaries'!$B$2)+(G21*'League Boundaries'!$B$3)+(I21/'League Boundaries'!$B$5)+(J21*'League Boundaries'!$B$6)+(K21/'League Boundaries'!$B$7)+(L21*'League Boundaries'!$B$8)-(H21*'League Boundaries'!$B$4)+(M21),0)</f>
        <v>149</v>
      </c>
      <c r="P21" s="94">
        <f t="shared" si="0"/>
        <v>21</v>
      </c>
      <c r="Q21" s="5">
        <f t="shared" si="1"/>
        <v>204</v>
      </c>
      <c r="R21" s="94">
        <f t="shared" si="2"/>
        <v>53</v>
      </c>
      <c r="S21" s="5">
        <f t="shared" si="3"/>
        <v>81</v>
      </c>
      <c r="T21" s="94">
        <f t="shared" si="4"/>
        <v>5</v>
      </c>
      <c r="U21" s="5">
        <f>ROUNDDOWN((F21/'League Boundaries'!$B$2)+(G21*'League Boundaries'!$B$3)+(I21/'League Boundaries'!$B$5)+(J21*'League Boundaries'!$B$6)+(K21/'League Boundaries'!$B$7)+(L21*'League Boundaries'!$B$8)-(H21*'League Boundaries'!$B$4)+(M21),0)</f>
        <v>149</v>
      </c>
      <c r="V21" s="94">
        <f t="shared" si="5"/>
        <v>21</v>
      </c>
      <c r="W21" s="55">
        <f t="shared" si="6"/>
        <v>149</v>
      </c>
      <c r="X21" s="56">
        <f t="shared" si="7"/>
        <v>31</v>
      </c>
      <c r="Y21" s="94" t="s">
        <v>1184</v>
      </c>
    </row>
    <row r="22" spans="1:25" x14ac:dyDescent="0.35">
      <c r="A22" s="1" t="s">
        <v>841</v>
      </c>
      <c r="B22" s="1" t="s">
        <v>842</v>
      </c>
      <c r="C22" s="1" t="s">
        <v>50</v>
      </c>
      <c r="D22">
        <v>5</v>
      </c>
      <c r="E22" s="89" t="s">
        <v>71</v>
      </c>
      <c r="I22" s="89">
        <v>580</v>
      </c>
      <c r="J22" s="89">
        <v>65</v>
      </c>
      <c r="K22" s="89">
        <v>500</v>
      </c>
      <c r="L22" s="89">
        <v>5</v>
      </c>
      <c r="M22"/>
      <c r="N22" s="89">
        <v>15</v>
      </c>
      <c r="O22" s="5">
        <f>ROUNDDOWN((F22/'League Boundaries'!$B$2)+(G22*'League Boundaries'!$B$3)+(I22/'League Boundaries'!$B$5)+(J22*'League Boundaries'!$B$6)+(K22/'League Boundaries'!$B$7)+(L22*'League Boundaries'!$B$8)-(H22*'League Boundaries'!$B$4)+(M22),0)</f>
        <v>138</v>
      </c>
      <c r="P22" s="94">
        <f t="shared" si="0"/>
        <v>10</v>
      </c>
      <c r="Q22" s="5">
        <f t="shared" si="1"/>
        <v>203</v>
      </c>
      <c r="R22" s="94">
        <f t="shared" si="2"/>
        <v>52</v>
      </c>
      <c r="S22" s="5">
        <f t="shared" si="3"/>
        <v>73</v>
      </c>
      <c r="T22" s="94">
        <f t="shared" si="4"/>
        <v>-3</v>
      </c>
      <c r="U22" s="5">
        <f>ROUNDDOWN((F22/'League Boundaries'!$B$2)+(G22*'League Boundaries'!$B$3)+(I22/'League Boundaries'!$B$5)+(J22*'League Boundaries'!$B$6)+(K22/'League Boundaries'!$B$7)+(L22*'League Boundaries'!$B$8)-(H22*'League Boundaries'!$B$4)+(M22),0)</f>
        <v>138</v>
      </c>
      <c r="V22" s="94">
        <f t="shared" si="5"/>
        <v>10</v>
      </c>
      <c r="W22" s="55">
        <f t="shared" si="6"/>
        <v>138</v>
      </c>
      <c r="X22" s="56">
        <f t="shared" si="7"/>
        <v>20</v>
      </c>
      <c r="Y22" s="94" t="s">
        <v>1062</v>
      </c>
    </row>
    <row r="23" spans="1:25" x14ac:dyDescent="0.35">
      <c r="A23" s="1" t="s">
        <v>686</v>
      </c>
      <c r="B23" s="1" t="s">
        <v>697</v>
      </c>
      <c r="C23" s="1" t="s">
        <v>43</v>
      </c>
      <c r="D23">
        <v>9</v>
      </c>
      <c r="E23" s="89" t="s">
        <v>71</v>
      </c>
      <c r="I23" s="89">
        <v>1040</v>
      </c>
      <c r="J23" s="89">
        <v>30</v>
      </c>
      <c r="K23" s="89">
        <v>190</v>
      </c>
      <c r="L23" s="89">
        <v>8</v>
      </c>
      <c r="M23"/>
      <c r="N23" s="89">
        <v>8</v>
      </c>
      <c r="O23" s="5">
        <f>ROUNDDOWN((F23/'League Boundaries'!$B$2)+(G23*'League Boundaries'!$B$3)+(I23/'League Boundaries'!$B$5)+(J23*'League Boundaries'!$B$6)+(K23/'League Boundaries'!$B$7)+(L23*'League Boundaries'!$B$8)-(H23*'League Boundaries'!$B$4)+(M23),0)</f>
        <v>171</v>
      </c>
      <c r="P23" s="94">
        <f t="shared" si="0"/>
        <v>43</v>
      </c>
      <c r="Q23" s="5">
        <f t="shared" si="1"/>
        <v>201</v>
      </c>
      <c r="R23" s="94">
        <f t="shared" si="2"/>
        <v>50</v>
      </c>
      <c r="S23" s="5">
        <f t="shared" si="3"/>
        <v>97</v>
      </c>
      <c r="T23" s="94">
        <f t="shared" si="4"/>
        <v>21</v>
      </c>
      <c r="U23" s="5">
        <f>ROUNDDOWN((F23/'League Boundaries'!$B$2)+(G23*'League Boundaries'!$B$3)+(I23/'League Boundaries'!$B$5)+(J23*'League Boundaries'!$B$6)+(K23/'League Boundaries'!$B$7)+(L23*'League Boundaries'!$B$8)-(H23*'League Boundaries'!$B$4)+(M23),0)</f>
        <v>171</v>
      </c>
      <c r="V23" s="94">
        <f t="shared" si="5"/>
        <v>43</v>
      </c>
      <c r="W23" s="55">
        <f t="shared" si="6"/>
        <v>171</v>
      </c>
      <c r="X23" s="56">
        <f t="shared" si="7"/>
        <v>53</v>
      </c>
      <c r="Y23" s="94" t="s">
        <v>1140</v>
      </c>
    </row>
    <row r="24" spans="1:25" x14ac:dyDescent="0.35">
      <c r="A24" s="1" t="s">
        <v>655</v>
      </c>
      <c r="B24" s="1" t="s">
        <v>656</v>
      </c>
      <c r="C24" s="1" t="s">
        <v>50</v>
      </c>
      <c r="D24">
        <v>5</v>
      </c>
      <c r="E24" s="89" t="s">
        <v>71</v>
      </c>
      <c r="I24" s="89">
        <v>940</v>
      </c>
      <c r="J24" s="89">
        <v>32</v>
      </c>
      <c r="K24" s="89">
        <v>180</v>
      </c>
      <c r="L24" s="89">
        <v>7</v>
      </c>
      <c r="M24">
        <v>15</v>
      </c>
      <c r="N24" s="89">
        <v>5</v>
      </c>
      <c r="O24" s="5">
        <f>ROUNDDOWN((F24/'League Boundaries'!$B$2)+(G24*'League Boundaries'!$B$3)+(I24/'League Boundaries'!$B$5)+(J24*'League Boundaries'!$B$6)+(K24/'League Boundaries'!$B$7)+(L24*'League Boundaries'!$B$8)-(H24*'League Boundaries'!$B$4)+(M24),0)</f>
        <v>169</v>
      </c>
      <c r="P24" s="94">
        <f t="shared" si="0"/>
        <v>41</v>
      </c>
      <c r="Q24" s="5">
        <f t="shared" si="1"/>
        <v>201</v>
      </c>
      <c r="R24" s="94">
        <f t="shared" si="2"/>
        <v>50</v>
      </c>
      <c r="S24" s="5">
        <f t="shared" si="3"/>
        <v>98</v>
      </c>
      <c r="T24" s="94">
        <f t="shared" si="4"/>
        <v>22</v>
      </c>
      <c r="U24" s="5">
        <f>ROUNDDOWN((F24/'League Boundaries'!$B$2)+(G24*'League Boundaries'!$B$3)+(I24/'League Boundaries'!$B$5)+(J24*'League Boundaries'!$B$6)+(K24/'League Boundaries'!$B$7)+(L24*'League Boundaries'!$B$8)-(H24*'League Boundaries'!$B$4)+(M24),0)</f>
        <v>169</v>
      </c>
      <c r="V24" s="94">
        <f t="shared" si="5"/>
        <v>41</v>
      </c>
      <c r="W24" s="55">
        <f t="shared" si="6"/>
        <v>169</v>
      </c>
      <c r="X24" s="56">
        <f t="shared" si="7"/>
        <v>51</v>
      </c>
      <c r="Y24" s="94" t="s">
        <v>1065</v>
      </c>
    </row>
    <row r="25" spans="1:25" x14ac:dyDescent="0.35">
      <c r="A25" s="1" t="s">
        <v>609</v>
      </c>
      <c r="B25" s="1" t="s">
        <v>91</v>
      </c>
      <c r="C25" s="1" t="s">
        <v>33</v>
      </c>
      <c r="D25">
        <v>14</v>
      </c>
      <c r="E25" s="89" t="s">
        <v>71</v>
      </c>
      <c r="I25" s="89">
        <v>520</v>
      </c>
      <c r="J25" s="89">
        <v>58</v>
      </c>
      <c r="K25" s="89">
        <v>470</v>
      </c>
      <c r="L25" s="89">
        <v>5</v>
      </c>
      <c r="M25">
        <v>10</v>
      </c>
      <c r="N25" s="89">
        <v>-3</v>
      </c>
      <c r="O25" s="5">
        <f>ROUNDDOWN((F25/'League Boundaries'!$B$2)+(G25*'League Boundaries'!$B$3)+(I25/'League Boundaries'!$B$5)+(J25*'League Boundaries'!$B$6)+(K25/'League Boundaries'!$B$7)+(L25*'League Boundaries'!$B$8)-(H25*'League Boundaries'!$B$4)+(M25),0)</f>
        <v>139</v>
      </c>
      <c r="P25" s="94">
        <f t="shared" si="0"/>
        <v>11</v>
      </c>
      <c r="Q25" s="5">
        <f t="shared" si="1"/>
        <v>197</v>
      </c>
      <c r="R25" s="94">
        <f t="shared" si="2"/>
        <v>46</v>
      </c>
      <c r="S25" s="5">
        <f t="shared" si="3"/>
        <v>77</v>
      </c>
      <c r="T25" s="94">
        <f t="shared" si="4"/>
        <v>1</v>
      </c>
      <c r="U25" s="5">
        <f>ROUNDDOWN((F25/'League Boundaries'!$B$2)+(G25*'League Boundaries'!$B$3)+(I25/'League Boundaries'!$B$5)+(J25*'League Boundaries'!$B$6)+(K25/'League Boundaries'!$B$7)+(L25*'League Boundaries'!$B$8)-(H25*'League Boundaries'!$B$4)+(M25),0)</f>
        <v>139</v>
      </c>
      <c r="V25" s="94">
        <f t="shared" si="5"/>
        <v>11</v>
      </c>
      <c r="W25" s="55">
        <f t="shared" si="6"/>
        <v>139</v>
      </c>
      <c r="X25" s="56">
        <f t="shared" si="7"/>
        <v>21</v>
      </c>
      <c r="Y25" s="94" t="s">
        <v>1063</v>
      </c>
    </row>
    <row r="26" spans="1:25" x14ac:dyDescent="0.35">
      <c r="A26" s="87" t="s">
        <v>575</v>
      </c>
      <c r="B26" s="87" t="s">
        <v>578</v>
      </c>
      <c r="C26" s="1" t="s">
        <v>46</v>
      </c>
      <c r="D26">
        <v>14</v>
      </c>
      <c r="E26" s="89" t="s">
        <v>71</v>
      </c>
      <c r="I26" s="89">
        <v>980</v>
      </c>
      <c r="J26" s="89">
        <v>22</v>
      </c>
      <c r="K26" s="89">
        <v>160</v>
      </c>
      <c r="L26" s="89">
        <v>8</v>
      </c>
      <c r="M26">
        <v>10</v>
      </c>
      <c r="N26" s="89">
        <v>6</v>
      </c>
      <c r="O26" s="5">
        <f>ROUNDDOWN((F26/'League Boundaries'!$B$2)+(G26*'League Boundaries'!$B$3)+(I26/'League Boundaries'!$B$5)+(J26*'League Boundaries'!$B$6)+(K26/'League Boundaries'!$B$7)+(L26*'League Boundaries'!$B$8)-(H26*'League Boundaries'!$B$4)+(M26),0)</f>
        <v>172</v>
      </c>
      <c r="P26" s="94">
        <f t="shared" si="0"/>
        <v>44</v>
      </c>
      <c r="Q26" s="5">
        <f t="shared" si="1"/>
        <v>194</v>
      </c>
      <c r="R26" s="94">
        <f t="shared" si="2"/>
        <v>43</v>
      </c>
      <c r="S26" s="5">
        <f t="shared" si="3"/>
        <v>101</v>
      </c>
      <c r="T26" s="94">
        <f t="shared" si="4"/>
        <v>25</v>
      </c>
      <c r="U26" s="5">
        <f>ROUNDDOWN((F26/'League Boundaries'!$B$2)+(G26*'League Boundaries'!$B$3)+(I26/'League Boundaries'!$B$5)+(J26*'League Boundaries'!$B$6)+(K26/'League Boundaries'!$B$7)+(L26*'League Boundaries'!$B$8)-(H26*'League Boundaries'!$B$4)+(M26),0)</f>
        <v>172</v>
      </c>
      <c r="V26" s="94">
        <f t="shared" si="5"/>
        <v>44</v>
      </c>
      <c r="W26" s="55">
        <f t="shared" si="6"/>
        <v>172</v>
      </c>
      <c r="X26" s="56">
        <f t="shared" si="7"/>
        <v>54</v>
      </c>
      <c r="Y26" s="94" t="s">
        <v>1067</v>
      </c>
    </row>
    <row r="27" spans="1:25" x14ac:dyDescent="0.35">
      <c r="A27" s="1" t="s">
        <v>78</v>
      </c>
      <c r="B27" s="1" t="s">
        <v>719</v>
      </c>
      <c r="C27" s="1" t="s">
        <v>32</v>
      </c>
      <c r="D27">
        <v>14</v>
      </c>
      <c r="E27" t="s">
        <v>71</v>
      </c>
      <c r="I27" s="89">
        <v>920</v>
      </c>
      <c r="J27" s="89">
        <v>29</v>
      </c>
      <c r="K27" s="89">
        <v>210</v>
      </c>
      <c r="L27" s="89">
        <v>5</v>
      </c>
      <c r="M27">
        <v>20</v>
      </c>
      <c r="N27" s="89">
        <v>12</v>
      </c>
      <c r="O27" s="5">
        <f>ROUNDDOWN((F27/'League Boundaries'!$B$2)+(G27*'League Boundaries'!$B$3)+(I27/'League Boundaries'!$B$5)+(J27*'League Boundaries'!$B$6)+(K27/'League Boundaries'!$B$7)+(L27*'League Boundaries'!$B$8)-(H27*'League Boundaries'!$B$4)+(M27),0)</f>
        <v>163</v>
      </c>
      <c r="P27" s="94">
        <f t="shared" si="0"/>
        <v>35</v>
      </c>
      <c r="Q27" s="5">
        <f t="shared" si="1"/>
        <v>192</v>
      </c>
      <c r="R27" s="94">
        <f t="shared" si="2"/>
        <v>41</v>
      </c>
      <c r="S27" s="5">
        <f t="shared" si="3"/>
        <v>91</v>
      </c>
      <c r="T27" s="94">
        <f t="shared" si="4"/>
        <v>15</v>
      </c>
      <c r="U27" s="5">
        <f>ROUNDDOWN((F27/'League Boundaries'!$B$2)+(G27*'League Boundaries'!$B$3)+(I27/'League Boundaries'!$B$5)+(J27*'League Boundaries'!$B$6)+(K27/'League Boundaries'!$B$7)+(L27*'League Boundaries'!$B$8)-(H27*'League Boundaries'!$B$4)+(M27),0)</f>
        <v>163</v>
      </c>
      <c r="V27" s="94">
        <f t="shared" si="5"/>
        <v>35</v>
      </c>
      <c r="W27" s="55">
        <f t="shared" si="6"/>
        <v>163</v>
      </c>
      <c r="X27" s="56">
        <f t="shared" si="7"/>
        <v>45</v>
      </c>
      <c r="Y27" s="94" t="s">
        <v>1183</v>
      </c>
    </row>
    <row r="28" spans="1:25" x14ac:dyDescent="0.35">
      <c r="A28" s="1" t="s">
        <v>667</v>
      </c>
      <c r="B28" s="1" t="s">
        <v>668</v>
      </c>
      <c r="C28" s="1" t="s">
        <v>58</v>
      </c>
      <c r="D28">
        <v>6</v>
      </c>
      <c r="E28" s="89" t="s">
        <v>71</v>
      </c>
      <c r="I28" s="89">
        <v>930</v>
      </c>
      <c r="J28" s="89">
        <v>21</v>
      </c>
      <c r="K28" s="89">
        <v>150</v>
      </c>
      <c r="L28" s="89">
        <v>9</v>
      </c>
      <c r="M28"/>
      <c r="N28" s="89">
        <v>3</v>
      </c>
      <c r="O28" s="5">
        <f>ROUNDDOWN((F28/'League Boundaries'!$B$2)+(G28*'League Boundaries'!$B$3)+(I28/'League Boundaries'!$B$5)+(J28*'League Boundaries'!$B$6)+(K28/'League Boundaries'!$B$7)+(L28*'League Boundaries'!$B$8)-(H28*'League Boundaries'!$B$4)+(M28),0)</f>
        <v>162</v>
      </c>
      <c r="P28" s="94">
        <f t="shared" si="0"/>
        <v>34</v>
      </c>
      <c r="Q28" s="5">
        <f t="shared" si="1"/>
        <v>183</v>
      </c>
      <c r="R28" s="94">
        <f t="shared" si="2"/>
        <v>32</v>
      </c>
      <c r="S28" s="5">
        <f t="shared" si="3"/>
        <v>97</v>
      </c>
      <c r="T28" s="94">
        <f t="shared" si="4"/>
        <v>21</v>
      </c>
      <c r="U28" s="5">
        <f>ROUNDDOWN((F28/'League Boundaries'!$B$2)+(G28*'League Boundaries'!$B$3)+(I28/'League Boundaries'!$B$5)+(J28*'League Boundaries'!$B$6)+(K28/'League Boundaries'!$B$7)+(L28*'League Boundaries'!$B$8)-(H28*'League Boundaries'!$B$4)+(M28),0)</f>
        <v>162</v>
      </c>
      <c r="V28" s="94">
        <f t="shared" si="5"/>
        <v>34</v>
      </c>
      <c r="W28" s="55">
        <f t="shared" si="6"/>
        <v>162</v>
      </c>
      <c r="X28" s="56">
        <f t="shared" si="7"/>
        <v>44</v>
      </c>
      <c r="Y28" s="94" t="s">
        <v>891</v>
      </c>
    </row>
    <row r="29" spans="1:25" x14ac:dyDescent="0.35">
      <c r="A29" s="1" t="s">
        <v>643</v>
      </c>
      <c r="B29" s="1" t="s">
        <v>644</v>
      </c>
      <c r="C29" s="1" t="s">
        <v>30</v>
      </c>
      <c r="D29">
        <v>11</v>
      </c>
      <c r="E29" s="89" t="s">
        <v>71</v>
      </c>
      <c r="I29" s="89">
        <v>950</v>
      </c>
      <c r="J29" s="89">
        <v>28</v>
      </c>
      <c r="K29" s="89">
        <v>200</v>
      </c>
      <c r="L29" s="89">
        <v>6</v>
      </c>
      <c r="M29"/>
      <c r="N29" s="89">
        <v>3</v>
      </c>
      <c r="O29" s="5">
        <f>ROUNDDOWN((F29/'League Boundaries'!$B$2)+(G29*'League Boundaries'!$B$3)+(I29/'League Boundaries'!$B$5)+(J29*'League Boundaries'!$B$6)+(K29/'League Boundaries'!$B$7)+(L29*'League Boundaries'!$B$8)-(H29*'League Boundaries'!$B$4)+(M29),0)</f>
        <v>151</v>
      </c>
      <c r="P29" s="94">
        <f t="shared" si="0"/>
        <v>23</v>
      </c>
      <c r="Q29" s="5">
        <f t="shared" si="1"/>
        <v>179</v>
      </c>
      <c r="R29" s="94">
        <f t="shared" si="2"/>
        <v>28</v>
      </c>
      <c r="S29" s="5">
        <f t="shared" si="3"/>
        <v>82</v>
      </c>
      <c r="T29" s="94">
        <f t="shared" si="4"/>
        <v>6</v>
      </c>
      <c r="U29" s="5">
        <f>ROUNDDOWN((F29/'League Boundaries'!$B$2)+(G29*'League Boundaries'!$B$3)+(I29/'League Boundaries'!$B$5)+(J29*'League Boundaries'!$B$6)+(K29/'League Boundaries'!$B$7)+(L29*'League Boundaries'!$B$8)-(H29*'League Boundaries'!$B$4)+(M29),0)</f>
        <v>151</v>
      </c>
      <c r="V29" s="94">
        <f t="shared" si="5"/>
        <v>23</v>
      </c>
      <c r="W29" s="55">
        <f t="shared" si="6"/>
        <v>151</v>
      </c>
      <c r="X29" s="56">
        <f t="shared" si="7"/>
        <v>33</v>
      </c>
      <c r="Y29" s="94" t="s">
        <v>1070</v>
      </c>
    </row>
    <row r="30" spans="1:25" x14ac:dyDescent="0.35">
      <c r="A30" s="1" t="s">
        <v>642</v>
      </c>
      <c r="B30" s="1" t="s">
        <v>566</v>
      </c>
      <c r="C30" s="1" t="s">
        <v>25</v>
      </c>
      <c r="D30">
        <v>5</v>
      </c>
      <c r="E30" s="89" t="s">
        <v>71</v>
      </c>
      <c r="I30" s="89">
        <v>840</v>
      </c>
      <c r="J30">
        <v>14</v>
      </c>
      <c r="K30" s="89">
        <v>90</v>
      </c>
      <c r="L30" s="89">
        <v>10</v>
      </c>
      <c r="M30">
        <v>10</v>
      </c>
      <c r="N30">
        <v>5</v>
      </c>
      <c r="O30" s="5">
        <f>ROUNDDOWN((F30/'League Boundaries'!$B$2)+(G30*'League Boundaries'!$B$3)+(I30/'League Boundaries'!$B$5)+(J30*'League Boundaries'!$B$6)+(K30/'League Boundaries'!$B$7)+(L30*'League Boundaries'!$B$8)-(H30*'League Boundaries'!$B$4)+(M30),0)</f>
        <v>163</v>
      </c>
      <c r="P30" s="94">
        <f t="shared" si="0"/>
        <v>35</v>
      </c>
      <c r="Q30" s="5">
        <f t="shared" si="1"/>
        <v>177</v>
      </c>
      <c r="R30" s="94">
        <f t="shared" si="2"/>
        <v>26</v>
      </c>
      <c r="S30" s="5">
        <f t="shared" si="3"/>
        <v>105</v>
      </c>
      <c r="T30" s="94">
        <f t="shared" si="4"/>
        <v>29</v>
      </c>
      <c r="U30" s="5">
        <f>ROUNDDOWN((F30/'League Boundaries'!$B$2)+(G30*'League Boundaries'!$B$3)+(I30/'League Boundaries'!$B$5)+(J30*'League Boundaries'!$B$6)+(K30/'League Boundaries'!$B$7)+(L30*'League Boundaries'!$B$8)-(H30*'League Boundaries'!$B$4)+(M30),0)</f>
        <v>163</v>
      </c>
      <c r="V30" s="94">
        <f t="shared" si="5"/>
        <v>35</v>
      </c>
      <c r="W30" s="55">
        <f t="shared" si="6"/>
        <v>163</v>
      </c>
      <c r="X30" s="56">
        <f t="shared" si="7"/>
        <v>45</v>
      </c>
      <c r="Y30" s="94" t="s">
        <v>903</v>
      </c>
    </row>
    <row r="31" spans="1:25" x14ac:dyDescent="0.35">
      <c r="A31" s="1" t="s">
        <v>90</v>
      </c>
      <c r="B31" s="1" t="s">
        <v>737</v>
      </c>
      <c r="C31" s="1" t="s">
        <v>49</v>
      </c>
      <c r="D31">
        <v>10</v>
      </c>
      <c r="E31" s="89" t="s">
        <v>71</v>
      </c>
      <c r="I31" s="89">
        <v>960</v>
      </c>
      <c r="J31" s="89">
        <v>24</v>
      </c>
      <c r="K31" s="89">
        <v>150</v>
      </c>
      <c r="L31" s="89">
        <v>7</v>
      </c>
      <c r="M31"/>
      <c r="N31" s="89">
        <v>12</v>
      </c>
      <c r="O31" s="5">
        <f>ROUNDDOWN((F31/'League Boundaries'!$B$2)+(G31*'League Boundaries'!$B$3)+(I31/'League Boundaries'!$B$5)+(J31*'League Boundaries'!$B$6)+(K31/'League Boundaries'!$B$7)+(L31*'League Boundaries'!$B$8)-(H31*'League Boundaries'!$B$4)+(M31),0)</f>
        <v>153</v>
      </c>
      <c r="P31" s="94">
        <f t="shared" si="0"/>
        <v>25</v>
      </c>
      <c r="Q31" s="5">
        <f t="shared" si="1"/>
        <v>177</v>
      </c>
      <c r="R31" s="94">
        <f t="shared" si="2"/>
        <v>26</v>
      </c>
      <c r="S31" s="5">
        <f t="shared" si="3"/>
        <v>86</v>
      </c>
      <c r="T31" s="94">
        <f t="shared" si="4"/>
        <v>10</v>
      </c>
      <c r="U31" s="5">
        <f>ROUNDDOWN((F31/'League Boundaries'!$B$2)+(G31*'League Boundaries'!$B$3)+(I31/'League Boundaries'!$B$5)+(J31*'League Boundaries'!$B$6)+(K31/'League Boundaries'!$B$7)+(L31*'League Boundaries'!$B$8)-(H31*'League Boundaries'!$B$4)+(M31),0)</f>
        <v>153</v>
      </c>
      <c r="V31" s="94">
        <f t="shared" si="5"/>
        <v>25</v>
      </c>
      <c r="W31" s="55">
        <f t="shared" si="6"/>
        <v>153</v>
      </c>
      <c r="X31" s="56">
        <f t="shared" si="7"/>
        <v>35</v>
      </c>
      <c r="Y31" s="94" t="s">
        <v>913</v>
      </c>
    </row>
    <row r="32" spans="1:25" x14ac:dyDescent="0.35">
      <c r="A32" s="1" t="s">
        <v>698</v>
      </c>
      <c r="B32" s="1" t="s">
        <v>699</v>
      </c>
      <c r="C32" s="1" t="s">
        <v>26</v>
      </c>
      <c r="D32">
        <v>11</v>
      </c>
      <c r="E32" s="89" t="s">
        <v>71</v>
      </c>
      <c r="I32" s="89">
        <v>820</v>
      </c>
      <c r="J32">
        <v>32</v>
      </c>
      <c r="K32" s="89">
        <v>200</v>
      </c>
      <c r="L32" s="89">
        <v>5</v>
      </c>
      <c r="M32">
        <v>10</v>
      </c>
      <c r="N32">
        <v>8</v>
      </c>
      <c r="O32" s="5">
        <f>ROUNDDOWN((F32/'League Boundaries'!$B$2)+(G32*'League Boundaries'!$B$3)+(I32/'League Boundaries'!$B$5)+(J32*'League Boundaries'!$B$6)+(K32/'League Boundaries'!$B$7)+(L32*'League Boundaries'!$B$8)-(H32*'League Boundaries'!$B$4)+(M32),0)</f>
        <v>142</v>
      </c>
      <c r="P32" s="94">
        <f t="shared" si="0"/>
        <v>14</v>
      </c>
      <c r="Q32" s="5">
        <f t="shared" si="1"/>
        <v>174</v>
      </c>
      <c r="R32" s="94">
        <f t="shared" si="2"/>
        <v>23</v>
      </c>
      <c r="S32" s="5">
        <f t="shared" si="3"/>
        <v>78</v>
      </c>
      <c r="T32" s="94">
        <f t="shared" si="4"/>
        <v>2</v>
      </c>
      <c r="U32" s="5">
        <f>ROUNDDOWN((F32/'League Boundaries'!$B$2)+(G32*'League Boundaries'!$B$3)+(I32/'League Boundaries'!$B$5)+(J32*'League Boundaries'!$B$6)+(K32/'League Boundaries'!$B$7)+(L32*'League Boundaries'!$B$8)-(H32*'League Boundaries'!$B$4)+(M32),0)</f>
        <v>142</v>
      </c>
      <c r="V32" s="94">
        <f t="shared" si="5"/>
        <v>14</v>
      </c>
      <c r="W32" s="55">
        <f t="shared" si="6"/>
        <v>142</v>
      </c>
      <c r="X32" s="56">
        <f t="shared" si="7"/>
        <v>24</v>
      </c>
      <c r="Y32" s="94" t="s">
        <v>1072</v>
      </c>
    </row>
    <row r="33" spans="1:25" x14ac:dyDescent="0.35">
      <c r="A33" s="1" t="s">
        <v>662</v>
      </c>
      <c r="B33" s="1" t="s">
        <v>663</v>
      </c>
      <c r="C33" s="1" t="s">
        <v>34</v>
      </c>
      <c r="D33">
        <v>7</v>
      </c>
      <c r="E33" s="89" t="s">
        <v>71</v>
      </c>
      <c r="I33" s="89">
        <v>810</v>
      </c>
      <c r="J33" s="89">
        <v>34</v>
      </c>
      <c r="K33" s="89">
        <v>190</v>
      </c>
      <c r="L33" s="89">
        <v>5</v>
      </c>
      <c r="M33">
        <v>10</v>
      </c>
      <c r="N33">
        <v>5</v>
      </c>
      <c r="O33" s="5">
        <f>ROUNDDOWN((F33/'League Boundaries'!$B$2)+(G33*'League Boundaries'!$B$3)+(I33/'League Boundaries'!$B$5)+(J33*'League Boundaries'!$B$6)+(K33/'League Boundaries'!$B$7)+(L33*'League Boundaries'!$B$8)-(H33*'League Boundaries'!$B$4)+(M33),0)</f>
        <v>140</v>
      </c>
      <c r="P33" s="94">
        <f t="shared" si="0"/>
        <v>12</v>
      </c>
      <c r="Q33" s="5">
        <f t="shared" si="1"/>
        <v>174</v>
      </c>
      <c r="R33" s="94">
        <f t="shared" si="2"/>
        <v>23</v>
      </c>
      <c r="S33" s="5">
        <f t="shared" si="3"/>
        <v>78</v>
      </c>
      <c r="T33" s="94">
        <f t="shared" si="4"/>
        <v>2</v>
      </c>
      <c r="U33" s="5">
        <f>ROUNDDOWN((F33/'League Boundaries'!$B$2)+(G33*'League Boundaries'!$B$3)+(I33/'League Boundaries'!$B$5)+(J33*'League Boundaries'!$B$6)+(K33/'League Boundaries'!$B$7)+(L33*'League Boundaries'!$B$8)-(H33*'League Boundaries'!$B$4)+(M33),0)</f>
        <v>140</v>
      </c>
      <c r="V33" s="94">
        <f t="shared" si="5"/>
        <v>12</v>
      </c>
      <c r="W33" s="55">
        <f t="shared" si="6"/>
        <v>140</v>
      </c>
      <c r="X33" s="56">
        <f t="shared" si="7"/>
        <v>22</v>
      </c>
      <c r="Y33" s="94" t="s">
        <v>912</v>
      </c>
    </row>
    <row r="34" spans="1:25" x14ac:dyDescent="0.35">
      <c r="A34" s="87" t="s">
        <v>571</v>
      </c>
      <c r="B34" s="87" t="s">
        <v>572</v>
      </c>
      <c r="C34" s="1" t="s">
        <v>29</v>
      </c>
      <c r="D34">
        <v>7</v>
      </c>
      <c r="E34" s="89" t="s">
        <v>71</v>
      </c>
      <c r="I34" s="89">
        <v>530</v>
      </c>
      <c r="J34" s="89">
        <v>40</v>
      </c>
      <c r="K34" s="89">
        <v>250</v>
      </c>
      <c r="L34" s="89">
        <v>7</v>
      </c>
      <c r="M34">
        <v>10</v>
      </c>
      <c r="N34" s="89">
        <v>2</v>
      </c>
      <c r="O34" s="5">
        <f>ROUNDDOWN((F34/'League Boundaries'!$B$2)+(G34*'League Boundaries'!$B$3)+(I34/'League Boundaries'!$B$5)+(J34*'League Boundaries'!$B$6)+(K34/'League Boundaries'!$B$7)+(L34*'League Boundaries'!$B$8)-(H34*'League Boundaries'!$B$4)+(M34),0)</f>
        <v>130</v>
      </c>
      <c r="P34" s="94">
        <f t="shared" ref="P34:P65" si="8" xml:space="preserve"> O34 - $AD$2</f>
        <v>2</v>
      </c>
      <c r="Q34" s="5">
        <f t="shared" ref="Q34:Q65" si="9">ROUNDDOWN((I34/10)+J34 + (K34/10)+(L34*6) + (M34),0)</f>
        <v>170</v>
      </c>
      <c r="R34" s="94">
        <f t="shared" ref="R34:R65" si="10" xml:space="preserve"> Q34 - $AD$3</f>
        <v>19</v>
      </c>
      <c r="S34" s="5">
        <f t="shared" ref="S34:S65" si="11">ROUNDDOWN((I34/25)+(K34/25)+(L34*6) + (M34 * 0.8),0)</f>
        <v>81</v>
      </c>
      <c r="T34" s="94">
        <f t="shared" ref="T34:T65" si="12" xml:space="preserve"> S34 - $AD$4</f>
        <v>5</v>
      </c>
      <c r="U34" s="5">
        <f>ROUNDDOWN((F34/'League Boundaries'!$B$2)+(G34*'League Boundaries'!$B$3)+(I34/'League Boundaries'!$B$5)+(J34*'League Boundaries'!$B$6)+(K34/'League Boundaries'!$B$7)+(L34*'League Boundaries'!$B$8)-(H34*'League Boundaries'!$B$4)+(M34),0)</f>
        <v>130</v>
      </c>
      <c r="V34" s="94">
        <f t="shared" ref="V34:V65" si="13" xml:space="preserve"> U34 - $AD$5</f>
        <v>2</v>
      </c>
      <c r="W34" s="55">
        <f t="shared" ref="W34:W65" si="14">ROUNDDOWN((F34/Yds.Pass.Pt)+(G34*TD.Pass.Pts)+(I34/Yds.Rush.Pt)+(J34*Catch.Pts)+(K34/Yds.Catch.Pt)+(L34*Td.RunCatch.Pts)-(H34*Intercept.Pts)+(M34),0)</f>
        <v>130</v>
      </c>
      <c r="X34" s="56">
        <f t="shared" ref="X34:X65" si="15" xml:space="preserve"> W34 - $AD$9</f>
        <v>12</v>
      </c>
      <c r="Y34" s="94" t="s">
        <v>1069</v>
      </c>
    </row>
    <row r="35" spans="1:25" x14ac:dyDescent="0.35">
      <c r="A35" s="1" t="s">
        <v>907</v>
      </c>
      <c r="B35" s="1" t="s">
        <v>908</v>
      </c>
      <c r="C35" s="1" t="s">
        <v>57</v>
      </c>
      <c r="D35">
        <v>10</v>
      </c>
      <c r="E35" s="89" t="s">
        <v>71</v>
      </c>
      <c r="I35" s="89">
        <v>690</v>
      </c>
      <c r="J35" s="89">
        <v>32</v>
      </c>
      <c r="K35" s="89">
        <v>240</v>
      </c>
      <c r="L35" s="89">
        <v>3</v>
      </c>
      <c r="M35" s="89">
        <v>20</v>
      </c>
      <c r="N35" s="89">
        <v>12</v>
      </c>
      <c r="O35" s="5">
        <f>ROUNDDOWN((F35/'League Boundaries'!$B$2)+(G35*'League Boundaries'!$B$3)+(I35/'League Boundaries'!$B$5)+(J35*'League Boundaries'!$B$6)+(K35/'League Boundaries'!$B$7)+(L35*'League Boundaries'!$B$8)-(H35*'League Boundaries'!$B$4)+(M35),0)</f>
        <v>131</v>
      </c>
      <c r="P35" s="94">
        <f t="shared" si="8"/>
        <v>3</v>
      </c>
      <c r="Q35" s="5">
        <f t="shared" si="9"/>
        <v>163</v>
      </c>
      <c r="R35" s="94">
        <f t="shared" si="10"/>
        <v>12</v>
      </c>
      <c r="S35" s="5">
        <f t="shared" si="11"/>
        <v>71</v>
      </c>
      <c r="T35" s="94">
        <f t="shared" si="12"/>
        <v>-5</v>
      </c>
      <c r="U35" s="5">
        <f>ROUNDDOWN((F35/'League Boundaries'!$B$2)+(G35*'League Boundaries'!$B$3)+(I35/'League Boundaries'!$B$5)+(J35*'League Boundaries'!$B$6)+(K35/'League Boundaries'!$B$7)+(L35*'League Boundaries'!$B$8)-(H35*'League Boundaries'!$B$4)+(M35),0)</f>
        <v>131</v>
      </c>
      <c r="V35" s="94">
        <f t="shared" si="13"/>
        <v>3</v>
      </c>
      <c r="W35" s="55">
        <f t="shared" si="14"/>
        <v>131</v>
      </c>
      <c r="X35" s="56">
        <f t="shared" si="15"/>
        <v>13</v>
      </c>
      <c r="Y35" s="94" t="s">
        <v>909</v>
      </c>
    </row>
    <row r="36" spans="1:25" x14ac:dyDescent="0.35">
      <c r="A36" s="1" t="s">
        <v>905</v>
      </c>
      <c r="B36" s="1" t="s">
        <v>906</v>
      </c>
      <c r="C36" s="1" t="s">
        <v>53</v>
      </c>
      <c r="D36">
        <v>12</v>
      </c>
      <c r="E36" s="89" t="s">
        <v>71</v>
      </c>
      <c r="I36" s="89">
        <v>650</v>
      </c>
      <c r="J36" s="89">
        <v>21</v>
      </c>
      <c r="K36" s="89">
        <v>130</v>
      </c>
      <c r="L36" s="89">
        <v>8</v>
      </c>
      <c r="M36">
        <v>15</v>
      </c>
      <c r="N36">
        <v>15</v>
      </c>
      <c r="O36" s="5">
        <f>ROUNDDOWN((F36/'League Boundaries'!$B$2)+(G36*'League Boundaries'!$B$3)+(I36/'League Boundaries'!$B$5)+(J36*'League Boundaries'!$B$6)+(K36/'League Boundaries'!$B$7)+(L36*'League Boundaries'!$B$8)-(H36*'League Boundaries'!$B$4)+(M36),0)</f>
        <v>141</v>
      </c>
      <c r="P36" s="94">
        <f t="shared" si="8"/>
        <v>13</v>
      </c>
      <c r="Q36" s="5">
        <f t="shared" si="9"/>
        <v>162</v>
      </c>
      <c r="R36" s="94">
        <f t="shared" si="10"/>
        <v>11</v>
      </c>
      <c r="S36" s="5">
        <f t="shared" si="11"/>
        <v>91</v>
      </c>
      <c r="T36" s="94">
        <f t="shared" si="12"/>
        <v>15</v>
      </c>
      <c r="U36" s="5">
        <f>ROUNDDOWN((F36/'League Boundaries'!$B$2)+(G36*'League Boundaries'!$B$3)+(I36/'League Boundaries'!$B$5)+(J36*'League Boundaries'!$B$6)+(K36/'League Boundaries'!$B$7)+(L36*'League Boundaries'!$B$8)-(H36*'League Boundaries'!$B$4)+(M36),0)</f>
        <v>141</v>
      </c>
      <c r="V36" s="94">
        <f t="shared" si="13"/>
        <v>13</v>
      </c>
      <c r="W36" s="55">
        <f t="shared" si="14"/>
        <v>141</v>
      </c>
      <c r="X36" s="56">
        <f t="shared" si="15"/>
        <v>23</v>
      </c>
      <c r="Y36" s="94" t="s">
        <v>1073</v>
      </c>
    </row>
    <row r="37" spans="1:25" x14ac:dyDescent="0.35">
      <c r="A37" s="1" t="s">
        <v>553</v>
      </c>
      <c r="B37" s="1" t="s">
        <v>735</v>
      </c>
      <c r="C37" s="1" t="s">
        <v>33</v>
      </c>
      <c r="D37">
        <v>14</v>
      </c>
      <c r="E37" s="89" t="s">
        <v>71</v>
      </c>
      <c r="I37" s="89">
        <v>820</v>
      </c>
      <c r="J37" s="89">
        <v>20</v>
      </c>
      <c r="K37" s="89">
        <v>160</v>
      </c>
      <c r="L37" s="89">
        <v>7</v>
      </c>
      <c r="M37"/>
      <c r="N37" s="89">
        <v>12</v>
      </c>
      <c r="O37" s="5">
        <f>ROUNDDOWN((F37/'League Boundaries'!$B$2)+(G37*'League Boundaries'!$B$3)+(I37/'League Boundaries'!$B$5)+(J37*'League Boundaries'!$B$6)+(K37/'League Boundaries'!$B$7)+(L37*'League Boundaries'!$B$8)-(H37*'League Boundaries'!$B$4)+(M37),0)</f>
        <v>140</v>
      </c>
      <c r="P37" s="94">
        <f t="shared" si="8"/>
        <v>12</v>
      </c>
      <c r="Q37" s="5">
        <f t="shared" si="9"/>
        <v>160</v>
      </c>
      <c r="R37" s="94">
        <f t="shared" si="10"/>
        <v>9</v>
      </c>
      <c r="S37" s="5">
        <f t="shared" si="11"/>
        <v>81</v>
      </c>
      <c r="T37" s="94">
        <f t="shared" si="12"/>
        <v>5</v>
      </c>
      <c r="U37" s="5">
        <f>ROUNDDOWN((F37/'League Boundaries'!$B$2)+(G37*'League Boundaries'!$B$3)+(I37/'League Boundaries'!$B$5)+(J37*'League Boundaries'!$B$6)+(K37/'League Boundaries'!$B$7)+(L37*'League Boundaries'!$B$8)-(H37*'League Boundaries'!$B$4)+(M37),0)</f>
        <v>140</v>
      </c>
      <c r="V37" s="94">
        <f t="shared" si="13"/>
        <v>12</v>
      </c>
      <c r="W37" s="55">
        <f t="shared" si="14"/>
        <v>140</v>
      </c>
      <c r="X37" s="56">
        <f t="shared" si="15"/>
        <v>22</v>
      </c>
      <c r="Y37" s="94" t="s">
        <v>1066</v>
      </c>
    </row>
    <row r="38" spans="1:25" x14ac:dyDescent="0.35">
      <c r="A38" s="1" t="s">
        <v>792</v>
      </c>
      <c r="B38" s="1" t="s">
        <v>103</v>
      </c>
      <c r="C38" s="1" t="s">
        <v>40</v>
      </c>
      <c r="D38">
        <v>10</v>
      </c>
      <c r="E38" s="89" t="s">
        <v>71</v>
      </c>
      <c r="I38" s="89">
        <v>490</v>
      </c>
      <c r="J38" s="89">
        <v>38</v>
      </c>
      <c r="K38" s="89">
        <v>240</v>
      </c>
      <c r="L38" s="89">
        <v>4</v>
      </c>
      <c r="M38">
        <v>25</v>
      </c>
      <c r="N38" s="89">
        <v>15</v>
      </c>
      <c r="O38" s="5">
        <f>ROUNDDOWN((F38/'League Boundaries'!$B$2)+(G38*'League Boundaries'!$B$3)+(I38/'League Boundaries'!$B$5)+(J38*'League Boundaries'!$B$6)+(K38/'League Boundaries'!$B$7)+(L38*'League Boundaries'!$B$8)-(H38*'League Boundaries'!$B$4)+(M38),0)</f>
        <v>122</v>
      </c>
      <c r="P38" s="94">
        <f t="shared" si="8"/>
        <v>-6</v>
      </c>
      <c r="Q38" s="5">
        <f t="shared" si="9"/>
        <v>160</v>
      </c>
      <c r="R38" s="94">
        <f t="shared" si="10"/>
        <v>9</v>
      </c>
      <c r="S38" s="5">
        <f t="shared" si="11"/>
        <v>73</v>
      </c>
      <c r="T38" s="94">
        <f t="shared" si="12"/>
        <v>-3</v>
      </c>
      <c r="U38" s="5">
        <f>ROUNDDOWN((F38/'League Boundaries'!$B$2)+(G38*'League Boundaries'!$B$3)+(I38/'League Boundaries'!$B$5)+(J38*'League Boundaries'!$B$6)+(K38/'League Boundaries'!$B$7)+(L38*'League Boundaries'!$B$8)-(H38*'League Boundaries'!$B$4)+(M38),0)</f>
        <v>122</v>
      </c>
      <c r="V38" s="94">
        <f t="shared" si="13"/>
        <v>-6</v>
      </c>
      <c r="W38" s="55">
        <f t="shared" si="14"/>
        <v>122</v>
      </c>
      <c r="X38" s="56">
        <f t="shared" si="15"/>
        <v>4</v>
      </c>
      <c r="Y38" s="94" t="s">
        <v>902</v>
      </c>
    </row>
    <row r="39" spans="1:25" x14ac:dyDescent="0.35">
      <c r="A39" s="1" t="s">
        <v>79</v>
      </c>
      <c r="B39" s="1" t="s">
        <v>621</v>
      </c>
      <c r="C39" s="1" t="s">
        <v>53</v>
      </c>
      <c r="D39">
        <v>12</v>
      </c>
      <c r="E39" s="89" t="s">
        <v>71</v>
      </c>
      <c r="I39" s="89">
        <v>680</v>
      </c>
      <c r="J39" s="89">
        <v>24</v>
      </c>
      <c r="K39" s="89">
        <v>180</v>
      </c>
      <c r="L39" s="89">
        <v>4</v>
      </c>
      <c r="M39">
        <v>20</v>
      </c>
      <c r="N39" s="89">
        <v>20</v>
      </c>
      <c r="O39" s="5">
        <f>ROUNDDOWN((F39/'League Boundaries'!$B$2)+(G39*'League Boundaries'!$B$3)+(I39/'League Boundaries'!$B$5)+(J39*'League Boundaries'!$B$6)+(K39/'League Boundaries'!$B$7)+(L39*'League Boundaries'!$B$8)-(H39*'League Boundaries'!$B$4)+(M39),0)</f>
        <v>130</v>
      </c>
      <c r="P39" s="94">
        <f t="shared" si="8"/>
        <v>2</v>
      </c>
      <c r="Q39" s="5">
        <f t="shared" si="9"/>
        <v>154</v>
      </c>
      <c r="R39" s="94">
        <f t="shared" si="10"/>
        <v>3</v>
      </c>
      <c r="S39" s="5">
        <f t="shared" si="11"/>
        <v>74</v>
      </c>
      <c r="T39" s="94">
        <f t="shared" si="12"/>
        <v>-2</v>
      </c>
      <c r="U39" s="5">
        <f>ROUNDDOWN((F39/'League Boundaries'!$B$2)+(G39*'League Boundaries'!$B$3)+(I39/'League Boundaries'!$B$5)+(J39*'League Boundaries'!$B$6)+(K39/'League Boundaries'!$B$7)+(L39*'League Boundaries'!$B$8)-(H39*'League Boundaries'!$B$4)+(M39),0)</f>
        <v>130</v>
      </c>
      <c r="V39" s="94">
        <f t="shared" si="13"/>
        <v>2</v>
      </c>
      <c r="W39" s="55">
        <f t="shared" si="14"/>
        <v>130</v>
      </c>
      <c r="X39" s="56">
        <f t="shared" si="15"/>
        <v>12</v>
      </c>
      <c r="Y39" s="94" t="s">
        <v>1163</v>
      </c>
    </row>
    <row r="40" spans="1:25" x14ac:dyDescent="0.35">
      <c r="A40" s="1" t="s">
        <v>920</v>
      </c>
      <c r="B40" s="1" t="s">
        <v>921</v>
      </c>
      <c r="C40" s="1" t="s">
        <v>29</v>
      </c>
      <c r="D40">
        <v>7</v>
      </c>
      <c r="E40" s="89" t="s">
        <v>71</v>
      </c>
      <c r="I40" s="89">
        <v>640</v>
      </c>
      <c r="J40" s="89">
        <v>25</v>
      </c>
      <c r="K40" s="89">
        <v>210</v>
      </c>
      <c r="L40" s="89">
        <v>4</v>
      </c>
      <c r="M40">
        <v>20</v>
      </c>
      <c r="N40" s="89">
        <v>15</v>
      </c>
      <c r="O40" s="5">
        <f>ROUNDDOWN((F40/'League Boundaries'!$B$2)+(G40*'League Boundaries'!$B$3)+(I40/'League Boundaries'!$B$5)+(J40*'League Boundaries'!$B$6)+(K40/'League Boundaries'!$B$7)+(L40*'League Boundaries'!$B$8)-(H40*'League Boundaries'!$B$4)+(M40),0)</f>
        <v>129</v>
      </c>
      <c r="P40" s="94">
        <f t="shared" si="8"/>
        <v>1</v>
      </c>
      <c r="Q40" s="5">
        <f t="shared" si="9"/>
        <v>154</v>
      </c>
      <c r="R40" s="94">
        <f t="shared" si="10"/>
        <v>3</v>
      </c>
      <c r="S40" s="5">
        <f t="shared" si="11"/>
        <v>74</v>
      </c>
      <c r="T40" s="94">
        <f t="shared" si="12"/>
        <v>-2</v>
      </c>
      <c r="U40" s="5">
        <f>ROUNDDOWN((F40/'League Boundaries'!$B$2)+(G40*'League Boundaries'!$B$3)+(I40/'League Boundaries'!$B$5)+(J40*'League Boundaries'!$B$6)+(K40/'League Boundaries'!$B$7)+(L40*'League Boundaries'!$B$8)-(H40*'League Boundaries'!$B$4)+(M40),0)</f>
        <v>129</v>
      </c>
      <c r="V40" s="94">
        <f t="shared" si="13"/>
        <v>1</v>
      </c>
      <c r="W40" s="55">
        <f t="shared" si="14"/>
        <v>129</v>
      </c>
      <c r="X40" s="56">
        <f t="shared" si="15"/>
        <v>11</v>
      </c>
      <c r="Y40" s="94" t="s">
        <v>1164</v>
      </c>
    </row>
    <row r="41" spans="1:25" x14ac:dyDescent="0.35">
      <c r="A41" s="1" t="s">
        <v>102</v>
      </c>
      <c r="B41" s="1" t="s">
        <v>1159</v>
      </c>
      <c r="C41" s="1" t="s">
        <v>44</v>
      </c>
      <c r="D41">
        <v>12</v>
      </c>
      <c r="E41" s="89" t="s">
        <v>71</v>
      </c>
      <c r="I41" s="89">
        <v>450</v>
      </c>
      <c r="J41" s="89">
        <v>26</v>
      </c>
      <c r="K41" s="89">
        <v>200</v>
      </c>
      <c r="L41" s="89">
        <v>5</v>
      </c>
      <c r="M41">
        <v>30</v>
      </c>
      <c r="N41" s="89">
        <v>20</v>
      </c>
      <c r="O41" s="5">
        <f>ROUNDDOWN((F41/'League Boundaries'!$B$2)+(G41*'League Boundaries'!$B$3)+(I41/'League Boundaries'!$B$5)+(J41*'League Boundaries'!$B$6)+(K41/'League Boundaries'!$B$7)+(L41*'League Boundaries'!$B$8)-(H41*'League Boundaries'!$B$4)+(M41),0)</f>
        <v>125</v>
      </c>
      <c r="P41" s="94">
        <f t="shared" si="8"/>
        <v>-3</v>
      </c>
      <c r="Q41" s="5">
        <f t="shared" si="9"/>
        <v>151</v>
      </c>
      <c r="R41" s="94">
        <f t="shared" si="10"/>
        <v>0</v>
      </c>
      <c r="S41" s="5">
        <f t="shared" si="11"/>
        <v>80</v>
      </c>
      <c r="T41" s="94">
        <f t="shared" si="12"/>
        <v>4</v>
      </c>
      <c r="U41" s="5">
        <f>ROUNDDOWN((F41/'League Boundaries'!$B$2)+(G41*'League Boundaries'!$B$3)+(I41/'League Boundaries'!$B$5)+(J41*'League Boundaries'!$B$6)+(K41/'League Boundaries'!$B$7)+(L41*'League Boundaries'!$B$8)-(H41*'League Boundaries'!$B$4)+(M41),0)</f>
        <v>125</v>
      </c>
      <c r="V41" s="94">
        <f t="shared" si="13"/>
        <v>-3</v>
      </c>
      <c r="W41" s="55">
        <f t="shared" si="14"/>
        <v>125</v>
      </c>
      <c r="X41" s="56">
        <f t="shared" si="15"/>
        <v>7</v>
      </c>
      <c r="Y41" s="94" t="s">
        <v>1168</v>
      </c>
    </row>
    <row r="42" spans="1:25" x14ac:dyDescent="0.35">
      <c r="A42" s="1" t="s">
        <v>98</v>
      </c>
      <c r="B42" s="1" t="s">
        <v>1042</v>
      </c>
      <c r="C42" s="1" t="s">
        <v>47</v>
      </c>
      <c r="D42">
        <v>12</v>
      </c>
      <c r="E42" s="89" t="s">
        <v>71</v>
      </c>
      <c r="I42" s="89">
        <v>620</v>
      </c>
      <c r="J42" s="89">
        <v>20</v>
      </c>
      <c r="K42" s="89">
        <v>120</v>
      </c>
      <c r="L42" s="89">
        <v>5</v>
      </c>
      <c r="M42" s="89">
        <v>25</v>
      </c>
      <c r="N42" s="89">
        <v>25</v>
      </c>
      <c r="O42" s="5">
        <f>ROUNDDOWN((F42/'League Boundaries'!$B$2)+(G42*'League Boundaries'!$B$3)+(I42/'League Boundaries'!$B$5)+(J42*'League Boundaries'!$B$6)+(K42/'League Boundaries'!$B$7)+(L42*'League Boundaries'!$B$8)-(H42*'League Boundaries'!$B$4)+(M42),0)</f>
        <v>129</v>
      </c>
      <c r="P42" s="94">
        <f t="shared" si="8"/>
        <v>1</v>
      </c>
      <c r="Q42" s="5">
        <f t="shared" si="9"/>
        <v>149</v>
      </c>
      <c r="R42" s="94">
        <f t="shared" si="10"/>
        <v>-2</v>
      </c>
      <c r="S42" s="5">
        <f t="shared" si="11"/>
        <v>79</v>
      </c>
      <c r="T42" s="94">
        <f t="shared" si="12"/>
        <v>3</v>
      </c>
      <c r="U42" s="5">
        <f>ROUNDDOWN((F42/'League Boundaries'!$B$2)+(G42*'League Boundaries'!$B$3)+(I42/'League Boundaries'!$B$5)+(J42*'League Boundaries'!$B$6)+(K42/'League Boundaries'!$B$7)+(L42*'League Boundaries'!$B$8)-(H42*'League Boundaries'!$B$4)+(M42),0)</f>
        <v>129</v>
      </c>
      <c r="V42" s="94">
        <f t="shared" si="13"/>
        <v>1</v>
      </c>
      <c r="W42" s="55">
        <f t="shared" si="14"/>
        <v>129</v>
      </c>
      <c r="X42" s="56">
        <f t="shared" si="15"/>
        <v>11</v>
      </c>
      <c r="Y42" s="94" t="s">
        <v>1043</v>
      </c>
    </row>
    <row r="43" spans="1:25" x14ac:dyDescent="0.35">
      <c r="A43" s="1" t="s">
        <v>665</v>
      </c>
      <c r="B43" s="1" t="s">
        <v>666</v>
      </c>
      <c r="C43" s="1" t="s">
        <v>31</v>
      </c>
      <c r="D43">
        <v>5</v>
      </c>
      <c r="E43" s="89" t="s">
        <v>71</v>
      </c>
      <c r="I43" s="89">
        <v>780</v>
      </c>
      <c r="J43" s="89">
        <v>13</v>
      </c>
      <c r="K43">
        <v>80</v>
      </c>
      <c r="L43" s="89">
        <v>7</v>
      </c>
      <c r="M43"/>
      <c r="N43">
        <v>6</v>
      </c>
      <c r="O43" s="5">
        <f>ROUNDDOWN((F43/'League Boundaries'!$B$2)+(G43*'League Boundaries'!$B$3)+(I43/'League Boundaries'!$B$5)+(J43*'League Boundaries'!$B$6)+(K43/'League Boundaries'!$B$7)+(L43*'League Boundaries'!$B$8)-(H43*'League Boundaries'!$B$4)+(M43),0)</f>
        <v>128</v>
      </c>
      <c r="P43" s="94">
        <f t="shared" si="8"/>
        <v>0</v>
      </c>
      <c r="Q43" s="5">
        <f t="shared" si="9"/>
        <v>141</v>
      </c>
      <c r="R43" s="94">
        <f t="shared" si="10"/>
        <v>-10</v>
      </c>
      <c r="S43" s="5">
        <f t="shared" si="11"/>
        <v>76</v>
      </c>
      <c r="T43" s="94">
        <f t="shared" si="12"/>
        <v>0</v>
      </c>
      <c r="U43" s="5">
        <f>ROUNDDOWN((F43/'League Boundaries'!$B$2)+(G43*'League Boundaries'!$B$3)+(I43/'League Boundaries'!$B$5)+(J43*'League Boundaries'!$B$6)+(K43/'League Boundaries'!$B$7)+(L43*'League Boundaries'!$B$8)-(H43*'League Boundaries'!$B$4)+(M43),0)</f>
        <v>128</v>
      </c>
      <c r="V43" s="94">
        <f t="shared" si="13"/>
        <v>0</v>
      </c>
      <c r="W43" s="55">
        <f t="shared" si="14"/>
        <v>128</v>
      </c>
      <c r="X43" s="56">
        <f t="shared" si="15"/>
        <v>10</v>
      </c>
      <c r="Y43" s="94" t="s">
        <v>898</v>
      </c>
    </row>
    <row r="44" spans="1:25" x14ac:dyDescent="0.35">
      <c r="A44" s="1" t="s">
        <v>884</v>
      </c>
      <c r="B44" s="1" t="s">
        <v>885</v>
      </c>
      <c r="C44" s="1" t="s">
        <v>48</v>
      </c>
      <c r="D44">
        <v>6</v>
      </c>
      <c r="E44" s="89" t="s">
        <v>71</v>
      </c>
      <c r="I44" s="89">
        <v>580</v>
      </c>
      <c r="J44" s="89">
        <v>28</v>
      </c>
      <c r="K44" s="89">
        <v>150</v>
      </c>
      <c r="L44" s="89">
        <v>4</v>
      </c>
      <c r="M44">
        <v>15</v>
      </c>
      <c r="N44" s="89">
        <v>12</v>
      </c>
      <c r="O44" s="5">
        <f>ROUNDDOWN((F44/'League Boundaries'!$B$2)+(G44*'League Boundaries'!$B$3)+(I44/'League Boundaries'!$B$5)+(J44*'League Boundaries'!$B$6)+(K44/'League Boundaries'!$B$7)+(L44*'League Boundaries'!$B$8)-(H44*'League Boundaries'!$B$4)+(M44),0)</f>
        <v>112</v>
      </c>
      <c r="P44" s="94">
        <f t="shared" si="8"/>
        <v>-16</v>
      </c>
      <c r="Q44" s="5">
        <f t="shared" si="9"/>
        <v>140</v>
      </c>
      <c r="R44" s="94">
        <f t="shared" si="10"/>
        <v>-11</v>
      </c>
      <c r="S44" s="5">
        <f t="shared" si="11"/>
        <v>65</v>
      </c>
      <c r="T44" s="94">
        <f t="shared" si="12"/>
        <v>-11</v>
      </c>
      <c r="U44" s="5">
        <f>ROUNDDOWN((F44/'League Boundaries'!$B$2)+(G44*'League Boundaries'!$B$3)+(I44/'League Boundaries'!$B$5)+(J44*'League Boundaries'!$B$6)+(K44/'League Boundaries'!$B$7)+(L44*'League Boundaries'!$B$8)-(H44*'League Boundaries'!$B$4)+(M44),0)</f>
        <v>112</v>
      </c>
      <c r="V44" s="94">
        <f t="shared" si="13"/>
        <v>-16</v>
      </c>
      <c r="W44" s="55">
        <f t="shared" si="14"/>
        <v>112</v>
      </c>
      <c r="X44" s="56">
        <f t="shared" si="15"/>
        <v>-6</v>
      </c>
      <c r="Y44" s="94" t="s">
        <v>1068</v>
      </c>
    </row>
    <row r="45" spans="1:25" x14ac:dyDescent="0.35">
      <c r="A45" s="1" t="s">
        <v>1033</v>
      </c>
      <c r="B45" s="1" t="s">
        <v>582</v>
      </c>
      <c r="C45" s="1" t="s">
        <v>59</v>
      </c>
      <c r="D45">
        <v>11</v>
      </c>
      <c r="E45" s="89" t="s">
        <v>71</v>
      </c>
      <c r="I45" s="89">
        <v>590</v>
      </c>
      <c r="J45" s="89">
        <v>16</v>
      </c>
      <c r="K45" s="89">
        <v>90</v>
      </c>
      <c r="L45" s="89">
        <v>5</v>
      </c>
      <c r="M45">
        <v>25</v>
      </c>
      <c r="N45">
        <v>12</v>
      </c>
      <c r="O45" s="5">
        <f>ROUNDDOWN((F45/'League Boundaries'!$B$2)+(G45*'League Boundaries'!$B$3)+(I45/'League Boundaries'!$B$5)+(J45*'League Boundaries'!$B$6)+(K45/'League Boundaries'!$B$7)+(L45*'League Boundaries'!$B$8)-(H45*'League Boundaries'!$B$4)+(M45),0)</f>
        <v>123</v>
      </c>
      <c r="P45" s="94">
        <f t="shared" si="8"/>
        <v>-5</v>
      </c>
      <c r="Q45" s="5">
        <f t="shared" si="9"/>
        <v>139</v>
      </c>
      <c r="R45" s="94">
        <f t="shared" si="10"/>
        <v>-12</v>
      </c>
      <c r="S45" s="5">
        <f t="shared" si="11"/>
        <v>77</v>
      </c>
      <c r="T45" s="94">
        <f t="shared" si="12"/>
        <v>1</v>
      </c>
      <c r="U45" s="5">
        <f>ROUNDDOWN((F45/'League Boundaries'!$B$2)+(G45*'League Boundaries'!$B$3)+(I45/'League Boundaries'!$B$5)+(J45*'League Boundaries'!$B$6)+(K45/'League Boundaries'!$B$7)+(L45*'League Boundaries'!$B$8)-(H45*'League Boundaries'!$B$4)+(M45),0)</f>
        <v>123</v>
      </c>
      <c r="V45" s="94">
        <f t="shared" si="13"/>
        <v>-5</v>
      </c>
      <c r="W45" s="55">
        <f t="shared" si="14"/>
        <v>123</v>
      </c>
      <c r="X45" s="56">
        <f t="shared" si="15"/>
        <v>5</v>
      </c>
      <c r="Y45" s="94" t="s">
        <v>1034</v>
      </c>
    </row>
    <row r="46" spans="1:25" x14ac:dyDescent="0.35">
      <c r="A46" s="1" t="s">
        <v>607</v>
      </c>
      <c r="B46" s="1" t="s">
        <v>62</v>
      </c>
      <c r="C46" s="1" t="s">
        <v>57</v>
      </c>
      <c r="D46">
        <v>10</v>
      </c>
      <c r="E46" s="89" t="s">
        <v>71</v>
      </c>
      <c r="I46" s="89">
        <v>640</v>
      </c>
      <c r="J46" s="89">
        <v>14</v>
      </c>
      <c r="K46" s="89">
        <v>100</v>
      </c>
      <c r="L46" s="89">
        <v>4</v>
      </c>
      <c r="M46">
        <v>25</v>
      </c>
      <c r="N46" s="89">
        <v>8</v>
      </c>
      <c r="O46" s="5">
        <f>ROUNDDOWN((F46/'League Boundaries'!$B$2)+(G46*'League Boundaries'!$B$3)+(I46/'League Boundaries'!$B$5)+(J46*'League Boundaries'!$B$6)+(K46/'League Boundaries'!$B$7)+(L46*'League Boundaries'!$B$8)-(H46*'League Boundaries'!$B$4)+(M46),0)</f>
        <v>123</v>
      </c>
      <c r="P46" s="94">
        <f t="shared" si="8"/>
        <v>-5</v>
      </c>
      <c r="Q46" s="5">
        <f t="shared" si="9"/>
        <v>137</v>
      </c>
      <c r="R46" s="94">
        <f t="shared" si="10"/>
        <v>-14</v>
      </c>
      <c r="S46" s="5">
        <f t="shared" si="11"/>
        <v>73</v>
      </c>
      <c r="T46" s="94">
        <f t="shared" si="12"/>
        <v>-3</v>
      </c>
      <c r="U46" s="5">
        <f>ROUNDDOWN((F46/'League Boundaries'!$B$2)+(G46*'League Boundaries'!$B$3)+(I46/'League Boundaries'!$B$5)+(J46*'League Boundaries'!$B$6)+(K46/'League Boundaries'!$B$7)+(L46*'League Boundaries'!$B$8)-(H46*'League Boundaries'!$B$4)+(M46),0)</f>
        <v>123</v>
      </c>
      <c r="V46" s="94">
        <f t="shared" si="13"/>
        <v>-5</v>
      </c>
      <c r="W46" s="55">
        <f t="shared" si="14"/>
        <v>123</v>
      </c>
      <c r="X46" s="56">
        <f t="shared" si="15"/>
        <v>5</v>
      </c>
      <c r="Y46" s="94" t="s">
        <v>880</v>
      </c>
    </row>
    <row r="47" spans="1:25" x14ac:dyDescent="0.35">
      <c r="A47" s="1" t="s">
        <v>896</v>
      </c>
      <c r="B47" s="1" t="s">
        <v>897</v>
      </c>
      <c r="C47" s="1" t="s">
        <v>51</v>
      </c>
      <c r="D47">
        <v>6</v>
      </c>
      <c r="E47" s="89" t="s">
        <v>71</v>
      </c>
      <c r="I47" s="89">
        <v>570</v>
      </c>
      <c r="J47" s="89">
        <v>10</v>
      </c>
      <c r="K47" s="89">
        <v>80</v>
      </c>
      <c r="L47" s="89">
        <v>5</v>
      </c>
      <c r="M47">
        <v>30</v>
      </c>
      <c r="N47" s="89">
        <v>30</v>
      </c>
      <c r="O47" s="5">
        <f>ROUNDDOWN((F47/'League Boundaries'!$B$2)+(G47*'League Boundaries'!$B$3)+(I47/'League Boundaries'!$B$5)+(J47*'League Boundaries'!$B$6)+(K47/'League Boundaries'!$B$7)+(L47*'League Boundaries'!$B$8)-(H47*'League Boundaries'!$B$4)+(M47),0)</f>
        <v>125</v>
      </c>
      <c r="P47" s="94">
        <f t="shared" si="8"/>
        <v>-3</v>
      </c>
      <c r="Q47" s="5">
        <f t="shared" si="9"/>
        <v>135</v>
      </c>
      <c r="R47" s="94">
        <f t="shared" si="10"/>
        <v>-16</v>
      </c>
      <c r="S47" s="5">
        <f t="shared" si="11"/>
        <v>80</v>
      </c>
      <c r="T47" s="94">
        <f t="shared" si="12"/>
        <v>4</v>
      </c>
      <c r="U47" s="5">
        <f>ROUNDDOWN((F47/'League Boundaries'!$B$2)+(G47*'League Boundaries'!$B$3)+(I47/'League Boundaries'!$B$5)+(J47*'League Boundaries'!$B$6)+(K47/'League Boundaries'!$B$7)+(L47*'League Boundaries'!$B$8)-(H47*'League Boundaries'!$B$4)+(M47),0)</f>
        <v>125</v>
      </c>
      <c r="V47" s="94">
        <f t="shared" si="13"/>
        <v>-3</v>
      </c>
      <c r="W47" s="55">
        <f t="shared" si="14"/>
        <v>125</v>
      </c>
      <c r="X47" s="56">
        <f t="shared" si="15"/>
        <v>7</v>
      </c>
      <c r="Y47" s="94" t="s">
        <v>1035</v>
      </c>
    </row>
    <row r="48" spans="1:25" x14ac:dyDescent="0.35">
      <c r="A48" s="1" t="s">
        <v>915</v>
      </c>
      <c r="B48" s="1" t="s">
        <v>916</v>
      </c>
      <c r="C48" s="1" t="s">
        <v>26</v>
      </c>
      <c r="D48">
        <v>11</v>
      </c>
      <c r="E48" s="89" t="s">
        <v>71</v>
      </c>
      <c r="I48" s="89">
        <v>540</v>
      </c>
      <c r="J48" s="89">
        <v>22</v>
      </c>
      <c r="K48" s="89">
        <v>150</v>
      </c>
      <c r="L48" s="89">
        <v>3</v>
      </c>
      <c r="M48">
        <v>25</v>
      </c>
      <c r="N48" s="89">
        <v>25</v>
      </c>
      <c r="O48" s="5">
        <f>ROUNDDOWN((F48/'League Boundaries'!$B$2)+(G48*'League Boundaries'!$B$3)+(I48/'League Boundaries'!$B$5)+(J48*'League Boundaries'!$B$6)+(K48/'League Boundaries'!$B$7)+(L48*'League Boundaries'!$B$8)-(H48*'League Boundaries'!$B$4)+(M48),0)</f>
        <v>112</v>
      </c>
      <c r="P48" s="94">
        <f t="shared" si="8"/>
        <v>-16</v>
      </c>
      <c r="Q48" s="5">
        <f t="shared" si="9"/>
        <v>134</v>
      </c>
      <c r="R48" s="94">
        <f t="shared" si="10"/>
        <v>-17</v>
      </c>
      <c r="S48" s="5">
        <f t="shared" si="11"/>
        <v>65</v>
      </c>
      <c r="T48" s="94">
        <f t="shared" si="12"/>
        <v>-11</v>
      </c>
      <c r="U48" s="5">
        <f>ROUNDDOWN((F48/'League Boundaries'!$B$2)+(G48*'League Boundaries'!$B$3)+(I48/'League Boundaries'!$B$5)+(J48*'League Boundaries'!$B$6)+(K48/'League Boundaries'!$B$7)+(L48*'League Boundaries'!$B$8)-(H48*'League Boundaries'!$B$4)+(M48),0)</f>
        <v>112</v>
      </c>
      <c r="V48" s="94">
        <f t="shared" si="13"/>
        <v>-16</v>
      </c>
      <c r="W48" s="55">
        <f t="shared" si="14"/>
        <v>112</v>
      </c>
      <c r="X48" s="56">
        <f t="shared" si="15"/>
        <v>-6</v>
      </c>
      <c r="Y48" s="94" t="s">
        <v>1029</v>
      </c>
    </row>
    <row r="49" spans="1:25" x14ac:dyDescent="0.35">
      <c r="A49" s="1" t="s">
        <v>794</v>
      </c>
      <c r="B49" s="1" t="s">
        <v>795</v>
      </c>
      <c r="C49" s="1" t="s">
        <v>32</v>
      </c>
      <c r="D49">
        <v>14</v>
      </c>
      <c r="E49" s="89" t="s">
        <v>71</v>
      </c>
      <c r="I49" s="89">
        <v>220</v>
      </c>
      <c r="J49" s="89">
        <v>48</v>
      </c>
      <c r="K49" s="89">
        <v>420</v>
      </c>
      <c r="L49" s="89">
        <v>2</v>
      </c>
      <c r="M49">
        <v>10</v>
      </c>
      <c r="N49" s="89">
        <v>5</v>
      </c>
      <c r="O49" s="5">
        <f>ROUNDDOWN((F49/'League Boundaries'!$B$2)+(G49*'League Boundaries'!$B$3)+(I49/'League Boundaries'!$B$5)+(J49*'League Boundaries'!$B$6)+(K49/'League Boundaries'!$B$7)+(L49*'League Boundaries'!$B$8)-(H49*'League Boundaries'!$B$4)+(M49),0)</f>
        <v>86</v>
      </c>
      <c r="P49" s="94">
        <f t="shared" si="8"/>
        <v>-42</v>
      </c>
      <c r="Q49" s="5">
        <f t="shared" si="9"/>
        <v>134</v>
      </c>
      <c r="R49" s="94">
        <f t="shared" si="10"/>
        <v>-17</v>
      </c>
      <c r="S49" s="5">
        <f t="shared" si="11"/>
        <v>45</v>
      </c>
      <c r="T49" s="94">
        <f t="shared" si="12"/>
        <v>-31</v>
      </c>
      <c r="U49" s="5">
        <f>ROUNDDOWN((F49/'League Boundaries'!$B$2)+(G49*'League Boundaries'!$B$3)+(I49/'League Boundaries'!$B$5)+(J49*'League Boundaries'!$B$6)+(K49/'League Boundaries'!$B$7)+(L49*'League Boundaries'!$B$8)-(H49*'League Boundaries'!$B$4)+(M49),0)</f>
        <v>86</v>
      </c>
      <c r="V49" s="94">
        <f t="shared" si="13"/>
        <v>-42</v>
      </c>
      <c r="W49" s="55">
        <f t="shared" si="14"/>
        <v>86</v>
      </c>
      <c r="X49" s="56">
        <f t="shared" si="15"/>
        <v>-32</v>
      </c>
      <c r="Y49" s="94" t="s">
        <v>893</v>
      </c>
    </row>
    <row r="50" spans="1:25" x14ac:dyDescent="0.35">
      <c r="A50" s="1" t="s">
        <v>1040</v>
      </c>
      <c r="B50" s="1" t="s">
        <v>706</v>
      </c>
      <c r="C50" s="1" t="s">
        <v>58</v>
      </c>
      <c r="D50">
        <v>6</v>
      </c>
      <c r="E50" s="89" t="s">
        <v>71</v>
      </c>
      <c r="I50" s="89">
        <v>490</v>
      </c>
      <c r="J50">
        <v>15</v>
      </c>
      <c r="K50">
        <v>100</v>
      </c>
      <c r="L50">
        <v>4</v>
      </c>
      <c r="M50">
        <v>35</v>
      </c>
      <c r="N50" s="89">
        <v>25</v>
      </c>
      <c r="O50" s="5">
        <f>ROUNDDOWN((F50/'League Boundaries'!$B$2)+(G50*'League Boundaries'!$B$3)+(I50/'League Boundaries'!$B$5)+(J50*'League Boundaries'!$B$6)+(K50/'League Boundaries'!$B$7)+(L50*'League Boundaries'!$B$8)-(H50*'League Boundaries'!$B$4)+(M50),0)</f>
        <v>118</v>
      </c>
      <c r="P50" s="94">
        <f t="shared" si="8"/>
        <v>-10</v>
      </c>
      <c r="Q50" s="5">
        <f t="shared" si="9"/>
        <v>133</v>
      </c>
      <c r="R50" s="94">
        <f t="shared" si="10"/>
        <v>-18</v>
      </c>
      <c r="S50" s="5">
        <f t="shared" si="11"/>
        <v>75</v>
      </c>
      <c r="T50" s="94">
        <f t="shared" si="12"/>
        <v>-1</v>
      </c>
      <c r="U50" s="5">
        <f>ROUNDDOWN((F50/'League Boundaries'!$B$2)+(G50*'League Boundaries'!$B$3)+(I50/'League Boundaries'!$B$5)+(J50*'League Boundaries'!$B$6)+(K50/'League Boundaries'!$B$7)+(L50*'League Boundaries'!$B$8)-(H50*'League Boundaries'!$B$4)+(M50),0)</f>
        <v>118</v>
      </c>
      <c r="V50" s="94">
        <f t="shared" si="13"/>
        <v>-10</v>
      </c>
      <c r="W50" s="55">
        <f t="shared" si="14"/>
        <v>118</v>
      </c>
      <c r="X50" s="56">
        <f t="shared" si="15"/>
        <v>0</v>
      </c>
      <c r="Y50" s="94" t="s">
        <v>1041</v>
      </c>
    </row>
    <row r="51" spans="1:25" x14ac:dyDescent="0.35">
      <c r="A51" s="1" t="s">
        <v>691</v>
      </c>
      <c r="B51" s="1" t="s">
        <v>700</v>
      </c>
      <c r="C51" s="1" t="s">
        <v>31</v>
      </c>
      <c r="D51">
        <v>5</v>
      </c>
      <c r="E51" s="89" t="s">
        <v>71</v>
      </c>
      <c r="I51" s="89">
        <v>610</v>
      </c>
      <c r="J51" s="89">
        <v>9</v>
      </c>
      <c r="K51" s="89">
        <v>50</v>
      </c>
      <c r="L51" s="89">
        <v>6</v>
      </c>
      <c r="M51">
        <v>20</v>
      </c>
      <c r="N51" s="89">
        <v>8</v>
      </c>
      <c r="O51" s="5">
        <f>ROUNDDOWN((F51/'League Boundaries'!$B$2)+(G51*'League Boundaries'!$B$3)+(I51/'League Boundaries'!$B$5)+(J51*'League Boundaries'!$B$6)+(K51/'League Boundaries'!$B$7)+(L51*'League Boundaries'!$B$8)-(H51*'League Boundaries'!$B$4)+(M51),0)</f>
        <v>122</v>
      </c>
      <c r="P51" s="94">
        <f t="shared" si="8"/>
        <v>-6</v>
      </c>
      <c r="Q51" s="5">
        <f t="shared" si="9"/>
        <v>131</v>
      </c>
      <c r="R51" s="94">
        <f t="shared" si="10"/>
        <v>-20</v>
      </c>
      <c r="S51" s="5">
        <f t="shared" si="11"/>
        <v>78</v>
      </c>
      <c r="T51" s="94">
        <f t="shared" si="12"/>
        <v>2</v>
      </c>
      <c r="U51" s="5">
        <f>ROUNDDOWN((F51/'League Boundaries'!$B$2)+(G51*'League Boundaries'!$B$3)+(I51/'League Boundaries'!$B$5)+(J51*'League Boundaries'!$B$6)+(K51/'League Boundaries'!$B$7)+(L51*'League Boundaries'!$B$8)-(H51*'League Boundaries'!$B$4)+(M51),0)</f>
        <v>122</v>
      </c>
      <c r="V51" s="94">
        <f t="shared" si="13"/>
        <v>-6</v>
      </c>
      <c r="W51" s="55">
        <f t="shared" si="14"/>
        <v>122</v>
      </c>
      <c r="X51" s="56">
        <f t="shared" si="15"/>
        <v>4</v>
      </c>
      <c r="Y51" s="94" t="s">
        <v>1075</v>
      </c>
    </row>
    <row r="52" spans="1:25" x14ac:dyDescent="0.35">
      <c r="A52" s="1" t="s">
        <v>817</v>
      </c>
      <c r="B52" s="1" t="s">
        <v>923</v>
      </c>
      <c r="C52" s="1" t="s">
        <v>32</v>
      </c>
      <c r="D52">
        <v>14</v>
      </c>
      <c r="E52" s="89" t="s">
        <v>71</v>
      </c>
      <c r="I52" s="89">
        <v>440</v>
      </c>
      <c r="J52" s="89">
        <v>24</v>
      </c>
      <c r="K52" s="89">
        <v>130</v>
      </c>
      <c r="L52" s="89">
        <v>4</v>
      </c>
      <c r="M52">
        <v>20</v>
      </c>
      <c r="N52" s="89">
        <v>15</v>
      </c>
      <c r="O52" s="5">
        <f>ROUNDDOWN((F52/'League Boundaries'!$B$2)+(G52*'League Boundaries'!$B$3)+(I52/'League Boundaries'!$B$5)+(J52*'League Boundaries'!$B$6)+(K52/'League Boundaries'!$B$7)+(L52*'League Boundaries'!$B$8)-(H52*'League Boundaries'!$B$4)+(M52),0)</f>
        <v>101</v>
      </c>
      <c r="P52" s="94">
        <f t="shared" si="8"/>
        <v>-27</v>
      </c>
      <c r="Q52" s="5">
        <f t="shared" si="9"/>
        <v>125</v>
      </c>
      <c r="R52" s="94">
        <f t="shared" si="10"/>
        <v>-26</v>
      </c>
      <c r="S52" s="5">
        <f t="shared" si="11"/>
        <v>62</v>
      </c>
      <c r="T52" s="94">
        <f t="shared" si="12"/>
        <v>-14</v>
      </c>
      <c r="U52" s="5">
        <f>ROUNDDOWN((F52/'League Boundaries'!$B$2)+(G52*'League Boundaries'!$B$3)+(I52/'League Boundaries'!$B$5)+(J52*'League Boundaries'!$B$6)+(K52/'League Boundaries'!$B$7)+(L52*'League Boundaries'!$B$8)-(H52*'League Boundaries'!$B$4)+(M52),0)</f>
        <v>101</v>
      </c>
      <c r="V52" s="94">
        <f t="shared" si="13"/>
        <v>-27</v>
      </c>
      <c r="W52" s="55">
        <f t="shared" si="14"/>
        <v>101</v>
      </c>
      <c r="X52" s="56">
        <f t="shared" si="15"/>
        <v>-17</v>
      </c>
      <c r="Y52" s="94" t="s">
        <v>924</v>
      </c>
    </row>
    <row r="53" spans="1:25" x14ac:dyDescent="0.35">
      <c r="A53" s="1" t="s">
        <v>73</v>
      </c>
      <c r="B53" s="1" t="s">
        <v>853</v>
      </c>
      <c r="C53" s="1" t="s">
        <v>34</v>
      </c>
      <c r="D53">
        <v>7</v>
      </c>
      <c r="E53" s="89" t="s">
        <v>71</v>
      </c>
      <c r="I53" s="89">
        <v>340</v>
      </c>
      <c r="J53" s="89">
        <v>26</v>
      </c>
      <c r="K53" s="89">
        <v>160</v>
      </c>
      <c r="L53" s="89">
        <v>3</v>
      </c>
      <c r="M53">
        <v>25</v>
      </c>
      <c r="N53" s="89">
        <v>15</v>
      </c>
      <c r="O53" s="5">
        <f>ROUNDDOWN((F53/'League Boundaries'!$B$2)+(G53*'League Boundaries'!$B$3)+(I53/'League Boundaries'!$B$5)+(J53*'League Boundaries'!$B$6)+(K53/'League Boundaries'!$B$7)+(L53*'League Boundaries'!$B$8)-(H53*'League Boundaries'!$B$4)+(M53),0)</f>
        <v>93</v>
      </c>
      <c r="P53" s="94">
        <f t="shared" si="8"/>
        <v>-35</v>
      </c>
      <c r="Q53" s="5">
        <f t="shared" si="9"/>
        <v>119</v>
      </c>
      <c r="R53" s="94">
        <f t="shared" si="10"/>
        <v>-32</v>
      </c>
      <c r="S53" s="5">
        <f t="shared" si="11"/>
        <v>58</v>
      </c>
      <c r="T53" s="94">
        <f t="shared" si="12"/>
        <v>-18</v>
      </c>
      <c r="U53" s="5">
        <f>ROUNDDOWN((F53/'League Boundaries'!$B$2)+(G53*'League Boundaries'!$B$3)+(I53/'League Boundaries'!$B$5)+(J53*'League Boundaries'!$B$6)+(K53/'League Boundaries'!$B$7)+(L53*'League Boundaries'!$B$8)-(H53*'League Boundaries'!$B$4)+(M53),0)</f>
        <v>93</v>
      </c>
      <c r="V53" s="94">
        <f t="shared" si="13"/>
        <v>-35</v>
      </c>
      <c r="W53" s="55">
        <f t="shared" si="14"/>
        <v>93</v>
      </c>
      <c r="X53" s="56">
        <f t="shared" si="15"/>
        <v>-25</v>
      </c>
      <c r="Y53" s="94" t="s">
        <v>1074</v>
      </c>
    </row>
    <row r="54" spans="1:25" x14ac:dyDescent="0.35">
      <c r="A54" s="1" t="s">
        <v>1192</v>
      </c>
      <c r="B54" s="1" t="s">
        <v>710</v>
      </c>
      <c r="C54" s="1" t="s">
        <v>55</v>
      </c>
      <c r="D54">
        <v>9</v>
      </c>
      <c r="E54" s="89" t="s">
        <v>71</v>
      </c>
      <c r="I54" s="89">
        <v>280</v>
      </c>
      <c r="J54" s="89">
        <v>20</v>
      </c>
      <c r="K54" s="89">
        <v>120</v>
      </c>
      <c r="L54" s="89">
        <v>4</v>
      </c>
      <c r="M54">
        <v>30</v>
      </c>
      <c r="N54" s="89">
        <v>10</v>
      </c>
      <c r="O54" s="5">
        <f>ROUNDDOWN((F54/'League Boundaries'!$B$2)+(G54*'League Boundaries'!$B$3)+(I54/'League Boundaries'!$B$5)+(J54*'League Boundaries'!$B$6)+(K54/'League Boundaries'!$B$7)+(L54*'League Boundaries'!$B$8)-(H54*'League Boundaries'!$B$4)+(M54),0)</f>
        <v>94</v>
      </c>
      <c r="P54" s="94">
        <f t="shared" si="8"/>
        <v>-34</v>
      </c>
      <c r="Q54" s="5">
        <f t="shared" si="9"/>
        <v>114</v>
      </c>
      <c r="R54" s="94">
        <f t="shared" si="10"/>
        <v>-37</v>
      </c>
      <c r="S54" s="5">
        <f t="shared" si="11"/>
        <v>64</v>
      </c>
      <c r="T54" s="94">
        <f t="shared" si="12"/>
        <v>-12</v>
      </c>
      <c r="U54" s="5">
        <f>ROUNDDOWN((F54/'League Boundaries'!$B$2)+(G54*'League Boundaries'!$B$3)+(I54/'League Boundaries'!$B$5)+(J54*'League Boundaries'!$B$6)+(K54/'League Boundaries'!$B$7)+(L54*'League Boundaries'!$B$8)-(H54*'League Boundaries'!$B$4)+(M54),0)</f>
        <v>94</v>
      </c>
      <c r="V54" s="94">
        <f t="shared" si="13"/>
        <v>-34</v>
      </c>
      <c r="W54" s="55">
        <f t="shared" si="14"/>
        <v>94</v>
      </c>
      <c r="X54" s="56">
        <f t="shared" si="15"/>
        <v>-24</v>
      </c>
      <c r="Y54" s="94" t="s">
        <v>1193</v>
      </c>
    </row>
    <row r="55" spans="1:25" x14ac:dyDescent="0.35">
      <c r="A55" s="1" t="s">
        <v>1150</v>
      </c>
      <c r="B55" s="1" t="s">
        <v>1151</v>
      </c>
      <c r="C55" s="1" t="s">
        <v>31</v>
      </c>
      <c r="D55">
        <v>5</v>
      </c>
      <c r="E55" s="89" t="s">
        <v>71</v>
      </c>
      <c r="I55" s="89">
        <v>350</v>
      </c>
      <c r="J55" s="89">
        <v>15</v>
      </c>
      <c r="K55" s="89">
        <v>90</v>
      </c>
      <c r="L55" s="89">
        <v>4</v>
      </c>
      <c r="M55">
        <v>30</v>
      </c>
      <c r="N55" s="89">
        <v>20</v>
      </c>
      <c r="O55" s="5">
        <f>ROUNDDOWN((F55/'League Boundaries'!$B$2)+(G55*'League Boundaries'!$B$3)+(I55/'League Boundaries'!$B$5)+(J55*'League Boundaries'!$B$6)+(K55/'League Boundaries'!$B$7)+(L55*'League Boundaries'!$B$8)-(H55*'League Boundaries'!$B$4)+(M55),0)</f>
        <v>98</v>
      </c>
      <c r="P55" s="94">
        <f t="shared" si="8"/>
        <v>-30</v>
      </c>
      <c r="Q55" s="5">
        <f t="shared" si="9"/>
        <v>113</v>
      </c>
      <c r="R55" s="94">
        <f t="shared" si="10"/>
        <v>-38</v>
      </c>
      <c r="S55" s="5">
        <f t="shared" si="11"/>
        <v>65</v>
      </c>
      <c r="T55" s="94">
        <f t="shared" si="12"/>
        <v>-11</v>
      </c>
      <c r="U55" s="5">
        <f>ROUNDDOWN((F55/'League Boundaries'!$B$2)+(G55*'League Boundaries'!$B$3)+(I55/'League Boundaries'!$B$5)+(J55*'League Boundaries'!$B$6)+(K55/'League Boundaries'!$B$7)+(L55*'League Boundaries'!$B$8)-(H55*'League Boundaries'!$B$4)+(M55),0)</f>
        <v>98</v>
      </c>
      <c r="V55" s="94">
        <f t="shared" si="13"/>
        <v>-30</v>
      </c>
      <c r="W55" s="55">
        <f t="shared" si="14"/>
        <v>98</v>
      </c>
      <c r="X55" s="56">
        <f t="shared" si="15"/>
        <v>-20</v>
      </c>
      <c r="Y55" s="94" t="s">
        <v>1152</v>
      </c>
    </row>
    <row r="56" spans="1:25" x14ac:dyDescent="0.35">
      <c r="A56" s="1" t="s">
        <v>687</v>
      </c>
      <c r="B56" s="1" t="s">
        <v>688</v>
      </c>
      <c r="C56" s="1" t="s">
        <v>21</v>
      </c>
      <c r="D56">
        <v>14</v>
      </c>
      <c r="E56" s="89" t="s">
        <v>71</v>
      </c>
      <c r="I56" s="89">
        <v>240</v>
      </c>
      <c r="J56" s="89">
        <v>40</v>
      </c>
      <c r="K56" s="89">
        <v>300</v>
      </c>
      <c r="L56" s="89">
        <v>3</v>
      </c>
      <c r="M56"/>
      <c r="N56">
        <v>5</v>
      </c>
      <c r="O56" s="5">
        <f>ROUNDDOWN((F56/'League Boundaries'!$B$2)+(G56*'League Boundaries'!$B$3)+(I56/'League Boundaries'!$B$5)+(J56*'League Boundaries'!$B$6)+(K56/'League Boundaries'!$B$7)+(L56*'League Boundaries'!$B$8)-(H56*'League Boundaries'!$B$4)+(M56),0)</f>
        <v>72</v>
      </c>
      <c r="P56" s="94">
        <f t="shared" si="8"/>
        <v>-56</v>
      </c>
      <c r="Q56" s="5">
        <f t="shared" si="9"/>
        <v>112</v>
      </c>
      <c r="R56" s="94">
        <f t="shared" si="10"/>
        <v>-39</v>
      </c>
      <c r="S56" s="5">
        <f t="shared" si="11"/>
        <v>39</v>
      </c>
      <c r="T56" s="94">
        <f t="shared" si="12"/>
        <v>-37</v>
      </c>
      <c r="U56" s="5">
        <f>ROUNDDOWN((F56/'League Boundaries'!$B$2)+(G56*'League Boundaries'!$B$3)+(I56/'League Boundaries'!$B$5)+(J56*'League Boundaries'!$B$6)+(K56/'League Boundaries'!$B$7)+(L56*'League Boundaries'!$B$8)-(H56*'League Boundaries'!$B$4)+(M56),0)</f>
        <v>72</v>
      </c>
      <c r="V56" s="94">
        <f t="shared" si="13"/>
        <v>-56</v>
      </c>
      <c r="W56" s="55">
        <f t="shared" si="14"/>
        <v>72</v>
      </c>
      <c r="X56" s="56">
        <f t="shared" si="15"/>
        <v>-46</v>
      </c>
      <c r="Y56" s="94" t="s">
        <v>1077</v>
      </c>
    </row>
    <row r="57" spans="1:25" x14ac:dyDescent="0.35">
      <c r="A57" s="1" t="s">
        <v>758</v>
      </c>
      <c r="B57" s="1" t="s">
        <v>160</v>
      </c>
      <c r="C57" s="1" t="s">
        <v>28</v>
      </c>
      <c r="D57">
        <v>12</v>
      </c>
      <c r="E57" s="89" t="s">
        <v>71</v>
      </c>
      <c r="I57" s="89">
        <v>450</v>
      </c>
      <c r="J57" s="89">
        <v>12</v>
      </c>
      <c r="K57" s="89">
        <v>100</v>
      </c>
      <c r="L57" s="89">
        <v>4</v>
      </c>
      <c r="M57">
        <v>20</v>
      </c>
      <c r="N57" s="89">
        <v>8</v>
      </c>
      <c r="O57" s="5">
        <f>ROUNDDOWN((F57/'League Boundaries'!$B$2)+(G57*'League Boundaries'!$B$3)+(I57/'League Boundaries'!$B$5)+(J57*'League Boundaries'!$B$6)+(K57/'League Boundaries'!$B$7)+(L57*'League Boundaries'!$B$8)-(H57*'League Boundaries'!$B$4)+(M57),0)</f>
        <v>99</v>
      </c>
      <c r="P57" s="94">
        <f t="shared" si="8"/>
        <v>-29</v>
      </c>
      <c r="Q57" s="5">
        <f t="shared" si="9"/>
        <v>111</v>
      </c>
      <c r="R57" s="94">
        <f t="shared" si="10"/>
        <v>-40</v>
      </c>
      <c r="S57" s="5">
        <f t="shared" si="11"/>
        <v>62</v>
      </c>
      <c r="T57" s="94">
        <f t="shared" si="12"/>
        <v>-14</v>
      </c>
      <c r="U57" s="5">
        <f>ROUNDDOWN((F57/'League Boundaries'!$B$2)+(G57*'League Boundaries'!$B$3)+(I57/'League Boundaries'!$B$5)+(J57*'League Boundaries'!$B$6)+(K57/'League Boundaries'!$B$7)+(L57*'League Boundaries'!$B$8)-(H57*'League Boundaries'!$B$4)+(M57),0)</f>
        <v>99</v>
      </c>
      <c r="V57" s="94">
        <f t="shared" si="13"/>
        <v>-29</v>
      </c>
      <c r="W57" s="55">
        <f t="shared" si="14"/>
        <v>99</v>
      </c>
      <c r="X57" s="56">
        <f t="shared" si="15"/>
        <v>-19</v>
      </c>
      <c r="Y57" s="94" t="s">
        <v>919</v>
      </c>
    </row>
    <row r="58" spans="1:25" x14ac:dyDescent="0.35">
      <c r="A58" s="1" t="s">
        <v>1172</v>
      </c>
      <c r="B58" s="1" t="s">
        <v>824</v>
      </c>
      <c r="C58" s="1" t="s">
        <v>37</v>
      </c>
      <c r="D58">
        <v>5</v>
      </c>
      <c r="E58" s="89" t="s">
        <v>71</v>
      </c>
      <c r="I58" s="89">
        <v>280</v>
      </c>
      <c r="J58" s="89">
        <v>15</v>
      </c>
      <c r="K58" s="89">
        <v>100</v>
      </c>
      <c r="L58" s="89">
        <v>4</v>
      </c>
      <c r="M58">
        <v>30</v>
      </c>
      <c r="N58" s="89">
        <v>25</v>
      </c>
      <c r="O58" s="5">
        <f>ROUNDDOWN((F58/'League Boundaries'!$B$2)+(G58*'League Boundaries'!$B$3)+(I58/'League Boundaries'!$B$5)+(J58*'League Boundaries'!$B$6)+(K58/'League Boundaries'!$B$7)+(L58*'League Boundaries'!$B$8)-(H58*'League Boundaries'!$B$4)+(M58),0)</f>
        <v>92</v>
      </c>
      <c r="P58" s="94">
        <f t="shared" si="8"/>
        <v>-36</v>
      </c>
      <c r="Q58" s="5">
        <f t="shared" si="9"/>
        <v>107</v>
      </c>
      <c r="R58" s="94">
        <f t="shared" si="10"/>
        <v>-44</v>
      </c>
      <c r="S58" s="5">
        <f t="shared" si="11"/>
        <v>63</v>
      </c>
      <c r="T58" s="94">
        <f t="shared" si="12"/>
        <v>-13</v>
      </c>
      <c r="U58" s="5">
        <f>ROUNDDOWN((F58/'League Boundaries'!$B$2)+(G58*'League Boundaries'!$B$3)+(I58/'League Boundaries'!$B$5)+(J58*'League Boundaries'!$B$6)+(K58/'League Boundaries'!$B$7)+(L58*'League Boundaries'!$B$8)-(H58*'League Boundaries'!$B$4)+(M58),0)</f>
        <v>92</v>
      </c>
      <c r="V58" s="94">
        <f t="shared" si="13"/>
        <v>-36</v>
      </c>
      <c r="W58" s="55">
        <f t="shared" si="14"/>
        <v>92</v>
      </c>
      <c r="X58" s="56">
        <f t="shared" si="15"/>
        <v>-26</v>
      </c>
      <c r="Y58" s="94" t="s">
        <v>1076</v>
      </c>
    </row>
    <row r="59" spans="1:25" x14ac:dyDescent="0.35">
      <c r="A59" s="1" t="s">
        <v>661</v>
      </c>
      <c r="B59" s="1" t="s">
        <v>734</v>
      </c>
      <c r="C59" s="1" t="s">
        <v>34</v>
      </c>
      <c r="D59">
        <v>7</v>
      </c>
      <c r="E59" s="89" t="s">
        <v>71</v>
      </c>
      <c r="I59" s="89">
        <v>380</v>
      </c>
      <c r="J59" s="89">
        <v>16</v>
      </c>
      <c r="K59" s="89">
        <v>90</v>
      </c>
      <c r="L59" s="89">
        <v>3</v>
      </c>
      <c r="M59">
        <v>25</v>
      </c>
      <c r="N59">
        <v>12</v>
      </c>
      <c r="O59" s="5">
        <f>ROUNDDOWN((F59/'League Boundaries'!$B$2)+(G59*'League Boundaries'!$B$3)+(I59/'League Boundaries'!$B$5)+(J59*'League Boundaries'!$B$6)+(K59/'League Boundaries'!$B$7)+(L59*'League Boundaries'!$B$8)-(H59*'League Boundaries'!$B$4)+(M59),0)</f>
        <v>90</v>
      </c>
      <c r="P59" s="94">
        <f t="shared" si="8"/>
        <v>-38</v>
      </c>
      <c r="Q59" s="5">
        <f t="shared" si="9"/>
        <v>106</v>
      </c>
      <c r="R59" s="94">
        <f t="shared" si="10"/>
        <v>-45</v>
      </c>
      <c r="S59" s="5">
        <f t="shared" si="11"/>
        <v>56</v>
      </c>
      <c r="T59" s="94">
        <f t="shared" si="12"/>
        <v>-20</v>
      </c>
      <c r="U59" s="5">
        <f>ROUNDDOWN((F59/'League Boundaries'!$B$2)+(G59*'League Boundaries'!$B$3)+(I59/'League Boundaries'!$B$5)+(J59*'League Boundaries'!$B$6)+(K59/'League Boundaries'!$B$7)+(L59*'League Boundaries'!$B$8)-(H59*'League Boundaries'!$B$4)+(M59),0)</f>
        <v>90</v>
      </c>
      <c r="V59" s="94">
        <f t="shared" si="13"/>
        <v>-38</v>
      </c>
      <c r="W59" s="55">
        <f t="shared" si="14"/>
        <v>90</v>
      </c>
      <c r="X59" s="56">
        <f t="shared" si="15"/>
        <v>-28</v>
      </c>
      <c r="Y59" s="94" t="s">
        <v>1071</v>
      </c>
    </row>
    <row r="60" spans="1:25" x14ac:dyDescent="0.35">
      <c r="A60" s="1" t="s">
        <v>768</v>
      </c>
      <c r="B60" s="1" t="s">
        <v>769</v>
      </c>
      <c r="C60" s="1" t="s">
        <v>730</v>
      </c>
      <c r="D60">
        <v>0</v>
      </c>
      <c r="E60" s="89" t="s">
        <v>71</v>
      </c>
      <c r="I60" s="89">
        <v>120</v>
      </c>
      <c r="J60" s="89">
        <v>32</v>
      </c>
      <c r="K60" s="89">
        <v>240</v>
      </c>
      <c r="L60" s="89">
        <v>3</v>
      </c>
      <c r="M60">
        <v>20</v>
      </c>
      <c r="N60">
        <v>3</v>
      </c>
      <c r="O60" s="5">
        <f>ROUNDDOWN((F60/'League Boundaries'!$B$2)+(G60*'League Boundaries'!$B$3)+(I60/'League Boundaries'!$B$5)+(J60*'League Boundaries'!$B$6)+(K60/'League Boundaries'!$B$7)+(L60*'League Boundaries'!$B$8)-(H60*'League Boundaries'!$B$4)+(M60),0)</f>
        <v>74</v>
      </c>
      <c r="P60" s="94">
        <f t="shared" si="8"/>
        <v>-54</v>
      </c>
      <c r="Q60" s="5">
        <f t="shared" si="9"/>
        <v>106</v>
      </c>
      <c r="R60" s="94">
        <f t="shared" si="10"/>
        <v>-45</v>
      </c>
      <c r="S60" s="5">
        <f t="shared" si="11"/>
        <v>48</v>
      </c>
      <c r="T60" s="94">
        <f t="shared" si="12"/>
        <v>-28</v>
      </c>
      <c r="U60" s="5">
        <f>ROUNDDOWN((F60/'League Boundaries'!$B$2)+(G60*'League Boundaries'!$B$3)+(I60/'League Boundaries'!$B$5)+(J60*'League Boundaries'!$B$6)+(K60/'League Boundaries'!$B$7)+(L60*'League Boundaries'!$B$8)-(H60*'League Boundaries'!$B$4)+(M60),0)</f>
        <v>74</v>
      </c>
      <c r="V60" s="94">
        <f t="shared" si="13"/>
        <v>-54</v>
      </c>
      <c r="W60" s="55">
        <f t="shared" si="14"/>
        <v>74</v>
      </c>
      <c r="X60" s="56">
        <f t="shared" si="15"/>
        <v>-44</v>
      </c>
      <c r="Y60" s="94" t="s">
        <v>911</v>
      </c>
    </row>
    <row r="61" spans="1:25" x14ac:dyDescent="0.35">
      <c r="A61" s="1" t="s">
        <v>733</v>
      </c>
      <c r="B61" s="1" t="s">
        <v>724</v>
      </c>
      <c r="C61" s="1" t="s">
        <v>55</v>
      </c>
      <c r="D61">
        <v>9</v>
      </c>
      <c r="E61" s="89" t="s">
        <v>71</v>
      </c>
      <c r="I61" s="89">
        <v>350</v>
      </c>
      <c r="J61" s="89">
        <v>10</v>
      </c>
      <c r="K61" s="89">
        <v>60</v>
      </c>
      <c r="L61" s="89">
        <v>4</v>
      </c>
      <c r="M61">
        <v>30</v>
      </c>
      <c r="N61">
        <v>10</v>
      </c>
      <c r="O61" s="5">
        <f>ROUNDDOWN((F61/'League Boundaries'!$B$2)+(G61*'League Boundaries'!$B$3)+(I61/'League Boundaries'!$B$5)+(J61*'League Boundaries'!$B$6)+(K61/'League Boundaries'!$B$7)+(L61*'League Boundaries'!$B$8)-(H61*'League Boundaries'!$B$4)+(M61),0)</f>
        <v>95</v>
      </c>
      <c r="P61" s="94">
        <f t="shared" si="8"/>
        <v>-33</v>
      </c>
      <c r="Q61" s="5">
        <f t="shared" si="9"/>
        <v>105</v>
      </c>
      <c r="R61" s="94">
        <f t="shared" si="10"/>
        <v>-46</v>
      </c>
      <c r="S61" s="5">
        <f t="shared" si="11"/>
        <v>64</v>
      </c>
      <c r="T61" s="94">
        <f t="shared" si="12"/>
        <v>-12</v>
      </c>
      <c r="U61" s="5">
        <f>ROUNDDOWN((F61/'League Boundaries'!$B$2)+(G61*'League Boundaries'!$B$3)+(I61/'League Boundaries'!$B$5)+(J61*'League Boundaries'!$B$6)+(K61/'League Boundaries'!$B$7)+(L61*'League Boundaries'!$B$8)-(H61*'League Boundaries'!$B$4)+(M61),0)</f>
        <v>95</v>
      </c>
      <c r="V61" s="94">
        <f t="shared" si="13"/>
        <v>-33</v>
      </c>
      <c r="W61" s="55">
        <f t="shared" si="14"/>
        <v>95</v>
      </c>
      <c r="X61" s="56">
        <f t="shared" si="15"/>
        <v>-23</v>
      </c>
      <c r="Y61" s="94" t="s">
        <v>820</v>
      </c>
    </row>
    <row r="62" spans="1:25" x14ac:dyDescent="0.35">
      <c r="A62" s="1" t="s">
        <v>1175</v>
      </c>
      <c r="B62" s="1" t="s">
        <v>1176</v>
      </c>
      <c r="C62" s="1" t="s">
        <v>42</v>
      </c>
      <c r="D62">
        <v>11</v>
      </c>
      <c r="E62" s="89" t="s">
        <v>71</v>
      </c>
      <c r="I62" s="89">
        <v>320</v>
      </c>
      <c r="J62" s="89">
        <v>21</v>
      </c>
      <c r="K62" s="89">
        <v>120</v>
      </c>
      <c r="L62">
        <v>2</v>
      </c>
      <c r="M62">
        <v>25</v>
      </c>
      <c r="N62" s="89">
        <v>3</v>
      </c>
      <c r="O62" s="5">
        <f>ROUNDDOWN((F62/'League Boundaries'!$B$2)+(G62*'League Boundaries'!$B$3)+(I62/'League Boundaries'!$B$5)+(J62*'League Boundaries'!$B$6)+(K62/'League Boundaries'!$B$7)+(L62*'League Boundaries'!$B$8)-(H62*'League Boundaries'!$B$4)+(M62),0)</f>
        <v>81</v>
      </c>
      <c r="P62" s="94">
        <f t="shared" si="8"/>
        <v>-47</v>
      </c>
      <c r="Q62" s="5">
        <f t="shared" si="9"/>
        <v>102</v>
      </c>
      <c r="R62" s="94">
        <f t="shared" si="10"/>
        <v>-49</v>
      </c>
      <c r="S62" s="5">
        <f t="shared" si="11"/>
        <v>49</v>
      </c>
      <c r="T62" s="94">
        <f t="shared" si="12"/>
        <v>-27</v>
      </c>
      <c r="U62" s="5">
        <f>ROUNDDOWN((F62/'League Boundaries'!$B$2)+(G62*'League Boundaries'!$B$3)+(I62/'League Boundaries'!$B$5)+(J62*'League Boundaries'!$B$6)+(K62/'League Boundaries'!$B$7)+(L62*'League Boundaries'!$B$8)-(H62*'League Boundaries'!$B$4)+(M62),0)</f>
        <v>81</v>
      </c>
      <c r="V62" s="94">
        <f t="shared" si="13"/>
        <v>-47</v>
      </c>
      <c r="W62" s="55">
        <f t="shared" si="14"/>
        <v>81</v>
      </c>
      <c r="X62" s="56">
        <f t="shared" si="15"/>
        <v>-37</v>
      </c>
      <c r="Y62" s="94" t="s">
        <v>1177</v>
      </c>
    </row>
    <row r="63" spans="1:25" x14ac:dyDescent="0.35">
      <c r="A63" s="1" t="s">
        <v>1044</v>
      </c>
      <c r="B63" s="1" t="s">
        <v>1045</v>
      </c>
      <c r="C63" s="1" t="s">
        <v>30</v>
      </c>
      <c r="D63">
        <v>11</v>
      </c>
      <c r="E63" s="89" t="s">
        <v>71</v>
      </c>
      <c r="I63" s="89">
        <v>400</v>
      </c>
      <c r="J63" s="89">
        <v>12</v>
      </c>
      <c r="K63" s="89">
        <v>60</v>
      </c>
      <c r="L63" s="89">
        <v>3</v>
      </c>
      <c r="M63">
        <v>25</v>
      </c>
      <c r="N63" s="89">
        <v>25</v>
      </c>
      <c r="O63" s="5">
        <f>ROUNDDOWN((F63/'League Boundaries'!$B$2)+(G63*'League Boundaries'!$B$3)+(I63/'League Boundaries'!$B$5)+(J63*'League Boundaries'!$B$6)+(K63/'League Boundaries'!$B$7)+(L63*'League Boundaries'!$B$8)-(H63*'League Boundaries'!$B$4)+(M63),0)</f>
        <v>89</v>
      </c>
      <c r="P63" s="94">
        <f t="shared" si="8"/>
        <v>-39</v>
      </c>
      <c r="Q63" s="5">
        <f t="shared" si="9"/>
        <v>101</v>
      </c>
      <c r="R63" s="94">
        <f t="shared" si="10"/>
        <v>-50</v>
      </c>
      <c r="S63" s="5">
        <f t="shared" si="11"/>
        <v>56</v>
      </c>
      <c r="T63" s="94">
        <f t="shared" si="12"/>
        <v>-20</v>
      </c>
      <c r="U63" s="5">
        <f>ROUNDDOWN((F63/'League Boundaries'!$B$2)+(G63*'League Boundaries'!$B$3)+(I63/'League Boundaries'!$B$5)+(J63*'League Boundaries'!$B$6)+(K63/'League Boundaries'!$B$7)+(L63*'League Boundaries'!$B$8)-(H63*'League Boundaries'!$B$4)+(M63),0)</f>
        <v>89</v>
      </c>
      <c r="V63" s="94">
        <f t="shared" si="13"/>
        <v>-39</v>
      </c>
      <c r="W63" s="55">
        <f t="shared" si="14"/>
        <v>89</v>
      </c>
      <c r="X63" s="56">
        <f t="shared" si="15"/>
        <v>-29</v>
      </c>
      <c r="Y63" s="94" t="s">
        <v>1046</v>
      </c>
    </row>
    <row r="64" spans="1:25" x14ac:dyDescent="0.35">
      <c r="A64" s="1" t="s">
        <v>856</v>
      </c>
      <c r="B64" s="1" t="s">
        <v>839</v>
      </c>
      <c r="C64" s="1" t="s">
        <v>61</v>
      </c>
      <c r="D64">
        <v>12</v>
      </c>
      <c r="E64" s="89" t="s">
        <v>71</v>
      </c>
      <c r="I64" s="89">
        <v>350</v>
      </c>
      <c r="J64" s="89">
        <v>8</v>
      </c>
      <c r="K64">
        <v>40</v>
      </c>
      <c r="L64" s="89">
        <v>4</v>
      </c>
      <c r="M64">
        <v>25</v>
      </c>
      <c r="N64">
        <v>20</v>
      </c>
      <c r="O64" s="5">
        <f>ROUNDDOWN((F64/'League Boundaries'!$B$2)+(G64*'League Boundaries'!$B$3)+(I64/'League Boundaries'!$B$5)+(J64*'League Boundaries'!$B$6)+(K64/'League Boundaries'!$B$7)+(L64*'League Boundaries'!$B$8)-(H64*'League Boundaries'!$B$4)+(M64),0)</f>
        <v>88</v>
      </c>
      <c r="P64" s="94">
        <f t="shared" si="8"/>
        <v>-40</v>
      </c>
      <c r="Q64" s="5">
        <f t="shared" si="9"/>
        <v>96</v>
      </c>
      <c r="R64" s="94">
        <f t="shared" si="10"/>
        <v>-55</v>
      </c>
      <c r="S64" s="5">
        <f t="shared" si="11"/>
        <v>59</v>
      </c>
      <c r="T64" s="94">
        <f t="shared" si="12"/>
        <v>-17</v>
      </c>
      <c r="U64" s="5">
        <f>ROUNDDOWN((F64/'League Boundaries'!$B$2)+(G64*'League Boundaries'!$B$3)+(I64/'League Boundaries'!$B$5)+(J64*'League Boundaries'!$B$6)+(K64/'League Boundaries'!$B$7)+(L64*'League Boundaries'!$B$8)-(H64*'League Boundaries'!$B$4)+(M64),0)</f>
        <v>88</v>
      </c>
      <c r="V64" s="94">
        <f t="shared" si="13"/>
        <v>-40</v>
      </c>
      <c r="W64" s="55">
        <f t="shared" si="14"/>
        <v>88</v>
      </c>
      <c r="X64" s="56">
        <f t="shared" si="15"/>
        <v>-30</v>
      </c>
      <c r="Y64" s="94" t="s">
        <v>904</v>
      </c>
    </row>
    <row r="65" spans="1:25" x14ac:dyDescent="0.35">
      <c r="A65" s="1" t="s">
        <v>733</v>
      </c>
      <c r="B65" s="1" t="s">
        <v>917</v>
      </c>
      <c r="C65" s="1" t="s">
        <v>46</v>
      </c>
      <c r="D65">
        <v>14</v>
      </c>
      <c r="E65" s="89" t="s">
        <v>71</v>
      </c>
      <c r="I65" s="89">
        <v>320</v>
      </c>
      <c r="J65">
        <v>10</v>
      </c>
      <c r="K65">
        <v>70</v>
      </c>
      <c r="L65" s="89">
        <v>3</v>
      </c>
      <c r="M65">
        <v>25</v>
      </c>
      <c r="N65" s="89">
        <v>15</v>
      </c>
      <c r="O65" s="5">
        <f>ROUNDDOWN((F65/'League Boundaries'!$B$2)+(G65*'League Boundaries'!$B$3)+(I65/'League Boundaries'!$B$5)+(J65*'League Boundaries'!$B$6)+(K65/'League Boundaries'!$B$7)+(L65*'League Boundaries'!$B$8)-(H65*'League Boundaries'!$B$4)+(M65),0)</f>
        <v>82</v>
      </c>
      <c r="P65" s="94">
        <f t="shared" si="8"/>
        <v>-46</v>
      </c>
      <c r="Q65" s="5">
        <f t="shared" si="9"/>
        <v>92</v>
      </c>
      <c r="R65" s="94">
        <f t="shared" si="10"/>
        <v>-59</v>
      </c>
      <c r="S65" s="5">
        <f t="shared" si="11"/>
        <v>53</v>
      </c>
      <c r="T65" s="94">
        <f t="shared" si="12"/>
        <v>-23</v>
      </c>
      <c r="U65" s="5">
        <f>ROUNDDOWN((F65/'League Boundaries'!$B$2)+(G65*'League Boundaries'!$B$3)+(I65/'League Boundaries'!$B$5)+(J65*'League Boundaries'!$B$6)+(K65/'League Boundaries'!$B$7)+(L65*'League Boundaries'!$B$8)-(H65*'League Boundaries'!$B$4)+(M65),0)</f>
        <v>82</v>
      </c>
      <c r="V65" s="94">
        <f t="shared" si="13"/>
        <v>-46</v>
      </c>
      <c r="W65" s="55">
        <f t="shared" si="14"/>
        <v>82</v>
      </c>
      <c r="X65" s="56">
        <f t="shared" si="15"/>
        <v>-36</v>
      </c>
      <c r="Y65" s="94" t="s">
        <v>918</v>
      </c>
    </row>
    <row r="66" spans="1:25" x14ac:dyDescent="0.35">
      <c r="A66" s="1" t="s">
        <v>755</v>
      </c>
      <c r="B66" s="1" t="s">
        <v>756</v>
      </c>
      <c r="C66" s="1" t="s">
        <v>36</v>
      </c>
      <c r="D66">
        <v>14</v>
      </c>
      <c r="E66" s="89" t="s">
        <v>71</v>
      </c>
      <c r="I66" s="89">
        <v>350</v>
      </c>
      <c r="J66" s="89">
        <v>10</v>
      </c>
      <c r="K66" s="89">
        <v>80</v>
      </c>
      <c r="L66" s="89">
        <v>2</v>
      </c>
      <c r="M66">
        <v>20</v>
      </c>
      <c r="N66" s="89">
        <v>10</v>
      </c>
      <c r="O66" s="5">
        <f>ROUNDDOWN((F66/'League Boundaries'!$B$2)+(G66*'League Boundaries'!$B$3)+(I66/'League Boundaries'!$B$5)+(J66*'League Boundaries'!$B$6)+(K66/'League Boundaries'!$B$7)+(L66*'League Boundaries'!$B$8)-(H66*'League Boundaries'!$B$4)+(M66),0)</f>
        <v>75</v>
      </c>
      <c r="P66" s="94">
        <f t="shared" ref="P66:P97" si="16" xml:space="preserve"> O66 - $AD$2</f>
        <v>-53</v>
      </c>
      <c r="Q66" s="5">
        <f t="shared" ref="Q66:Q74" si="17">ROUNDDOWN((I66/10)+J66 + (K66/10)+(L66*6) + (M66),0)</f>
        <v>85</v>
      </c>
      <c r="R66" s="94">
        <f t="shared" ref="R66:R97" si="18" xml:space="preserve"> Q66 - $AD$3</f>
        <v>-66</v>
      </c>
      <c r="S66" s="5">
        <f t="shared" ref="S66:S74" si="19">ROUNDDOWN((I66/25)+(K66/25)+(L66*6) + (M66 * 0.8),0)</f>
        <v>45</v>
      </c>
      <c r="T66" s="94">
        <f t="shared" ref="T66:T97" si="20" xml:space="preserve"> S66 - $AD$4</f>
        <v>-31</v>
      </c>
      <c r="U66" s="5">
        <f>ROUNDDOWN((F66/'League Boundaries'!$B$2)+(G66*'League Boundaries'!$B$3)+(I66/'League Boundaries'!$B$5)+(J66*'League Boundaries'!$B$6)+(K66/'League Boundaries'!$B$7)+(L66*'League Boundaries'!$B$8)-(H66*'League Boundaries'!$B$4)+(M66),0)</f>
        <v>75</v>
      </c>
      <c r="V66" s="94">
        <f t="shared" ref="V66:V97" si="21" xml:space="preserve"> U66 - $AD$5</f>
        <v>-53</v>
      </c>
      <c r="W66" s="55">
        <f t="shared" ref="W66:W74" si="22">ROUNDDOWN((F66/Yds.Pass.Pt)+(G66*TD.Pass.Pts)+(I66/Yds.Rush.Pt)+(J66*Catch.Pts)+(K66/Yds.Catch.Pt)+(L66*Td.RunCatch.Pts)-(H66*Intercept.Pts)+(M66),0)</f>
        <v>75</v>
      </c>
      <c r="X66" s="56">
        <f t="shared" ref="X66:X97" si="23" xml:space="preserve"> W66 - $AD$9</f>
        <v>-43</v>
      </c>
      <c r="Y66" s="94" t="s">
        <v>888</v>
      </c>
    </row>
    <row r="67" spans="1:25" x14ac:dyDescent="0.35">
      <c r="A67" s="1" t="s">
        <v>1081</v>
      </c>
      <c r="B67" s="1" t="s">
        <v>1082</v>
      </c>
      <c r="C67" s="1" t="s">
        <v>49</v>
      </c>
      <c r="D67">
        <v>10</v>
      </c>
      <c r="E67" s="89" t="s">
        <v>71</v>
      </c>
      <c r="I67" s="89">
        <v>230</v>
      </c>
      <c r="J67" s="89">
        <v>20</v>
      </c>
      <c r="K67" s="89">
        <v>100</v>
      </c>
      <c r="L67" s="89">
        <v>2</v>
      </c>
      <c r="M67">
        <v>20</v>
      </c>
      <c r="N67" s="89">
        <v>3</v>
      </c>
      <c r="O67" s="5">
        <f>ROUNDDOWN((F67/'League Boundaries'!$B$2)+(G67*'League Boundaries'!$B$3)+(I67/'League Boundaries'!$B$5)+(J67*'League Boundaries'!$B$6)+(K67/'League Boundaries'!$B$7)+(L67*'League Boundaries'!$B$8)-(H67*'League Boundaries'!$B$4)+(M67),0)</f>
        <v>65</v>
      </c>
      <c r="P67" s="94">
        <f t="shared" si="16"/>
        <v>-63</v>
      </c>
      <c r="Q67" s="5">
        <f t="shared" si="17"/>
        <v>85</v>
      </c>
      <c r="R67" s="94">
        <f t="shared" si="18"/>
        <v>-66</v>
      </c>
      <c r="S67" s="5">
        <f t="shared" si="19"/>
        <v>41</v>
      </c>
      <c r="T67" s="94">
        <f t="shared" si="20"/>
        <v>-35</v>
      </c>
      <c r="U67" s="5">
        <f>ROUNDDOWN((F67/'League Boundaries'!$B$2)+(G67*'League Boundaries'!$B$3)+(I67/'League Boundaries'!$B$5)+(J67*'League Boundaries'!$B$6)+(K67/'League Boundaries'!$B$7)+(L67*'League Boundaries'!$B$8)-(H67*'League Boundaries'!$B$4)+(M67),0)</f>
        <v>65</v>
      </c>
      <c r="V67" s="94">
        <f t="shared" si="21"/>
        <v>-63</v>
      </c>
      <c r="W67" s="55">
        <f t="shared" si="22"/>
        <v>65</v>
      </c>
      <c r="X67" s="56">
        <f t="shared" si="23"/>
        <v>-53</v>
      </c>
      <c r="Y67" s="94" t="s">
        <v>1083</v>
      </c>
    </row>
    <row r="68" spans="1:25" x14ac:dyDescent="0.35">
      <c r="A68" s="1" t="s">
        <v>681</v>
      </c>
      <c r="B68" s="1" t="s">
        <v>682</v>
      </c>
      <c r="C68" s="1" t="s">
        <v>52</v>
      </c>
      <c r="D68">
        <v>6</v>
      </c>
      <c r="E68" s="89" t="s">
        <v>71</v>
      </c>
      <c r="I68" s="89">
        <v>180</v>
      </c>
      <c r="J68">
        <v>15</v>
      </c>
      <c r="K68">
        <v>120</v>
      </c>
      <c r="L68">
        <v>3</v>
      </c>
      <c r="M68">
        <v>20</v>
      </c>
      <c r="N68">
        <v>10</v>
      </c>
      <c r="O68" s="5">
        <f>ROUNDDOWN((F68/'League Boundaries'!$B$2)+(G68*'League Boundaries'!$B$3)+(I68/'League Boundaries'!$B$5)+(J68*'League Boundaries'!$B$6)+(K68/'League Boundaries'!$B$7)+(L68*'League Boundaries'!$B$8)-(H68*'League Boundaries'!$B$4)+(M68),0)</f>
        <v>68</v>
      </c>
      <c r="P68" s="94">
        <f t="shared" si="16"/>
        <v>-60</v>
      </c>
      <c r="Q68" s="5">
        <f t="shared" si="17"/>
        <v>83</v>
      </c>
      <c r="R68" s="94">
        <f t="shared" si="18"/>
        <v>-68</v>
      </c>
      <c r="S68" s="5">
        <f t="shared" si="19"/>
        <v>46</v>
      </c>
      <c r="T68" s="94">
        <f t="shared" si="20"/>
        <v>-30</v>
      </c>
      <c r="U68" s="5">
        <f>ROUNDDOWN((F68/'League Boundaries'!$B$2)+(G68*'League Boundaries'!$B$3)+(I68/'League Boundaries'!$B$5)+(J68*'League Boundaries'!$B$6)+(K68/'League Boundaries'!$B$7)+(L68*'League Boundaries'!$B$8)-(H68*'League Boundaries'!$B$4)+(M68),0)</f>
        <v>68</v>
      </c>
      <c r="V68" s="94">
        <f t="shared" si="21"/>
        <v>-60</v>
      </c>
      <c r="W68" s="55">
        <f t="shared" si="22"/>
        <v>68</v>
      </c>
      <c r="X68" s="56">
        <f t="shared" si="23"/>
        <v>-50</v>
      </c>
      <c r="Y68" s="94" t="s">
        <v>914</v>
      </c>
    </row>
    <row r="69" spans="1:25" x14ac:dyDescent="0.35">
      <c r="A69" s="1" t="s">
        <v>560</v>
      </c>
      <c r="B69" s="1" t="s">
        <v>922</v>
      </c>
      <c r="C69" s="1" t="s">
        <v>46</v>
      </c>
      <c r="D69">
        <v>14</v>
      </c>
      <c r="E69" s="89" t="s">
        <v>71</v>
      </c>
      <c r="I69" s="89">
        <v>190</v>
      </c>
      <c r="J69" s="89">
        <v>14</v>
      </c>
      <c r="K69" s="89">
        <v>100</v>
      </c>
      <c r="L69" s="89">
        <v>2</v>
      </c>
      <c r="M69">
        <v>20</v>
      </c>
      <c r="N69" s="89">
        <v>8</v>
      </c>
      <c r="O69" s="5">
        <f>ROUNDDOWN((F69/'League Boundaries'!$B$2)+(G69*'League Boundaries'!$B$3)+(I69/'League Boundaries'!$B$5)+(J69*'League Boundaries'!$B$6)+(K69/'League Boundaries'!$B$7)+(L69*'League Boundaries'!$B$8)-(H69*'League Boundaries'!$B$4)+(M69),0)</f>
        <v>61</v>
      </c>
      <c r="P69" s="94">
        <f t="shared" si="16"/>
        <v>-67</v>
      </c>
      <c r="Q69" s="5">
        <f t="shared" si="17"/>
        <v>75</v>
      </c>
      <c r="R69" s="94">
        <f t="shared" si="18"/>
        <v>-76</v>
      </c>
      <c r="S69" s="5">
        <f t="shared" si="19"/>
        <v>39</v>
      </c>
      <c r="T69" s="94">
        <f t="shared" si="20"/>
        <v>-37</v>
      </c>
      <c r="U69" s="5">
        <f>ROUNDDOWN((F69/'League Boundaries'!$B$2)+(G69*'League Boundaries'!$B$3)+(I69/'League Boundaries'!$B$5)+(J69*'League Boundaries'!$B$6)+(K69/'League Boundaries'!$B$7)+(L69*'League Boundaries'!$B$8)-(H69*'League Boundaries'!$B$4)+(M69),0)</f>
        <v>61</v>
      </c>
      <c r="V69" s="94">
        <f t="shared" si="21"/>
        <v>-67</v>
      </c>
      <c r="W69" s="55">
        <f t="shared" si="22"/>
        <v>61</v>
      </c>
      <c r="X69" s="56">
        <f t="shared" si="23"/>
        <v>-57</v>
      </c>
      <c r="Y69" s="94" t="s">
        <v>1078</v>
      </c>
    </row>
    <row r="70" spans="1:25" x14ac:dyDescent="0.35">
      <c r="A70" s="1" t="s">
        <v>857</v>
      </c>
      <c r="B70" s="1" t="s">
        <v>1079</v>
      </c>
      <c r="C70" s="1" t="s">
        <v>30</v>
      </c>
      <c r="D70">
        <v>11</v>
      </c>
      <c r="E70" s="89" t="s">
        <v>71</v>
      </c>
      <c r="F70" s="90"/>
      <c r="I70" s="89">
        <v>250</v>
      </c>
      <c r="J70" s="89">
        <v>10</v>
      </c>
      <c r="K70" s="89">
        <v>70</v>
      </c>
      <c r="L70" s="89">
        <v>2</v>
      </c>
      <c r="M70">
        <v>20</v>
      </c>
      <c r="N70">
        <v>5</v>
      </c>
      <c r="O70" s="5">
        <f>ROUNDDOWN((F70/'League Boundaries'!$B$2)+(G70*'League Boundaries'!$B$3)+(I70/'League Boundaries'!$B$5)+(J70*'League Boundaries'!$B$6)+(K70/'League Boundaries'!$B$7)+(L70*'League Boundaries'!$B$8)-(H70*'League Boundaries'!$B$4)+(M70),0)</f>
        <v>64</v>
      </c>
      <c r="P70" s="94">
        <f t="shared" si="16"/>
        <v>-64</v>
      </c>
      <c r="Q70" s="5">
        <f t="shared" si="17"/>
        <v>74</v>
      </c>
      <c r="R70" s="94">
        <f t="shared" si="18"/>
        <v>-77</v>
      </c>
      <c r="S70" s="5">
        <f t="shared" si="19"/>
        <v>40</v>
      </c>
      <c r="T70" s="94">
        <f t="shared" si="20"/>
        <v>-36</v>
      </c>
      <c r="U70" s="5">
        <f>ROUNDDOWN((F70/'League Boundaries'!$B$2)+(G70*'League Boundaries'!$B$3)+(I70/'League Boundaries'!$B$5)+(J70*'League Boundaries'!$B$6)+(K70/'League Boundaries'!$B$7)+(L70*'League Boundaries'!$B$8)-(H70*'League Boundaries'!$B$4)+(M70),0)</f>
        <v>64</v>
      </c>
      <c r="V70" s="94">
        <f t="shared" si="21"/>
        <v>-64</v>
      </c>
      <c r="W70" s="55">
        <f t="shared" si="22"/>
        <v>64</v>
      </c>
      <c r="X70" s="56">
        <f t="shared" si="23"/>
        <v>-54</v>
      </c>
      <c r="Y70" s="94" t="s">
        <v>1080</v>
      </c>
    </row>
    <row r="71" spans="1:25" x14ac:dyDescent="0.35">
      <c r="A71" s="1" t="s">
        <v>1194</v>
      </c>
      <c r="B71" s="1" t="s">
        <v>582</v>
      </c>
      <c r="C71" s="1" t="s">
        <v>35</v>
      </c>
      <c r="D71">
        <v>14</v>
      </c>
      <c r="E71" s="89" t="s">
        <v>71</v>
      </c>
      <c r="I71" s="89">
        <v>220</v>
      </c>
      <c r="J71" s="89">
        <v>12</v>
      </c>
      <c r="K71" s="89">
        <v>70</v>
      </c>
      <c r="L71" s="89">
        <v>1</v>
      </c>
      <c r="M71">
        <v>25</v>
      </c>
      <c r="N71">
        <v>20</v>
      </c>
      <c r="O71" s="5">
        <f>ROUNDDOWN((F71/'League Boundaries'!$B$2)+(G71*'League Boundaries'!$B$3)+(I71/'League Boundaries'!$B$5)+(J71*'League Boundaries'!$B$6)+(K71/'League Boundaries'!$B$7)+(L71*'League Boundaries'!$B$8)-(H71*'League Boundaries'!$B$4)+(M71),0)</f>
        <v>60</v>
      </c>
      <c r="P71" s="94">
        <f t="shared" si="16"/>
        <v>-68</v>
      </c>
      <c r="Q71" s="5">
        <f t="shared" si="17"/>
        <v>72</v>
      </c>
      <c r="R71" s="94">
        <f t="shared" si="18"/>
        <v>-79</v>
      </c>
      <c r="S71" s="5">
        <f t="shared" si="19"/>
        <v>37</v>
      </c>
      <c r="T71" s="94">
        <f t="shared" si="20"/>
        <v>-39</v>
      </c>
      <c r="U71" s="5">
        <f>ROUNDDOWN((F71/'League Boundaries'!$B$2)+(G71*'League Boundaries'!$B$3)+(I71/'League Boundaries'!$B$5)+(J71*'League Boundaries'!$B$6)+(K71/'League Boundaries'!$B$7)+(L71*'League Boundaries'!$B$8)-(H71*'League Boundaries'!$B$4)+(M71),0)</f>
        <v>60</v>
      </c>
      <c r="V71" s="94">
        <f t="shared" si="21"/>
        <v>-68</v>
      </c>
      <c r="W71" s="55">
        <f t="shared" si="22"/>
        <v>60</v>
      </c>
      <c r="X71" s="56">
        <f t="shared" si="23"/>
        <v>-58</v>
      </c>
      <c r="Y71" s="94" t="s">
        <v>1195</v>
      </c>
    </row>
    <row r="72" spans="1:25" x14ac:dyDescent="0.35">
      <c r="A72" s="1" t="s">
        <v>701</v>
      </c>
      <c r="B72" s="1" t="s">
        <v>702</v>
      </c>
      <c r="C72" s="1" t="s">
        <v>17</v>
      </c>
      <c r="D72">
        <v>10</v>
      </c>
      <c r="E72" s="89" t="s">
        <v>71</v>
      </c>
      <c r="I72" s="89">
        <v>310</v>
      </c>
      <c r="J72" s="89">
        <v>11</v>
      </c>
      <c r="K72" s="89">
        <v>90</v>
      </c>
      <c r="L72" s="89">
        <v>2</v>
      </c>
      <c r="M72"/>
      <c r="N72">
        <v>10</v>
      </c>
      <c r="O72" s="5">
        <f>ROUNDDOWN((F72/'League Boundaries'!$B$2)+(G72*'League Boundaries'!$B$3)+(I72/'League Boundaries'!$B$5)+(J72*'League Boundaries'!$B$6)+(K72/'League Boundaries'!$B$7)+(L72*'League Boundaries'!$B$8)-(H72*'League Boundaries'!$B$4)+(M72),0)</f>
        <v>52</v>
      </c>
      <c r="P72" s="94">
        <f t="shared" si="16"/>
        <v>-76</v>
      </c>
      <c r="Q72" s="5">
        <f t="shared" si="17"/>
        <v>63</v>
      </c>
      <c r="R72" s="94">
        <f t="shared" si="18"/>
        <v>-88</v>
      </c>
      <c r="S72" s="5">
        <f t="shared" si="19"/>
        <v>28</v>
      </c>
      <c r="T72" s="94">
        <f t="shared" si="20"/>
        <v>-48</v>
      </c>
      <c r="U72" s="5">
        <f>ROUNDDOWN((F72/'League Boundaries'!$B$2)+(G72*'League Boundaries'!$B$3)+(I72/'League Boundaries'!$B$5)+(J72*'League Boundaries'!$B$6)+(K72/'League Boundaries'!$B$7)+(L72*'League Boundaries'!$B$8)-(H72*'League Boundaries'!$B$4)+(M72),0)</f>
        <v>52</v>
      </c>
      <c r="V72" s="94">
        <f t="shared" si="21"/>
        <v>-76</v>
      </c>
      <c r="W72" s="55">
        <f t="shared" si="22"/>
        <v>52</v>
      </c>
      <c r="X72" s="56">
        <f t="shared" si="23"/>
        <v>-66</v>
      </c>
      <c r="Y72" s="94" t="s">
        <v>892</v>
      </c>
    </row>
    <row r="73" spans="1:25" x14ac:dyDescent="0.35">
      <c r="A73" s="1" t="s">
        <v>728</v>
      </c>
      <c r="B73" s="1" t="s">
        <v>729</v>
      </c>
      <c r="C73" s="1" t="s">
        <v>37</v>
      </c>
      <c r="D73">
        <v>5</v>
      </c>
      <c r="E73" s="89" t="s">
        <v>71</v>
      </c>
      <c r="I73" s="89">
        <v>120</v>
      </c>
      <c r="J73" s="89">
        <v>16</v>
      </c>
      <c r="K73" s="89">
        <v>80</v>
      </c>
      <c r="L73" s="89">
        <v>1</v>
      </c>
      <c r="M73">
        <v>10</v>
      </c>
      <c r="N73" s="89">
        <v>10</v>
      </c>
      <c r="O73" s="5">
        <f>ROUNDDOWN((F73/'League Boundaries'!$B$2)+(G73*'League Boundaries'!$B$3)+(I73/'League Boundaries'!$B$5)+(J73*'League Boundaries'!$B$6)+(K73/'League Boundaries'!$B$7)+(L73*'League Boundaries'!$B$8)-(H73*'League Boundaries'!$B$4)+(M73),0)</f>
        <v>36</v>
      </c>
      <c r="P73" s="94">
        <f t="shared" si="16"/>
        <v>-92</v>
      </c>
      <c r="Q73" s="5">
        <f t="shared" si="17"/>
        <v>52</v>
      </c>
      <c r="R73" s="94">
        <f t="shared" si="18"/>
        <v>-99</v>
      </c>
      <c r="S73" s="5">
        <f t="shared" si="19"/>
        <v>22</v>
      </c>
      <c r="T73" s="94">
        <f t="shared" si="20"/>
        <v>-54</v>
      </c>
      <c r="U73" s="5">
        <f>ROUNDDOWN((F73/'League Boundaries'!$B$2)+(G73*'League Boundaries'!$B$3)+(I73/'League Boundaries'!$B$5)+(J73*'League Boundaries'!$B$6)+(K73/'League Boundaries'!$B$7)+(L73*'League Boundaries'!$B$8)-(H73*'League Boundaries'!$B$4)+(M73),0)</f>
        <v>36</v>
      </c>
      <c r="V73" s="94">
        <f t="shared" si="21"/>
        <v>-92</v>
      </c>
      <c r="W73" s="55">
        <f t="shared" si="22"/>
        <v>36</v>
      </c>
      <c r="X73" s="56">
        <f t="shared" si="23"/>
        <v>-82</v>
      </c>
      <c r="Y73" s="94" t="s">
        <v>901</v>
      </c>
    </row>
    <row r="74" spans="1:25" ht="15" thickBot="1" x14ac:dyDescent="0.4">
      <c r="A74" s="1" t="s">
        <v>825</v>
      </c>
      <c r="B74" s="1" t="s">
        <v>826</v>
      </c>
      <c r="C74" s="1" t="s">
        <v>22</v>
      </c>
      <c r="D74">
        <v>12</v>
      </c>
      <c r="E74" s="89" t="s">
        <v>71</v>
      </c>
      <c r="I74" s="89">
        <v>140</v>
      </c>
      <c r="J74" s="89">
        <v>6</v>
      </c>
      <c r="K74" s="89">
        <v>40</v>
      </c>
      <c r="L74" s="89">
        <v>1</v>
      </c>
      <c r="M74">
        <v>20</v>
      </c>
      <c r="N74">
        <v>15</v>
      </c>
      <c r="O74" s="5">
        <f>ROUNDDOWN((F74/'League Boundaries'!$B$2)+(G74*'League Boundaries'!$B$3)+(I74/'League Boundaries'!$B$5)+(J74*'League Boundaries'!$B$6)+(K74/'League Boundaries'!$B$7)+(L74*'League Boundaries'!$B$8)-(H74*'League Boundaries'!$B$4)+(M74),0)</f>
        <v>44</v>
      </c>
      <c r="P74" s="94">
        <f t="shared" si="16"/>
        <v>-84</v>
      </c>
      <c r="Q74" s="5">
        <f t="shared" si="17"/>
        <v>50</v>
      </c>
      <c r="R74" s="94">
        <f t="shared" si="18"/>
        <v>-101</v>
      </c>
      <c r="S74" s="5">
        <f t="shared" si="19"/>
        <v>29</v>
      </c>
      <c r="T74" s="94">
        <f t="shared" si="20"/>
        <v>-47</v>
      </c>
      <c r="U74" s="5">
        <f>ROUNDDOWN((F74/'League Boundaries'!$B$2)+(G74*'League Boundaries'!$B$3)+(I74/'League Boundaries'!$B$5)+(J74*'League Boundaries'!$B$6)+(K74/'League Boundaries'!$B$7)+(L74*'League Boundaries'!$B$8)-(H74*'League Boundaries'!$B$4)+(M74),0)</f>
        <v>44</v>
      </c>
      <c r="V74" s="94">
        <f t="shared" si="21"/>
        <v>-84</v>
      </c>
      <c r="W74" s="57">
        <f t="shared" si="22"/>
        <v>44</v>
      </c>
      <c r="X74" s="58">
        <f t="shared" si="23"/>
        <v>-74</v>
      </c>
      <c r="Y74" s="94" t="s">
        <v>1186</v>
      </c>
    </row>
  </sheetData>
  <sortState xmlns:xlrd2="http://schemas.microsoft.com/office/spreadsheetml/2017/richdata2" ref="A1:Y74">
    <sortCondition descending="1" ref="Q2:Q74"/>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D96"/>
  <sheetViews>
    <sheetView zoomScale="70" zoomScaleNormal="70" workbookViewId="0">
      <selection activeCell="Y29" sqref="Y29"/>
    </sheetView>
  </sheetViews>
  <sheetFormatPr defaultColWidth="8.90625" defaultRowHeight="14.5" x14ac:dyDescent="0.35"/>
  <cols>
    <col min="1" max="1" width="17.08984375" style="93" bestFit="1" customWidth="1"/>
    <col min="2" max="2" width="14.36328125" style="93" bestFit="1" customWidth="1"/>
    <col min="3" max="3" width="15.453125" style="93" bestFit="1" customWidth="1"/>
    <col min="4" max="4" width="8.90625" style="93" customWidth="1"/>
    <col min="5" max="5" width="6.08984375" style="93" customWidth="1"/>
    <col min="6" max="7" width="5.90625" style="93" hidden="1" customWidth="1"/>
    <col min="8" max="8" width="5.54296875" style="93" hidden="1" customWidth="1"/>
    <col min="9" max="9" width="7.36328125" style="93" hidden="1" customWidth="1"/>
    <col min="10" max="10" width="9.6328125" style="93" hidden="1" customWidth="1"/>
    <col min="11" max="11" width="12" style="93" customWidth="1"/>
    <col min="12" max="12" width="10.36328125" style="93" customWidth="1"/>
    <col min="13" max="14" width="8.90625" style="93" hidden="1" customWidth="1"/>
    <col min="15" max="15" width="8.90625" style="94" hidden="1" customWidth="1"/>
    <col min="16" max="16" width="11.54296875" style="94" hidden="1" customWidth="1"/>
    <col min="17" max="17" width="8.90625" style="94" customWidth="1"/>
    <col min="18" max="18" width="12.08984375" style="94" hidden="1" customWidth="1"/>
    <col min="19" max="19" width="12.54296875" style="94" hidden="1" customWidth="1"/>
    <col min="20" max="20" width="10.453125" style="94" hidden="1" customWidth="1"/>
    <col min="21" max="21" width="16" style="94" hidden="1" customWidth="1"/>
    <col min="22" max="22" width="12.08984375" style="94" hidden="1" customWidth="1"/>
    <col min="23" max="23" width="16.36328125" style="94" hidden="1" customWidth="1"/>
    <col min="24" max="24" width="13" style="94" hidden="1" customWidth="1"/>
    <col min="25" max="25" width="255.6328125" style="94" bestFit="1" customWidth="1"/>
    <col min="26" max="26" width="8.90625" style="94"/>
    <col min="27" max="27" width="14.90625" style="94" bestFit="1" customWidth="1"/>
    <col min="28" max="28" width="8.90625" style="94"/>
    <col min="29" max="29" width="11" style="94" bestFit="1" customWidth="1"/>
    <col min="30" max="30" width="8.90625" style="94"/>
    <col min="31" max="16384" width="8.90625" style="93"/>
  </cols>
  <sheetData>
    <row r="1" spans="1:30" x14ac:dyDescent="0.35">
      <c r="A1" s="91" t="s">
        <v>0</v>
      </c>
      <c r="B1" s="91" t="s">
        <v>1</v>
      </c>
      <c r="C1" s="91" t="s">
        <v>2</v>
      </c>
      <c r="D1" s="92" t="s">
        <v>4</v>
      </c>
      <c r="E1" s="92" t="s">
        <v>3</v>
      </c>
      <c r="F1" s="92" t="s">
        <v>5</v>
      </c>
      <c r="G1" s="92" t="s">
        <v>6</v>
      </c>
      <c r="H1" s="92" t="s">
        <v>7</v>
      </c>
      <c r="I1" s="92" t="s">
        <v>8</v>
      </c>
      <c r="J1" s="92" t="s">
        <v>214</v>
      </c>
      <c r="K1" s="92" t="s">
        <v>64</v>
      </c>
      <c r="L1" s="92" t="s">
        <v>213</v>
      </c>
      <c r="M1" s="92" t="s">
        <v>9</v>
      </c>
      <c r="N1" s="92" t="s">
        <v>565</v>
      </c>
      <c r="O1" s="3" t="s">
        <v>85</v>
      </c>
      <c r="P1" s="2" t="s">
        <v>66</v>
      </c>
      <c r="Q1" s="3" t="s">
        <v>86</v>
      </c>
      <c r="R1" s="2" t="s">
        <v>68</v>
      </c>
      <c r="S1" s="3" t="s">
        <v>13</v>
      </c>
      <c r="T1" s="2" t="s">
        <v>70</v>
      </c>
      <c r="U1" s="3" t="s">
        <v>155</v>
      </c>
      <c r="V1" s="2" t="s">
        <v>12</v>
      </c>
      <c r="W1" s="53" t="s">
        <v>225</v>
      </c>
      <c r="X1" s="54" t="s">
        <v>224</v>
      </c>
      <c r="Y1" s="2" t="s">
        <v>770</v>
      </c>
      <c r="AA1" s="2" t="s">
        <v>211</v>
      </c>
      <c r="AB1" s="2" t="str">
        <f>'League Boundaries'!K1</f>
        <v>WRs</v>
      </c>
      <c r="AC1" s="2" t="s">
        <v>200</v>
      </c>
      <c r="AD1" s="2" t="s">
        <v>185</v>
      </c>
    </row>
    <row r="2" spans="1:30" x14ac:dyDescent="0.35">
      <c r="A2" s="1" t="s">
        <v>671</v>
      </c>
      <c r="B2" s="1" t="s">
        <v>672</v>
      </c>
      <c r="C2" s="1" t="s">
        <v>29</v>
      </c>
      <c r="D2">
        <v>7</v>
      </c>
      <c r="E2" s="94" t="s">
        <v>87</v>
      </c>
      <c r="F2" s="94"/>
      <c r="G2" s="94"/>
      <c r="H2" s="94"/>
      <c r="I2" s="94"/>
      <c r="J2" s="94">
        <v>133</v>
      </c>
      <c r="K2" s="94">
        <v>1770</v>
      </c>
      <c r="L2" s="94">
        <v>15</v>
      </c>
      <c r="M2">
        <v>5</v>
      </c>
      <c r="N2" s="94">
        <v>10</v>
      </c>
      <c r="O2" s="5">
        <f>ROUNDDOWN((F2/'League Boundaries'!$B$2)+(G2*'League Boundaries'!$B$3)+(I2/'League Boundaries'!$B$5)+(J2*'League Boundaries'!$B$6)+(K2/'League Boundaries'!$B$7)+(L2*'League Boundaries'!$B$8)-(H2*'League Boundaries'!$B$4)+(M2),0)</f>
        <v>272</v>
      </c>
      <c r="P2" s="94">
        <f t="shared" ref="P2:P33" si="0" xml:space="preserve"> O2 - $AD$2</f>
        <v>140</v>
      </c>
      <c r="Q2" s="5">
        <f t="shared" ref="Q2:Q33" si="1">ROUNDDOWN((K2/10)+J2+(L2*6) + (M2),0)</f>
        <v>405</v>
      </c>
      <c r="R2" s="94">
        <f t="shared" ref="R2:R33" si="2" xml:space="preserve"> Q2 - $AD$3</f>
        <v>199</v>
      </c>
      <c r="S2" s="5">
        <f t="shared" ref="S2:S33" si="3">ROUNDDOWN((K2/25)+(L2*6) + (M2 * 0.8),0)</f>
        <v>164</v>
      </c>
      <c r="T2" s="94">
        <f t="shared" ref="T2:T33" si="4" xml:space="preserve"> S2 - $AD$4</f>
        <v>88</v>
      </c>
      <c r="U2" s="5">
        <f>ROUNDDOWN((F2/'League Boundaries'!$B$2)+(G2*'League Boundaries'!$B$3)+(I2/'League Boundaries'!$B$5)+(J2*'League Boundaries'!$B$6)+(K2/'League Boundaries'!$B$7)+(L2*'League Boundaries'!$B$8)-(H2*'League Boundaries'!$B$4)+(M2),0)</f>
        <v>272</v>
      </c>
      <c r="V2" s="94">
        <f t="shared" ref="V2:V33" si="5" xml:space="preserve"> U2 - $AD$5</f>
        <v>140</v>
      </c>
      <c r="W2" s="55">
        <f t="shared" ref="W2:W33" si="6">ROUNDDOWN((F2/Yds.Pass.Pt)+(G2*TD.Pass.Pts)+(I2/Yds.Rush.Pt)+(J2*Catch.Pts)+(K2/Yds.Catch.Pt)+(L2*Td.RunCatch.Pts)-(H2*Intercept.Pts)+(M2),0)</f>
        <v>272</v>
      </c>
      <c r="X2" s="56">
        <f t="shared" ref="X2:X33" si="7" xml:space="preserve"> W2 - $AD$9</f>
        <v>138</v>
      </c>
      <c r="Y2" s="94" t="s">
        <v>1084</v>
      </c>
      <c r="AA2" s="94" t="s">
        <v>192</v>
      </c>
      <c r="AB2" s="94">
        <f>ROUNDDOWN('League Boundaries'!K2,0)</f>
        <v>42</v>
      </c>
      <c r="AC2" s="94" t="s">
        <v>201</v>
      </c>
      <c r="AD2" s="94">
        <f>LARGE(O:O,$AB$2)</f>
        <v>132</v>
      </c>
    </row>
    <row r="3" spans="1:30" x14ac:dyDescent="0.35">
      <c r="A3" s="1" t="s">
        <v>560</v>
      </c>
      <c r="B3" s="1" t="s">
        <v>581</v>
      </c>
      <c r="C3" s="1" t="s">
        <v>58</v>
      </c>
      <c r="D3">
        <v>6</v>
      </c>
      <c r="E3" s="94" t="s">
        <v>87</v>
      </c>
      <c r="F3" s="94"/>
      <c r="G3" s="94"/>
      <c r="H3" s="94"/>
      <c r="I3" s="94"/>
      <c r="J3" s="94">
        <v>117</v>
      </c>
      <c r="K3" s="94">
        <v>1780</v>
      </c>
      <c r="L3" s="94">
        <v>15</v>
      </c>
      <c r="M3">
        <v>5</v>
      </c>
      <c r="N3" s="94">
        <v>0</v>
      </c>
      <c r="O3" s="5">
        <f>ROUNDDOWN((F3/'League Boundaries'!$B$2)+(G3*'League Boundaries'!$B$3)+(I3/'League Boundaries'!$B$5)+(J3*'League Boundaries'!$B$6)+(K3/'League Boundaries'!$B$7)+(L3*'League Boundaries'!$B$8)-(H3*'League Boundaries'!$B$4)+(M3),0)</f>
        <v>273</v>
      </c>
      <c r="P3" s="94">
        <f t="shared" si="0"/>
        <v>141</v>
      </c>
      <c r="Q3" s="5">
        <f t="shared" si="1"/>
        <v>390</v>
      </c>
      <c r="R3" s="94">
        <f t="shared" si="2"/>
        <v>184</v>
      </c>
      <c r="S3" s="5">
        <f t="shared" si="3"/>
        <v>165</v>
      </c>
      <c r="T3" s="94">
        <f t="shared" si="4"/>
        <v>89</v>
      </c>
      <c r="U3" s="5">
        <f>ROUNDDOWN((F3/'League Boundaries'!$B$2)+(G3*'League Boundaries'!$B$3)+(I3/'League Boundaries'!$B$5)+(J3*'League Boundaries'!$B$6)+(K3/'League Boundaries'!$B$7)+(L3*'League Boundaries'!$B$8)-(H3*'League Boundaries'!$B$4)+(M3),0)</f>
        <v>273</v>
      </c>
      <c r="V3" s="94">
        <f t="shared" si="5"/>
        <v>141</v>
      </c>
      <c r="W3" s="55">
        <f t="shared" si="6"/>
        <v>273</v>
      </c>
      <c r="X3" s="56">
        <f t="shared" si="7"/>
        <v>139</v>
      </c>
      <c r="Y3" s="94" t="s">
        <v>927</v>
      </c>
      <c r="AA3" s="94" t="s">
        <v>195</v>
      </c>
      <c r="AB3" s="94">
        <f>'League Boundaries'!K3</f>
        <v>24</v>
      </c>
      <c r="AC3" s="94" t="s">
        <v>202</v>
      </c>
      <c r="AD3" s="94">
        <f>LARGE(Q:Q,$AB$2)</f>
        <v>206</v>
      </c>
    </row>
    <row r="4" spans="1:30" x14ac:dyDescent="0.35">
      <c r="A4" s="1" t="s">
        <v>722</v>
      </c>
      <c r="B4" s="1" t="s">
        <v>723</v>
      </c>
      <c r="C4" s="1" t="s">
        <v>25</v>
      </c>
      <c r="D4">
        <v>5</v>
      </c>
      <c r="E4" s="94" t="s">
        <v>87</v>
      </c>
      <c r="F4" s="94"/>
      <c r="G4" s="94"/>
      <c r="H4" s="94"/>
      <c r="I4" s="94"/>
      <c r="J4" s="94">
        <v>141</v>
      </c>
      <c r="K4" s="94">
        <v>1690</v>
      </c>
      <c r="L4" s="94">
        <v>12</v>
      </c>
      <c r="M4">
        <v>7</v>
      </c>
      <c r="N4" s="94">
        <v>8</v>
      </c>
      <c r="O4" s="5">
        <f>ROUNDDOWN((F4/'League Boundaries'!$B$2)+(G4*'League Boundaries'!$B$3)+(I4/'League Boundaries'!$B$5)+(J4*'League Boundaries'!$B$6)+(K4/'League Boundaries'!$B$7)+(L4*'League Boundaries'!$B$8)-(H4*'League Boundaries'!$B$4)+(M4),0)</f>
        <v>248</v>
      </c>
      <c r="P4" s="94">
        <f t="shared" si="0"/>
        <v>116</v>
      </c>
      <c r="Q4" s="5">
        <f t="shared" si="1"/>
        <v>389</v>
      </c>
      <c r="R4" s="94">
        <f t="shared" si="2"/>
        <v>183</v>
      </c>
      <c r="S4" s="5">
        <f t="shared" si="3"/>
        <v>145</v>
      </c>
      <c r="T4" s="94">
        <f t="shared" si="4"/>
        <v>69</v>
      </c>
      <c r="U4" s="5">
        <f>ROUNDDOWN((F4/'League Boundaries'!$B$2)+(G4*'League Boundaries'!$B$3)+(I4/'League Boundaries'!$B$5)+(J4*'League Boundaries'!$B$6)+(K4/'League Boundaries'!$B$7)+(L4*'League Boundaries'!$B$8)-(H4*'League Boundaries'!$B$4)+(M4),0)</f>
        <v>248</v>
      </c>
      <c r="V4" s="94">
        <f t="shared" si="5"/>
        <v>116</v>
      </c>
      <c r="W4" s="55">
        <f t="shared" si="6"/>
        <v>248</v>
      </c>
      <c r="X4" s="56">
        <f t="shared" si="7"/>
        <v>114</v>
      </c>
      <c r="Y4" s="94" t="s">
        <v>928</v>
      </c>
      <c r="AA4" s="94" t="s">
        <v>212</v>
      </c>
      <c r="AB4" s="94">
        <f>'League Boundaries'!K4</f>
        <v>2</v>
      </c>
      <c r="AC4" s="94" t="s">
        <v>203</v>
      </c>
      <c r="AD4" s="94">
        <f>LARGE(S:S,$AB$2)</f>
        <v>76</v>
      </c>
    </row>
    <row r="5" spans="1:30" x14ac:dyDescent="0.35">
      <c r="A5" s="1" t="s">
        <v>621</v>
      </c>
      <c r="B5" s="1" t="s">
        <v>703</v>
      </c>
      <c r="C5" s="1" t="s">
        <v>53</v>
      </c>
      <c r="D5">
        <v>12</v>
      </c>
      <c r="E5" s="94" t="s">
        <v>87</v>
      </c>
      <c r="F5" s="94"/>
      <c r="G5" s="94"/>
      <c r="H5" s="94"/>
      <c r="I5" s="94"/>
      <c r="J5" s="94">
        <v>124</v>
      </c>
      <c r="K5" s="94">
        <v>1560</v>
      </c>
      <c r="L5" s="94">
        <v>16</v>
      </c>
      <c r="M5">
        <v>5</v>
      </c>
      <c r="N5" s="94">
        <v>8</v>
      </c>
      <c r="O5" s="5">
        <f>ROUNDDOWN((F5/'League Boundaries'!$B$2)+(G5*'League Boundaries'!$B$3)+(I5/'League Boundaries'!$B$5)+(J5*'League Boundaries'!$B$6)+(K5/'League Boundaries'!$B$7)+(L5*'League Boundaries'!$B$8)-(H5*'League Boundaries'!$B$4)+(M5),0)</f>
        <v>257</v>
      </c>
      <c r="P5" s="94">
        <f t="shared" si="0"/>
        <v>125</v>
      </c>
      <c r="Q5" s="5">
        <f t="shared" si="1"/>
        <v>381</v>
      </c>
      <c r="R5" s="94">
        <f t="shared" si="2"/>
        <v>175</v>
      </c>
      <c r="S5" s="5">
        <f t="shared" si="3"/>
        <v>162</v>
      </c>
      <c r="T5" s="94">
        <f t="shared" si="4"/>
        <v>86</v>
      </c>
      <c r="U5" s="5">
        <f>ROUNDDOWN((F5/'League Boundaries'!$B$2)+(G5*'League Boundaries'!$B$3)+(I5/'League Boundaries'!$B$5)+(J5*'League Boundaries'!$B$6)+(K5/'League Boundaries'!$B$7)+(L5*'League Boundaries'!$B$8)-(H5*'League Boundaries'!$B$4)+(M5),0)</f>
        <v>257</v>
      </c>
      <c r="V5" s="94">
        <f t="shared" si="5"/>
        <v>125</v>
      </c>
      <c r="W5" s="55">
        <f t="shared" si="6"/>
        <v>257</v>
      </c>
      <c r="X5" s="56">
        <f t="shared" si="7"/>
        <v>123</v>
      </c>
      <c r="Y5" s="94" t="s">
        <v>925</v>
      </c>
      <c r="AC5" s="94" t="s">
        <v>204</v>
      </c>
      <c r="AD5" s="94">
        <f>LARGE(U:U,$AB$2)</f>
        <v>132</v>
      </c>
    </row>
    <row r="6" spans="1:30" x14ac:dyDescent="0.35">
      <c r="A6" s="1" t="s">
        <v>673</v>
      </c>
      <c r="B6" s="1" t="s">
        <v>92</v>
      </c>
      <c r="C6" s="1" t="s">
        <v>48</v>
      </c>
      <c r="D6">
        <v>6</v>
      </c>
      <c r="E6" s="94" t="s">
        <v>87</v>
      </c>
      <c r="F6" s="94"/>
      <c r="G6" s="94"/>
      <c r="H6" s="94"/>
      <c r="I6" s="94"/>
      <c r="J6" s="94">
        <v>120</v>
      </c>
      <c r="K6" s="94">
        <v>1730</v>
      </c>
      <c r="L6" s="94">
        <v>13</v>
      </c>
      <c r="M6">
        <v>5</v>
      </c>
      <c r="N6">
        <v>10</v>
      </c>
      <c r="O6" s="5">
        <f>ROUNDDOWN((F6/'League Boundaries'!$B$2)+(G6*'League Boundaries'!$B$3)+(I6/'League Boundaries'!$B$5)+(J6*'League Boundaries'!$B$6)+(K6/'League Boundaries'!$B$7)+(L6*'League Boundaries'!$B$8)-(H6*'League Boundaries'!$B$4)+(M6),0)</f>
        <v>256</v>
      </c>
      <c r="P6" s="94">
        <f t="shared" si="0"/>
        <v>124</v>
      </c>
      <c r="Q6" s="5">
        <f t="shared" si="1"/>
        <v>376</v>
      </c>
      <c r="R6" s="94">
        <f t="shared" si="2"/>
        <v>170</v>
      </c>
      <c r="S6" s="5">
        <f t="shared" si="3"/>
        <v>151</v>
      </c>
      <c r="T6" s="94">
        <f t="shared" si="4"/>
        <v>75</v>
      </c>
      <c r="U6" s="5">
        <f>ROUNDDOWN((F6/'League Boundaries'!$B$2)+(G6*'League Boundaries'!$B$3)+(I6/'League Boundaries'!$B$5)+(J6*'League Boundaries'!$B$6)+(K6/'League Boundaries'!$B$7)+(L6*'League Boundaries'!$B$8)-(H6*'League Boundaries'!$B$4)+(M6),0)</f>
        <v>256</v>
      </c>
      <c r="V6" s="94">
        <f t="shared" si="5"/>
        <v>124</v>
      </c>
      <c r="W6" s="55">
        <f t="shared" si="6"/>
        <v>256</v>
      </c>
      <c r="X6" s="56">
        <f t="shared" si="7"/>
        <v>122</v>
      </c>
      <c r="Y6" s="94" t="s">
        <v>1085</v>
      </c>
    </row>
    <row r="7" spans="1:30" ht="15" thickBot="1" x14ac:dyDescent="0.4">
      <c r="A7" s="1" t="s">
        <v>79</v>
      </c>
      <c r="B7" s="1" t="s">
        <v>89</v>
      </c>
      <c r="C7" s="1" t="s">
        <v>37</v>
      </c>
      <c r="D7">
        <v>5</v>
      </c>
      <c r="E7" s="94" t="s">
        <v>87</v>
      </c>
      <c r="F7" s="94"/>
      <c r="G7" s="94"/>
      <c r="H7" s="94"/>
      <c r="I7" s="94"/>
      <c r="J7" s="94">
        <v>98</v>
      </c>
      <c r="K7" s="94">
        <v>1530</v>
      </c>
      <c r="L7" s="94">
        <v>14</v>
      </c>
      <c r="M7">
        <v>10</v>
      </c>
      <c r="N7">
        <v>8</v>
      </c>
      <c r="O7" s="5">
        <f>ROUNDDOWN((F7/'League Boundaries'!$B$2)+(G7*'League Boundaries'!$B$3)+(I7/'League Boundaries'!$B$5)+(J7*'League Boundaries'!$B$6)+(K7/'League Boundaries'!$B$7)+(L7*'League Boundaries'!$B$8)-(H7*'League Boundaries'!$B$4)+(M7),0)</f>
        <v>247</v>
      </c>
      <c r="P7" s="94">
        <f t="shared" si="0"/>
        <v>115</v>
      </c>
      <c r="Q7" s="5">
        <f t="shared" si="1"/>
        <v>345</v>
      </c>
      <c r="R7" s="94">
        <f t="shared" si="2"/>
        <v>139</v>
      </c>
      <c r="S7" s="5">
        <f t="shared" si="3"/>
        <v>153</v>
      </c>
      <c r="T7" s="94">
        <f t="shared" si="4"/>
        <v>77</v>
      </c>
      <c r="U7" s="5">
        <f>ROUNDDOWN((F7/'League Boundaries'!$B$2)+(G7*'League Boundaries'!$B$3)+(I7/'League Boundaries'!$B$5)+(J7*'League Boundaries'!$B$6)+(K7/'League Boundaries'!$B$7)+(L7*'League Boundaries'!$B$8)-(H7*'League Boundaries'!$B$4)+(M7),0)</f>
        <v>247</v>
      </c>
      <c r="V7" s="94">
        <f t="shared" si="5"/>
        <v>115</v>
      </c>
      <c r="W7" s="55">
        <f t="shared" si="6"/>
        <v>247</v>
      </c>
      <c r="X7" s="56">
        <f t="shared" si="7"/>
        <v>113</v>
      </c>
      <c r="Y7" s="94" t="s">
        <v>1086</v>
      </c>
    </row>
    <row r="8" spans="1:30" x14ac:dyDescent="0.35">
      <c r="A8" s="1" t="s">
        <v>38</v>
      </c>
      <c r="B8" s="1" t="s">
        <v>742</v>
      </c>
      <c r="C8" s="1" t="s">
        <v>44</v>
      </c>
      <c r="D8">
        <v>12</v>
      </c>
      <c r="E8" s="94" t="s">
        <v>87</v>
      </c>
      <c r="F8" s="94"/>
      <c r="G8" s="94"/>
      <c r="H8" s="94"/>
      <c r="I8" s="94"/>
      <c r="J8" s="94">
        <v>102</v>
      </c>
      <c r="K8" s="94">
        <v>1440</v>
      </c>
      <c r="L8" s="94">
        <v>11</v>
      </c>
      <c r="M8"/>
      <c r="N8">
        <v>10</v>
      </c>
      <c r="O8" s="5">
        <f>ROUNDDOWN((F8/'League Boundaries'!$B$2)+(G8*'League Boundaries'!$B$3)+(I8/'League Boundaries'!$B$5)+(J8*'League Boundaries'!$B$6)+(K8/'League Boundaries'!$B$7)+(L8*'League Boundaries'!$B$8)-(H8*'League Boundaries'!$B$4)+(M8),0)</f>
        <v>210</v>
      </c>
      <c r="P8" s="94">
        <f t="shared" si="0"/>
        <v>78</v>
      </c>
      <c r="Q8" s="5">
        <f t="shared" si="1"/>
        <v>312</v>
      </c>
      <c r="R8" s="94">
        <f t="shared" si="2"/>
        <v>106</v>
      </c>
      <c r="S8" s="5">
        <f t="shared" si="3"/>
        <v>123</v>
      </c>
      <c r="T8" s="94">
        <f t="shared" si="4"/>
        <v>47</v>
      </c>
      <c r="U8" s="5">
        <f>ROUNDDOWN((F8/'League Boundaries'!$B$2)+(G8*'League Boundaries'!$B$3)+(I8/'League Boundaries'!$B$5)+(J8*'League Boundaries'!$B$6)+(K8/'League Boundaries'!$B$7)+(L8*'League Boundaries'!$B$8)-(H8*'League Boundaries'!$B$4)+(M8),0)</f>
        <v>210</v>
      </c>
      <c r="V8" s="94">
        <f t="shared" si="5"/>
        <v>78</v>
      </c>
      <c r="W8" s="55">
        <f t="shared" si="6"/>
        <v>210</v>
      </c>
      <c r="X8" s="56">
        <f t="shared" si="7"/>
        <v>76</v>
      </c>
      <c r="Y8" s="94" t="s">
        <v>926</v>
      </c>
      <c r="AA8" s="59" t="s">
        <v>211</v>
      </c>
      <c r="AB8" s="60" t="str">
        <f>'League Boundaries'!M15</f>
        <v>WRs</v>
      </c>
      <c r="AC8" s="60" t="s">
        <v>200</v>
      </c>
      <c r="AD8" s="54" t="s">
        <v>87</v>
      </c>
    </row>
    <row r="9" spans="1:30" x14ac:dyDescent="0.35">
      <c r="A9" s="1" t="s">
        <v>854</v>
      </c>
      <c r="B9" s="1" t="s">
        <v>855</v>
      </c>
      <c r="C9" s="1" t="s">
        <v>51</v>
      </c>
      <c r="D9">
        <v>6</v>
      </c>
      <c r="E9" s="94" t="s">
        <v>87</v>
      </c>
      <c r="F9" s="94"/>
      <c r="G9" s="94"/>
      <c r="H9" s="94"/>
      <c r="I9" s="94"/>
      <c r="J9" s="94">
        <v>106</v>
      </c>
      <c r="K9" s="94">
        <v>1470</v>
      </c>
      <c r="L9" s="94">
        <v>8</v>
      </c>
      <c r="M9"/>
      <c r="N9" s="94">
        <v>20</v>
      </c>
      <c r="O9" s="5">
        <f>ROUNDDOWN((F9/'League Boundaries'!$B$2)+(G9*'League Boundaries'!$B$3)+(I9/'League Boundaries'!$B$5)+(J9*'League Boundaries'!$B$6)+(K9/'League Boundaries'!$B$7)+(L9*'League Boundaries'!$B$8)-(H9*'League Boundaries'!$B$4)+(M9),0)</f>
        <v>195</v>
      </c>
      <c r="P9" s="94">
        <f t="shared" si="0"/>
        <v>63</v>
      </c>
      <c r="Q9" s="5">
        <f t="shared" si="1"/>
        <v>301</v>
      </c>
      <c r="R9" s="94">
        <f t="shared" si="2"/>
        <v>95</v>
      </c>
      <c r="S9" s="5">
        <f t="shared" si="3"/>
        <v>106</v>
      </c>
      <c r="T9" s="94">
        <f t="shared" si="4"/>
        <v>30</v>
      </c>
      <c r="U9" s="5">
        <f>ROUNDDOWN((F9/'League Boundaries'!$B$2)+(G9*'League Boundaries'!$B$3)+(I9/'League Boundaries'!$B$5)+(J9*'League Boundaries'!$B$6)+(K9/'League Boundaries'!$B$7)+(L9*'League Boundaries'!$B$8)-(H9*'League Boundaries'!$B$4)+(M9),0)</f>
        <v>195</v>
      </c>
      <c r="V9" s="94">
        <f t="shared" si="5"/>
        <v>63</v>
      </c>
      <c r="W9" s="55">
        <f t="shared" si="6"/>
        <v>195</v>
      </c>
      <c r="X9" s="56">
        <f t="shared" si="7"/>
        <v>61</v>
      </c>
      <c r="Y9" s="94" t="s">
        <v>960</v>
      </c>
      <c r="AA9" s="61" t="s">
        <v>192</v>
      </c>
      <c r="AB9" s="62">
        <f>Drafteds.WRs</f>
        <v>41</v>
      </c>
      <c r="AC9" s="62" t="s">
        <v>227</v>
      </c>
      <c r="AD9" s="56">
        <f>LARGE(W:W,Drafteds.WRs)</f>
        <v>134</v>
      </c>
    </row>
    <row r="10" spans="1:30" x14ac:dyDescent="0.35">
      <c r="A10" s="1" t="s">
        <v>561</v>
      </c>
      <c r="B10" s="1" t="s">
        <v>562</v>
      </c>
      <c r="C10" s="1" t="s">
        <v>49</v>
      </c>
      <c r="D10">
        <v>10</v>
      </c>
      <c r="E10" s="94" t="s">
        <v>87</v>
      </c>
      <c r="F10" s="94"/>
      <c r="G10" s="94"/>
      <c r="H10" s="94"/>
      <c r="I10" s="94"/>
      <c r="J10" s="94">
        <v>98</v>
      </c>
      <c r="K10" s="94">
        <v>1220</v>
      </c>
      <c r="L10" s="94">
        <v>9</v>
      </c>
      <c r="M10"/>
      <c r="N10" s="94">
        <v>-5</v>
      </c>
      <c r="O10" s="5">
        <f>ROUNDDOWN((F10/'League Boundaries'!$B$2)+(G10*'League Boundaries'!$B$3)+(I10/'League Boundaries'!$B$5)+(J10*'League Boundaries'!$B$6)+(K10/'League Boundaries'!$B$7)+(L10*'League Boundaries'!$B$8)-(H10*'League Boundaries'!$B$4)+(M10),0)</f>
        <v>176</v>
      </c>
      <c r="P10" s="94">
        <f t="shared" si="0"/>
        <v>44</v>
      </c>
      <c r="Q10" s="5">
        <f t="shared" si="1"/>
        <v>274</v>
      </c>
      <c r="R10" s="94">
        <f t="shared" si="2"/>
        <v>68</v>
      </c>
      <c r="S10" s="5">
        <f t="shared" si="3"/>
        <v>102</v>
      </c>
      <c r="T10" s="94">
        <f t="shared" si="4"/>
        <v>26</v>
      </c>
      <c r="U10" s="5">
        <f>ROUNDDOWN((F10/'League Boundaries'!$B$2)+(G10*'League Boundaries'!$B$3)+(I10/'League Boundaries'!$B$5)+(J10*'League Boundaries'!$B$6)+(K10/'League Boundaries'!$B$7)+(L10*'League Boundaries'!$B$8)-(H10*'League Boundaries'!$B$4)+(M10),0)</f>
        <v>176</v>
      </c>
      <c r="V10" s="94">
        <f t="shared" si="5"/>
        <v>44</v>
      </c>
      <c r="W10" s="55">
        <f t="shared" si="6"/>
        <v>176</v>
      </c>
      <c r="X10" s="56">
        <f t="shared" si="7"/>
        <v>42</v>
      </c>
      <c r="Y10" s="94" t="s">
        <v>1090</v>
      </c>
      <c r="AA10" s="61" t="s">
        <v>195</v>
      </c>
      <c r="AB10" s="62">
        <f>TotalStarters.WRs</f>
        <v>24</v>
      </c>
      <c r="AC10" s="62"/>
      <c r="AD10" s="56"/>
    </row>
    <row r="11" spans="1:30" ht="15" thickBot="1" x14ac:dyDescent="0.4">
      <c r="A11" s="1" t="s">
        <v>589</v>
      </c>
      <c r="B11" s="1" t="s">
        <v>645</v>
      </c>
      <c r="C11" s="1" t="s">
        <v>55</v>
      </c>
      <c r="D11">
        <v>9</v>
      </c>
      <c r="E11" s="94" t="s">
        <v>87</v>
      </c>
      <c r="F11" s="94"/>
      <c r="G11" s="94"/>
      <c r="H11" s="94"/>
      <c r="I11" s="94"/>
      <c r="J11" s="94">
        <v>72</v>
      </c>
      <c r="K11" s="94">
        <v>1240</v>
      </c>
      <c r="L11" s="94">
        <v>12</v>
      </c>
      <c r="M11"/>
      <c r="N11">
        <v>7</v>
      </c>
      <c r="O11" s="5">
        <f>ROUNDDOWN((F11/'League Boundaries'!$B$2)+(G11*'League Boundaries'!$B$3)+(I11/'League Boundaries'!$B$5)+(J11*'League Boundaries'!$B$6)+(K11/'League Boundaries'!$B$7)+(L11*'League Boundaries'!$B$8)-(H11*'League Boundaries'!$B$4)+(M11),0)</f>
        <v>196</v>
      </c>
      <c r="P11" s="94">
        <f t="shared" si="0"/>
        <v>64</v>
      </c>
      <c r="Q11" s="5">
        <f t="shared" si="1"/>
        <v>268</v>
      </c>
      <c r="R11" s="94">
        <f t="shared" si="2"/>
        <v>62</v>
      </c>
      <c r="S11" s="5">
        <f t="shared" si="3"/>
        <v>121</v>
      </c>
      <c r="T11" s="94">
        <f t="shared" si="4"/>
        <v>45</v>
      </c>
      <c r="U11" s="5">
        <f>ROUNDDOWN((F11/'League Boundaries'!$B$2)+(G11*'League Boundaries'!$B$3)+(I11/'League Boundaries'!$B$5)+(J11*'League Boundaries'!$B$6)+(K11/'League Boundaries'!$B$7)+(L11*'League Boundaries'!$B$8)-(H11*'League Boundaries'!$B$4)+(M11),0)</f>
        <v>196</v>
      </c>
      <c r="V11" s="94">
        <f t="shared" si="5"/>
        <v>64</v>
      </c>
      <c r="W11" s="55">
        <f t="shared" si="6"/>
        <v>196</v>
      </c>
      <c r="X11" s="56">
        <f t="shared" si="7"/>
        <v>62</v>
      </c>
      <c r="Y11" s="94" t="s">
        <v>1171</v>
      </c>
      <c r="AA11" s="63" t="s">
        <v>212</v>
      </c>
      <c r="AB11" s="64">
        <f>ActiveStarters.WRs</f>
        <v>2</v>
      </c>
      <c r="AC11" s="64"/>
      <c r="AD11" s="58"/>
    </row>
    <row r="12" spans="1:30" x14ac:dyDescent="0.35">
      <c r="A12" s="1" t="s">
        <v>705</v>
      </c>
      <c r="B12" s="1" t="s">
        <v>706</v>
      </c>
      <c r="C12" s="1" t="s">
        <v>58</v>
      </c>
      <c r="D12">
        <v>6</v>
      </c>
      <c r="E12" s="94" t="s">
        <v>87</v>
      </c>
      <c r="F12" s="94"/>
      <c r="G12" s="94"/>
      <c r="H12" s="94"/>
      <c r="I12" s="94"/>
      <c r="J12" s="94">
        <v>86</v>
      </c>
      <c r="K12" s="94">
        <v>1260</v>
      </c>
      <c r="L12" s="94">
        <v>7</v>
      </c>
      <c r="M12">
        <v>10</v>
      </c>
      <c r="N12" s="94">
        <v>8</v>
      </c>
      <c r="O12" s="5">
        <f>ROUNDDOWN((F12/'League Boundaries'!$B$2)+(G12*'League Boundaries'!$B$3)+(I12/'League Boundaries'!$B$5)+(J12*'League Boundaries'!$B$6)+(K12/'League Boundaries'!$B$7)+(L12*'League Boundaries'!$B$8)-(H12*'League Boundaries'!$B$4)+(M12),0)</f>
        <v>178</v>
      </c>
      <c r="P12" s="94">
        <f t="shared" si="0"/>
        <v>46</v>
      </c>
      <c r="Q12" s="5">
        <f t="shared" si="1"/>
        <v>264</v>
      </c>
      <c r="R12" s="94">
        <f t="shared" si="2"/>
        <v>58</v>
      </c>
      <c r="S12" s="5">
        <f t="shared" si="3"/>
        <v>100</v>
      </c>
      <c r="T12" s="94">
        <f t="shared" si="4"/>
        <v>24</v>
      </c>
      <c r="U12" s="5">
        <f>ROUNDDOWN((F12/'League Boundaries'!$B$2)+(G12*'League Boundaries'!$B$3)+(I12/'League Boundaries'!$B$5)+(J12*'League Boundaries'!$B$6)+(K12/'League Boundaries'!$B$7)+(L12*'League Boundaries'!$B$8)-(H12*'League Boundaries'!$B$4)+(M12),0)</f>
        <v>178</v>
      </c>
      <c r="V12" s="94">
        <f t="shared" si="5"/>
        <v>46</v>
      </c>
      <c r="W12" s="55">
        <f t="shared" si="6"/>
        <v>178</v>
      </c>
      <c r="X12" s="56">
        <f t="shared" si="7"/>
        <v>44</v>
      </c>
      <c r="Y12" s="94" t="s">
        <v>930</v>
      </c>
    </row>
    <row r="13" spans="1:30" x14ac:dyDescent="0.35">
      <c r="A13" s="1" t="s">
        <v>573</v>
      </c>
      <c r="B13" s="1" t="s">
        <v>574</v>
      </c>
      <c r="C13" s="1" t="s">
        <v>36</v>
      </c>
      <c r="D13">
        <v>14</v>
      </c>
      <c r="E13" s="94" t="s">
        <v>87</v>
      </c>
      <c r="F13" s="94"/>
      <c r="G13" s="94"/>
      <c r="H13" s="94"/>
      <c r="I13" s="94"/>
      <c r="J13" s="94">
        <v>92</v>
      </c>
      <c r="K13" s="94">
        <v>1150</v>
      </c>
      <c r="L13" s="94">
        <v>9</v>
      </c>
      <c r="M13"/>
      <c r="N13" s="94">
        <v>2</v>
      </c>
      <c r="O13" s="5">
        <f>ROUNDDOWN((F13/'League Boundaries'!$B$2)+(G13*'League Boundaries'!$B$3)+(I13/'League Boundaries'!$B$5)+(J13*'League Boundaries'!$B$6)+(K13/'League Boundaries'!$B$7)+(L13*'League Boundaries'!$B$8)-(H13*'League Boundaries'!$B$4)+(M13),0)</f>
        <v>169</v>
      </c>
      <c r="P13" s="94">
        <f t="shared" si="0"/>
        <v>37</v>
      </c>
      <c r="Q13" s="5">
        <f t="shared" si="1"/>
        <v>261</v>
      </c>
      <c r="R13" s="94">
        <f t="shared" si="2"/>
        <v>55</v>
      </c>
      <c r="S13" s="5">
        <f t="shared" si="3"/>
        <v>100</v>
      </c>
      <c r="T13" s="94">
        <f t="shared" si="4"/>
        <v>24</v>
      </c>
      <c r="U13" s="5">
        <f>ROUNDDOWN((F13/'League Boundaries'!$B$2)+(G13*'League Boundaries'!$B$3)+(I13/'League Boundaries'!$B$5)+(J13*'League Boundaries'!$B$6)+(K13/'League Boundaries'!$B$7)+(L13*'League Boundaries'!$B$8)-(H13*'League Boundaries'!$B$4)+(M13),0)</f>
        <v>169</v>
      </c>
      <c r="V13" s="94">
        <f t="shared" si="5"/>
        <v>37</v>
      </c>
      <c r="W13" s="55">
        <f t="shared" si="6"/>
        <v>169</v>
      </c>
      <c r="X13" s="56">
        <f t="shared" si="7"/>
        <v>35</v>
      </c>
      <c r="Y13" s="94" t="s">
        <v>1088</v>
      </c>
    </row>
    <row r="14" spans="1:30" x14ac:dyDescent="0.35">
      <c r="A14" s="1" t="s">
        <v>760</v>
      </c>
      <c r="B14" s="1" t="s">
        <v>74</v>
      </c>
      <c r="C14" s="1" t="s">
        <v>22</v>
      </c>
      <c r="D14">
        <v>12</v>
      </c>
      <c r="E14" s="94" t="s">
        <v>87</v>
      </c>
      <c r="F14" s="94"/>
      <c r="G14" s="94"/>
      <c r="H14" s="94"/>
      <c r="I14" s="94"/>
      <c r="J14" s="94">
        <v>88</v>
      </c>
      <c r="K14" s="94">
        <v>1300</v>
      </c>
      <c r="L14" s="94">
        <v>7</v>
      </c>
      <c r="M14"/>
      <c r="N14">
        <v>12</v>
      </c>
      <c r="O14" s="5">
        <f>ROUNDDOWN((F14/'League Boundaries'!$B$2)+(G14*'League Boundaries'!$B$3)+(I14/'League Boundaries'!$B$5)+(J14*'League Boundaries'!$B$6)+(K14/'League Boundaries'!$B$7)+(L14*'League Boundaries'!$B$8)-(H14*'League Boundaries'!$B$4)+(M14),0)</f>
        <v>172</v>
      </c>
      <c r="P14" s="94">
        <f t="shared" si="0"/>
        <v>40</v>
      </c>
      <c r="Q14" s="5">
        <f t="shared" si="1"/>
        <v>260</v>
      </c>
      <c r="R14" s="94">
        <f t="shared" si="2"/>
        <v>54</v>
      </c>
      <c r="S14" s="5">
        <f t="shared" si="3"/>
        <v>94</v>
      </c>
      <c r="T14" s="94">
        <f t="shared" si="4"/>
        <v>18</v>
      </c>
      <c r="U14" s="5">
        <f>ROUNDDOWN((F14/'League Boundaries'!$B$2)+(G14*'League Boundaries'!$B$3)+(I14/'League Boundaries'!$B$5)+(J14*'League Boundaries'!$B$6)+(K14/'League Boundaries'!$B$7)+(L14*'League Boundaries'!$B$8)-(H14*'League Boundaries'!$B$4)+(M14),0)</f>
        <v>172</v>
      </c>
      <c r="V14" s="94">
        <f t="shared" si="5"/>
        <v>40</v>
      </c>
      <c r="W14" s="55">
        <f t="shared" si="6"/>
        <v>172</v>
      </c>
      <c r="X14" s="56">
        <f t="shared" si="7"/>
        <v>38</v>
      </c>
      <c r="Y14" s="94" t="s">
        <v>931</v>
      </c>
    </row>
    <row r="15" spans="1:30" x14ac:dyDescent="0.35">
      <c r="A15" s="1" t="s">
        <v>683</v>
      </c>
      <c r="B15" s="1" t="s">
        <v>77</v>
      </c>
      <c r="C15" s="1" t="s">
        <v>35</v>
      </c>
      <c r="D15">
        <v>14</v>
      </c>
      <c r="E15" s="94" t="s">
        <v>87</v>
      </c>
      <c r="F15" s="94"/>
      <c r="G15" s="94"/>
      <c r="H15" s="94"/>
      <c r="I15" s="94"/>
      <c r="J15" s="94">
        <v>103</v>
      </c>
      <c r="K15" s="94">
        <v>1150</v>
      </c>
      <c r="L15" s="94">
        <v>7</v>
      </c>
      <c r="M15"/>
      <c r="N15">
        <v>10</v>
      </c>
      <c r="O15" s="5">
        <f>ROUNDDOWN((F15/'League Boundaries'!$B$2)+(G15*'League Boundaries'!$B$3)+(I15/'League Boundaries'!$B$5)+(J15*'League Boundaries'!$B$6)+(K15/'League Boundaries'!$B$7)+(L15*'League Boundaries'!$B$8)-(H15*'League Boundaries'!$B$4)+(M15),0)</f>
        <v>157</v>
      </c>
      <c r="P15" s="94">
        <f t="shared" si="0"/>
        <v>25</v>
      </c>
      <c r="Q15" s="5">
        <f t="shared" si="1"/>
        <v>260</v>
      </c>
      <c r="R15" s="94">
        <f t="shared" si="2"/>
        <v>54</v>
      </c>
      <c r="S15" s="5">
        <f t="shared" si="3"/>
        <v>88</v>
      </c>
      <c r="T15" s="94">
        <f t="shared" si="4"/>
        <v>12</v>
      </c>
      <c r="U15" s="5">
        <f>ROUNDDOWN((F15/'League Boundaries'!$B$2)+(G15*'League Boundaries'!$B$3)+(I15/'League Boundaries'!$B$5)+(J15*'League Boundaries'!$B$6)+(K15/'League Boundaries'!$B$7)+(L15*'League Boundaries'!$B$8)-(H15*'League Boundaries'!$B$4)+(M15),0)</f>
        <v>157</v>
      </c>
      <c r="V15" s="94">
        <f t="shared" si="5"/>
        <v>25</v>
      </c>
      <c r="W15" s="55">
        <f t="shared" si="6"/>
        <v>157</v>
      </c>
      <c r="X15" s="56">
        <f t="shared" si="7"/>
        <v>23</v>
      </c>
      <c r="Y15" s="94" t="s">
        <v>1100</v>
      </c>
    </row>
    <row r="16" spans="1:30" x14ac:dyDescent="0.35">
      <c r="A16" s="1" t="s">
        <v>622</v>
      </c>
      <c r="B16" s="1" t="s">
        <v>623</v>
      </c>
      <c r="C16" s="1" t="s">
        <v>34</v>
      </c>
      <c r="D16">
        <v>7</v>
      </c>
      <c r="E16" s="94" t="s">
        <v>87</v>
      </c>
      <c r="F16" s="94"/>
      <c r="G16" s="94"/>
      <c r="H16" s="94"/>
      <c r="I16" s="94"/>
      <c r="J16" s="94">
        <v>86</v>
      </c>
      <c r="K16" s="94">
        <v>1250</v>
      </c>
      <c r="L16" s="94">
        <v>8</v>
      </c>
      <c r="M16"/>
      <c r="N16">
        <v>5</v>
      </c>
      <c r="O16" s="5">
        <f>ROUNDDOWN((F16/'League Boundaries'!$B$2)+(G16*'League Boundaries'!$B$3)+(I16/'League Boundaries'!$B$5)+(J16*'League Boundaries'!$B$6)+(K16/'League Boundaries'!$B$7)+(L16*'League Boundaries'!$B$8)-(H16*'League Boundaries'!$B$4)+(M16),0)</f>
        <v>173</v>
      </c>
      <c r="P16" s="94">
        <f t="shared" si="0"/>
        <v>41</v>
      </c>
      <c r="Q16" s="5">
        <f t="shared" si="1"/>
        <v>259</v>
      </c>
      <c r="R16" s="94">
        <f t="shared" si="2"/>
        <v>53</v>
      </c>
      <c r="S16" s="5">
        <f t="shared" si="3"/>
        <v>98</v>
      </c>
      <c r="T16" s="94">
        <f t="shared" si="4"/>
        <v>22</v>
      </c>
      <c r="U16" s="5">
        <f>ROUNDDOWN((F16/'League Boundaries'!$B$2)+(G16*'League Boundaries'!$B$3)+(I16/'League Boundaries'!$B$5)+(J16*'League Boundaries'!$B$6)+(K16/'League Boundaries'!$B$7)+(L16*'League Boundaries'!$B$8)-(H16*'League Boundaries'!$B$4)+(M16),0)</f>
        <v>173</v>
      </c>
      <c r="V16" s="94">
        <f t="shared" si="5"/>
        <v>41</v>
      </c>
      <c r="W16" s="55">
        <f t="shared" si="6"/>
        <v>173</v>
      </c>
      <c r="X16" s="56">
        <f t="shared" si="7"/>
        <v>39</v>
      </c>
      <c r="Y16" s="94" t="s">
        <v>1089</v>
      </c>
    </row>
    <row r="17" spans="1:25" x14ac:dyDescent="0.35">
      <c r="A17" s="1" t="s">
        <v>54</v>
      </c>
      <c r="B17" s="1" t="s">
        <v>704</v>
      </c>
      <c r="C17" s="1" t="s">
        <v>37</v>
      </c>
      <c r="D17">
        <v>5</v>
      </c>
      <c r="E17" s="94" t="s">
        <v>87</v>
      </c>
      <c r="F17" s="94"/>
      <c r="G17" s="94"/>
      <c r="H17" s="94"/>
      <c r="I17" s="94"/>
      <c r="J17" s="94">
        <v>90</v>
      </c>
      <c r="K17" s="94">
        <v>1190</v>
      </c>
      <c r="L17" s="94">
        <v>8</v>
      </c>
      <c r="M17"/>
      <c r="N17">
        <v>10</v>
      </c>
      <c r="O17" s="5">
        <f>ROUNDDOWN((F17/'League Boundaries'!$B$2)+(G17*'League Boundaries'!$B$3)+(I17/'League Boundaries'!$B$5)+(J17*'League Boundaries'!$B$6)+(K17/'League Boundaries'!$B$7)+(L17*'League Boundaries'!$B$8)-(H17*'League Boundaries'!$B$4)+(M17),0)</f>
        <v>167</v>
      </c>
      <c r="P17" s="94">
        <f t="shared" si="0"/>
        <v>35</v>
      </c>
      <c r="Q17" s="5">
        <f t="shared" si="1"/>
        <v>257</v>
      </c>
      <c r="R17" s="94">
        <f t="shared" si="2"/>
        <v>51</v>
      </c>
      <c r="S17" s="5">
        <f t="shared" si="3"/>
        <v>95</v>
      </c>
      <c r="T17" s="94">
        <f t="shared" si="4"/>
        <v>19</v>
      </c>
      <c r="U17" s="5">
        <f>ROUNDDOWN((F17/'League Boundaries'!$B$2)+(G17*'League Boundaries'!$B$3)+(I17/'League Boundaries'!$B$5)+(J17*'League Boundaries'!$B$6)+(K17/'League Boundaries'!$B$7)+(L17*'League Boundaries'!$B$8)-(H17*'League Boundaries'!$B$4)+(M17),0)</f>
        <v>167</v>
      </c>
      <c r="V17" s="94">
        <f t="shared" si="5"/>
        <v>35</v>
      </c>
      <c r="W17" s="55">
        <f t="shared" si="6"/>
        <v>167</v>
      </c>
      <c r="X17" s="56">
        <f t="shared" si="7"/>
        <v>33</v>
      </c>
      <c r="Y17" s="94" t="s">
        <v>1094</v>
      </c>
    </row>
    <row r="18" spans="1:25" x14ac:dyDescent="0.35">
      <c r="A18" s="1" t="s">
        <v>940</v>
      </c>
      <c r="B18" s="1" t="s">
        <v>849</v>
      </c>
      <c r="C18" s="1" t="s">
        <v>59</v>
      </c>
      <c r="D18">
        <v>11</v>
      </c>
      <c r="E18" s="94" t="s">
        <v>87</v>
      </c>
      <c r="F18" s="94"/>
      <c r="G18" s="94"/>
      <c r="H18" s="94"/>
      <c r="I18" s="94"/>
      <c r="J18" s="94">
        <v>78</v>
      </c>
      <c r="K18" s="94">
        <v>1190</v>
      </c>
      <c r="L18" s="94">
        <v>9</v>
      </c>
      <c r="M18"/>
      <c r="N18" s="94">
        <v>30</v>
      </c>
      <c r="O18" s="5">
        <f>ROUNDDOWN((F18/'League Boundaries'!$B$2)+(G18*'League Boundaries'!$B$3)+(I18/'League Boundaries'!$B$5)+(J18*'League Boundaries'!$B$6)+(K18/'League Boundaries'!$B$7)+(L18*'League Boundaries'!$B$8)-(H18*'League Boundaries'!$B$4)+(M18),0)</f>
        <v>173</v>
      </c>
      <c r="P18" s="94">
        <f t="shared" si="0"/>
        <v>41</v>
      </c>
      <c r="Q18" s="5">
        <f t="shared" si="1"/>
        <v>251</v>
      </c>
      <c r="R18" s="94">
        <f t="shared" si="2"/>
        <v>45</v>
      </c>
      <c r="S18" s="5">
        <f t="shared" si="3"/>
        <v>101</v>
      </c>
      <c r="T18" s="94">
        <f t="shared" si="4"/>
        <v>25</v>
      </c>
      <c r="U18" s="5">
        <f>ROUNDDOWN((F18/'League Boundaries'!$B$2)+(G18*'League Boundaries'!$B$3)+(I18/'League Boundaries'!$B$5)+(J18*'League Boundaries'!$B$6)+(K18/'League Boundaries'!$B$7)+(L18*'League Boundaries'!$B$8)-(H18*'League Boundaries'!$B$4)+(M18),0)</f>
        <v>173</v>
      </c>
      <c r="V18" s="94">
        <f t="shared" si="5"/>
        <v>41</v>
      </c>
      <c r="W18" s="55">
        <f t="shared" si="6"/>
        <v>173</v>
      </c>
      <c r="X18" s="56">
        <f t="shared" si="7"/>
        <v>39</v>
      </c>
      <c r="Y18" s="94" t="s">
        <v>1014</v>
      </c>
    </row>
    <row r="19" spans="1:25" x14ac:dyDescent="0.35">
      <c r="A19" s="1" t="s">
        <v>684</v>
      </c>
      <c r="B19" s="1" t="s">
        <v>56</v>
      </c>
      <c r="C19" s="1" t="s">
        <v>55</v>
      </c>
      <c r="D19">
        <v>9</v>
      </c>
      <c r="E19" s="94" t="s">
        <v>87</v>
      </c>
      <c r="F19" s="94"/>
      <c r="G19" s="94"/>
      <c r="H19" s="94"/>
      <c r="I19" s="94"/>
      <c r="J19" s="94">
        <v>78</v>
      </c>
      <c r="K19" s="94">
        <v>1300</v>
      </c>
      <c r="L19" s="94">
        <v>7</v>
      </c>
      <c r="M19"/>
      <c r="N19" s="94">
        <v>10</v>
      </c>
      <c r="O19" s="5">
        <f>ROUNDDOWN((F19/'League Boundaries'!$B$2)+(G19*'League Boundaries'!$B$3)+(I19/'League Boundaries'!$B$5)+(J19*'League Boundaries'!$B$6)+(K19/'League Boundaries'!$B$7)+(L19*'League Boundaries'!$B$8)-(H19*'League Boundaries'!$B$4)+(M19),0)</f>
        <v>172</v>
      </c>
      <c r="P19" s="94">
        <f t="shared" si="0"/>
        <v>40</v>
      </c>
      <c r="Q19" s="5">
        <f t="shared" si="1"/>
        <v>250</v>
      </c>
      <c r="R19" s="94">
        <f t="shared" si="2"/>
        <v>44</v>
      </c>
      <c r="S19" s="5">
        <f t="shared" si="3"/>
        <v>94</v>
      </c>
      <c r="T19" s="94">
        <f t="shared" si="4"/>
        <v>18</v>
      </c>
      <c r="U19" s="5">
        <f>ROUNDDOWN((F19/'League Boundaries'!$B$2)+(G19*'League Boundaries'!$B$3)+(I19/'League Boundaries'!$B$5)+(J19*'League Boundaries'!$B$6)+(K19/'League Boundaries'!$B$7)+(L19*'League Boundaries'!$B$8)-(H19*'League Boundaries'!$B$4)+(M19),0)</f>
        <v>172</v>
      </c>
      <c r="V19" s="94">
        <f t="shared" si="5"/>
        <v>40</v>
      </c>
      <c r="W19" s="55">
        <f t="shared" si="6"/>
        <v>172</v>
      </c>
      <c r="X19" s="56">
        <f t="shared" si="7"/>
        <v>38</v>
      </c>
      <c r="Y19" s="94" t="s">
        <v>934</v>
      </c>
    </row>
    <row r="20" spans="1:25" x14ac:dyDescent="0.35">
      <c r="A20" s="1" t="s">
        <v>554</v>
      </c>
      <c r="B20" s="1" t="s">
        <v>83</v>
      </c>
      <c r="C20" s="1" t="s">
        <v>42</v>
      </c>
      <c r="D20">
        <v>11</v>
      </c>
      <c r="E20" s="94" t="s">
        <v>87</v>
      </c>
      <c r="F20" s="94"/>
      <c r="G20" s="94"/>
      <c r="H20" s="94"/>
      <c r="I20" s="94"/>
      <c r="J20" s="94">
        <v>71</v>
      </c>
      <c r="K20" s="94">
        <v>1110</v>
      </c>
      <c r="L20" s="94">
        <v>11</v>
      </c>
      <c r="M20"/>
      <c r="N20" s="94">
        <v>-3</v>
      </c>
      <c r="O20" s="5">
        <f>ROUNDDOWN((F20/'League Boundaries'!$B$2)+(G20*'League Boundaries'!$B$3)+(I20/'League Boundaries'!$B$5)+(J20*'League Boundaries'!$B$6)+(K20/'League Boundaries'!$B$7)+(L20*'League Boundaries'!$B$8)-(H20*'League Boundaries'!$B$4)+(M20),0)</f>
        <v>177</v>
      </c>
      <c r="P20" s="94">
        <f t="shared" si="0"/>
        <v>45</v>
      </c>
      <c r="Q20" s="5">
        <f t="shared" si="1"/>
        <v>248</v>
      </c>
      <c r="R20" s="94">
        <f t="shared" si="2"/>
        <v>42</v>
      </c>
      <c r="S20" s="5">
        <f t="shared" si="3"/>
        <v>110</v>
      </c>
      <c r="T20" s="94">
        <f t="shared" si="4"/>
        <v>34</v>
      </c>
      <c r="U20" s="5">
        <f>ROUNDDOWN((F20/'League Boundaries'!$B$2)+(G20*'League Boundaries'!$B$3)+(I20/'League Boundaries'!$B$5)+(J20*'League Boundaries'!$B$6)+(K20/'League Boundaries'!$B$7)+(L20*'League Boundaries'!$B$8)-(H20*'League Boundaries'!$B$4)+(M20),0)</f>
        <v>177</v>
      </c>
      <c r="V20" s="94">
        <f t="shared" si="5"/>
        <v>45</v>
      </c>
      <c r="W20" s="55">
        <f t="shared" si="6"/>
        <v>177</v>
      </c>
      <c r="X20" s="56">
        <f t="shared" si="7"/>
        <v>43</v>
      </c>
      <c r="Y20" s="94" t="s">
        <v>1087</v>
      </c>
    </row>
    <row r="21" spans="1:25" x14ac:dyDescent="0.35">
      <c r="A21" s="1" t="s">
        <v>759</v>
      </c>
      <c r="B21" s="1" t="s">
        <v>608</v>
      </c>
      <c r="C21" s="1" t="s">
        <v>28</v>
      </c>
      <c r="D21">
        <v>12</v>
      </c>
      <c r="E21" s="94" t="s">
        <v>87</v>
      </c>
      <c r="F21" s="94"/>
      <c r="G21" s="94"/>
      <c r="H21" s="94"/>
      <c r="I21" s="94"/>
      <c r="J21" s="94">
        <v>84</v>
      </c>
      <c r="K21" s="94">
        <v>1220</v>
      </c>
      <c r="L21" s="94">
        <v>7</v>
      </c>
      <c r="M21"/>
      <c r="N21">
        <v>15</v>
      </c>
      <c r="O21" s="5">
        <f>ROUNDDOWN((F21/'League Boundaries'!$B$2)+(G21*'League Boundaries'!$B$3)+(I21/'League Boundaries'!$B$5)+(J21*'League Boundaries'!$B$6)+(K21/'League Boundaries'!$B$7)+(L21*'League Boundaries'!$B$8)-(H21*'League Boundaries'!$B$4)+(M21),0)</f>
        <v>164</v>
      </c>
      <c r="P21" s="94">
        <f t="shared" si="0"/>
        <v>32</v>
      </c>
      <c r="Q21" s="5">
        <f t="shared" si="1"/>
        <v>248</v>
      </c>
      <c r="R21" s="94">
        <f t="shared" si="2"/>
        <v>42</v>
      </c>
      <c r="S21" s="5">
        <f t="shared" si="3"/>
        <v>90</v>
      </c>
      <c r="T21" s="94">
        <f t="shared" si="4"/>
        <v>14</v>
      </c>
      <c r="U21" s="5">
        <f>ROUNDDOWN((F21/'League Boundaries'!$B$2)+(G21*'League Boundaries'!$B$3)+(I21/'League Boundaries'!$B$5)+(J21*'League Boundaries'!$B$6)+(K21/'League Boundaries'!$B$7)+(L21*'League Boundaries'!$B$8)-(H21*'League Boundaries'!$B$4)+(M21),0)</f>
        <v>164</v>
      </c>
      <c r="V21" s="94">
        <f t="shared" si="5"/>
        <v>32</v>
      </c>
      <c r="W21" s="55">
        <f t="shared" si="6"/>
        <v>164</v>
      </c>
      <c r="X21" s="56">
        <f t="shared" si="7"/>
        <v>30</v>
      </c>
      <c r="Y21" s="94" t="s">
        <v>1102</v>
      </c>
    </row>
    <row r="22" spans="1:25" x14ac:dyDescent="0.35">
      <c r="A22" s="1" t="s">
        <v>102</v>
      </c>
      <c r="B22" s="1" t="s">
        <v>159</v>
      </c>
      <c r="C22" s="1" t="s">
        <v>34</v>
      </c>
      <c r="D22">
        <v>7</v>
      </c>
      <c r="E22" s="94" t="s">
        <v>87</v>
      </c>
      <c r="F22" s="94"/>
      <c r="G22" s="94"/>
      <c r="H22" s="94"/>
      <c r="I22" s="94"/>
      <c r="J22" s="94">
        <v>95</v>
      </c>
      <c r="K22" s="94">
        <v>1100</v>
      </c>
      <c r="L22" s="94">
        <v>7</v>
      </c>
      <c r="M22"/>
      <c r="N22" s="94">
        <v>-3</v>
      </c>
      <c r="O22" s="5">
        <f>ROUNDDOWN((F22/'League Boundaries'!$B$2)+(G22*'League Boundaries'!$B$3)+(I22/'League Boundaries'!$B$5)+(J22*'League Boundaries'!$B$6)+(K22/'League Boundaries'!$B$7)+(L22*'League Boundaries'!$B$8)-(H22*'League Boundaries'!$B$4)+(M22),0)</f>
        <v>152</v>
      </c>
      <c r="P22" s="94">
        <f t="shared" si="0"/>
        <v>20</v>
      </c>
      <c r="Q22" s="5">
        <f t="shared" si="1"/>
        <v>247</v>
      </c>
      <c r="R22" s="94">
        <f t="shared" si="2"/>
        <v>41</v>
      </c>
      <c r="S22" s="5">
        <f t="shared" si="3"/>
        <v>86</v>
      </c>
      <c r="T22" s="94">
        <f t="shared" si="4"/>
        <v>10</v>
      </c>
      <c r="U22" s="5">
        <f>ROUNDDOWN((F22/'League Boundaries'!$B$2)+(G22*'League Boundaries'!$B$3)+(I22/'League Boundaries'!$B$5)+(J22*'League Boundaries'!$B$6)+(K22/'League Boundaries'!$B$7)+(L22*'League Boundaries'!$B$8)-(H22*'League Boundaries'!$B$4)+(M22),0)</f>
        <v>152</v>
      </c>
      <c r="V22" s="94">
        <f t="shared" si="5"/>
        <v>20</v>
      </c>
      <c r="W22" s="55">
        <f t="shared" si="6"/>
        <v>152</v>
      </c>
      <c r="X22" s="56">
        <f t="shared" si="7"/>
        <v>18</v>
      </c>
      <c r="Y22" s="94" t="s">
        <v>1092</v>
      </c>
    </row>
    <row r="23" spans="1:25" x14ac:dyDescent="0.35">
      <c r="A23" s="1" t="s">
        <v>776</v>
      </c>
      <c r="B23" s="1" t="s">
        <v>777</v>
      </c>
      <c r="C23" s="1" t="s">
        <v>36</v>
      </c>
      <c r="D23">
        <v>14</v>
      </c>
      <c r="E23" s="94" t="s">
        <v>87</v>
      </c>
      <c r="F23" s="94"/>
      <c r="G23" s="94"/>
      <c r="H23" s="94"/>
      <c r="I23" s="94"/>
      <c r="J23" s="94">
        <v>79</v>
      </c>
      <c r="K23" s="94">
        <v>1190</v>
      </c>
      <c r="L23" s="94">
        <v>8</v>
      </c>
      <c r="M23"/>
      <c r="N23" s="94">
        <v>12</v>
      </c>
      <c r="O23" s="5">
        <f>ROUNDDOWN((F23/'League Boundaries'!$B$2)+(G23*'League Boundaries'!$B$3)+(I23/'League Boundaries'!$B$5)+(J23*'League Boundaries'!$B$6)+(K23/'League Boundaries'!$B$7)+(L23*'League Boundaries'!$B$8)-(H23*'League Boundaries'!$B$4)+(M23),0)</f>
        <v>167</v>
      </c>
      <c r="P23" s="94">
        <f t="shared" si="0"/>
        <v>35</v>
      </c>
      <c r="Q23" s="5">
        <f t="shared" si="1"/>
        <v>246</v>
      </c>
      <c r="R23" s="94">
        <f t="shared" si="2"/>
        <v>40</v>
      </c>
      <c r="S23" s="5">
        <f t="shared" si="3"/>
        <v>95</v>
      </c>
      <c r="T23" s="94">
        <f t="shared" si="4"/>
        <v>19</v>
      </c>
      <c r="U23" s="5">
        <f>ROUNDDOWN((F23/'League Boundaries'!$B$2)+(G23*'League Boundaries'!$B$3)+(I23/'League Boundaries'!$B$5)+(J23*'League Boundaries'!$B$6)+(K23/'League Boundaries'!$B$7)+(L23*'League Boundaries'!$B$8)-(H23*'League Boundaries'!$B$4)+(M23),0)</f>
        <v>167</v>
      </c>
      <c r="V23" s="94">
        <f t="shared" si="5"/>
        <v>35</v>
      </c>
      <c r="W23" s="55">
        <f t="shared" si="6"/>
        <v>167</v>
      </c>
      <c r="X23" s="56">
        <f t="shared" si="7"/>
        <v>33</v>
      </c>
      <c r="Y23" s="94" t="s">
        <v>1091</v>
      </c>
    </row>
    <row r="24" spans="1:25" x14ac:dyDescent="0.35">
      <c r="A24" s="1" t="s">
        <v>635</v>
      </c>
      <c r="B24" s="1" t="s">
        <v>636</v>
      </c>
      <c r="C24" s="1" t="s">
        <v>40</v>
      </c>
      <c r="D24">
        <v>10</v>
      </c>
      <c r="E24" s="94" t="s">
        <v>87</v>
      </c>
      <c r="F24" s="94"/>
      <c r="G24" s="94"/>
      <c r="H24" s="94"/>
      <c r="I24" s="94"/>
      <c r="J24" s="94">
        <v>74</v>
      </c>
      <c r="K24" s="94">
        <v>1170</v>
      </c>
      <c r="L24" s="94">
        <v>9</v>
      </c>
      <c r="M24"/>
      <c r="N24" s="94">
        <v>6</v>
      </c>
      <c r="O24" s="5">
        <f>ROUNDDOWN((F24/'League Boundaries'!$B$2)+(G24*'League Boundaries'!$B$3)+(I24/'League Boundaries'!$B$5)+(J24*'League Boundaries'!$B$6)+(K24/'League Boundaries'!$B$7)+(L24*'League Boundaries'!$B$8)-(H24*'League Boundaries'!$B$4)+(M24),0)</f>
        <v>171</v>
      </c>
      <c r="P24" s="94">
        <f t="shared" si="0"/>
        <v>39</v>
      </c>
      <c r="Q24" s="5">
        <f t="shared" si="1"/>
        <v>245</v>
      </c>
      <c r="R24" s="94">
        <f t="shared" si="2"/>
        <v>39</v>
      </c>
      <c r="S24" s="5">
        <f t="shared" si="3"/>
        <v>100</v>
      </c>
      <c r="T24" s="94">
        <f t="shared" si="4"/>
        <v>24</v>
      </c>
      <c r="U24" s="5">
        <f>ROUNDDOWN((F24/'League Boundaries'!$B$2)+(G24*'League Boundaries'!$B$3)+(I24/'League Boundaries'!$B$5)+(J24*'League Boundaries'!$B$6)+(K24/'League Boundaries'!$B$7)+(L24*'League Boundaries'!$B$8)-(H24*'League Boundaries'!$B$4)+(M24),0)</f>
        <v>171</v>
      </c>
      <c r="V24" s="94">
        <f t="shared" si="5"/>
        <v>39</v>
      </c>
      <c r="W24" s="55">
        <f t="shared" si="6"/>
        <v>171</v>
      </c>
      <c r="X24" s="56">
        <f t="shared" si="7"/>
        <v>37</v>
      </c>
      <c r="Y24" s="94" t="s">
        <v>932</v>
      </c>
    </row>
    <row r="25" spans="1:25" x14ac:dyDescent="0.35">
      <c r="A25" s="1" t="s">
        <v>763</v>
      </c>
      <c r="B25" s="1" t="s">
        <v>599</v>
      </c>
      <c r="C25" s="1" t="s">
        <v>43</v>
      </c>
      <c r="D25">
        <v>9</v>
      </c>
      <c r="E25" s="94" t="s">
        <v>87</v>
      </c>
      <c r="F25" s="94"/>
      <c r="G25" s="94"/>
      <c r="H25" s="94"/>
      <c r="I25" s="94"/>
      <c r="J25" s="94">
        <v>75</v>
      </c>
      <c r="K25" s="94">
        <v>1200</v>
      </c>
      <c r="L25" s="94">
        <v>8</v>
      </c>
      <c r="M25"/>
      <c r="N25" s="94">
        <v>12</v>
      </c>
      <c r="O25" s="5">
        <f>ROUNDDOWN((F25/'League Boundaries'!$B$2)+(G25*'League Boundaries'!$B$3)+(I25/'League Boundaries'!$B$5)+(J25*'League Boundaries'!$B$6)+(K25/'League Boundaries'!$B$7)+(L25*'League Boundaries'!$B$8)-(H25*'League Boundaries'!$B$4)+(M25),0)</f>
        <v>168</v>
      </c>
      <c r="P25" s="94">
        <f t="shared" si="0"/>
        <v>36</v>
      </c>
      <c r="Q25" s="5">
        <f t="shared" si="1"/>
        <v>243</v>
      </c>
      <c r="R25" s="94">
        <f t="shared" si="2"/>
        <v>37</v>
      </c>
      <c r="S25" s="5">
        <f t="shared" si="3"/>
        <v>96</v>
      </c>
      <c r="T25" s="94">
        <f t="shared" si="4"/>
        <v>20</v>
      </c>
      <c r="U25" s="5">
        <f>ROUNDDOWN((F25/'League Boundaries'!$B$2)+(G25*'League Boundaries'!$B$3)+(I25/'League Boundaries'!$B$5)+(J25*'League Boundaries'!$B$6)+(K25/'League Boundaries'!$B$7)+(L25*'League Boundaries'!$B$8)-(H25*'League Boundaries'!$B$4)+(M25),0)</f>
        <v>168</v>
      </c>
      <c r="V25" s="94">
        <f t="shared" si="5"/>
        <v>36</v>
      </c>
      <c r="W25" s="55">
        <f t="shared" si="6"/>
        <v>168</v>
      </c>
      <c r="X25" s="56">
        <f t="shared" si="7"/>
        <v>34</v>
      </c>
      <c r="Y25" s="94" t="s">
        <v>1099</v>
      </c>
    </row>
    <row r="26" spans="1:25" x14ac:dyDescent="0.35">
      <c r="A26" s="1" t="s">
        <v>674</v>
      </c>
      <c r="B26" s="1" t="s">
        <v>675</v>
      </c>
      <c r="C26" s="1" t="s">
        <v>53</v>
      </c>
      <c r="D26">
        <v>12</v>
      </c>
      <c r="E26" s="94" t="s">
        <v>87</v>
      </c>
      <c r="F26" s="94"/>
      <c r="G26" s="94"/>
      <c r="H26" s="94"/>
      <c r="I26" s="94"/>
      <c r="J26" s="94">
        <v>82</v>
      </c>
      <c r="K26" s="94">
        <v>1190</v>
      </c>
      <c r="L26" s="94">
        <v>7</v>
      </c>
      <c r="M26"/>
      <c r="N26" s="94">
        <v>8</v>
      </c>
      <c r="O26" s="5">
        <f>ROUNDDOWN((F26/'League Boundaries'!$B$2)+(G26*'League Boundaries'!$B$3)+(I26/'League Boundaries'!$B$5)+(J26*'League Boundaries'!$B$6)+(K26/'League Boundaries'!$B$7)+(L26*'League Boundaries'!$B$8)-(H26*'League Boundaries'!$B$4)+(M26),0)</f>
        <v>161</v>
      </c>
      <c r="P26" s="94">
        <f t="shared" si="0"/>
        <v>29</v>
      </c>
      <c r="Q26" s="5">
        <f t="shared" si="1"/>
        <v>243</v>
      </c>
      <c r="R26" s="94">
        <f t="shared" si="2"/>
        <v>37</v>
      </c>
      <c r="S26" s="5">
        <f t="shared" si="3"/>
        <v>89</v>
      </c>
      <c r="T26" s="94">
        <f t="shared" si="4"/>
        <v>13</v>
      </c>
      <c r="U26" s="5">
        <f>ROUNDDOWN((F26/'League Boundaries'!$B$2)+(G26*'League Boundaries'!$B$3)+(I26/'League Boundaries'!$B$5)+(J26*'League Boundaries'!$B$6)+(K26/'League Boundaries'!$B$7)+(L26*'League Boundaries'!$B$8)-(H26*'League Boundaries'!$B$4)+(M26),0)</f>
        <v>161</v>
      </c>
      <c r="V26" s="94">
        <f t="shared" si="5"/>
        <v>29</v>
      </c>
      <c r="W26" s="55">
        <f t="shared" si="6"/>
        <v>161</v>
      </c>
      <c r="X26" s="56">
        <f t="shared" si="7"/>
        <v>27</v>
      </c>
      <c r="Y26" s="94" t="s">
        <v>1097</v>
      </c>
    </row>
    <row r="27" spans="1:25" x14ac:dyDescent="0.35">
      <c r="A27" s="1" t="s">
        <v>646</v>
      </c>
      <c r="B27" s="1" t="s">
        <v>647</v>
      </c>
      <c r="C27" s="1" t="s">
        <v>33</v>
      </c>
      <c r="D27">
        <v>14</v>
      </c>
      <c r="E27" s="94" t="s">
        <v>87</v>
      </c>
      <c r="F27" s="94"/>
      <c r="G27" s="94"/>
      <c r="H27" s="94"/>
      <c r="I27" s="94"/>
      <c r="J27" s="94">
        <v>83</v>
      </c>
      <c r="K27" s="94">
        <v>1240</v>
      </c>
      <c r="L27" s="94">
        <v>6</v>
      </c>
      <c r="M27"/>
      <c r="N27">
        <v>3</v>
      </c>
      <c r="O27" s="5">
        <f>ROUNDDOWN((F27/'League Boundaries'!$B$2)+(G27*'League Boundaries'!$B$3)+(I27/'League Boundaries'!$B$5)+(J27*'League Boundaries'!$B$6)+(K27/'League Boundaries'!$B$7)+(L27*'League Boundaries'!$B$8)-(H27*'League Boundaries'!$B$4)+(M27),0)</f>
        <v>160</v>
      </c>
      <c r="P27" s="94">
        <f t="shared" si="0"/>
        <v>28</v>
      </c>
      <c r="Q27" s="5">
        <f t="shared" si="1"/>
        <v>243</v>
      </c>
      <c r="R27" s="94">
        <f t="shared" si="2"/>
        <v>37</v>
      </c>
      <c r="S27" s="5">
        <f t="shared" si="3"/>
        <v>85</v>
      </c>
      <c r="T27" s="94">
        <f t="shared" si="4"/>
        <v>9</v>
      </c>
      <c r="U27" s="5">
        <f>ROUNDDOWN((F27/'League Boundaries'!$B$2)+(G27*'League Boundaries'!$B$3)+(I27/'League Boundaries'!$B$5)+(J27*'League Boundaries'!$B$6)+(K27/'League Boundaries'!$B$7)+(L27*'League Boundaries'!$B$8)-(H27*'League Boundaries'!$B$4)+(M27),0)</f>
        <v>160</v>
      </c>
      <c r="V27" s="94">
        <f t="shared" si="5"/>
        <v>28</v>
      </c>
      <c r="W27" s="55">
        <f t="shared" si="6"/>
        <v>160</v>
      </c>
      <c r="X27" s="56">
        <f t="shared" si="7"/>
        <v>26</v>
      </c>
      <c r="Y27" s="94" t="s">
        <v>1190</v>
      </c>
    </row>
    <row r="28" spans="1:25" x14ac:dyDescent="0.35">
      <c r="A28" s="1" t="s">
        <v>555</v>
      </c>
      <c r="B28" s="1" t="s">
        <v>563</v>
      </c>
      <c r="C28" s="1" t="s">
        <v>57</v>
      </c>
      <c r="D28">
        <v>10</v>
      </c>
      <c r="E28" s="94" t="s">
        <v>87</v>
      </c>
      <c r="F28" s="94"/>
      <c r="G28" s="94"/>
      <c r="H28" s="94"/>
      <c r="I28" s="94"/>
      <c r="J28" s="94">
        <v>72</v>
      </c>
      <c r="K28" s="94">
        <v>1210</v>
      </c>
      <c r="L28" s="94">
        <v>8</v>
      </c>
      <c r="M28"/>
      <c r="N28" s="94">
        <v>2</v>
      </c>
      <c r="O28" s="5">
        <f>ROUNDDOWN((F28/'League Boundaries'!$B$2)+(G28*'League Boundaries'!$B$3)+(I28/'League Boundaries'!$B$5)+(J28*'League Boundaries'!$B$6)+(K28/'League Boundaries'!$B$7)+(L28*'League Boundaries'!$B$8)-(H28*'League Boundaries'!$B$4)+(M28),0)</f>
        <v>169</v>
      </c>
      <c r="P28" s="94">
        <f t="shared" si="0"/>
        <v>37</v>
      </c>
      <c r="Q28" s="5">
        <f t="shared" si="1"/>
        <v>241</v>
      </c>
      <c r="R28" s="94">
        <f t="shared" si="2"/>
        <v>35</v>
      </c>
      <c r="S28" s="5">
        <f t="shared" si="3"/>
        <v>96</v>
      </c>
      <c r="T28" s="94">
        <f t="shared" si="4"/>
        <v>20</v>
      </c>
      <c r="U28" s="5">
        <f>ROUNDDOWN((F28/'League Boundaries'!$B$2)+(G28*'League Boundaries'!$B$3)+(I28/'League Boundaries'!$B$5)+(J28*'League Boundaries'!$B$6)+(K28/'League Boundaries'!$B$7)+(L28*'League Boundaries'!$B$8)-(H28*'League Boundaries'!$B$4)+(M28),0)</f>
        <v>169</v>
      </c>
      <c r="V28" s="94">
        <f t="shared" si="5"/>
        <v>37</v>
      </c>
      <c r="W28" s="55">
        <f t="shared" si="6"/>
        <v>169</v>
      </c>
      <c r="X28" s="56">
        <f t="shared" si="7"/>
        <v>35</v>
      </c>
      <c r="Y28" s="94" t="s">
        <v>933</v>
      </c>
    </row>
    <row r="29" spans="1:25" x14ac:dyDescent="0.35">
      <c r="A29" s="1" t="s">
        <v>838</v>
      </c>
      <c r="B29" s="1" t="s">
        <v>839</v>
      </c>
      <c r="C29" s="1" t="s">
        <v>36</v>
      </c>
      <c r="D29">
        <v>14</v>
      </c>
      <c r="E29" s="94" t="s">
        <v>87</v>
      </c>
      <c r="F29" s="94"/>
      <c r="G29" s="94"/>
      <c r="H29" s="94"/>
      <c r="I29" s="94"/>
      <c r="J29" s="94">
        <v>75</v>
      </c>
      <c r="K29" s="94">
        <v>1180</v>
      </c>
      <c r="L29" s="94">
        <v>8</v>
      </c>
      <c r="M29"/>
      <c r="N29" s="94">
        <v>20</v>
      </c>
      <c r="O29" s="5">
        <f>ROUNDDOWN((F29/'League Boundaries'!$B$2)+(G29*'League Boundaries'!$B$3)+(I29/'League Boundaries'!$B$5)+(J29*'League Boundaries'!$B$6)+(K29/'League Boundaries'!$B$7)+(L29*'League Boundaries'!$B$8)-(H29*'League Boundaries'!$B$4)+(M29),0)</f>
        <v>166</v>
      </c>
      <c r="P29" s="94">
        <f t="shared" si="0"/>
        <v>34</v>
      </c>
      <c r="Q29" s="5">
        <f t="shared" si="1"/>
        <v>241</v>
      </c>
      <c r="R29" s="94">
        <f t="shared" si="2"/>
        <v>35</v>
      </c>
      <c r="S29" s="5">
        <f t="shared" si="3"/>
        <v>95</v>
      </c>
      <c r="T29" s="94">
        <f t="shared" si="4"/>
        <v>19</v>
      </c>
      <c r="U29" s="5">
        <f>ROUNDDOWN((F29/'League Boundaries'!$B$2)+(G29*'League Boundaries'!$B$3)+(I29/'League Boundaries'!$B$5)+(J29*'League Boundaries'!$B$6)+(K29/'League Boundaries'!$B$7)+(L29*'League Boundaries'!$B$8)-(H29*'League Boundaries'!$B$4)+(M29),0)</f>
        <v>166</v>
      </c>
      <c r="V29" s="94">
        <f t="shared" si="5"/>
        <v>34</v>
      </c>
      <c r="W29" s="55">
        <f t="shared" si="6"/>
        <v>166</v>
      </c>
      <c r="X29" s="56">
        <f t="shared" si="7"/>
        <v>32</v>
      </c>
      <c r="Y29" s="94" t="s">
        <v>1093</v>
      </c>
    </row>
    <row r="30" spans="1:25" x14ac:dyDescent="0.35">
      <c r="A30" s="1" t="s">
        <v>568</v>
      </c>
      <c r="B30" s="1" t="s">
        <v>584</v>
      </c>
      <c r="C30" s="1" t="s">
        <v>61</v>
      </c>
      <c r="D30">
        <v>12</v>
      </c>
      <c r="E30" s="94" t="s">
        <v>87</v>
      </c>
      <c r="F30" s="94"/>
      <c r="G30" s="94"/>
      <c r="H30" s="94"/>
      <c r="I30" s="94"/>
      <c r="J30" s="94">
        <v>84</v>
      </c>
      <c r="K30" s="94">
        <v>1140</v>
      </c>
      <c r="L30" s="94">
        <v>7</v>
      </c>
      <c r="M30"/>
      <c r="N30">
        <v>4</v>
      </c>
      <c r="O30" s="5">
        <f>ROUNDDOWN((F30/'League Boundaries'!$B$2)+(G30*'League Boundaries'!$B$3)+(I30/'League Boundaries'!$B$5)+(J30*'League Boundaries'!$B$6)+(K30/'League Boundaries'!$B$7)+(L30*'League Boundaries'!$B$8)-(H30*'League Boundaries'!$B$4)+(M30),0)</f>
        <v>156</v>
      </c>
      <c r="P30" s="94">
        <f t="shared" si="0"/>
        <v>24</v>
      </c>
      <c r="Q30" s="5">
        <f t="shared" si="1"/>
        <v>240</v>
      </c>
      <c r="R30" s="94">
        <f t="shared" si="2"/>
        <v>34</v>
      </c>
      <c r="S30" s="5">
        <f t="shared" si="3"/>
        <v>87</v>
      </c>
      <c r="T30" s="94">
        <f t="shared" si="4"/>
        <v>11</v>
      </c>
      <c r="U30" s="5">
        <f>ROUNDDOWN((F30/'League Boundaries'!$B$2)+(G30*'League Boundaries'!$B$3)+(I30/'League Boundaries'!$B$5)+(J30*'League Boundaries'!$B$6)+(K30/'League Boundaries'!$B$7)+(L30*'League Boundaries'!$B$8)-(H30*'League Boundaries'!$B$4)+(M30),0)</f>
        <v>156</v>
      </c>
      <c r="V30" s="94">
        <f t="shared" si="5"/>
        <v>24</v>
      </c>
      <c r="W30" s="55">
        <f t="shared" si="6"/>
        <v>156</v>
      </c>
      <c r="X30" s="56">
        <f t="shared" si="7"/>
        <v>22</v>
      </c>
      <c r="Y30" s="94" t="s">
        <v>1103</v>
      </c>
    </row>
    <row r="31" spans="1:25" x14ac:dyDescent="0.35">
      <c r="A31" s="1" t="s">
        <v>600</v>
      </c>
      <c r="B31" s="1" t="s">
        <v>555</v>
      </c>
      <c r="C31" s="1" t="s">
        <v>51</v>
      </c>
      <c r="D31">
        <v>6</v>
      </c>
      <c r="E31" s="94" t="s">
        <v>87</v>
      </c>
      <c r="F31" s="94"/>
      <c r="G31" s="94"/>
      <c r="H31" s="94"/>
      <c r="I31" s="94"/>
      <c r="J31" s="94">
        <v>87</v>
      </c>
      <c r="K31" s="94">
        <v>1050</v>
      </c>
      <c r="L31" s="94">
        <v>8</v>
      </c>
      <c r="M31"/>
      <c r="N31" s="94">
        <v>-3</v>
      </c>
      <c r="O31" s="5">
        <f>ROUNDDOWN((F31/'League Boundaries'!$B$2)+(G31*'League Boundaries'!$B$3)+(I31/'League Boundaries'!$B$5)+(J31*'League Boundaries'!$B$6)+(K31/'League Boundaries'!$B$7)+(L31*'League Boundaries'!$B$8)-(H31*'League Boundaries'!$B$4)+(M31),0)</f>
        <v>153</v>
      </c>
      <c r="P31" s="94">
        <f t="shared" si="0"/>
        <v>21</v>
      </c>
      <c r="Q31" s="5">
        <f t="shared" si="1"/>
        <v>240</v>
      </c>
      <c r="R31" s="94">
        <f t="shared" si="2"/>
        <v>34</v>
      </c>
      <c r="S31" s="5">
        <f t="shared" si="3"/>
        <v>90</v>
      </c>
      <c r="T31" s="94">
        <f t="shared" si="4"/>
        <v>14</v>
      </c>
      <c r="U31" s="5">
        <f>ROUNDDOWN((F31/'League Boundaries'!$B$2)+(G31*'League Boundaries'!$B$3)+(I31/'League Boundaries'!$B$5)+(J31*'League Boundaries'!$B$6)+(K31/'League Boundaries'!$B$7)+(L31*'League Boundaries'!$B$8)-(H31*'League Boundaries'!$B$4)+(M31),0)</f>
        <v>153</v>
      </c>
      <c r="V31" s="94">
        <f t="shared" si="5"/>
        <v>21</v>
      </c>
      <c r="W31" s="55">
        <f t="shared" si="6"/>
        <v>153</v>
      </c>
      <c r="X31" s="56">
        <f t="shared" si="7"/>
        <v>19</v>
      </c>
      <c r="Y31" s="94" t="s">
        <v>929</v>
      </c>
    </row>
    <row r="32" spans="1:25" x14ac:dyDescent="0.35">
      <c r="A32" s="1" t="s">
        <v>836</v>
      </c>
      <c r="B32" s="1" t="s">
        <v>837</v>
      </c>
      <c r="C32" s="1" t="s">
        <v>52</v>
      </c>
      <c r="D32">
        <v>6</v>
      </c>
      <c r="E32" s="94" t="s">
        <v>87</v>
      </c>
      <c r="F32" s="94"/>
      <c r="G32" s="94"/>
      <c r="H32" s="94"/>
      <c r="I32" s="94"/>
      <c r="J32" s="94">
        <v>78</v>
      </c>
      <c r="K32" s="94">
        <v>990</v>
      </c>
      <c r="L32" s="94">
        <v>6</v>
      </c>
      <c r="M32">
        <v>20</v>
      </c>
      <c r="N32" s="94">
        <v>40</v>
      </c>
      <c r="O32" s="5">
        <f>ROUNDDOWN((F32/'League Boundaries'!$B$2)+(G32*'League Boundaries'!$B$3)+(I32/'League Boundaries'!$B$5)+(J32*'League Boundaries'!$B$6)+(K32/'League Boundaries'!$B$7)+(L32*'League Boundaries'!$B$8)-(H32*'League Boundaries'!$B$4)+(M32),0)</f>
        <v>155</v>
      </c>
      <c r="P32" s="94">
        <f t="shared" si="0"/>
        <v>23</v>
      </c>
      <c r="Q32" s="5">
        <f t="shared" si="1"/>
        <v>233</v>
      </c>
      <c r="R32" s="94">
        <f t="shared" si="2"/>
        <v>27</v>
      </c>
      <c r="S32" s="5">
        <f t="shared" si="3"/>
        <v>91</v>
      </c>
      <c r="T32" s="94">
        <f t="shared" si="4"/>
        <v>15</v>
      </c>
      <c r="U32" s="5">
        <f>ROUNDDOWN((F32/'League Boundaries'!$B$2)+(G32*'League Boundaries'!$B$3)+(I32/'League Boundaries'!$B$5)+(J32*'League Boundaries'!$B$6)+(K32/'League Boundaries'!$B$7)+(L32*'League Boundaries'!$B$8)-(H32*'League Boundaries'!$B$4)+(M32),0)</f>
        <v>155</v>
      </c>
      <c r="V32" s="94">
        <f t="shared" si="5"/>
        <v>23</v>
      </c>
      <c r="W32" s="55">
        <f t="shared" si="6"/>
        <v>155</v>
      </c>
      <c r="X32" s="56">
        <f t="shared" si="7"/>
        <v>21</v>
      </c>
      <c r="Y32" s="94" t="s">
        <v>1095</v>
      </c>
    </row>
    <row r="33" spans="1:25" x14ac:dyDescent="0.35">
      <c r="A33" s="1" t="s">
        <v>804</v>
      </c>
      <c r="B33" s="1" t="s">
        <v>801</v>
      </c>
      <c r="C33" s="1" t="s">
        <v>46</v>
      </c>
      <c r="D33">
        <v>14</v>
      </c>
      <c r="E33" s="94" t="s">
        <v>87</v>
      </c>
      <c r="F33" s="94"/>
      <c r="G33" s="94"/>
      <c r="H33" s="94"/>
      <c r="I33" s="94"/>
      <c r="J33" s="94">
        <v>88</v>
      </c>
      <c r="K33" s="94">
        <v>1020</v>
      </c>
      <c r="L33" s="94">
        <v>6</v>
      </c>
      <c r="M33"/>
      <c r="N33">
        <v>20</v>
      </c>
      <c r="O33" s="5">
        <f>ROUNDDOWN((F33/'League Boundaries'!$B$2)+(G33*'League Boundaries'!$B$3)+(I33/'League Boundaries'!$B$5)+(J33*'League Boundaries'!$B$6)+(K33/'League Boundaries'!$B$7)+(L33*'League Boundaries'!$B$8)-(H33*'League Boundaries'!$B$4)+(M33),0)</f>
        <v>138</v>
      </c>
      <c r="P33" s="94">
        <f t="shared" si="0"/>
        <v>6</v>
      </c>
      <c r="Q33" s="5">
        <f t="shared" si="1"/>
        <v>226</v>
      </c>
      <c r="R33" s="94">
        <f t="shared" si="2"/>
        <v>20</v>
      </c>
      <c r="S33" s="5">
        <f t="shared" si="3"/>
        <v>76</v>
      </c>
      <c r="T33" s="94">
        <f t="shared" si="4"/>
        <v>0</v>
      </c>
      <c r="U33" s="5">
        <f>ROUNDDOWN((F33/'League Boundaries'!$B$2)+(G33*'League Boundaries'!$B$3)+(I33/'League Boundaries'!$B$5)+(J33*'League Boundaries'!$B$6)+(K33/'League Boundaries'!$B$7)+(L33*'League Boundaries'!$B$8)-(H33*'League Boundaries'!$B$4)+(M33),0)</f>
        <v>138</v>
      </c>
      <c r="V33" s="94">
        <f t="shared" si="5"/>
        <v>6</v>
      </c>
      <c r="W33" s="55">
        <f t="shared" si="6"/>
        <v>138</v>
      </c>
      <c r="X33" s="56">
        <f t="shared" si="7"/>
        <v>4</v>
      </c>
      <c r="Y33" s="94" t="s">
        <v>943</v>
      </c>
    </row>
    <row r="34" spans="1:25" x14ac:dyDescent="0.35">
      <c r="A34" s="1" t="s">
        <v>946</v>
      </c>
      <c r="B34" s="1" t="s">
        <v>947</v>
      </c>
      <c r="C34" s="1" t="s">
        <v>30</v>
      </c>
      <c r="D34">
        <v>11</v>
      </c>
      <c r="E34" s="94" t="s">
        <v>87</v>
      </c>
      <c r="F34" s="94"/>
      <c r="G34" s="94"/>
      <c r="H34" s="94"/>
      <c r="I34" s="94"/>
      <c r="J34" s="94">
        <v>72</v>
      </c>
      <c r="K34" s="94">
        <v>1100</v>
      </c>
      <c r="L34" s="94">
        <v>7</v>
      </c>
      <c r="M34"/>
      <c r="N34" s="94">
        <v>30</v>
      </c>
      <c r="O34" s="5">
        <f>ROUNDDOWN((F34/'League Boundaries'!$B$2)+(G34*'League Boundaries'!$B$3)+(I34/'League Boundaries'!$B$5)+(J34*'League Boundaries'!$B$6)+(K34/'League Boundaries'!$B$7)+(L34*'League Boundaries'!$B$8)-(H34*'League Boundaries'!$B$4)+(M34),0)</f>
        <v>152</v>
      </c>
      <c r="P34" s="94">
        <f t="shared" ref="P34:P65" si="8" xml:space="preserve"> O34 - $AD$2</f>
        <v>20</v>
      </c>
      <c r="Q34" s="5">
        <f t="shared" ref="Q34:Q65" si="9">ROUNDDOWN((K34/10)+J34+(L34*6) + (M34),0)</f>
        <v>224</v>
      </c>
      <c r="R34" s="94">
        <f t="shared" ref="R34:R65" si="10" xml:space="preserve"> Q34 - $AD$3</f>
        <v>18</v>
      </c>
      <c r="S34" s="5">
        <f t="shared" ref="S34:S65" si="11">ROUNDDOWN((K34/25)+(L34*6) + (M34 * 0.8),0)</f>
        <v>86</v>
      </c>
      <c r="T34" s="94">
        <f t="shared" ref="T34:T65" si="12" xml:space="preserve"> S34 - $AD$4</f>
        <v>10</v>
      </c>
      <c r="U34" s="5">
        <f>ROUNDDOWN((F34/'League Boundaries'!$B$2)+(G34*'League Boundaries'!$B$3)+(I34/'League Boundaries'!$B$5)+(J34*'League Boundaries'!$B$6)+(K34/'League Boundaries'!$B$7)+(L34*'League Boundaries'!$B$8)-(H34*'League Boundaries'!$B$4)+(M34),0)</f>
        <v>152</v>
      </c>
      <c r="V34" s="94">
        <f t="shared" ref="V34:V65" si="13" xml:space="preserve"> U34 - $AD$5</f>
        <v>20</v>
      </c>
      <c r="W34" s="55">
        <f t="shared" ref="W34:W65" si="14">ROUNDDOWN((F34/Yds.Pass.Pt)+(G34*TD.Pass.Pts)+(I34/Yds.Rush.Pt)+(J34*Catch.Pts)+(K34/Yds.Catch.Pt)+(L34*Td.RunCatch.Pts)-(H34*Intercept.Pts)+(M34),0)</f>
        <v>152</v>
      </c>
      <c r="X34" s="56">
        <f t="shared" ref="X34:X65" si="15" xml:space="preserve"> W34 - $AD$9</f>
        <v>18</v>
      </c>
      <c r="Y34" s="94" t="s">
        <v>1015</v>
      </c>
    </row>
    <row r="35" spans="1:25" x14ac:dyDescent="0.35">
      <c r="A35" s="1" t="s">
        <v>731</v>
      </c>
      <c r="B35" s="1" t="s">
        <v>584</v>
      </c>
      <c r="C35" s="1" t="s">
        <v>17</v>
      </c>
      <c r="D35">
        <v>10</v>
      </c>
      <c r="E35" s="94" t="s">
        <v>87</v>
      </c>
      <c r="F35" s="94"/>
      <c r="G35" s="94"/>
      <c r="H35" s="94"/>
      <c r="I35" s="94"/>
      <c r="J35" s="94">
        <v>65</v>
      </c>
      <c r="K35" s="94">
        <v>970</v>
      </c>
      <c r="L35" s="94">
        <v>8</v>
      </c>
      <c r="M35">
        <v>10</v>
      </c>
      <c r="N35" s="94">
        <v>12</v>
      </c>
      <c r="O35" s="5">
        <f>ROUNDDOWN((F35/'League Boundaries'!$B$2)+(G35*'League Boundaries'!$B$3)+(I35/'League Boundaries'!$B$5)+(J35*'League Boundaries'!$B$6)+(K35/'League Boundaries'!$B$7)+(L35*'League Boundaries'!$B$8)-(H35*'League Boundaries'!$B$4)+(M35),0)</f>
        <v>155</v>
      </c>
      <c r="P35" s="94">
        <f t="shared" si="8"/>
        <v>23</v>
      </c>
      <c r="Q35" s="5">
        <f t="shared" si="9"/>
        <v>220</v>
      </c>
      <c r="R35" s="94">
        <f t="shared" si="10"/>
        <v>14</v>
      </c>
      <c r="S35" s="5">
        <f t="shared" si="11"/>
        <v>94</v>
      </c>
      <c r="T35" s="94">
        <f t="shared" si="12"/>
        <v>18</v>
      </c>
      <c r="U35" s="5">
        <f>ROUNDDOWN((F35/'League Boundaries'!$B$2)+(G35*'League Boundaries'!$B$3)+(I35/'League Boundaries'!$B$5)+(J35*'League Boundaries'!$B$6)+(K35/'League Boundaries'!$B$7)+(L35*'League Boundaries'!$B$8)-(H35*'League Boundaries'!$B$4)+(M35),0)</f>
        <v>155</v>
      </c>
      <c r="V35" s="94">
        <f t="shared" si="13"/>
        <v>23</v>
      </c>
      <c r="W35" s="55">
        <f t="shared" si="14"/>
        <v>155</v>
      </c>
      <c r="X35" s="56">
        <f t="shared" si="15"/>
        <v>21</v>
      </c>
      <c r="Y35" s="94" t="s">
        <v>935</v>
      </c>
    </row>
    <row r="36" spans="1:25" x14ac:dyDescent="0.35">
      <c r="A36" s="1" t="s">
        <v>79</v>
      </c>
      <c r="B36" s="1" t="s">
        <v>614</v>
      </c>
      <c r="C36" s="1" t="s">
        <v>52</v>
      </c>
      <c r="D36">
        <v>6</v>
      </c>
      <c r="E36" s="94" t="s">
        <v>87</v>
      </c>
      <c r="F36" s="94"/>
      <c r="G36" s="94"/>
      <c r="H36" s="94"/>
      <c r="I36" s="94"/>
      <c r="J36" s="94">
        <v>71</v>
      </c>
      <c r="K36" s="94">
        <v>1010</v>
      </c>
      <c r="L36" s="94">
        <v>7</v>
      </c>
      <c r="M36">
        <v>5</v>
      </c>
      <c r="N36" s="94">
        <v>5</v>
      </c>
      <c r="O36" s="5">
        <f>ROUNDDOWN((F36/'League Boundaries'!$B$2)+(G36*'League Boundaries'!$B$3)+(I36/'League Boundaries'!$B$5)+(J36*'League Boundaries'!$B$6)+(K36/'League Boundaries'!$B$7)+(L36*'League Boundaries'!$B$8)-(H36*'League Boundaries'!$B$4)+(M36),0)</f>
        <v>148</v>
      </c>
      <c r="P36" s="94">
        <f t="shared" si="8"/>
        <v>16</v>
      </c>
      <c r="Q36" s="5">
        <f t="shared" si="9"/>
        <v>219</v>
      </c>
      <c r="R36" s="94">
        <f t="shared" si="10"/>
        <v>13</v>
      </c>
      <c r="S36" s="5">
        <f t="shared" si="11"/>
        <v>86</v>
      </c>
      <c r="T36" s="94">
        <f t="shared" si="12"/>
        <v>10</v>
      </c>
      <c r="U36" s="5">
        <f>ROUNDDOWN((F36/'League Boundaries'!$B$2)+(G36*'League Boundaries'!$B$3)+(I36/'League Boundaries'!$B$5)+(J36*'League Boundaries'!$B$6)+(K36/'League Boundaries'!$B$7)+(L36*'League Boundaries'!$B$8)-(H36*'League Boundaries'!$B$4)+(M36),0)</f>
        <v>148</v>
      </c>
      <c r="V36" s="94">
        <f t="shared" si="13"/>
        <v>16</v>
      </c>
      <c r="W36" s="55">
        <f t="shared" si="14"/>
        <v>148</v>
      </c>
      <c r="X36" s="56">
        <f t="shared" si="15"/>
        <v>14</v>
      </c>
      <c r="Y36" s="94" t="s">
        <v>1110</v>
      </c>
    </row>
    <row r="37" spans="1:25" x14ac:dyDescent="0.35">
      <c r="A37" s="1" t="s">
        <v>653</v>
      </c>
      <c r="B37" s="1" t="s">
        <v>654</v>
      </c>
      <c r="C37" s="1" t="s">
        <v>49</v>
      </c>
      <c r="D37">
        <v>10</v>
      </c>
      <c r="E37" s="94" t="s">
        <v>87</v>
      </c>
      <c r="F37" s="94"/>
      <c r="G37" s="94"/>
      <c r="H37" s="94"/>
      <c r="I37" s="94"/>
      <c r="J37" s="94">
        <v>82</v>
      </c>
      <c r="K37" s="94">
        <v>950</v>
      </c>
      <c r="L37" s="94">
        <v>7</v>
      </c>
      <c r="M37"/>
      <c r="N37" s="94">
        <v>5</v>
      </c>
      <c r="O37" s="5">
        <f>ROUNDDOWN((F37/'League Boundaries'!$B$2)+(G37*'League Boundaries'!$B$3)+(I37/'League Boundaries'!$B$5)+(J37*'League Boundaries'!$B$6)+(K37/'League Boundaries'!$B$7)+(L37*'League Boundaries'!$B$8)-(H37*'League Boundaries'!$B$4)+(M37),0)</f>
        <v>137</v>
      </c>
      <c r="P37" s="94">
        <f t="shared" si="8"/>
        <v>5</v>
      </c>
      <c r="Q37" s="5">
        <f t="shared" si="9"/>
        <v>219</v>
      </c>
      <c r="R37" s="94">
        <f t="shared" si="10"/>
        <v>13</v>
      </c>
      <c r="S37" s="5">
        <f t="shared" si="11"/>
        <v>80</v>
      </c>
      <c r="T37" s="94">
        <f t="shared" si="12"/>
        <v>4</v>
      </c>
      <c r="U37" s="5">
        <f>ROUNDDOWN((F37/'League Boundaries'!$B$2)+(G37*'League Boundaries'!$B$3)+(I37/'League Boundaries'!$B$5)+(J37*'League Boundaries'!$B$6)+(K37/'League Boundaries'!$B$7)+(L37*'League Boundaries'!$B$8)-(H37*'League Boundaries'!$B$4)+(M37),0)</f>
        <v>137</v>
      </c>
      <c r="V37" s="94">
        <f t="shared" si="13"/>
        <v>5</v>
      </c>
      <c r="W37" s="55">
        <f t="shared" si="14"/>
        <v>137</v>
      </c>
      <c r="X37" s="56">
        <f t="shared" si="15"/>
        <v>3</v>
      </c>
      <c r="Y37" s="94" t="s">
        <v>1101</v>
      </c>
    </row>
    <row r="38" spans="1:25" x14ac:dyDescent="0.35">
      <c r="A38" s="1" t="s">
        <v>834</v>
      </c>
      <c r="B38" s="1" t="s">
        <v>835</v>
      </c>
      <c r="C38" s="1" t="s">
        <v>17</v>
      </c>
      <c r="D38">
        <v>10</v>
      </c>
      <c r="E38" s="94" t="s">
        <v>87</v>
      </c>
      <c r="F38" s="94"/>
      <c r="G38" s="94"/>
      <c r="H38" s="94"/>
      <c r="I38" s="94"/>
      <c r="J38" s="94">
        <v>78</v>
      </c>
      <c r="K38" s="94">
        <v>970</v>
      </c>
      <c r="L38" s="94">
        <v>7</v>
      </c>
      <c r="M38"/>
      <c r="N38">
        <v>20</v>
      </c>
      <c r="O38" s="5">
        <f>ROUNDDOWN((F38/'League Boundaries'!$B$2)+(G38*'League Boundaries'!$B$3)+(I38/'League Boundaries'!$B$5)+(J38*'League Boundaries'!$B$6)+(K38/'League Boundaries'!$B$7)+(L38*'League Boundaries'!$B$8)-(H38*'League Boundaries'!$B$4)+(M38),0)</f>
        <v>139</v>
      </c>
      <c r="P38" s="94">
        <f t="shared" si="8"/>
        <v>7</v>
      </c>
      <c r="Q38" s="5">
        <f t="shared" si="9"/>
        <v>217</v>
      </c>
      <c r="R38" s="94">
        <f t="shared" si="10"/>
        <v>11</v>
      </c>
      <c r="S38" s="5">
        <f t="shared" si="11"/>
        <v>80</v>
      </c>
      <c r="T38" s="94">
        <f t="shared" si="12"/>
        <v>4</v>
      </c>
      <c r="U38" s="5">
        <f>ROUNDDOWN((F38/'League Boundaries'!$B$2)+(G38*'League Boundaries'!$B$3)+(I38/'League Boundaries'!$B$5)+(J38*'League Boundaries'!$B$6)+(K38/'League Boundaries'!$B$7)+(L38*'League Boundaries'!$B$8)-(H38*'League Boundaries'!$B$4)+(M38),0)</f>
        <v>139</v>
      </c>
      <c r="V38" s="94">
        <f t="shared" si="13"/>
        <v>7</v>
      </c>
      <c r="W38" s="55">
        <f t="shared" si="14"/>
        <v>139</v>
      </c>
      <c r="X38" s="56">
        <f t="shared" si="15"/>
        <v>5</v>
      </c>
      <c r="Y38" s="94" t="s">
        <v>952</v>
      </c>
    </row>
    <row r="39" spans="1:25" x14ac:dyDescent="0.35">
      <c r="A39" s="1" t="s">
        <v>966</v>
      </c>
      <c r="B39" s="1" t="s">
        <v>967</v>
      </c>
      <c r="C39" s="1" t="s">
        <v>55</v>
      </c>
      <c r="D39">
        <v>9</v>
      </c>
      <c r="E39" s="94" t="s">
        <v>87</v>
      </c>
      <c r="F39" s="94"/>
      <c r="G39" s="94"/>
      <c r="H39" s="94"/>
      <c r="I39" s="94"/>
      <c r="J39" s="94">
        <v>74</v>
      </c>
      <c r="K39" s="94">
        <v>870</v>
      </c>
      <c r="L39" s="94">
        <v>6</v>
      </c>
      <c r="M39">
        <v>15</v>
      </c>
      <c r="N39" s="94">
        <v>30</v>
      </c>
      <c r="O39" s="5">
        <f>ROUNDDOWN((F39/'League Boundaries'!$B$2)+(G39*'League Boundaries'!$B$3)+(I39/'League Boundaries'!$B$5)+(J39*'League Boundaries'!$B$6)+(K39/'League Boundaries'!$B$7)+(L39*'League Boundaries'!$B$8)-(H39*'League Boundaries'!$B$4)+(M39),0)</f>
        <v>138</v>
      </c>
      <c r="P39" s="94">
        <f t="shared" si="8"/>
        <v>6</v>
      </c>
      <c r="Q39" s="5">
        <f t="shared" si="9"/>
        <v>212</v>
      </c>
      <c r="R39" s="94">
        <f t="shared" si="10"/>
        <v>6</v>
      </c>
      <c r="S39" s="5">
        <f t="shared" si="11"/>
        <v>82</v>
      </c>
      <c r="T39" s="94">
        <f t="shared" si="12"/>
        <v>6</v>
      </c>
      <c r="U39" s="5">
        <f>ROUNDDOWN((F39/'League Boundaries'!$B$2)+(G39*'League Boundaries'!$B$3)+(I39/'League Boundaries'!$B$5)+(J39*'League Boundaries'!$B$6)+(K39/'League Boundaries'!$B$7)+(L39*'League Boundaries'!$B$8)-(H39*'League Boundaries'!$B$4)+(M39),0)</f>
        <v>138</v>
      </c>
      <c r="V39" s="94">
        <f t="shared" si="13"/>
        <v>6</v>
      </c>
      <c r="W39" s="55">
        <f t="shared" si="14"/>
        <v>138</v>
      </c>
      <c r="X39" s="56">
        <f t="shared" si="15"/>
        <v>4</v>
      </c>
      <c r="Y39" s="94" t="s">
        <v>1023</v>
      </c>
    </row>
    <row r="40" spans="1:25" x14ac:dyDescent="0.35">
      <c r="A40" s="1" t="s">
        <v>610</v>
      </c>
      <c r="B40" s="1" t="s">
        <v>611</v>
      </c>
      <c r="C40" s="1" t="s">
        <v>50</v>
      </c>
      <c r="D40">
        <v>5</v>
      </c>
      <c r="E40" s="94" t="s">
        <v>87</v>
      </c>
      <c r="F40" s="94"/>
      <c r="G40" s="94"/>
      <c r="H40" s="94"/>
      <c r="I40" s="94"/>
      <c r="J40" s="94">
        <v>72</v>
      </c>
      <c r="K40" s="94">
        <v>1030</v>
      </c>
      <c r="L40" s="94">
        <v>6</v>
      </c>
      <c r="M40"/>
      <c r="N40" s="94">
        <v>5</v>
      </c>
      <c r="O40" s="5">
        <f>ROUNDDOWN((F40/'League Boundaries'!$B$2)+(G40*'League Boundaries'!$B$3)+(I40/'League Boundaries'!$B$5)+(J40*'League Boundaries'!$B$6)+(K40/'League Boundaries'!$B$7)+(L40*'League Boundaries'!$B$8)-(H40*'League Boundaries'!$B$4)+(M40),0)</f>
        <v>139</v>
      </c>
      <c r="P40" s="94">
        <f t="shared" si="8"/>
        <v>7</v>
      </c>
      <c r="Q40" s="5">
        <f t="shared" si="9"/>
        <v>211</v>
      </c>
      <c r="R40" s="94">
        <f t="shared" si="10"/>
        <v>5</v>
      </c>
      <c r="S40" s="5">
        <f t="shared" si="11"/>
        <v>77</v>
      </c>
      <c r="T40" s="94">
        <f t="shared" si="12"/>
        <v>1</v>
      </c>
      <c r="U40" s="5">
        <f>ROUNDDOWN((F40/'League Boundaries'!$B$2)+(G40*'League Boundaries'!$B$3)+(I40/'League Boundaries'!$B$5)+(J40*'League Boundaries'!$B$6)+(K40/'League Boundaries'!$B$7)+(L40*'League Boundaries'!$B$8)-(H40*'League Boundaries'!$B$4)+(M40),0)</f>
        <v>139</v>
      </c>
      <c r="V40" s="94">
        <f t="shared" si="13"/>
        <v>7</v>
      </c>
      <c r="W40" s="55">
        <f t="shared" si="14"/>
        <v>139</v>
      </c>
      <c r="X40" s="56">
        <f t="shared" si="15"/>
        <v>5</v>
      </c>
      <c r="Y40" s="94" t="s">
        <v>1098</v>
      </c>
    </row>
    <row r="41" spans="1:25" x14ac:dyDescent="0.35">
      <c r="A41" s="1" t="s">
        <v>1026</v>
      </c>
      <c r="B41" s="1" t="s">
        <v>1027</v>
      </c>
      <c r="C41" s="1" t="s">
        <v>31</v>
      </c>
      <c r="D41">
        <v>5</v>
      </c>
      <c r="E41" s="94" t="s">
        <v>87</v>
      </c>
      <c r="F41" s="94"/>
      <c r="G41" s="94"/>
      <c r="H41" s="94"/>
      <c r="I41" s="94"/>
      <c r="J41" s="94">
        <v>76</v>
      </c>
      <c r="K41" s="94">
        <v>870</v>
      </c>
      <c r="L41" s="94">
        <v>5</v>
      </c>
      <c r="M41">
        <v>15</v>
      </c>
      <c r="N41">
        <v>30</v>
      </c>
      <c r="O41" s="5">
        <f>ROUNDDOWN((F41/'League Boundaries'!$B$2)+(G41*'League Boundaries'!$B$3)+(I41/'League Boundaries'!$B$5)+(J41*'League Boundaries'!$B$6)+(K41/'League Boundaries'!$B$7)+(L41*'League Boundaries'!$B$8)-(H41*'League Boundaries'!$B$4)+(M41),0)</f>
        <v>132</v>
      </c>
      <c r="P41" s="94">
        <f t="shared" si="8"/>
        <v>0</v>
      </c>
      <c r="Q41" s="5">
        <f t="shared" si="9"/>
        <v>208</v>
      </c>
      <c r="R41" s="94">
        <f t="shared" si="10"/>
        <v>2</v>
      </c>
      <c r="S41" s="5">
        <f t="shared" si="11"/>
        <v>76</v>
      </c>
      <c r="T41" s="94">
        <f t="shared" si="12"/>
        <v>0</v>
      </c>
      <c r="U41" s="5">
        <f>ROUNDDOWN((F41/'League Boundaries'!$B$2)+(G41*'League Boundaries'!$B$3)+(I41/'League Boundaries'!$B$5)+(J41*'League Boundaries'!$B$6)+(K41/'League Boundaries'!$B$7)+(L41*'League Boundaries'!$B$8)-(H41*'League Boundaries'!$B$4)+(M41),0)</f>
        <v>132</v>
      </c>
      <c r="V41" s="94">
        <f t="shared" si="13"/>
        <v>0</v>
      </c>
      <c r="W41" s="55">
        <f t="shared" si="14"/>
        <v>132</v>
      </c>
      <c r="X41" s="56">
        <f t="shared" si="15"/>
        <v>-2</v>
      </c>
      <c r="Y41" s="94" t="s">
        <v>1142</v>
      </c>
    </row>
    <row r="42" spans="1:25" x14ac:dyDescent="0.35">
      <c r="A42" s="1" t="s">
        <v>597</v>
      </c>
      <c r="B42" s="1" t="s">
        <v>74</v>
      </c>
      <c r="C42" s="1" t="s">
        <v>42</v>
      </c>
      <c r="D42">
        <v>11</v>
      </c>
      <c r="E42" s="94" t="s">
        <v>87</v>
      </c>
      <c r="F42" s="94"/>
      <c r="G42" s="94"/>
      <c r="H42" s="94"/>
      <c r="I42" s="94"/>
      <c r="J42" s="94">
        <v>82</v>
      </c>
      <c r="K42" s="94">
        <v>1020</v>
      </c>
      <c r="L42" s="94">
        <v>4</v>
      </c>
      <c r="M42"/>
      <c r="N42" s="94">
        <v>0</v>
      </c>
      <c r="O42" s="5">
        <f>ROUNDDOWN((F42/'League Boundaries'!$B$2)+(G42*'League Boundaries'!$B$3)+(I42/'League Boundaries'!$B$5)+(J42*'League Boundaries'!$B$6)+(K42/'League Boundaries'!$B$7)+(L42*'League Boundaries'!$B$8)-(H42*'League Boundaries'!$B$4)+(M42),0)</f>
        <v>126</v>
      </c>
      <c r="P42" s="94">
        <f t="shared" si="8"/>
        <v>-6</v>
      </c>
      <c r="Q42" s="5">
        <f t="shared" si="9"/>
        <v>208</v>
      </c>
      <c r="R42" s="94">
        <f t="shared" si="10"/>
        <v>2</v>
      </c>
      <c r="S42" s="5">
        <f t="shared" si="11"/>
        <v>64</v>
      </c>
      <c r="T42" s="94">
        <f t="shared" si="12"/>
        <v>-12</v>
      </c>
      <c r="U42" s="5">
        <f>ROUNDDOWN((F42/'League Boundaries'!$B$2)+(G42*'League Boundaries'!$B$3)+(I42/'League Boundaries'!$B$5)+(J42*'League Boundaries'!$B$6)+(K42/'League Boundaries'!$B$7)+(L42*'League Boundaries'!$B$8)-(H42*'League Boundaries'!$B$4)+(M42),0)</f>
        <v>126</v>
      </c>
      <c r="V42" s="94">
        <f t="shared" si="13"/>
        <v>-6</v>
      </c>
      <c r="W42" s="55">
        <f t="shared" si="14"/>
        <v>126</v>
      </c>
      <c r="X42" s="56">
        <f t="shared" si="15"/>
        <v>-8</v>
      </c>
      <c r="Y42" s="94" t="s">
        <v>1106</v>
      </c>
    </row>
    <row r="43" spans="1:25" x14ac:dyDescent="0.35">
      <c r="A43" s="1" t="s">
        <v>955</v>
      </c>
      <c r="B43" s="1" t="s">
        <v>956</v>
      </c>
      <c r="C43" s="1" t="s">
        <v>52</v>
      </c>
      <c r="D43">
        <v>6</v>
      </c>
      <c r="E43" s="94" t="s">
        <v>87</v>
      </c>
      <c r="F43" s="94"/>
      <c r="G43" s="94"/>
      <c r="H43" s="94"/>
      <c r="I43" s="94"/>
      <c r="J43" s="94">
        <v>61</v>
      </c>
      <c r="K43" s="94">
        <v>940</v>
      </c>
      <c r="L43" s="94">
        <v>6</v>
      </c>
      <c r="M43">
        <v>15</v>
      </c>
      <c r="N43" s="94">
        <v>30</v>
      </c>
      <c r="O43" s="5">
        <f>ROUNDDOWN((F43/'League Boundaries'!$B$2)+(G43*'League Boundaries'!$B$3)+(I43/'League Boundaries'!$B$5)+(J43*'League Boundaries'!$B$6)+(K43/'League Boundaries'!$B$7)+(L43*'League Boundaries'!$B$8)-(H43*'League Boundaries'!$B$4)+(M43),0)</f>
        <v>145</v>
      </c>
      <c r="P43" s="94">
        <f t="shared" si="8"/>
        <v>13</v>
      </c>
      <c r="Q43" s="5">
        <f t="shared" si="9"/>
        <v>206</v>
      </c>
      <c r="R43" s="94">
        <f t="shared" si="10"/>
        <v>0</v>
      </c>
      <c r="S43" s="5">
        <f t="shared" si="11"/>
        <v>85</v>
      </c>
      <c r="T43" s="94">
        <f t="shared" si="12"/>
        <v>9</v>
      </c>
      <c r="U43" s="5">
        <f>ROUNDDOWN((F43/'League Boundaries'!$B$2)+(G43*'League Boundaries'!$B$3)+(I43/'League Boundaries'!$B$5)+(J43*'League Boundaries'!$B$6)+(K43/'League Boundaries'!$B$7)+(L43*'League Boundaries'!$B$8)-(H43*'League Boundaries'!$B$4)+(M43),0)</f>
        <v>145</v>
      </c>
      <c r="V43" s="94">
        <f t="shared" si="13"/>
        <v>13</v>
      </c>
      <c r="W43" s="55">
        <f t="shared" si="14"/>
        <v>145</v>
      </c>
      <c r="X43" s="56">
        <f t="shared" si="15"/>
        <v>11</v>
      </c>
      <c r="Y43" s="94" t="s">
        <v>1174</v>
      </c>
    </row>
    <row r="44" spans="1:25" x14ac:dyDescent="0.35">
      <c r="A44" s="1" t="s">
        <v>73</v>
      </c>
      <c r="B44" s="1" t="s">
        <v>648</v>
      </c>
      <c r="C44" s="1" t="s">
        <v>26</v>
      </c>
      <c r="D44">
        <v>11</v>
      </c>
      <c r="E44" s="94" t="s">
        <v>87</v>
      </c>
      <c r="F44" s="94"/>
      <c r="G44" s="94"/>
      <c r="H44" s="94"/>
      <c r="I44" s="94"/>
      <c r="J44" s="94">
        <v>74</v>
      </c>
      <c r="K44" s="94">
        <v>960</v>
      </c>
      <c r="L44" s="94">
        <v>6</v>
      </c>
      <c r="M44"/>
      <c r="N44" s="94">
        <v>8</v>
      </c>
      <c r="O44" s="5">
        <f>ROUNDDOWN((F44/'League Boundaries'!$B$2)+(G44*'League Boundaries'!$B$3)+(I44/'League Boundaries'!$B$5)+(J44*'League Boundaries'!$B$6)+(K44/'League Boundaries'!$B$7)+(L44*'League Boundaries'!$B$8)-(H44*'League Boundaries'!$B$4)+(M44),0)</f>
        <v>132</v>
      </c>
      <c r="P44" s="94">
        <f t="shared" si="8"/>
        <v>0</v>
      </c>
      <c r="Q44" s="5">
        <f t="shared" si="9"/>
        <v>206</v>
      </c>
      <c r="R44" s="94">
        <f t="shared" si="10"/>
        <v>0</v>
      </c>
      <c r="S44" s="5">
        <f t="shared" si="11"/>
        <v>74</v>
      </c>
      <c r="T44" s="94">
        <f t="shared" si="12"/>
        <v>-2</v>
      </c>
      <c r="U44" s="5">
        <f>ROUNDDOWN((F44/'League Boundaries'!$B$2)+(G44*'League Boundaries'!$B$3)+(I44/'League Boundaries'!$B$5)+(J44*'League Boundaries'!$B$6)+(K44/'League Boundaries'!$B$7)+(L44*'League Boundaries'!$B$8)-(H44*'League Boundaries'!$B$4)+(M44),0)</f>
        <v>132</v>
      </c>
      <c r="V44" s="94">
        <f t="shared" si="13"/>
        <v>0</v>
      </c>
      <c r="W44" s="55">
        <f t="shared" si="14"/>
        <v>132</v>
      </c>
      <c r="X44" s="56">
        <f t="shared" si="15"/>
        <v>-2</v>
      </c>
      <c r="Y44" s="94" t="s">
        <v>1104</v>
      </c>
    </row>
    <row r="45" spans="1:25" x14ac:dyDescent="0.35">
      <c r="A45" s="1" t="s">
        <v>840</v>
      </c>
      <c r="B45" s="1" t="s">
        <v>41</v>
      </c>
      <c r="C45" s="1" t="s">
        <v>35</v>
      </c>
      <c r="D45">
        <v>14</v>
      </c>
      <c r="E45" s="94" t="s">
        <v>87</v>
      </c>
      <c r="F45" s="94"/>
      <c r="G45" s="94"/>
      <c r="H45" s="94"/>
      <c r="I45" s="94"/>
      <c r="J45" s="94">
        <v>81</v>
      </c>
      <c r="K45" s="94">
        <v>910</v>
      </c>
      <c r="L45" s="94">
        <v>5</v>
      </c>
      <c r="M45"/>
      <c r="N45" s="94">
        <v>15</v>
      </c>
      <c r="O45" s="5">
        <f>ROUNDDOWN((F45/'League Boundaries'!$B$2)+(G45*'League Boundaries'!$B$3)+(I45/'League Boundaries'!$B$5)+(J45*'League Boundaries'!$B$6)+(K45/'League Boundaries'!$B$7)+(L45*'League Boundaries'!$B$8)-(H45*'League Boundaries'!$B$4)+(M45),0)</f>
        <v>121</v>
      </c>
      <c r="P45" s="94">
        <f t="shared" si="8"/>
        <v>-11</v>
      </c>
      <c r="Q45" s="5">
        <f t="shared" si="9"/>
        <v>202</v>
      </c>
      <c r="R45" s="94">
        <f t="shared" si="10"/>
        <v>-4</v>
      </c>
      <c r="S45" s="5">
        <f t="shared" si="11"/>
        <v>66</v>
      </c>
      <c r="T45" s="94">
        <f t="shared" si="12"/>
        <v>-10</v>
      </c>
      <c r="U45" s="5">
        <f>ROUNDDOWN((F45/'League Boundaries'!$B$2)+(G45*'League Boundaries'!$B$3)+(I45/'League Boundaries'!$B$5)+(J45*'League Boundaries'!$B$6)+(K45/'League Boundaries'!$B$7)+(L45*'League Boundaries'!$B$8)-(H45*'League Boundaries'!$B$4)+(M45),0)</f>
        <v>121</v>
      </c>
      <c r="V45" s="94">
        <f t="shared" si="13"/>
        <v>-11</v>
      </c>
      <c r="W45" s="55">
        <f t="shared" si="14"/>
        <v>121</v>
      </c>
      <c r="X45" s="56">
        <f t="shared" si="15"/>
        <v>-13</v>
      </c>
      <c r="Y45" s="94" t="s">
        <v>968</v>
      </c>
    </row>
    <row r="46" spans="1:25" x14ac:dyDescent="0.35">
      <c r="A46" s="1" t="s">
        <v>800</v>
      </c>
      <c r="B46" s="1" t="s">
        <v>710</v>
      </c>
      <c r="C46" s="1" t="s">
        <v>48</v>
      </c>
      <c r="D46">
        <v>6</v>
      </c>
      <c r="E46" s="94" t="s">
        <v>87</v>
      </c>
      <c r="F46" s="94"/>
      <c r="G46" s="94"/>
      <c r="H46" s="94"/>
      <c r="I46" s="94"/>
      <c r="J46" s="94">
        <v>72</v>
      </c>
      <c r="K46" s="94">
        <v>920</v>
      </c>
      <c r="L46" s="94">
        <v>6</v>
      </c>
      <c r="M46"/>
      <c r="N46" s="94">
        <v>20</v>
      </c>
      <c r="O46" s="5">
        <f>ROUNDDOWN((F46/'League Boundaries'!$B$2)+(G46*'League Boundaries'!$B$3)+(I46/'League Boundaries'!$B$5)+(J46*'League Boundaries'!$B$6)+(K46/'League Boundaries'!$B$7)+(L46*'League Boundaries'!$B$8)-(H46*'League Boundaries'!$B$4)+(M46),0)</f>
        <v>128</v>
      </c>
      <c r="P46" s="94">
        <f t="shared" si="8"/>
        <v>-4</v>
      </c>
      <c r="Q46" s="5">
        <f t="shared" si="9"/>
        <v>200</v>
      </c>
      <c r="R46" s="94">
        <f t="shared" si="10"/>
        <v>-6</v>
      </c>
      <c r="S46" s="5">
        <f t="shared" si="11"/>
        <v>72</v>
      </c>
      <c r="T46" s="94">
        <f t="shared" si="12"/>
        <v>-4</v>
      </c>
      <c r="U46" s="5">
        <f>ROUNDDOWN((F46/'League Boundaries'!$B$2)+(G46*'League Boundaries'!$B$3)+(I46/'League Boundaries'!$B$5)+(J46*'League Boundaries'!$B$6)+(K46/'League Boundaries'!$B$7)+(L46*'League Boundaries'!$B$8)-(H46*'League Boundaries'!$B$4)+(M46),0)</f>
        <v>128</v>
      </c>
      <c r="V46" s="94">
        <f t="shared" si="13"/>
        <v>-4</v>
      </c>
      <c r="W46" s="55">
        <f t="shared" si="14"/>
        <v>128</v>
      </c>
      <c r="X46" s="56">
        <f t="shared" si="15"/>
        <v>-6</v>
      </c>
      <c r="Y46" s="94" t="s">
        <v>1096</v>
      </c>
    </row>
    <row r="47" spans="1:25" x14ac:dyDescent="0.35">
      <c r="A47" s="1" t="s">
        <v>796</v>
      </c>
      <c r="B47" s="1" t="s">
        <v>797</v>
      </c>
      <c r="C47" s="1" t="s">
        <v>40</v>
      </c>
      <c r="D47">
        <v>10</v>
      </c>
      <c r="E47" s="94" t="s">
        <v>87</v>
      </c>
      <c r="F47" s="94"/>
      <c r="G47" s="94"/>
      <c r="H47" s="94"/>
      <c r="I47" s="94"/>
      <c r="J47" s="94">
        <v>74</v>
      </c>
      <c r="K47" s="94">
        <v>870</v>
      </c>
      <c r="L47" s="94">
        <v>6</v>
      </c>
      <c r="M47"/>
      <c r="N47">
        <v>20</v>
      </c>
      <c r="O47" s="5">
        <f>ROUNDDOWN((F47/'League Boundaries'!$B$2)+(G47*'League Boundaries'!$B$3)+(I47/'League Boundaries'!$B$5)+(J47*'League Boundaries'!$B$6)+(K47/'League Boundaries'!$B$7)+(L47*'League Boundaries'!$B$8)-(H47*'League Boundaries'!$B$4)+(M47),0)</f>
        <v>123</v>
      </c>
      <c r="P47" s="94">
        <f t="shared" si="8"/>
        <v>-9</v>
      </c>
      <c r="Q47" s="5">
        <f t="shared" si="9"/>
        <v>197</v>
      </c>
      <c r="R47" s="94">
        <f t="shared" si="10"/>
        <v>-9</v>
      </c>
      <c r="S47" s="5">
        <f t="shared" si="11"/>
        <v>70</v>
      </c>
      <c r="T47" s="94">
        <f t="shared" si="12"/>
        <v>-6</v>
      </c>
      <c r="U47" s="5">
        <f>ROUNDDOWN((F47/'League Boundaries'!$B$2)+(G47*'League Boundaries'!$B$3)+(I47/'League Boundaries'!$B$5)+(J47*'League Boundaries'!$B$6)+(K47/'League Boundaries'!$B$7)+(L47*'League Boundaries'!$B$8)-(H47*'League Boundaries'!$B$4)+(M47),0)</f>
        <v>123</v>
      </c>
      <c r="V47" s="94">
        <f t="shared" si="13"/>
        <v>-9</v>
      </c>
      <c r="W47" s="55">
        <f t="shared" si="14"/>
        <v>123</v>
      </c>
      <c r="X47" s="56">
        <f t="shared" si="15"/>
        <v>-11</v>
      </c>
      <c r="Y47" s="94" t="s">
        <v>941</v>
      </c>
    </row>
    <row r="48" spans="1:25" x14ac:dyDescent="0.35">
      <c r="A48" s="1" t="s">
        <v>81</v>
      </c>
      <c r="B48" s="1" t="s">
        <v>735</v>
      </c>
      <c r="C48" s="1" t="s">
        <v>61</v>
      </c>
      <c r="D48">
        <v>12</v>
      </c>
      <c r="E48" s="94" t="s">
        <v>87</v>
      </c>
      <c r="F48" s="94"/>
      <c r="G48" s="94"/>
      <c r="H48" s="94"/>
      <c r="I48" s="94"/>
      <c r="J48" s="94">
        <v>62</v>
      </c>
      <c r="K48" s="94">
        <v>890</v>
      </c>
      <c r="L48" s="94">
        <v>5</v>
      </c>
      <c r="M48">
        <v>15</v>
      </c>
      <c r="N48" s="94">
        <v>30</v>
      </c>
      <c r="O48" s="5">
        <f>ROUNDDOWN((F48/'League Boundaries'!$B$2)+(G48*'League Boundaries'!$B$3)+(I48/'League Boundaries'!$B$5)+(J48*'League Boundaries'!$B$6)+(K48/'League Boundaries'!$B$7)+(L48*'League Boundaries'!$B$8)-(H48*'League Boundaries'!$B$4)+(M48),0)</f>
        <v>134</v>
      </c>
      <c r="P48" s="94">
        <f t="shared" si="8"/>
        <v>2</v>
      </c>
      <c r="Q48" s="5">
        <f t="shared" si="9"/>
        <v>196</v>
      </c>
      <c r="R48" s="94">
        <f t="shared" si="10"/>
        <v>-10</v>
      </c>
      <c r="S48" s="5">
        <f t="shared" si="11"/>
        <v>77</v>
      </c>
      <c r="T48" s="94">
        <f t="shared" si="12"/>
        <v>1</v>
      </c>
      <c r="U48" s="5">
        <f>ROUNDDOWN((F48/'League Boundaries'!$B$2)+(G48*'League Boundaries'!$B$3)+(I48/'League Boundaries'!$B$5)+(J48*'League Boundaries'!$B$6)+(K48/'League Boundaries'!$B$7)+(L48*'League Boundaries'!$B$8)-(H48*'League Boundaries'!$B$4)+(M48),0)</f>
        <v>134</v>
      </c>
      <c r="V48" s="94">
        <f t="shared" si="13"/>
        <v>2</v>
      </c>
      <c r="W48" s="55">
        <f t="shared" si="14"/>
        <v>134</v>
      </c>
      <c r="X48" s="56">
        <f t="shared" si="15"/>
        <v>0</v>
      </c>
      <c r="Y48" s="94" t="s">
        <v>1022</v>
      </c>
    </row>
    <row r="49" spans="1:25" x14ac:dyDescent="0.35">
      <c r="A49" s="1" t="s">
        <v>978</v>
      </c>
      <c r="B49" s="1" t="s">
        <v>793</v>
      </c>
      <c r="C49" s="1" t="s">
        <v>31</v>
      </c>
      <c r="D49">
        <v>5</v>
      </c>
      <c r="E49" s="94" t="s">
        <v>87</v>
      </c>
      <c r="F49" s="94"/>
      <c r="G49" s="94"/>
      <c r="H49" s="94"/>
      <c r="I49" s="94"/>
      <c r="J49" s="94">
        <v>65</v>
      </c>
      <c r="K49" s="94">
        <v>940</v>
      </c>
      <c r="L49" s="94">
        <v>6</v>
      </c>
      <c r="M49"/>
      <c r="N49" s="94">
        <v>10</v>
      </c>
      <c r="O49" s="5">
        <f>ROUNDDOWN((F49/'League Boundaries'!$B$2)+(G49*'League Boundaries'!$B$3)+(I49/'League Boundaries'!$B$5)+(J49*'League Boundaries'!$B$6)+(K49/'League Boundaries'!$B$7)+(L49*'League Boundaries'!$B$8)-(H49*'League Boundaries'!$B$4)+(M49),0)</f>
        <v>130</v>
      </c>
      <c r="P49" s="94">
        <f t="shared" si="8"/>
        <v>-2</v>
      </c>
      <c r="Q49" s="5">
        <f t="shared" si="9"/>
        <v>195</v>
      </c>
      <c r="R49" s="94">
        <f t="shared" si="10"/>
        <v>-11</v>
      </c>
      <c r="S49" s="5">
        <f t="shared" si="11"/>
        <v>73</v>
      </c>
      <c r="T49" s="94">
        <f t="shared" si="12"/>
        <v>-3</v>
      </c>
      <c r="U49" s="5">
        <f>ROUNDDOWN((F49/'League Boundaries'!$B$2)+(G49*'League Boundaries'!$B$3)+(I49/'League Boundaries'!$B$5)+(J49*'League Boundaries'!$B$6)+(K49/'League Boundaries'!$B$7)+(L49*'League Boundaries'!$B$8)-(H49*'League Boundaries'!$B$4)+(M49),0)</f>
        <v>130</v>
      </c>
      <c r="V49" s="94">
        <f t="shared" si="13"/>
        <v>-2</v>
      </c>
      <c r="W49" s="55">
        <f t="shared" si="14"/>
        <v>130</v>
      </c>
      <c r="X49" s="56">
        <f t="shared" si="15"/>
        <v>-4</v>
      </c>
      <c r="Y49" s="94" t="s">
        <v>1108</v>
      </c>
    </row>
    <row r="50" spans="1:25" x14ac:dyDescent="0.35">
      <c r="A50" s="1" t="s">
        <v>1156</v>
      </c>
      <c r="B50" s="1" t="s">
        <v>734</v>
      </c>
      <c r="C50" s="1" t="s">
        <v>47</v>
      </c>
      <c r="D50">
        <v>12</v>
      </c>
      <c r="E50" s="94" t="s">
        <v>87</v>
      </c>
      <c r="F50" s="94"/>
      <c r="G50" s="94"/>
      <c r="H50" s="94"/>
      <c r="I50" s="94"/>
      <c r="J50" s="94">
        <v>65</v>
      </c>
      <c r="K50" s="94">
        <v>890</v>
      </c>
      <c r="L50" s="94">
        <v>5</v>
      </c>
      <c r="M50">
        <v>10</v>
      </c>
      <c r="N50">
        <v>20</v>
      </c>
      <c r="O50" s="5">
        <f>ROUNDDOWN((F50/'League Boundaries'!$B$2)+(G50*'League Boundaries'!$B$3)+(I50/'League Boundaries'!$B$5)+(J50*'League Boundaries'!$B$6)+(K50/'League Boundaries'!$B$7)+(L50*'League Boundaries'!$B$8)-(H50*'League Boundaries'!$B$4)+(M50),0)</f>
        <v>129</v>
      </c>
      <c r="P50" s="94">
        <f t="shared" si="8"/>
        <v>-3</v>
      </c>
      <c r="Q50" s="5">
        <f t="shared" si="9"/>
        <v>194</v>
      </c>
      <c r="R50" s="94">
        <f t="shared" si="10"/>
        <v>-12</v>
      </c>
      <c r="S50" s="5">
        <f t="shared" si="11"/>
        <v>73</v>
      </c>
      <c r="T50" s="94">
        <f t="shared" si="12"/>
        <v>-3</v>
      </c>
      <c r="U50" s="5">
        <f>ROUNDDOWN((F50/'League Boundaries'!$B$2)+(G50*'League Boundaries'!$B$3)+(I50/'League Boundaries'!$B$5)+(J50*'League Boundaries'!$B$6)+(K50/'League Boundaries'!$B$7)+(L50*'League Boundaries'!$B$8)-(H50*'League Boundaries'!$B$4)+(M50),0)</f>
        <v>129</v>
      </c>
      <c r="V50" s="94">
        <f t="shared" si="13"/>
        <v>-3</v>
      </c>
      <c r="W50" s="55">
        <f t="shared" si="14"/>
        <v>129</v>
      </c>
      <c r="X50" s="56">
        <f t="shared" si="15"/>
        <v>-5</v>
      </c>
      <c r="Y50" s="94" t="s">
        <v>1157</v>
      </c>
    </row>
    <row r="51" spans="1:25" x14ac:dyDescent="0.35">
      <c r="A51" s="1" t="s">
        <v>604</v>
      </c>
      <c r="B51" s="1" t="s">
        <v>743</v>
      </c>
      <c r="C51" s="1" t="s">
        <v>32</v>
      </c>
      <c r="D51">
        <v>14</v>
      </c>
      <c r="E51" s="94" t="s">
        <v>87</v>
      </c>
      <c r="F51" s="94"/>
      <c r="G51" s="94"/>
      <c r="H51" s="94"/>
      <c r="I51" s="94"/>
      <c r="J51" s="94">
        <v>64</v>
      </c>
      <c r="K51" s="94">
        <v>930</v>
      </c>
      <c r="L51" s="94">
        <v>6</v>
      </c>
      <c r="M51"/>
      <c r="N51" s="94">
        <v>25</v>
      </c>
      <c r="O51" s="5">
        <f>ROUNDDOWN((F51/'League Boundaries'!$B$2)+(G51*'League Boundaries'!$B$3)+(I51/'League Boundaries'!$B$5)+(J51*'League Boundaries'!$B$6)+(K51/'League Boundaries'!$B$7)+(L51*'League Boundaries'!$B$8)-(H51*'League Boundaries'!$B$4)+(M51),0)</f>
        <v>129</v>
      </c>
      <c r="P51" s="94">
        <f t="shared" si="8"/>
        <v>-3</v>
      </c>
      <c r="Q51" s="5">
        <f t="shared" si="9"/>
        <v>193</v>
      </c>
      <c r="R51" s="94">
        <f t="shared" si="10"/>
        <v>-13</v>
      </c>
      <c r="S51" s="5">
        <f t="shared" si="11"/>
        <v>73</v>
      </c>
      <c r="T51" s="94">
        <f t="shared" si="12"/>
        <v>-3</v>
      </c>
      <c r="U51" s="5">
        <f>ROUNDDOWN((F51/'League Boundaries'!$B$2)+(G51*'League Boundaries'!$B$3)+(I51/'League Boundaries'!$B$5)+(J51*'League Boundaries'!$B$6)+(K51/'League Boundaries'!$B$7)+(L51*'League Boundaries'!$B$8)-(H51*'League Boundaries'!$B$4)+(M51),0)</f>
        <v>129</v>
      </c>
      <c r="V51" s="94">
        <f t="shared" si="13"/>
        <v>-3</v>
      </c>
      <c r="W51" s="55">
        <f t="shared" si="14"/>
        <v>129</v>
      </c>
      <c r="X51" s="56">
        <f t="shared" si="15"/>
        <v>-5</v>
      </c>
      <c r="Y51" s="94" t="s">
        <v>1182</v>
      </c>
    </row>
    <row r="52" spans="1:25" x14ac:dyDescent="0.35">
      <c r="A52" s="1" t="s">
        <v>761</v>
      </c>
      <c r="B52" s="1" t="s">
        <v>762</v>
      </c>
      <c r="C52" s="1" t="s">
        <v>17</v>
      </c>
      <c r="D52">
        <v>10</v>
      </c>
      <c r="E52" s="94" t="s">
        <v>87</v>
      </c>
      <c r="F52" s="94"/>
      <c r="G52" s="94"/>
      <c r="H52" s="94"/>
      <c r="I52" s="94"/>
      <c r="J52" s="94">
        <v>67</v>
      </c>
      <c r="K52" s="94">
        <v>810</v>
      </c>
      <c r="L52" s="94">
        <v>7</v>
      </c>
      <c r="M52"/>
      <c r="N52" s="94">
        <v>15</v>
      </c>
      <c r="O52" s="5">
        <f>ROUNDDOWN((F52/'League Boundaries'!$B$2)+(G52*'League Boundaries'!$B$3)+(I52/'League Boundaries'!$B$5)+(J52*'League Boundaries'!$B$6)+(K52/'League Boundaries'!$B$7)+(L52*'League Boundaries'!$B$8)-(H52*'League Boundaries'!$B$4)+(M52),0)</f>
        <v>123</v>
      </c>
      <c r="P52" s="94">
        <f t="shared" si="8"/>
        <v>-9</v>
      </c>
      <c r="Q52" s="5">
        <f t="shared" si="9"/>
        <v>190</v>
      </c>
      <c r="R52" s="94">
        <f t="shared" si="10"/>
        <v>-16</v>
      </c>
      <c r="S52" s="5">
        <f t="shared" si="11"/>
        <v>74</v>
      </c>
      <c r="T52" s="94">
        <f t="shared" si="12"/>
        <v>-2</v>
      </c>
      <c r="U52" s="5">
        <f>ROUNDDOWN((F52/'League Boundaries'!$B$2)+(G52*'League Boundaries'!$B$3)+(I52/'League Boundaries'!$B$5)+(J52*'League Boundaries'!$B$6)+(K52/'League Boundaries'!$B$7)+(L52*'League Boundaries'!$B$8)-(H52*'League Boundaries'!$B$4)+(M52),0)</f>
        <v>123</v>
      </c>
      <c r="V52" s="94">
        <f t="shared" si="13"/>
        <v>-9</v>
      </c>
      <c r="W52" s="55">
        <f t="shared" si="14"/>
        <v>123</v>
      </c>
      <c r="X52" s="56">
        <f t="shared" si="15"/>
        <v>-11</v>
      </c>
      <c r="Y52" s="94" t="s">
        <v>969</v>
      </c>
    </row>
    <row r="53" spans="1:25" x14ac:dyDescent="0.35">
      <c r="A53" s="1" t="s">
        <v>157</v>
      </c>
      <c r="B53" s="1" t="s">
        <v>158</v>
      </c>
      <c r="C53" s="1" t="s">
        <v>50</v>
      </c>
      <c r="D53">
        <v>5</v>
      </c>
      <c r="E53" s="94" t="s">
        <v>87</v>
      </c>
      <c r="F53" s="94"/>
      <c r="G53" s="94"/>
      <c r="H53" s="94"/>
      <c r="I53" s="94"/>
      <c r="J53" s="94">
        <v>64</v>
      </c>
      <c r="K53" s="94">
        <v>880</v>
      </c>
      <c r="L53" s="94">
        <v>6</v>
      </c>
      <c r="M53"/>
      <c r="N53" s="94">
        <v>-6</v>
      </c>
      <c r="O53" s="5">
        <f>ROUNDDOWN((F53/'League Boundaries'!$B$2)+(G53*'League Boundaries'!$B$3)+(I53/'League Boundaries'!$B$5)+(J53*'League Boundaries'!$B$6)+(K53/'League Boundaries'!$B$7)+(L53*'League Boundaries'!$B$8)-(H53*'League Boundaries'!$B$4)+(M53),0)</f>
        <v>124</v>
      </c>
      <c r="P53" s="94">
        <f t="shared" si="8"/>
        <v>-8</v>
      </c>
      <c r="Q53" s="5">
        <f t="shared" si="9"/>
        <v>188</v>
      </c>
      <c r="R53" s="94">
        <f t="shared" si="10"/>
        <v>-18</v>
      </c>
      <c r="S53" s="5">
        <f t="shared" si="11"/>
        <v>71</v>
      </c>
      <c r="T53" s="94">
        <f t="shared" si="12"/>
        <v>-5</v>
      </c>
      <c r="U53" s="5">
        <f>ROUNDDOWN((F53/'League Boundaries'!$B$2)+(G53*'League Boundaries'!$B$3)+(I53/'League Boundaries'!$B$5)+(J53*'League Boundaries'!$B$6)+(K53/'League Boundaries'!$B$7)+(L53*'League Boundaries'!$B$8)-(H53*'League Boundaries'!$B$4)+(M53),0)</f>
        <v>124</v>
      </c>
      <c r="V53" s="94">
        <f t="shared" si="13"/>
        <v>-8</v>
      </c>
      <c r="W53" s="55">
        <f t="shared" si="14"/>
        <v>124</v>
      </c>
      <c r="X53" s="56">
        <f t="shared" si="15"/>
        <v>-10</v>
      </c>
      <c r="Y53" s="94" t="s">
        <v>1167</v>
      </c>
    </row>
    <row r="54" spans="1:25" x14ac:dyDescent="0.35">
      <c r="A54" s="1" t="s">
        <v>78</v>
      </c>
      <c r="B54" s="1" t="s">
        <v>83</v>
      </c>
      <c r="C54" s="1" t="s">
        <v>44</v>
      </c>
      <c r="D54">
        <v>12</v>
      </c>
      <c r="E54" s="94" t="s">
        <v>87</v>
      </c>
      <c r="F54" s="94"/>
      <c r="G54" s="94"/>
      <c r="H54" s="94"/>
      <c r="I54" s="94"/>
      <c r="J54" s="94">
        <v>61</v>
      </c>
      <c r="K54" s="94">
        <v>860</v>
      </c>
      <c r="L54" s="94">
        <v>5</v>
      </c>
      <c r="M54">
        <v>10</v>
      </c>
      <c r="N54" s="94">
        <v>5</v>
      </c>
      <c r="O54" s="5">
        <f>ROUNDDOWN((F54/'League Boundaries'!$B$2)+(G54*'League Boundaries'!$B$3)+(I54/'League Boundaries'!$B$5)+(J54*'League Boundaries'!$B$6)+(K54/'League Boundaries'!$B$7)+(L54*'League Boundaries'!$B$8)-(H54*'League Boundaries'!$B$4)+(M54),0)</f>
        <v>126</v>
      </c>
      <c r="P54" s="94">
        <f t="shared" si="8"/>
        <v>-6</v>
      </c>
      <c r="Q54" s="5">
        <f t="shared" si="9"/>
        <v>187</v>
      </c>
      <c r="R54" s="94">
        <f t="shared" si="10"/>
        <v>-19</v>
      </c>
      <c r="S54" s="5">
        <f t="shared" si="11"/>
        <v>72</v>
      </c>
      <c r="T54" s="94">
        <f t="shared" si="12"/>
        <v>-4</v>
      </c>
      <c r="U54" s="5">
        <f>ROUNDDOWN((F54/'League Boundaries'!$B$2)+(G54*'League Boundaries'!$B$3)+(I54/'League Boundaries'!$B$5)+(J54*'League Boundaries'!$B$6)+(K54/'League Boundaries'!$B$7)+(L54*'League Boundaries'!$B$8)-(H54*'League Boundaries'!$B$4)+(M54),0)</f>
        <v>126</v>
      </c>
      <c r="V54" s="94">
        <f t="shared" si="13"/>
        <v>-6</v>
      </c>
      <c r="W54" s="55">
        <f t="shared" si="14"/>
        <v>126</v>
      </c>
      <c r="X54" s="56">
        <f t="shared" si="15"/>
        <v>-8</v>
      </c>
      <c r="Y54" s="94" t="s">
        <v>1105</v>
      </c>
    </row>
    <row r="55" spans="1:25" x14ac:dyDescent="0.35">
      <c r="A55" s="1" t="s">
        <v>569</v>
      </c>
      <c r="B55" s="1" t="s">
        <v>160</v>
      </c>
      <c r="C55" s="1" t="s">
        <v>40</v>
      </c>
      <c r="D55">
        <v>10</v>
      </c>
      <c r="E55" s="94" t="s">
        <v>87</v>
      </c>
      <c r="F55" s="94"/>
      <c r="G55" s="94"/>
      <c r="H55" s="94"/>
      <c r="I55" s="94"/>
      <c r="J55" s="94">
        <v>68</v>
      </c>
      <c r="K55" s="94">
        <v>870</v>
      </c>
      <c r="L55" s="94">
        <v>5</v>
      </c>
      <c r="M55" s="94"/>
      <c r="N55" s="94">
        <v>0</v>
      </c>
      <c r="O55" s="5">
        <f>ROUNDDOWN((F55/'League Boundaries'!$B$2)+(G55*'League Boundaries'!$B$3)+(I55/'League Boundaries'!$B$5)+(J55*'League Boundaries'!$B$6)+(K55/'League Boundaries'!$B$7)+(L55*'League Boundaries'!$B$8)-(H55*'League Boundaries'!$B$4)+(M55),0)</f>
        <v>117</v>
      </c>
      <c r="P55" s="94">
        <f t="shared" si="8"/>
        <v>-15</v>
      </c>
      <c r="Q55" s="5">
        <f t="shared" si="9"/>
        <v>185</v>
      </c>
      <c r="R55" s="94">
        <f t="shared" si="10"/>
        <v>-21</v>
      </c>
      <c r="S55" s="5">
        <f t="shared" si="11"/>
        <v>64</v>
      </c>
      <c r="T55" s="94">
        <f t="shared" si="12"/>
        <v>-12</v>
      </c>
      <c r="U55" s="5">
        <f>ROUNDDOWN((F55/'League Boundaries'!$B$2)+(G55*'League Boundaries'!$B$3)+(I55/'League Boundaries'!$B$5)+(J55*'League Boundaries'!$B$6)+(K55/'League Boundaries'!$B$7)+(L55*'League Boundaries'!$B$8)-(H55*'League Boundaries'!$B$4)+(M55),0)</f>
        <v>117</v>
      </c>
      <c r="V55" s="94">
        <f t="shared" si="13"/>
        <v>-15</v>
      </c>
      <c r="W55" s="55">
        <f t="shared" si="14"/>
        <v>117</v>
      </c>
      <c r="X55" s="56">
        <f t="shared" si="15"/>
        <v>-17</v>
      </c>
      <c r="Y55" s="94" t="s">
        <v>936</v>
      </c>
    </row>
    <row r="56" spans="1:25" x14ac:dyDescent="0.35">
      <c r="A56" s="1" t="s">
        <v>637</v>
      </c>
      <c r="B56" s="1" t="s">
        <v>160</v>
      </c>
      <c r="C56" s="1" t="s">
        <v>50</v>
      </c>
      <c r="D56">
        <v>5</v>
      </c>
      <c r="E56" s="94" t="s">
        <v>87</v>
      </c>
      <c r="F56" s="94"/>
      <c r="G56" s="94"/>
      <c r="H56" s="94"/>
      <c r="I56" s="94"/>
      <c r="J56" s="94">
        <v>75</v>
      </c>
      <c r="K56" s="94">
        <v>800</v>
      </c>
      <c r="L56" s="94">
        <v>5</v>
      </c>
      <c r="M56"/>
      <c r="N56">
        <v>2</v>
      </c>
      <c r="O56" s="5">
        <f>ROUNDDOWN((F56/'League Boundaries'!$B$2)+(G56*'League Boundaries'!$B$3)+(I56/'League Boundaries'!$B$5)+(J56*'League Boundaries'!$B$6)+(K56/'League Boundaries'!$B$7)+(L56*'League Boundaries'!$B$8)-(H56*'League Boundaries'!$B$4)+(M56),0)</f>
        <v>110</v>
      </c>
      <c r="P56" s="94">
        <f t="shared" si="8"/>
        <v>-22</v>
      </c>
      <c r="Q56" s="5">
        <f t="shared" si="9"/>
        <v>185</v>
      </c>
      <c r="R56" s="94">
        <f t="shared" si="10"/>
        <v>-21</v>
      </c>
      <c r="S56" s="5">
        <f t="shared" si="11"/>
        <v>62</v>
      </c>
      <c r="T56" s="94">
        <f t="shared" si="12"/>
        <v>-14</v>
      </c>
      <c r="U56" s="5">
        <f>ROUNDDOWN((F56/'League Boundaries'!$B$2)+(G56*'League Boundaries'!$B$3)+(I56/'League Boundaries'!$B$5)+(J56*'League Boundaries'!$B$6)+(K56/'League Boundaries'!$B$7)+(L56*'League Boundaries'!$B$8)-(H56*'League Boundaries'!$B$4)+(M56),0)</f>
        <v>110</v>
      </c>
      <c r="V56" s="94">
        <f t="shared" si="13"/>
        <v>-22</v>
      </c>
      <c r="W56" s="55">
        <f t="shared" si="14"/>
        <v>110</v>
      </c>
      <c r="X56" s="56">
        <f t="shared" si="15"/>
        <v>-24</v>
      </c>
      <c r="Y56" s="94" t="s">
        <v>1112</v>
      </c>
    </row>
    <row r="57" spans="1:25" x14ac:dyDescent="0.35">
      <c r="A57" s="1" t="s">
        <v>807</v>
      </c>
      <c r="B57" s="1" t="s">
        <v>808</v>
      </c>
      <c r="C57" s="1" t="s">
        <v>22</v>
      </c>
      <c r="D57">
        <v>12</v>
      </c>
      <c r="E57" s="94" t="s">
        <v>87</v>
      </c>
      <c r="F57" s="94"/>
      <c r="G57" s="94"/>
      <c r="H57" s="94"/>
      <c r="I57" s="94"/>
      <c r="J57" s="94">
        <v>57</v>
      </c>
      <c r="K57" s="94">
        <v>910</v>
      </c>
      <c r="L57" s="94">
        <v>6</v>
      </c>
      <c r="M57"/>
      <c r="N57" s="94">
        <v>15</v>
      </c>
      <c r="O57" s="5">
        <f>ROUNDDOWN((F57/'League Boundaries'!$B$2)+(G57*'League Boundaries'!$B$3)+(I57/'League Boundaries'!$B$5)+(J57*'League Boundaries'!$B$6)+(K57/'League Boundaries'!$B$7)+(L57*'League Boundaries'!$B$8)-(H57*'League Boundaries'!$B$4)+(M57),0)</f>
        <v>127</v>
      </c>
      <c r="P57" s="94">
        <f t="shared" si="8"/>
        <v>-5</v>
      </c>
      <c r="Q57" s="5">
        <f t="shared" si="9"/>
        <v>184</v>
      </c>
      <c r="R57" s="94">
        <f t="shared" si="10"/>
        <v>-22</v>
      </c>
      <c r="S57" s="5">
        <f t="shared" si="11"/>
        <v>72</v>
      </c>
      <c r="T57" s="94">
        <f t="shared" si="12"/>
        <v>-4</v>
      </c>
      <c r="U57" s="5">
        <f>ROUNDDOWN((F57/'League Boundaries'!$B$2)+(G57*'League Boundaries'!$B$3)+(I57/'League Boundaries'!$B$5)+(J57*'League Boundaries'!$B$6)+(K57/'League Boundaries'!$B$7)+(L57*'League Boundaries'!$B$8)-(H57*'League Boundaries'!$B$4)+(M57),0)</f>
        <v>127</v>
      </c>
      <c r="V57" s="94">
        <f t="shared" si="13"/>
        <v>-5</v>
      </c>
      <c r="W57" s="55">
        <f t="shared" si="14"/>
        <v>127</v>
      </c>
      <c r="X57" s="56">
        <f t="shared" si="15"/>
        <v>-7</v>
      </c>
      <c r="Y57" s="94" t="s">
        <v>950</v>
      </c>
    </row>
    <row r="58" spans="1:25" x14ac:dyDescent="0.35">
      <c r="A58" s="1" t="s">
        <v>669</v>
      </c>
      <c r="B58" s="1" t="s">
        <v>670</v>
      </c>
      <c r="C58" s="1" t="s">
        <v>57</v>
      </c>
      <c r="D58">
        <v>10</v>
      </c>
      <c r="E58" s="94" t="s">
        <v>87</v>
      </c>
      <c r="F58" s="94"/>
      <c r="G58" s="94"/>
      <c r="H58" s="94"/>
      <c r="I58" s="94"/>
      <c r="J58" s="94">
        <v>65</v>
      </c>
      <c r="K58" s="94">
        <v>890</v>
      </c>
      <c r="L58" s="94">
        <v>5</v>
      </c>
      <c r="M58"/>
      <c r="N58" s="94">
        <v>5</v>
      </c>
      <c r="O58" s="5">
        <f>ROUNDDOWN((F58/'League Boundaries'!$B$2)+(G58*'League Boundaries'!$B$3)+(I58/'League Boundaries'!$B$5)+(J58*'League Boundaries'!$B$6)+(K58/'League Boundaries'!$B$7)+(L58*'League Boundaries'!$B$8)-(H58*'League Boundaries'!$B$4)+(M58),0)</f>
        <v>119</v>
      </c>
      <c r="P58" s="94">
        <f t="shared" si="8"/>
        <v>-13</v>
      </c>
      <c r="Q58" s="5">
        <f t="shared" si="9"/>
        <v>184</v>
      </c>
      <c r="R58" s="94">
        <f t="shared" si="10"/>
        <v>-22</v>
      </c>
      <c r="S58" s="5">
        <f t="shared" si="11"/>
        <v>65</v>
      </c>
      <c r="T58" s="94">
        <f t="shared" si="12"/>
        <v>-11</v>
      </c>
      <c r="U58" s="5">
        <f>ROUNDDOWN((F58/'League Boundaries'!$B$2)+(G58*'League Boundaries'!$B$3)+(I58/'League Boundaries'!$B$5)+(J58*'League Boundaries'!$B$6)+(K58/'League Boundaries'!$B$7)+(L58*'League Boundaries'!$B$8)-(H58*'League Boundaries'!$B$4)+(M58),0)</f>
        <v>119</v>
      </c>
      <c r="V58" s="94">
        <f t="shared" si="13"/>
        <v>-13</v>
      </c>
      <c r="W58" s="55">
        <f t="shared" si="14"/>
        <v>119</v>
      </c>
      <c r="X58" s="56">
        <f t="shared" si="15"/>
        <v>-15</v>
      </c>
      <c r="Y58" s="94" t="s">
        <v>1109</v>
      </c>
    </row>
    <row r="59" spans="1:25" x14ac:dyDescent="0.35">
      <c r="A59" s="1" t="s">
        <v>707</v>
      </c>
      <c r="B59" s="1" t="s">
        <v>708</v>
      </c>
      <c r="C59" s="1" t="s">
        <v>28</v>
      </c>
      <c r="D59">
        <v>12</v>
      </c>
      <c r="E59" s="94" t="s">
        <v>87</v>
      </c>
      <c r="F59" s="94"/>
      <c r="G59" s="94"/>
      <c r="H59" s="94"/>
      <c r="I59" s="94"/>
      <c r="J59" s="94">
        <v>70</v>
      </c>
      <c r="K59" s="94">
        <v>880</v>
      </c>
      <c r="L59" s="94">
        <v>4</v>
      </c>
      <c r="M59"/>
      <c r="N59" s="94">
        <v>7</v>
      </c>
      <c r="O59" s="5">
        <f>ROUNDDOWN((F59/'League Boundaries'!$B$2)+(G59*'League Boundaries'!$B$3)+(I59/'League Boundaries'!$B$5)+(J59*'League Boundaries'!$B$6)+(K59/'League Boundaries'!$B$7)+(L59*'League Boundaries'!$B$8)-(H59*'League Boundaries'!$B$4)+(M59),0)</f>
        <v>112</v>
      </c>
      <c r="P59" s="94">
        <f t="shared" si="8"/>
        <v>-20</v>
      </c>
      <c r="Q59" s="5">
        <f t="shared" si="9"/>
        <v>182</v>
      </c>
      <c r="R59" s="94">
        <f t="shared" si="10"/>
        <v>-24</v>
      </c>
      <c r="S59" s="5">
        <f t="shared" si="11"/>
        <v>59</v>
      </c>
      <c r="T59" s="94">
        <f t="shared" si="12"/>
        <v>-17</v>
      </c>
      <c r="U59" s="5">
        <f>ROUNDDOWN((F59/'League Boundaries'!$B$2)+(G59*'League Boundaries'!$B$3)+(I59/'League Boundaries'!$B$5)+(J59*'League Boundaries'!$B$6)+(K59/'League Boundaries'!$B$7)+(L59*'League Boundaries'!$B$8)-(H59*'League Boundaries'!$B$4)+(M59),0)</f>
        <v>112</v>
      </c>
      <c r="V59" s="94">
        <f t="shared" si="13"/>
        <v>-20</v>
      </c>
      <c r="W59" s="55">
        <f t="shared" si="14"/>
        <v>112</v>
      </c>
      <c r="X59" s="56">
        <f t="shared" si="15"/>
        <v>-22</v>
      </c>
      <c r="Y59" s="94" t="s">
        <v>1121</v>
      </c>
    </row>
    <row r="60" spans="1:25" x14ac:dyDescent="0.35">
      <c r="A60" s="1" t="s">
        <v>591</v>
      </c>
      <c r="B60" s="1" t="s">
        <v>168</v>
      </c>
      <c r="C60" s="1" t="s">
        <v>26</v>
      </c>
      <c r="D60">
        <v>11</v>
      </c>
      <c r="E60" s="94" t="s">
        <v>87</v>
      </c>
      <c r="F60" s="94"/>
      <c r="G60" s="94"/>
      <c r="H60" s="94"/>
      <c r="I60" s="94"/>
      <c r="J60" s="94">
        <v>78</v>
      </c>
      <c r="K60" s="94">
        <v>790</v>
      </c>
      <c r="L60" s="94">
        <v>4</v>
      </c>
      <c r="M60"/>
      <c r="N60" s="94">
        <v>-8</v>
      </c>
      <c r="O60" s="5">
        <f>ROUNDDOWN((F60/'League Boundaries'!$B$2)+(G60*'League Boundaries'!$B$3)+(I60/'League Boundaries'!$B$5)+(J60*'League Boundaries'!$B$6)+(K60/'League Boundaries'!$B$7)+(L60*'League Boundaries'!$B$8)-(H60*'League Boundaries'!$B$4)+(M60),0)</f>
        <v>103</v>
      </c>
      <c r="P60" s="94">
        <f t="shared" si="8"/>
        <v>-29</v>
      </c>
      <c r="Q60" s="5">
        <f t="shared" si="9"/>
        <v>181</v>
      </c>
      <c r="R60" s="94">
        <f t="shared" si="10"/>
        <v>-25</v>
      </c>
      <c r="S60" s="5">
        <f t="shared" si="11"/>
        <v>55</v>
      </c>
      <c r="T60" s="94">
        <f t="shared" si="12"/>
        <v>-21</v>
      </c>
      <c r="U60" s="5">
        <f>ROUNDDOWN((F60/'League Boundaries'!$B$2)+(G60*'League Boundaries'!$B$3)+(I60/'League Boundaries'!$B$5)+(J60*'League Boundaries'!$B$6)+(K60/'League Boundaries'!$B$7)+(L60*'League Boundaries'!$B$8)-(H60*'League Boundaries'!$B$4)+(M60),0)</f>
        <v>103</v>
      </c>
      <c r="V60" s="94">
        <f t="shared" si="13"/>
        <v>-29</v>
      </c>
      <c r="W60" s="55">
        <f t="shared" si="14"/>
        <v>103</v>
      </c>
      <c r="X60" s="56">
        <f t="shared" si="15"/>
        <v>-31</v>
      </c>
      <c r="Y60" s="94" t="s">
        <v>1111</v>
      </c>
    </row>
    <row r="61" spans="1:25" x14ac:dyDescent="0.35">
      <c r="A61" s="1" t="s">
        <v>612</v>
      </c>
      <c r="B61" s="1" t="s">
        <v>613</v>
      </c>
      <c r="C61" s="1" t="s">
        <v>32</v>
      </c>
      <c r="D61">
        <v>14</v>
      </c>
      <c r="E61" s="94" t="s">
        <v>87</v>
      </c>
      <c r="F61" s="94"/>
      <c r="G61" s="94"/>
      <c r="H61" s="94"/>
      <c r="I61" s="94"/>
      <c r="J61" s="94">
        <v>62</v>
      </c>
      <c r="K61" s="94">
        <v>820</v>
      </c>
      <c r="L61" s="94">
        <v>6</v>
      </c>
      <c r="M61"/>
      <c r="N61" s="94">
        <v>6</v>
      </c>
      <c r="O61" s="5">
        <f>ROUNDDOWN((F61/'League Boundaries'!$B$2)+(G61*'League Boundaries'!$B$3)+(I61/'League Boundaries'!$B$5)+(J61*'League Boundaries'!$B$6)+(K61/'League Boundaries'!$B$7)+(L61*'League Boundaries'!$B$8)-(H61*'League Boundaries'!$B$4)+(M61),0)</f>
        <v>118</v>
      </c>
      <c r="P61" s="94">
        <f t="shared" si="8"/>
        <v>-14</v>
      </c>
      <c r="Q61" s="5">
        <f t="shared" si="9"/>
        <v>180</v>
      </c>
      <c r="R61" s="94">
        <f t="shared" si="10"/>
        <v>-26</v>
      </c>
      <c r="S61" s="5">
        <f t="shared" si="11"/>
        <v>68</v>
      </c>
      <c r="T61" s="94">
        <f t="shared" si="12"/>
        <v>-8</v>
      </c>
      <c r="U61" s="5">
        <f>ROUNDDOWN((F61/'League Boundaries'!$B$2)+(G61*'League Boundaries'!$B$3)+(I61/'League Boundaries'!$B$5)+(J61*'League Boundaries'!$B$6)+(K61/'League Boundaries'!$B$7)+(L61*'League Boundaries'!$B$8)-(H61*'League Boundaries'!$B$4)+(M61),0)</f>
        <v>118</v>
      </c>
      <c r="V61" s="94">
        <f t="shared" si="13"/>
        <v>-14</v>
      </c>
      <c r="W61" s="55">
        <f t="shared" si="14"/>
        <v>118</v>
      </c>
      <c r="X61" s="56">
        <f t="shared" si="15"/>
        <v>-16</v>
      </c>
      <c r="Y61" s="94" t="s">
        <v>1107</v>
      </c>
    </row>
    <row r="62" spans="1:25" x14ac:dyDescent="0.35">
      <c r="A62" s="1" t="s">
        <v>733</v>
      </c>
      <c r="B62" s="1" t="s">
        <v>961</v>
      </c>
      <c r="C62" s="1" t="s">
        <v>35</v>
      </c>
      <c r="D62">
        <v>14</v>
      </c>
      <c r="E62" s="94" t="s">
        <v>87</v>
      </c>
      <c r="F62" s="94"/>
      <c r="G62" s="94"/>
      <c r="H62" s="94"/>
      <c r="I62" s="94"/>
      <c r="J62" s="94">
        <v>56</v>
      </c>
      <c r="K62" s="94">
        <v>770</v>
      </c>
      <c r="L62" s="94">
        <v>5</v>
      </c>
      <c r="M62">
        <v>15</v>
      </c>
      <c r="N62">
        <v>30</v>
      </c>
      <c r="O62" s="5">
        <f>ROUNDDOWN((F62/'League Boundaries'!$B$2)+(G62*'League Boundaries'!$B$3)+(I62/'League Boundaries'!$B$5)+(J62*'League Boundaries'!$B$6)+(K62/'League Boundaries'!$B$7)+(L62*'League Boundaries'!$B$8)-(H62*'League Boundaries'!$B$4)+(M62),0)</f>
        <v>122</v>
      </c>
      <c r="P62" s="94">
        <f t="shared" si="8"/>
        <v>-10</v>
      </c>
      <c r="Q62" s="5">
        <f t="shared" si="9"/>
        <v>178</v>
      </c>
      <c r="R62" s="94">
        <f t="shared" si="10"/>
        <v>-28</v>
      </c>
      <c r="S62" s="5">
        <f t="shared" si="11"/>
        <v>72</v>
      </c>
      <c r="T62" s="94">
        <f t="shared" si="12"/>
        <v>-4</v>
      </c>
      <c r="U62" s="5">
        <f>ROUNDDOWN((F62/'League Boundaries'!$B$2)+(G62*'League Boundaries'!$B$3)+(I62/'League Boundaries'!$B$5)+(J62*'League Boundaries'!$B$6)+(K62/'League Boundaries'!$B$7)+(L62*'League Boundaries'!$B$8)-(H62*'League Boundaries'!$B$4)+(M62),0)</f>
        <v>122</v>
      </c>
      <c r="V62" s="94">
        <f t="shared" si="13"/>
        <v>-10</v>
      </c>
      <c r="W62" s="55">
        <f t="shared" si="14"/>
        <v>122</v>
      </c>
      <c r="X62" s="56">
        <f t="shared" si="15"/>
        <v>-12</v>
      </c>
      <c r="Y62" s="94" t="s">
        <v>1191</v>
      </c>
    </row>
    <row r="63" spans="1:25" x14ac:dyDescent="0.35">
      <c r="A63" s="1" t="s">
        <v>971</v>
      </c>
      <c r="B63" s="1" t="s">
        <v>972</v>
      </c>
      <c r="C63" s="1" t="s">
        <v>17</v>
      </c>
      <c r="D63">
        <v>10</v>
      </c>
      <c r="E63" s="94" t="s">
        <v>87</v>
      </c>
      <c r="F63" s="94"/>
      <c r="G63" s="94"/>
      <c r="H63" s="94"/>
      <c r="I63" s="94"/>
      <c r="J63" s="94">
        <v>57</v>
      </c>
      <c r="K63" s="94">
        <v>810</v>
      </c>
      <c r="L63" s="94">
        <v>6</v>
      </c>
      <c r="M63"/>
      <c r="N63" s="94">
        <v>20</v>
      </c>
      <c r="O63" s="5">
        <f>ROUNDDOWN((F63/'League Boundaries'!$B$2)+(G63*'League Boundaries'!$B$3)+(I63/'League Boundaries'!$B$5)+(J63*'League Boundaries'!$B$6)+(K63/'League Boundaries'!$B$7)+(L63*'League Boundaries'!$B$8)-(H63*'League Boundaries'!$B$4)+(M63),0)</f>
        <v>117</v>
      </c>
      <c r="P63" s="94">
        <f t="shared" si="8"/>
        <v>-15</v>
      </c>
      <c r="Q63" s="5">
        <f t="shared" si="9"/>
        <v>174</v>
      </c>
      <c r="R63" s="94">
        <f t="shared" si="10"/>
        <v>-32</v>
      </c>
      <c r="S63" s="5">
        <f t="shared" si="11"/>
        <v>68</v>
      </c>
      <c r="T63" s="94">
        <f t="shared" si="12"/>
        <v>-8</v>
      </c>
      <c r="U63" s="5">
        <f>ROUNDDOWN((F63/'League Boundaries'!$B$2)+(G63*'League Boundaries'!$B$3)+(I63/'League Boundaries'!$B$5)+(J63*'League Boundaries'!$B$6)+(K63/'League Boundaries'!$B$7)+(L63*'League Boundaries'!$B$8)-(H63*'League Boundaries'!$B$4)+(M63),0)</f>
        <v>117</v>
      </c>
      <c r="V63" s="94">
        <f t="shared" si="13"/>
        <v>-15</v>
      </c>
      <c r="W63" s="55">
        <f t="shared" si="14"/>
        <v>117</v>
      </c>
      <c r="X63" s="56">
        <f t="shared" si="15"/>
        <v>-17</v>
      </c>
      <c r="Y63" s="94" t="s">
        <v>973</v>
      </c>
    </row>
    <row r="64" spans="1:25" x14ac:dyDescent="0.35">
      <c r="A64" s="1" t="s">
        <v>957</v>
      </c>
      <c r="B64" s="1" t="s">
        <v>958</v>
      </c>
      <c r="C64" s="1" t="s">
        <v>47</v>
      </c>
      <c r="D64">
        <v>12</v>
      </c>
      <c r="E64" s="94" t="s">
        <v>87</v>
      </c>
      <c r="F64" s="94"/>
      <c r="G64" s="94"/>
      <c r="H64" s="94"/>
      <c r="I64" s="94"/>
      <c r="J64" s="94">
        <v>56</v>
      </c>
      <c r="K64" s="94">
        <v>770</v>
      </c>
      <c r="L64" s="94">
        <v>5</v>
      </c>
      <c r="M64">
        <v>10</v>
      </c>
      <c r="N64" s="94">
        <v>30</v>
      </c>
      <c r="O64" s="5">
        <f>ROUNDDOWN((F64/'League Boundaries'!$B$2)+(G64*'League Boundaries'!$B$3)+(I64/'League Boundaries'!$B$5)+(J64*'League Boundaries'!$B$6)+(K64/'League Boundaries'!$B$7)+(L64*'League Boundaries'!$B$8)-(H64*'League Boundaries'!$B$4)+(M64),0)</f>
        <v>117</v>
      </c>
      <c r="P64" s="94">
        <f t="shared" si="8"/>
        <v>-15</v>
      </c>
      <c r="Q64" s="5">
        <f t="shared" si="9"/>
        <v>173</v>
      </c>
      <c r="R64" s="94">
        <f t="shared" si="10"/>
        <v>-33</v>
      </c>
      <c r="S64" s="5">
        <f t="shared" si="11"/>
        <v>68</v>
      </c>
      <c r="T64" s="94">
        <f t="shared" si="12"/>
        <v>-8</v>
      </c>
      <c r="U64" s="5">
        <f>ROUNDDOWN((F64/'League Boundaries'!$B$2)+(G64*'League Boundaries'!$B$3)+(I64/'League Boundaries'!$B$5)+(J64*'League Boundaries'!$B$6)+(K64/'League Boundaries'!$B$7)+(L64*'League Boundaries'!$B$8)-(H64*'League Boundaries'!$B$4)+(M64),0)</f>
        <v>117</v>
      </c>
      <c r="V64" s="94">
        <f t="shared" si="13"/>
        <v>-15</v>
      </c>
      <c r="W64" s="55">
        <f t="shared" si="14"/>
        <v>117</v>
      </c>
      <c r="X64" s="56">
        <f t="shared" si="15"/>
        <v>-17</v>
      </c>
      <c r="Y64" s="94" t="s">
        <v>1025</v>
      </c>
    </row>
    <row r="65" spans="1:25" x14ac:dyDescent="0.35">
      <c r="A65" s="1" t="s">
        <v>589</v>
      </c>
      <c r="B65" s="1" t="s">
        <v>590</v>
      </c>
      <c r="C65" s="1" t="s">
        <v>47</v>
      </c>
      <c r="D65">
        <v>12</v>
      </c>
      <c r="E65" s="94" t="s">
        <v>87</v>
      </c>
      <c r="F65" s="94"/>
      <c r="G65" s="94"/>
      <c r="H65" s="94"/>
      <c r="I65" s="94"/>
      <c r="J65" s="94">
        <v>70</v>
      </c>
      <c r="K65" s="94">
        <v>730</v>
      </c>
      <c r="L65" s="94">
        <v>5</v>
      </c>
      <c r="M65"/>
      <c r="N65">
        <v>5</v>
      </c>
      <c r="O65" s="5">
        <f>ROUNDDOWN((F65/'League Boundaries'!$B$2)+(G65*'League Boundaries'!$B$3)+(I65/'League Boundaries'!$B$5)+(J65*'League Boundaries'!$B$6)+(K65/'League Boundaries'!$B$7)+(L65*'League Boundaries'!$B$8)-(H65*'League Boundaries'!$B$4)+(M65),0)</f>
        <v>103</v>
      </c>
      <c r="P65" s="94">
        <f t="shared" si="8"/>
        <v>-29</v>
      </c>
      <c r="Q65" s="5">
        <f t="shared" si="9"/>
        <v>173</v>
      </c>
      <c r="R65" s="94">
        <f t="shared" si="10"/>
        <v>-33</v>
      </c>
      <c r="S65" s="5">
        <f t="shared" si="11"/>
        <v>59</v>
      </c>
      <c r="T65" s="94">
        <f t="shared" si="12"/>
        <v>-17</v>
      </c>
      <c r="U65" s="5">
        <f>ROUNDDOWN((F65/'League Boundaries'!$B$2)+(G65*'League Boundaries'!$B$3)+(I65/'League Boundaries'!$B$5)+(J65*'League Boundaries'!$B$6)+(K65/'League Boundaries'!$B$7)+(L65*'League Boundaries'!$B$8)-(H65*'League Boundaries'!$B$4)+(M65),0)</f>
        <v>103</v>
      </c>
      <c r="V65" s="94">
        <f t="shared" si="13"/>
        <v>-29</v>
      </c>
      <c r="W65" s="55">
        <f t="shared" si="14"/>
        <v>103</v>
      </c>
      <c r="X65" s="56">
        <f t="shared" si="15"/>
        <v>-31</v>
      </c>
      <c r="Y65" s="94" t="s">
        <v>1185</v>
      </c>
    </row>
    <row r="66" spans="1:25" x14ac:dyDescent="0.35">
      <c r="A66" s="1" t="s">
        <v>953</v>
      </c>
      <c r="B66" s="1" t="s">
        <v>954</v>
      </c>
      <c r="C66" s="1" t="s">
        <v>34</v>
      </c>
      <c r="D66">
        <v>7</v>
      </c>
      <c r="E66" s="94" t="s">
        <v>87</v>
      </c>
      <c r="F66" s="94"/>
      <c r="G66" s="94"/>
      <c r="H66" s="94"/>
      <c r="I66" s="94"/>
      <c r="J66" s="94">
        <v>52</v>
      </c>
      <c r="K66" s="94">
        <v>750</v>
      </c>
      <c r="L66" s="94">
        <v>5</v>
      </c>
      <c r="M66">
        <v>15</v>
      </c>
      <c r="N66" s="94">
        <v>50</v>
      </c>
      <c r="O66" s="5">
        <f>ROUNDDOWN((F66/'League Boundaries'!$B$2)+(G66*'League Boundaries'!$B$3)+(I66/'League Boundaries'!$B$5)+(J66*'League Boundaries'!$B$6)+(K66/'League Boundaries'!$B$7)+(L66*'League Boundaries'!$B$8)-(H66*'League Boundaries'!$B$4)+(M66),0)</f>
        <v>120</v>
      </c>
      <c r="P66" s="94">
        <f t="shared" ref="P66:P97" si="16" xml:space="preserve"> O66 - $AD$2</f>
        <v>-12</v>
      </c>
      <c r="Q66" s="5">
        <f t="shared" ref="Q66:Q96" si="17">ROUNDDOWN((K66/10)+J66+(L66*6) + (M66),0)</f>
        <v>172</v>
      </c>
      <c r="R66" s="94">
        <f t="shared" ref="R66:R97" si="18" xml:space="preserve"> Q66 - $AD$3</f>
        <v>-34</v>
      </c>
      <c r="S66" s="5">
        <f t="shared" ref="S66:S96" si="19">ROUNDDOWN((K66/25)+(L66*6) + (M66 * 0.8),0)</f>
        <v>72</v>
      </c>
      <c r="T66" s="94">
        <f t="shared" ref="T66:T97" si="20" xml:space="preserve"> S66 - $AD$4</f>
        <v>-4</v>
      </c>
      <c r="U66" s="5">
        <f>ROUNDDOWN((F66/'League Boundaries'!$B$2)+(G66*'League Boundaries'!$B$3)+(I66/'League Boundaries'!$B$5)+(J66*'League Boundaries'!$B$6)+(K66/'League Boundaries'!$B$7)+(L66*'League Boundaries'!$B$8)-(H66*'League Boundaries'!$B$4)+(M66),0)</f>
        <v>120</v>
      </c>
      <c r="V66" s="94">
        <f t="shared" ref="V66:V97" si="21" xml:space="preserve"> U66 - $AD$5</f>
        <v>-12</v>
      </c>
      <c r="W66" s="55">
        <f t="shared" ref="W66:W96" si="22">ROUNDDOWN((F66/Yds.Pass.Pt)+(G66*TD.Pass.Pts)+(I66/Yds.Rush.Pt)+(J66*Catch.Pts)+(K66/Yds.Catch.Pt)+(L66*Td.RunCatch.Pts)-(H66*Intercept.Pts)+(M66),0)</f>
        <v>120</v>
      </c>
      <c r="X66" s="56">
        <f t="shared" ref="X66:X97" si="23" xml:space="preserve"> W66 - $AD$9</f>
        <v>-14</v>
      </c>
      <c r="Y66" s="94" t="s">
        <v>1016</v>
      </c>
    </row>
    <row r="67" spans="1:25" x14ac:dyDescent="0.35">
      <c r="A67" s="1" t="s">
        <v>975</v>
      </c>
      <c r="B67" s="1" t="s">
        <v>976</v>
      </c>
      <c r="C67" s="1" t="s">
        <v>21</v>
      </c>
      <c r="D67">
        <v>14</v>
      </c>
      <c r="E67" s="94" t="s">
        <v>87</v>
      </c>
      <c r="F67" s="94"/>
      <c r="G67" s="94"/>
      <c r="H67" s="94"/>
      <c r="I67" s="94"/>
      <c r="J67" s="94">
        <v>70</v>
      </c>
      <c r="K67" s="94">
        <v>780</v>
      </c>
      <c r="L67" s="94">
        <v>4</v>
      </c>
      <c r="M67"/>
      <c r="N67">
        <v>20</v>
      </c>
      <c r="O67" s="5">
        <f>ROUNDDOWN((F67/'League Boundaries'!$B$2)+(G67*'League Boundaries'!$B$3)+(I67/'League Boundaries'!$B$5)+(J67*'League Boundaries'!$B$6)+(K67/'League Boundaries'!$B$7)+(L67*'League Boundaries'!$B$8)-(H67*'League Boundaries'!$B$4)+(M67),0)</f>
        <v>102</v>
      </c>
      <c r="P67" s="94">
        <f t="shared" si="16"/>
        <v>-30</v>
      </c>
      <c r="Q67" s="5">
        <f t="shared" si="17"/>
        <v>172</v>
      </c>
      <c r="R67" s="94">
        <f t="shared" si="18"/>
        <v>-34</v>
      </c>
      <c r="S67" s="5">
        <f t="shared" si="19"/>
        <v>55</v>
      </c>
      <c r="T67" s="94">
        <f t="shared" si="20"/>
        <v>-21</v>
      </c>
      <c r="U67" s="5">
        <f>ROUNDDOWN((F67/'League Boundaries'!$B$2)+(G67*'League Boundaries'!$B$3)+(I67/'League Boundaries'!$B$5)+(J67*'League Boundaries'!$B$6)+(K67/'League Boundaries'!$B$7)+(L67*'League Boundaries'!$B$8)-(H67*'League Boundaries'!$B$4)+(M67),0)</f>
        <v>102</v>
      </c>
      <c r="V67" s="94">
        <f t="shared" si="21"/>
        <v>-30</v>
      </c>
      <c r="W67" s="55">
        <f t="shared" si="22"/>
        <v>102</v>
      </c>
      <c r="X67" s="56">
        <f t="shared" si="23"/>
        <v>-32</v>
      </c>
      <c r="Y67" s="94" t="s">
        <v>977</v>
      </c>
    </row>
    <row r="68" spans="1:25" x14ac:dyDescent="0.35">
      <c r="A68" s="1" t="s">
        <v>556</v>
      </c>
      <c r="B68" s="1" t="s">
        <v>557</v>
      </c>
      <c r="C68" s="1" t="s">
        <v>29</v>
      </c>
      <c r="D68">
        <v>7</v>
      </c>
      <c r="E68" s="94" t="s">
        <v>87</v>
      </c>
      <c r="F68" s="94"/>
      <c r="G68" s="94"/>
      <c r="H68" s="94"/>
      <c r="I68" s="94"/>
      <c r="J68" s="94">
        <v>58</v>
      </c>
      <c r="K68" s="94">
        <v>710</v>
      </c>
      <c r="L68" s="94">
        <v>7</v>
      </c>
      <c r="M68"/>
      <c r="N68" s="94">
        <v>0</v>
      </c>
      <c r="O68" s="5">
        <f>ROUNDDOWN((F68/'League Boundaries'!$B$2)+(G68*'League Boundaries'!$B$3)+(I68/'League Boundaries'!$B$5)+(J68*'League Boundaries'!$B$6)+(K68/'League Boundaries'!$B$7)+(L68*'League Boundaries'!$B$8)-(H68*'League Boundaries'!$B$4)+(M68),0)</f>
        <v>113</v>
      </c>
      <c r="P68" s="94">
        <f t="shared" si="16"/>
        <v>-19</v>
      </c>
      <c r="Q68" s="5">
        <f t="shared" si="17"/>
        <v>171</v>
      </c>
      <c r="R68" s="94">
        <f t="shared" si="18"/>
        <v>-35</v>
      </c>
      <c r="S68" s="5">
        <f t="shared" si="19"/>
        <v>70</v>
      </c>
      <c r="T68" s="94">
        <f t="shared" si="20"/>
        <v>-6</v>
      </c>
      <c r="U68" s="5">
        <f>ROUNDDOWN((F68/'League Boundaries'!$B$2)+(G68*'League Boundaries'!$B$3)+(I68/'League Boundaries'!$B$5)+(J68*'League Boundaries'!$B$6)+(K68/'League Boundaries'!$B$7)+(L68*'League Boundaries'!$B$8)-(H68*'League Boundaries'!$B$4)+(M68),0)</f>
        <v>113</v>
      </c>
      <c r="V68" s="94">
        <f t="shared" si="21"/>
        <v>-19</v>
      </c>
      <c r="W68" s="55">
        <f t="shared" si="22"/>
        <v>113</v>
      </c>
      <c r="X68" s="56">
        <f t="shared" si="23"/>
        <v>-21</v>
      </c>
      <c r="Y68" s="94" t="s">
        <v>938</v>
      </c>
    </row>
    <row r="69" spans="1:25" x14ac:dyDescent="0.35">
      <c r="A69" s="1" t="s">
        <v>744</v>
      </c>
      <c r="B69" s="1" t="s">
        <v>745</v>
      </c>
      <c r="C69" s="1" t="s">
        <v>37</v>
      </c>
      <c r="D69">
        <v>5</v>
      </c>
      <c r="E69" s="94" t="s">
        <v>87</v>
      </c>
      <c r="F69" s="94"/>
      <c r="G69" s="94"/>
      <c r="H69" s="94"/>
      <c r="I69" s="94"/>
      <c r="J69" s="94">
        <v>51</v>
      </c>
      <c r="K69" s="94">
        <v>730</v>
      </c>
      <c r="L69" s="94">
        <v>6</v>
      </c>
      <c r="M69">
        <v>10</v>
      </c>
      <c r="N69" s="94">
        <v>15</v>
      </c>
      <c r="O69" s="5">
        <f>ROUNDDOWN((F69/'League Boundaries'!$B$2)+(G69*'League Boundaries'!$B$3)+(I69/'League Boundaries'!$B$5)+(J69*'League Boundaries'!$B$6)+(K69/'League Boundaries'!$B$7)+(L69*'League Boundaries'!$B$8)-(H69*'League Boundaries'!$B$4)+(M69),0)</f>
        <v>119</v>
      </c>
      <c r="P69" s="94">
        <f t="shared" si="16"/>
        <v>-13</v>
      </c>
      <c r="Q69" s="5">
        <f t="shared" si="17"/>
        <v>170</v>
      </c>
      <c r="R69" s="94">
        <f t="shared" si="18"/>
        <v>-36</v>
      </c>
      <c r="S69" s="5">
        <f t="shared" si="19"/>
        <v>73</v>
      </c>
      <c r="T69" s="94">
        <f t="shared" si="20"/>
        <v>-3</v>
      </c>
      <c r="U69" s="5">
        <f>ROUNDDOWN((F69/'League Boundaries'!$B$2)+(G69*'League Boundaries'!$B$3)+(I69/'League Boundaries'!$B$5)+(J69*'League Boundaries'!$B$6)+(K69/'League Boundaries'!$B$7)+(L69*'League Boundaries'!$B$8)-(H69*'League Boundaries'!$B$4)+(M69),0)</f>
        <v>119</v>
      </c>
      <c r="V69" s="94">
        <f t="shared" si="21"/>
        <v>-13</v>
      </c>
      <c r="W69" s="55">
        <f t="shared" si="22"/>
        <v>119</v>
      </c>
      <c r="X69" s="56">
        <f t="shared" si="23"/>
        <v>-15</v>
      </c>
      <c r="Y69" s="94" t="s">
        <v>1187</v>
      </c>
    </row>
    <row r="70" spans="1:25" x14ac:dyDescent="0.35">
      <c r="A70" s="1" t="s">
        <v>98</v>
      </c>
      <c r="B70" s="1" t="s">
        <v>727</v>
      </c>
      <c r="C70" s="1" t="s">
        <v>61</v>
      </c>
      <c r="D70">
        <v>12</v>
      </c>
      <c r="E70" s="94" t="s">
        <v>87</v>
      </c>
      <c r="F70" s="94"/>
      <c r="G70" s="94"/>
      <c r="H70" s="94"/>
      <c r="I70" s="94"/>
      <c r="J70" s="94">
        <v>47</v>
      </c>
      <c r="K70" s="94">
        <v>800</v>
      </c>
      <c r="L70" s="94">
        <v>7</v>
      </c>
      <c r="M70"/>
      <c r="N70" s="94">
        <v>8</v>
      </c>
      <c r="O70" s="5">
        <f>ROUNDDOWN((F70/'League Boundaries'!$B$2)+(G70*'League Boundaries'!$B$3)+(I70/'League Boundaries'!$B$5)+(J70*'League Boundaries'!$B$6)+(K70/'League Boundaries'!$B$7)+(L70*'League Boundaries'!$B$8)-(H70*'League Boundaries'!$B$4)+(M70),0)</f>
        <v>122</v>
      </c>
      <c r="P70" s="94">
        <f t="shared" si="16"/>
        <v>-10</v>
      </c>
      <c r="Q70" s="5">
        <f t="shared" si="17"/>
        <v>169</v>
      </c>
      <c r="R70" s="94">
        <f t="shared" si="18"/>
        <v>-37</v>
      </c>
      <c r="S70" s="5">
        <f t="shared" si="19"/>
        <v>74</v>
      </c>
      <c r="T70" s="94">
        <f t="shared" si="20"/>
        <v>-2</v>
      </c>
      <c r="U70" s="5">
        <f>ROUNDDOWN((F70/'League Boundaries'!$B$2)+(G70*'League Boundaries'!$B$3)+(I70/'League Boundaries'!$B$5)+(J70*'League Boundaries'!$B$6)+(K70/'League Boundaries'!$B$7)+(L70*'League Boundaries'!$B$8)-(H70*'League Boundaries'!$B$4)+(M70),0)</f>
        <v>122</v>
      </c>
      <c r="V70" s="94">
        <f t="shared" si="21"/>
        <v>-10</v>
      </c>
      <c r="W70" s="55">
        <f t="shared" si="22"/>
        <v>122</v>
      </c>
      <c r="X70" s="56">
        <f t="shared" si="23"/>
        <v>-12</v>
      </c>
      <c r="Y70" s="94" t="s">
        <v>937</v>
      </c>
    </row>
    <row r="71" spans="1:25" x14ac:dyDescent="0.35">
      <c r="A71" s="1" t="s">
        <v>809</v>
      </c>
      <c r="B71" s="1" t="s">
        <v>88</v>
      </c>
      <c r="C71" s="1" t="s">
        <v>59</v>
      </c>
      <c r="D71">
        <v>11</v>
      </c>
      <c r="E71" s="94" t="s">
        <v>87</v>
      </c>
      <c r="F71" s="94"/>
      <c r="G71" s="94"/>
      <c r="H71" s="94"/>
      <c r="I71" s="94"/>
      <c r="J71" s="94">
        <v>68</v>
      </c>
      <c r="K71" s="94">
        <v>720</v>
      </c>
      <c r="L71" s="94">
        <v>3</v>
      </c>
      <c r="M71">
        <v>10</v>
      </c>
      <c r="N71" s="94">
        <v>10</v>
      </c>
      <c r="O71" s="5">
        <f>ROUNDDOWN((F71/'League Boundaries'!$B$2)+(G71*'League Boundaries'!$B$3)+(I71/'League Boundaries'!$B$5)+(J71*'League Boundaries'!$B$6)+(K71/'League Boundaries'!$B$7)+(L71*'League Boundaries'!$B$8)-(H71*'League Boundaries'!$B$4)+(M71),0)</f>
        <v>100</v>
      </c>
      <c r="P71" s="94">
        <f t="shared" si="16"/>
        <v>-32</v>
      </c>
      <c r="Q71" s="5">
        <f t="shared" si="17"/>
        <v>168</v>
      </c>
      <c r="R71" s="94">
        <f t="shared" si="18"/>
        <v>-38</v>
      </c>
      <c r="S71" s="5">
        <f t="shared" si="19"/>
        <v>54</v>
      </c>
      <c r="T71" s="94">
        <f t="shared" si="20"/>
        <v>-22</v>
      </c>
      <c r="U71" s="5">
        <f>ROUNDDOWN((F71/'League Boundaries'!$B$2)+(G71*'League Boundaries'!$B$3)+(I71/'League Boundaries'!$B$5)+(J71*'League Boundaries'!$B$6)+(K71/'League Boundaries'!$B$7)+(L71*'League Boundaries'!$B$8)-(H71*'League Boundaries'!$B$4)+(M71),0)</f>
        <v>100</v>
      </c>
      <c r="V71" s="94">
        <f t="shared" si="21"/>
        <v>-32</v>
      </c>
      <c r="W71" s="55">
        <f t="shared" si="22"/>
        <v>100</v>
      </c>
      <c r="X71" s="56">
        <f t="shared" si="23"/>
        <v>-34</v>
      </c>
      <c r="Y71" s="94" t="s">
        <v>1117</v>
      </c>
    </row>
    <row r="72" spans="1:25" x14ac:dyDescent="0.35">
      <c r="A72" s="1" t="s">
        <v>78</v>
      </c>
      <c r="B72" s="1" t="s">
        <v>739</v>
      </c>
      <c r="C72" s="1" t="s">
        <v>25</v>
      </c>
      <c r="D72">
        <v>5</v>
      </c>
      <c r="E72" s="94" t="s">
        <v>87</v>
      </c>
      <c r="F72" s="94"/>
      <c r="G72" s="94"/>
      <c r="H72" s="94"/>
      <c r="I72" s="94"/>
      <c r="J72" s="94">
        <v>48</v>
      </c>
      <c r="K72" s="94">
        <v>770</v>
      </c>
      <c r="L72" s="94">
        <v>5</v>
      </c>
      <c r="M72">
        <v>10</v>
      </c>
      <c r="N72" s="94">
        <v>20</v>
      </c>
      <c r="O72" s="5">
        <f>ROUNDDOWN((F72/'League Boundaries'!$B$2)+(G72*'League Boundaries'!$B$3)+(I72/'League Boundaries'!$B$5)+(J72*'League Boundaries'!$B$6)+(K72/'League Boundaries'!$B$7)+(L72*'League Boundaries'!$B$8)-(H72*'League Boundaries'!$B$4)+(M72),0)</f>
        <v>117</v>
      </c>
      <c r="P72" s="94">
        <f t="shared" si="16"/>
        <v>-15</v>
      </c>
      <c r="Q72" s="5">
        <f t="shared" si="17"/>
        <v>165</v>
      </c>
      <c r="R72" s="94">
        <f t="shared" si="18"/>
        <v>-41</v>
      </c>
      <c r="S72" s="5">
        <f t="shared" si="19"/>
        <v>68</v>
      </c>
      <c r="T72" s="94">
        <f t="shared" si="20"/>
        <v>-8</v>
      </c>
      <c r="U72" s="5">
        <f>ROUNDDOWN((F72/'League Boundaries'!$B$2)+(G72*'League Boundaries'!$B$3)+(I72/'League Boundaries'!$B$5)+(J72*'League Boundaries'!$B$6)+(K72/'League Boundaries'!$B$7)+(L72*'League Boundaries'!$B$8)-(H72*'League Boundaries'!$B$4)+(M72),0)</f>
        <v>117</v>
      </c>
      <c r="V72" s="94">
        <f t="shared" si="21"/>
        <v>-15</v>
      </c>
      <c r="W72" s="55">
        <f t="shared" si="22"/>
        <v>117</v>
      </c>
      <c r="X72" s="56">
        <f t="shared" si="23"/>
        <v>-17</v>
      </c>
      <c r="Y72" s="94" t="s">
        <v>1143</v>
      </c>
    </row>
    <row r="73" spans="1:25" x14ac:dyDescent="0.35">
      <c r="A73" s="1" t="s">
        <v>172</v>
      </c>
      <c r="B73" s="1" t="s">
        <v>1178</v>
      </c>
      <c r="C73" s="1" t="s">
        <v>49</v>
      </c>
      <c r="D73">
        <v>10</v>
      </c>
      <c r="E73" s="94" t="s">
        <v>87</v>
      </c>
      <c r="F73" s="94"/>
      <c r="G73" s="94"/>
      <c r="H73" s="94"/>
      <c r="I73" s="94"/>
      <c r="J73" s="94">
        <v>48</v>
      </c>
      <c r="K73" s="94">
        <v>700</v>
      </c>
      <c r="L73" s="94">
        <v>4</v>
      </c>
      <c r="M73">
        <v>20</v>
      </c>
      <c r="N73" s="94">
        <v>10</v>
      </c>
      <c r="O73" s="5">
        <f>ROUNDDOWN((F73/'League Boundaries'!$B$2)+(G73*'League Boundaries'!$B$3)+(I73/'League Boundaries'!$B$5)+(J73*'League Boundaries'!$B$6)+(K73/'League Boundaries'!$B$7)+(L73*'League Boundaries'!$B$8)-(H73*'League Boundaries'!$B$4)+(M73),0)</f>
        <v>114</v>
      </c>
      <c r="P73" s="94">
        <f t="shared" si="16"/>
        <v>-18</v>
      </c>
      <c r="Q73" s="5">
        <f t="shared" si="17"/>
        <v>162</v>
      </c>
      <c r="R73" s="94">
        <f t="shared" si="18"/>
        <v>-44</v>
      </c>
      <c r="S73" s="5">
        <f t="shared" si="19"/>
        <v>68</v>
      </c>
      <c r="T73" s="94">
        <f t="shared" si="20"/>
        <v>-8</v>
      </c>
      <c r="U73" s="5">
        <f>ROUNDDOWN((F73/'League Boundaries'!$B$2)+(G73*'League Boundaries'!$B$3)+(I73/'League Boundaries'!$B$5)+(J73*'League Boundaries'!$B$6)+(K73/'League Boundaries'!$B$7)+(L73*'League Boundaries'!$B$8)-(H73*'League Boundaries'!$B$4)+(M73),0)</f>
        <v>114</v>
      </c>
      <c r="V73" s="94">
        <f t="shared" si="21"/>
        <v>-18</v>
      </c>
      <c r="W73" s="55">
        <f t="shared" si="22"/>
        <v>114</v>
      </c>
      <c r="X73" s="56">
        <f t="shared" si="23"/>
        <v>-20</v>
      </c>
      <c r="Y73" s="94" t="s">
        <v>1114</v>
      </c>
    </row>
    <row r="74" spans="1:25" x14ac:dyDescent="0.35">
      <c r="A74" s="1" t="s">
        <v>553</v>
      </c>
      <c r="B74" s="1" t="s">
        <v>974</v>
      </c>
      <c r="C74" s="1" t="s">
        <v>51</v>
      </c>
      <c r="D74">
        <v>6</v>
      </c>
      <c r="E74" s="94" t="s">
        <v>87</v>
      </c>
      <c r="F74" s="94"/>
      <c r="G74" s="94"/>
      <c r="H74" s="94"/>
      <c r="I74" s="94"/>
      <c r="J74" s="94">
        <v>52</v>
      </c>
      <c r="K74" s="94">
        <v>730</v>
      </c>
      <c r="L74" s="94">
        <v>6</v>
      </c>
      <c r="M74"/>
      <c r="N74" s="94">
        <v>0</v>
      </c>
      <c r="O74" s="5">
        <f>ROUNDDOWN((F74/'League Boundaries'!$B$2)+(G74*'League Boundaries'!$B$3)+(I74/'League Boundaries'!$B$5)+(J74*'League Boundaries'!$B$6)+(K74/'League Boundaries'!$B$7)+(L74*'League Boundaries'!$B$8)-(H74*'League Boundaries'!$B$4)+(M74),0)</f>
        <v>109</v>
      </c>
      <c r="P74" s="94">
        <f t="shared" si="16"/>
        <v>-23</v>
      </c>
      <c r="Q74" s="5">
        <f t="shared" si="17"/>
        <v>161</v>
      </c>
      <c r="R74" s="94">
        <f t="shared" si="18"/>
        <v>-45</v>
      </c>
      <c r="S74" s="5">
        <f t="shared" si="19"/>
        <v>65</v>
      </c>
      <c r="T74" s="94">
        <f t="shared" si="20"/>
        <v>-11</v>
      </c>
      <c r="U74" s="5">
        <f>ROUNDDOWN((F74/'League Boundaries'!$B$2)+(G74*'League Boundaries'!$B$3)+(I74/'League Boundaries'!$B$5)+(J74*'League Boundaries'!$B$6)+(K74/'League Boundaries'!$B$7)+(L74*'League Boundaries'!$B$8)-(H74*'League Boundaries'!$B$4)+(M74),0)</f>
        <v>109</v>
      </c>
      <c r="V74" s="94">
        <f t="shared" si="21"/>
        <v>-23</v>
      </c>
      <c r="W74" s="55">
        <f t="shared" si="22"/>
        <v>109</v>
      </c>
      <c r="X74" s="56">
        <f t="shared" si="23"/>
        <v>-25</v>
      </c>
      <c r="Y74" s="94" t="s">
        <v>1113</v>
      </c>
    </row>
    <row r="75" spans="1:25" x14ac:dyDescent="0.35">
      <c r="A75" s="1" t="s">
        <v>553</v>
      </c>
      <c r="B75" s="1" t="s">
        <v>746</v>
      </c>
      <c r="C75" s="1" t="s">
        <v>30</v>
      </c>
      <c r="D75">
        <v>11</v>
      </c>
      <c r="E75" s="94" t="s">
        <v>87</v>
      </c>
      <c r="F75" s="94"/>
      <c r="G75" s="94"/>
      <c r="H75" s="94"/>
      <c r="I75" s="94"/>
      <c r="J75" s="94">
        <v>72</v>
      </c>
      <c r="K75" s="94">
        <v>700</v>
      </c>
      <c r="L75" s="94">
        <v>3</v>
      </c>
      <c r="M75"/>
      <c r="N75" s="94">
        <v>15</v>
      </c>
      <c r="O75" s="5">
        <f>ROUNDDOWN((F75/'League Boundaries'!$B$2)+(G75*'League Boundaries'!$B$3)+(I75/'League Boundaries'!$B$5)+(J75*'League Boundaries'!$B$6)+(K75/'League Boundaries'!$B$7)+(L75*'League Boundaries'!$B$8)-(H75*'League Boundaries'!$B$4)+(M75),0)</f>
        <v>88</v>
      </c>
      <c r="P75" s="94">
        <f t="shared" si="16"/>
        <v>-44</v>
      </c>
      <c r="Q75" s="5">
        <f t="shared" si="17"/>
        <v>160</v>
      </c>
      <c r="R75" s="94">
        <f t="shared" si="18"/>
        <v>-46</v>
      </c>
      <c r="S75" s="5">
        <f t="shared" si="19"/>
        <v>46</v>
      </c>
      <c r="T75" s="94">
        <f t="shared" si="20"/>
        <v>-30</v>
      </c>
      <c r="U75" s="5">
        <f>ROUNDDOWN((F75/'League Boundaries'!$B$2)+(G75*'League Boundaries'!$B$3)+(I75/'League Boundaries'!$B$5)+(J75*'League Boundaries'!$B$6)+(K75/'League Boundaries'!$B$7)+(L75*'League Boundaries'!$B$8)-(H75*'League Boundaries'!$B$4)+(M75),0)</f>
        <v>88</v>
      </c>
      <c r="V75" s="94">
        <f t="shared" si="21"/>
        <v>-44</v>
      </c>
      <c r="W75" s="55">
        <f t="shared" si="22"/>
        <v>88</v>
      </c>
      <c r="X75" s="56">
        <f t="shared" si="23"/>
        <v>-46</v>
      </c>
      <c r="Y75" s="94" t="s">
        <v>970</v>
      </c>
    </row>
    <row r="76" spans="1:25" x14ac:dyDescent="0.35">
      <c r="A76" s="1" t="s">
        <v>962</v>
      </c>
      <c r="B76" s="1" t="s">
        <v>963</v>
      </c>
      <c r="C76" s="1" t="s">
        <v>21</v>
      </c>
      <c r="D76">
        <v>14</v>
      </c>
      <c r="E76" s="94" t="s">
        <v>87</v>
      </c>
      <c r="F76" s="94"/>
      <c r="G76" s="94"/>
      <c r="H76" s="94"/>
      <c r="I76" s="94"/>
      <c r="J76" s="94">
        <v>52</v>
      </c>
      <c r="K76" s="94">
        <v>680</v>
      </c>
      <c r="L76" s="94">
        <v>4</v>
      </c>
      <c r="M76">
        <v>15</v>
      </c>
      <c r="N76" s="94">
        <v>30</v>
      </c>
      <c r="O76" s="5">
        <f>ROUNDDOWN((F76/'League Boundaries'!$B$2)+(G76*'League Boundaries'!$B$3)+(I76/'League Boundaries'!$B$5)+(J76*'League Boundaries'!$B$6)+(K76/'League Boundaries'!$B$7)+(L76*'League Boundaries'!$B$8)-(H76*'League Boundaries'!$B$4)+(M76),0)</f>
        <v>107</v>
      </c>
      <c r="P76" s="94">
        <f t="shared" si="16"/>
        <v>-25</v>
      </c>
      <c r="Q76" s="5">
        <f t="shared" si="17"/>
        <v>159</v>
      </c>
      <c r="R76" s="94">
        <f t="shared" si="18"/>
        <v>-47</v>
      </c>
      <c r="S76" s="5">
        <f t="shared" si="19"/>
        <v>63</v>
      </c>
      <c r="T76" s="94">
        <f t="shared" si="20"/>
        <v>-13</v>
      </c>
      <c r="U76" s="5">
        <f>ROUNDDOWN((F76/'League Boundaries'!$B$2)+(G76*'League Boundaries'!$B$3)+(I76/'League Boundaries'!$B$5)+(J76*'League Boundaries'!$B$6)+(K76/'League Boundaries'!$B$7)+(L76*'League Boundaries'!$B$8)-(H76*'League Boundaries'!$B$4)+(M76),0)</f>
        <v>107</v>
      </c>
      <c r="V76" s="94">
        <f t="shared" si="21"/>
        <v>-25</v>
      </c>
      <c r="W76" s="55">
        <f t="shared" si="22"/>
        <v>107</v>
      </c>
      <c r="X76" s="56">
        <f t="shared" si="23"/>
        <v>-27</v>
      </c>
      <c r="Y76" s="94" t="s">
        <v>1028</v>
      </c>
    </row>
    <row r="77" spans="1:25" x14ac:dyDescent="0.35">
      <c r="A77" s="1" t="s">
        <v>38</v>
      </c>
      <c r="B77" s="1" t="s">
        <v>77</v>
      </c>
      <c r="C77" s="1" t="s">
        <v>59</v>
      </c>
      <c r="D77">
        <v>11</v>
      </c>
      <c r="E77" s="94" t="s">
        <v>87</v>
      </c>
      <c r="F77" s="94"/>
      <c r="G77" s="94"/>
      <c r="H77" s="94"/>
      <c r="I77" s="94"/>
      <c r="J77" s="94">
        <v>57</v>
      </c>
      <c r="K77" s="94">
        <v>720</v>
      </c>
      <c r="L77" s="94">
        <v>5</v>
      </c>
      <c r="M77"/>
      <c r="N77" s="94">
        <v>20</v>
      </c>
      <c r="O77" s="5">
        <f>ROUNDDOWN((F77/'League Boundaries'!$B$2)+(G77*'League Boundaries'!$B$3)+(I77/'League Boundaries'!$B$5)+(J77*'League Boundaries'!$B$6)+(K77/'League Boundaries'!$B$7)+(L77*'League Boundaries'!$B$8)-(H77*'League Boundaries'!$B$4)+(M77),0)</f>
        <v>102</v>
      </c>
      <c r="P77" s="94">
        <f t="shared" si="16"/>
        <v>-30</v>
      </c>
      <c r="Q77" s="5">
        <f t="shared" si="17"/>
        <v>159</v>
      </c>
      <c r="R77" s="94">
        <f t="shared" si="18"/>
        <v>-47</v>
      </c>
      <c r="S77" s="5">
        <f t="shared" si="19"/>
        <v>58</v>
      </c>
      <c r="T77" s="94">
        <f t="shared" si="20"/>
        <v>-18</v>
      </c>
      <c r="U77" s="5">
        <f>ROUNDDOWN((F77/'League Boundaries'!$B$2)+(G77*'League Boundaries'!$B$3)+(I77/'League Boundaries'!$B$5)+(J77*'League Boundaries'!$B$6)+(K77/'League Boundaries'!$B$7)+(L77*'League Boundaries'!$B$8)-(H77*'League Boundaries'!$B$4)+(M77),0)</f>
        <v>102</v>
      </c>
      <c r="V77" s="94">
        <f t="shared" si="21"/>
        <v>-30</v>
      </c>
      <c r="W77" s="55">
        <f t="shared" si="22"/>
        <v>102</v>
      </c>
      <c r="X77" s="56">
        <f t="shared" si="23"/>
        <v>-32</v>
      </c>
      <c r="Y77" s="94" t="s">
        <v>951</v>
      </c>
    </row>
    <row r="78" spans="1:25" x14ac:dyDescent="0.35">
      <c r="A78" s="1" t="s">
        <v>622</v>
      </c>
      <c r="B78" s="1" t="s">
        <v>724</v>
      </c>
      <c r="C78" s="1" t="s">
        <v>57</v>
      </c>
      <c r="D78">
        <v>10</v>
      </c>
      <c r="E78" s="94" t="s">
        <v>87</v>
      </c>
      <c r="F78" s="94"/>
      <c r="G78" s="94"/>
      <c r="H78" s="94"/>
      <c r="I78" s="94"/>
      <c r="J78" s="94">
        <v>65</v>
      </c>
      <c r="K78" s="94">
        <v>700</v>
      </c>
      <c r="L78" s="94">
        <v>4</v>
      </c>
      <c r="M78"/>
      <c r="N78" s="94">
        <v>10</v>
      </c>
      <c r="O78" s="5">
        <f>ROUNDDOWN((F78/'League Boundaries'!$B$2)+(G78*'League Boundaries'!$B$3)+(I78/'League Boundaries'!$B$5)+(J78*'League Boundaries'!$B$6)+(K78/'League Boundaries'!$B$7)+(L78*'League Boundaries'!$B$8)-(H78*'League Boundaries'!$B$4)+(M78),0)</f>
        <v>94</v>
      </c>
      <c r="P78" s="94">
        <f t="shared" si="16"/>
        <v>-38</v>
      </c>
      <c r="Q78" s="5">
        <f t="shared" si="17"/>
        <v>159</v>
      </c>
      <c r="R78" s="94">
        <f t="shared" si="18"/>
        <v>-47</v>
      </c>
      <c r="S78" s="5">
        <f t="shared" si="19"/>
        <v>52</v>
      </c>
      <c r="T78" s="94">
        <f t="shared" si="20"/>
        <v>-24</v>
      </c>
      <c r="U78" s="5">
        <f>ROUNDDOWN((F78/'League Boundaries'!$B$2)+(G78*'League Boundaries'!$B$3)+(I78/'League Boundaries'!$B$5)+(J78*'League Boundaries'!$B$6)+(K78/'League Boundaries'!$B$7)+(L78*'League Boundaries'!$B$8)-(H78*'League Boundaries'!$B$4)+(M78),0)</f>
        <v>94</v>
      </c>
      <c r="V78" s="94">
        <f t="shared" si="21"/>
        <v>-38</v>
      </c>
      <c r="W78" s="55">
        <f t="shared" si="22"/>
        <v>94</v>
      </c>
      <c r="X78" s="56">
        <f t="shared" si="23"/>
        <v>-40</v>
      </c>
      <c r="Y78" s="94" t="s">
        <v>939</v>
      </c>
    </row>
    <row r="79" spans="1:25" x14ac:dyDescent="0.35">
      <c r="A79" s="1" t="s">
        <v>79</v>
      </c>
      <c r="B79" s="1" t="s">
        <v>1188</v>
      </c>
      <c r="C79" s="1" t="s">
        <v>33</v>
      </c>
      <c r="D79">
        <v>14</v>
      </c>
      <c r="E79" s="94" t="s">
        <v>87</v>
      </c>
      <c r="F79" s="94"/>
      <c r="G79" s="94"/>
      <c r="H79" s="94"/>
      <c r="I79" s="94"/>
      <c r="J79" s="94">
        <v>55</v>
      </c>
      <c r="K79" s="94">
        <v>790</v>
      </c>
      <c r="L79" s="94">
        <v>4</v>
      </c>
      <c r="M79"/>
      <c r="N79" s="94">
        <v>5</v>
      </c>
      <c r="O79" s="5">
        <f>ROUNDDOWN((F79/'League Boundaries'!$B$2)+(G79*'League Boundaries'!$B$3)+(I79/'League Boundaries'!$B$5)+(J79*'League Boundaries'!$B$6)+(K79/'League Boundaries'!$B$7)+(L79*'League Boundaries'!$B$8)-(H79*'League Boundaries'!$B$4)+(M79),0)</f>
        <v>103</v>
      </c>
      <c r="P79" s="94">
        <f t="shared" si="16"/>
        <v>-29</v>
      </c>
      <c r="Q79" s="5">
        <f t="shared" si="17"/>
        <v>158</v>
      </c>
      <c r="R79" s="94">
        <f t="shared" si="18"/>
        <v>-48</v>
      </c>
      <c r="S79" s="5">
        <f t="shared" si="19"/>
        <v>55</v>
      </c>
      <c r="T79" s="94">
        <f t="shared" si="20"/>
        <v>-21</v>
      </c>
      <c r="U79" s="5">
        <f>ROUNDDOWN((F79/'League Boundaries'!$B$2)+(G79*'League Boundaries'!$B$3)+(I79/'League Boundaries'!$B$5)+(J79*'League Boundaries'!$B$6)+(K79/'League Boundaries'!$B$7)+(L79*'League Boundaries'!$B$8)-(H79*'League Boundaries'!$B$4)+(M79),0)</f>
        <v>103</v>
      </c>
      <c r="V79" s="94">
        <f t="shared" si="21"/>
        <v>-29</v>
      </c>
      <c r="W79" s="55">
        <f t="shared" si="22"/>
        <v>103</v>
      </c>
      <c r="X79" s="56">
        <f t="shared" si="23"/>
        <v>-31</v>
      </c>
      <c r="Y79" s="94" t="s">
        <v>1189</v>
      </c>
    </row>
    <row r="80" spans="1:25" x14ac:dyDescent="0.35">
      <c r="A80" s="1" t="s">
        <v>38</v>
      </c>
      <c r="B80" s="1" t="s">
        <v>1036</v>
      </c>
      <c r="C80" s="1" t="s">
        <v>43</v>
      </c>
      <c r="D80">
        <v>9</v>
      </c>
      <c r="E80" s="94" t="s">
        <v>87</v>
      </c>
      <c r="F80" s="95"/>
      <c r="G80" s="94"/>
      <c r="H80" s="94"/>
      <c r="I80" s="94"/>
      <c r="J80" s="94">
        <v>49</v>
      </c>
      <c r="K80" s="94">
        <v>630</v>
      </c>
      <c r="L80" s="94">
        <v>4</v>
      </c>
      <c r="M80">
        <v>15</v>
      </c>
      <c r="N80" s="94">
        <v>30</v>
      </c>
      <c r="O80" s="5">
        <f>ROUNDDOWN((F80/'League Boundaries'!$B$2)+(G80*'League Boundaries'!$B$3)+(I80/'League Boundaries'!$B$5)+(J80*'League Boundaries'!$B$6)+(K80/'League Boundaries'!$B$7)+(L80*'League Boundaries'!$B$8)-(H80*'League Boundaries'!$B$4)+(M80),0)</f>
        <v>102</v>
      </c>
      <c r="P80" s="94">
        <f t="shared" si="16"/>
        <v>-30</v>
      </c>
      <c r="Q80" s="5">
        <f t="shared" si="17"/>
        <v>151</v>
      </c>
      <c r="R80" s="94">
        <f t="shared" si="18"/>
        <v>-55</v>
      </c>
      <c r="S80" s="5">
        <f t="shared" si="19"/>
        <v>61</v>
      </c>
      <c r="T80" s="94">
        <f t="shared" si="20"/>
        <v>-15</v>
      </c>
      <c r="U80" s="5">
        <f>ROUNDDOWN((F80/'League Boundaries'!$B$2)+(G80*'League Boundaries'!$B$3)+(I80/'League Boundaries'!$B$5)+(J80*'League Boundaries'!$B$6)+(K80/'League Boundaries'!$B$7)+(L80*'League Boundaries'!$B$8)-(H80*'League Boundaries'!$B$4)+(M80),0)</f>
        <v>102</v>
      </c>
      <c r="V80" s="94">
        <f t="shared" si="21"/>
        <v>-30</v>
      </c>
      <c r="W80" s="55">
        <f t="shared" si="22"/>
        <v>102</v>
      </c>
      <c r="X80" s="56">
        <f t="shared" si="23"/>
        <v>-32</v>
      </c>
      <c r="Y80" s="94" t="s">
        <v>1165</v>
      </c>
    </row>
    <row r="81" spans="1:25" x14ac:dyDescent="0.35">
      <c r="A81" s="1" t="s">
        <v>1147</v>
      </c>
      <c r="B81" s="1" t="s">
        <v>849</v>
      </c>
      <c r="C81" s="1" t="s">
        <v>32</v>
      </c>
      <c r="D81">
        <v>14</v>
      </c>
      <c r="E81" s="94" t="s">
        <v>87</v>
      </c>
      <c r="F81" s="94"/>
      <c r="G81" s="94"/>
      <c r="H81" s="94"/>
      <c r="I81" s="94"/>
      <c r="J81" s="94">
        <v>45</v>
      </c>
      <c r="K81" s="94">
        <v>710</v>
      </c>
      <c r="L81" s="94">
        <v>4</v>
      </c>
      <c r="M81">
        <v>10</v>
      </c>
      <c r="N81" s="94">
        <v>10</v>
      </c>
      <c r="O81" s="5">
        <f>ROUNDDOWN((F81/'League Boundaries'!$B$2)+(G81*'League Boundaries'!$B$3)+(I81/'League Boundaries'!$B$5)+(J81*'League Boundaries'!$B$6)+(K81/'League Boundaries'!$B$7)+(L81*'League Boundaries'!$B$8)-(H81*'League Boundaries'!$B$4)+(M81),0)</f>
        <v>105</v>
      </c>
      <c r="P81" s="94">
        <f t="shared" si="16"/>
        <v>-27</v>
      </c>
      <c r="Q81" s="5">
        <f t="shared" si="17"/>
        <v>150</v>
      </c>
      <c r="R81" s="94">
        <f t="shared" si="18"/>
        <v>-56</v>
      </c>
      <c r="S81" s="5">
        <f t="shared" si="19"/>
        <v>60</v>
      </c>
      <c r="T81" s="94">
        <f t="shared" si="20"/>
        <v>-16</v>
      </c>
      <c r="U81" s="5">
        <f>ROUNDDOWN((F81/'League Boundaries'!$B$2)+(G81*'League Boundaries'!$B$3)+(I81/'League Boundaries'!$B$5)+(J81*'League Boundaries'!$B$6)+(K81/'League Boundaries'!$B$7)+(L81*'League Boundaries'!$B$8)-(H81*'League Boundaries'!$B$4)+(M81),0)</f>
        <v>105</v>
      </c>
      <c r="V81" s="94">
        <f t="shared" si="21"/>
        <v>-27</v>
      </c>
      <c r="W81" s="55">
        <f t="shared" si="22"/>
        <v>105</v>
      </c>
      <c r="X81" s="56">
        <f t="shared" si="23"/>
        <v>-29</v>
      </c>
      <c r="Y81" s="94" t="s">
        <v>1146</v>
      </c>
    </row>
    <row r="82" spans="1:25" x14ac:dyDescent="0.35">
      <c r="A82" s="1" t="s">
        <v>1031</v>
      </c>
      <c r="B82" s="1" t="s">
        <v>1032</v>
      </c>
      <c r="C82" s="1" t="s">
        <v>44</v>
      </c>
      <c r="D82">
        <v>12</v>
      </c>
      <c r="E82" s="94" t="s">
        <v>87</v>
      </c>
      <c r="F82" s="94"/>
      <c r="G82" s="94"/>
      <c r="H82" s="94"/>
      <c r="I82" s="94"/>
      <c r="J82" s="94">
        <v>48</v>
      </c>
      <c r="K82" s="94">
        <v>630</v>
      </c>
      <c r="L82" s="94">
        <v>4</v>
      </c>
      <c r="M82">
        <v>15</v>
      </c>
      <c r="N82">
        <v>30</v>
      </c>
      <c r="O82" s="5">
        <f>ROUNDDOWN((F82/'League Boundaries'!$B$2)+(G82*'League Boundaries'!$B$3)+(I82/'League Boundaries'!$B$5)+(J82*'League Boundaries'!$B$6)+(K82/'League Boundaries'!$B$7)+(L82*'League Boundaries'!$B$8)-(H82*'League Boundaries'!$B$4)+(M82),0)</f>
        <v>102</v>
      </c>
      <c r="P82" s="94">
        <f t="shared" si="16"/>
        <v>-30</v>
      </c>
      <c r="Q82" s="5">
        <f t="shared" si="17"/>
        <v>150</v>
      </c>
      <c r="R82" s="94">
        <f t="shared" si="18"/>
        <v>-56</v>
      </c>
      <c r="S82" s="5">
        <f t="shared" si="19"/>
        <v>61</v>
      </c>
      <c r="T82" s="94">
        <f t="shared" si="20"/>
        <v>-15</v>
      </c>
      <c r="U82" s="5">
        <f>ROUNDDOWN((F82/'League Boundaries'!$B$2)+(G82*'League Boundaries'!$B$3)+(I82/'League Boundaries'!$B$5)+(J82*'League Boundaries'!$B$6)+(K82/'League Boundaries'!$B$7)+(L82*'League Boundaries'!$B$8)-(H82*'League Boundaries'!$B$4)+(M82),0)</f>
        <v>102</v>
      </c>
      <c r="V82" s="94">
        <f t="shared" si="21"/>
        <v>-30</v>
      </c>
      <c r="W82" s="55">
        <f t="shared" si="22"/>
        <v>102</v>
      </c>
      <c r="X82" s="56">
        <f t="shared" si="23"/>
        <v>-32</v>
      </c>
      <c r="Y82" s="94" t="s">
        <v>1030</v>
      </c>
    </row>
    <row r="83" spans="1:25" x14ac:dyDescent="0.35">
      <c r="A83" s="1" t="s">
        <v>959</v>
      </c>
      <c r="B83" s="1" t="s">
        <v>956</v>
      </c>
      <c r="C83" s="1" t="s">
        <v>26</v>
      </c>
      <c r="D83">
        <v>11</v>
      </c>
      <c r="E83" s="94" t="s">
        <v>87</v>
      </c>
      <c r="F83" s="94"/>
      <c r="G83" s="94"/>
      <c r="H83" s="94"/>
      <c r="I83" s="94"/>
      <c r="J83" s="94">
        <v>45</v>
      </c>
      <c r="K83" s="94">
        <v>620</v>
      </c>
      <c r="L83" s="94">
        <v>4</v>
      </c>
      <c r="M83">
        <v>15</v>
      </c>
      <c r="N83">
        <v>30</v>
      </c>
      <c r="O83" s="5">
        <f>ROUNDDOWN((F83/'League Boundaries'!$B$2)+(G83*'League Boundaries'!$B$3)+(I83/'League Boundaries'!$B$5)+(J83*'League Boundaries'!$B$6)+(K83/'League Boundaries'!$B$7)+(L83*'League Boundaries'!$B$8)-(H83*'League Boundaries'!$B$4)+(M83),0)</f>
        <v>101</v>
      </c>
      <c r="P83" s="94">
        <f t="shared" si="16"/>
        <v>-31</v>
      </c>
      <c r="Q83" s="5">
        <f t="shared" si="17"/>
        <v>146</v>
      </c>
      <c r="R83" s="94">
        <f t="shared" si="18"/>
        <v>-60</v>
      </c>
      <c r="S83" s="5">
        <f t="shared" si="19"/>
        <v>60</v>
      </c>
      <c r="T83" s="94">
        <f t="shared" si="20"/>
        <v>-16</v>
      </c>
      <c r="U83" s="5">
        <f>ROUNDDOWN((F83/'League Boundaries'!$B$2)+(G83*'League Boundaries'!$B$3)+(I83/'League Boundaries'!$B$5)+(J83*'League Boundaries'!$B$6)+(K83/'League Boundaries'!$B$7)+(L83*'League Boundaries'!$B$8)-(H83*'League Boundaries'!$B$4)+(M83),0)</f>
        <v>101</v>
      </c>
      <c r="V83" s="94">
        <f t="shared" si="21"/>
        <v>-31</v>
      </c>
      <c r="W83" s="55">
        <f t="shared" si="22"/>
        <v>101</v>
      </c>
      <c r="X83" s="56">
        <f t="shared" si="23"/>
        <v>-33</v>
      </c>
      <c r="Y83" s="94" t="s">
        <v>1024</v>
      </c>
    </row>
    <row r="84" spans="1:25" x14ac:dyDescent="0.35">
      <c r="A84" s="1" t="s">
        <v>1179</v>
      </c>
      <c r="B84" s="1" t="s">
        <v>1180</v>
      </c>
      <c r="C84" s="1" t="s">
        <v>55</v>
      </c>
      <c r="D84">
        <v>9</v>
      </c>
      <c r="E84" s="94" t="s">
        <v>87</v>
      </c>
      <c r="F84" s="94"/>
      <c r="G84" s="94"/>
      <c r="H84" s="94"/>
      <c r="I84" s="94"/>
      <c r="J84" s="94">
        <v>38</v>
      </c>
      <c r="K84" s="94">
        <v>590</v>
      </c>
      <c r="L84" s="94">
        <v>3</v>
      </c>
      <c r="M84">
        <v>25</v>
      </c>
      <c r="N84" s="94">
        <v>25</v>
      </c>
      <c r="O84" s="5">
        <f>ROUNDDOWN((F84/'League Boundaries'!$B$2)+(G84*'League Boundaries'!$B$3)+(I84/'League Boundaries'!$B$5)+(J84*'League Boundaries'!$B$6)+(K84/'League Boundaries'!$B$7)+(L84*'League Boundaries'!$B$8)-(H84*'League Boundaries'!$B$4)+(M84),0)</f>
        <v>102</v>
      </c>
      <c r="P84" s="94">
        <f t="shared" si="16"/>
        <v>-30</v>
      </c>
      <c r="Q84" s="5">
        <f t="shared" si="17"/>
        <v>140</v>
      </c>
      <c r="R84" s="94">
        <f t="shared" si="18"/>
        <v>-66</v>
      </c>
      <c r="S84" s="5">
        <f t="shared" si="19"/>
        <v>61</v>
      </c>
      <c r="T84" s="94">
        <f t="shared" si="20"/>
        <v>-15</v>
      </c>
      <c r="U84" s="5">
        <f>ROUNDDOWN((F84/'League Boundaries'!$B$2)+(G84*'League Boundaries'!$B$3)+(I84/'League Boundaries'!$B$5)+(J84*'League Boundaries'!$B$6)+(K84/'League Boundaries'!$B$7)+(L84*'League Boundaries'!$B$8)-(H84*'League Boundaries'!$B$4)+(M84),0)</f>
        <v>102</v>
      </c>
      <c r="V84" s="94">
        <f t="shared" si="21"/>
        <v>-30</v>
      </c>
      <c r="W84" s="55">
        <f t="shared" si="22"/>
        <v>102</v>
      </c>
      <c r="X84" s="56">
        <f t="shared" si="23"/>
        <v>-32</v>
      </c>
      <c r="Y84" s="94" t="s">
        <v>1181</v>
      </c>
    </row>
    <row r="85" spans="1:25" x14ac:dyDescent="0.35">
      <c r="A85" s="1" t="s">
        <v>805</v>
      </c>
      <c r="B85" s="1" t="s">
        <v>806</v>
      </c>
      <c r="C85" s="1" t="s">
        <v>30</v>
      </c>
      <c r="D85">
        <v>11</v>
      </c>
      <c r="E85" s="94" t="s">
        <v>87</v>
      </c>
      <c r="F85" s="94"/>
      <c r="G85" s="94"/>
      <c r="H85" s="94"/>
      <c r="I85" s="94"/>
      <c r="J85" s="94">
        <v>47</v>
      </c>
      <c r="K85" s="94">
        <v>740</v>
      </c>
      <c r="L85" s="94">
        <v>3</v>
      </c>
      <c r="M85"/>
      <c r="N85" s="94">
        <v>5</v>
      </c>
      <c r="O85" s="5">
        <f>ROUNDDOWN((F85/'League Boundaries'!$B$2)+(G85*'League Boundaries'!$B$3)+(I85/'League Boundaries'!$B$5)+(J85*'League Boundaries'!$B$6)+(K85/'League Boundaries'!$B$7)+(L85*'League Boundaries'!$B$8)-(H85*'League Boundaries'!$B$4)+(M85),0)</f>
        <v>92</v>
      </c>
      <c r="P85" s="94">
        <f t="shared" si="16"/>
        <v>-40</v>
      </c>
      <c r="Q85" s="5">
        <f t="shared" si="17"/>
        <v>139</v>
      </c>
      <c r="R85" s="94">
        <f t="shared" si="18"/>
        <v>-67</v>
      </c>
      <c r="S85" s="5">
        <f t="shared" si="19"/>
        <v>47</v>
      </c>
      <c r="T85" s="94">
        <f t="shared" si="20"/>
        <v>-29</v>
      </c>
      <c r="U85" s="5">
        <f>ROUNDDOWN((F85/'League Boundaries'!$B$2)+(G85*'League Boundaries'!$B$3)+(I85/'League Boundaries'!$B$5)+(J85*'League Boundaries'!$B$6)+(K85/'League Boundaries'!$B$7)+(L85*'League Boundaries'!$B$8)-(H85*'League Boundaries'!$B$4)+(M85),0)</f>
        <v>92</v>
      </c>
      <c r="V85" s="94">
        <f t="shared" si="21"/>
        <v>-40</v>
      </c>
      <c r="W85" s="55">
        <f t="shared" si="22"/>
        <v>92</v>
      </c>
      <c r="X85" s="56">
        <f t="shared" si="23"/>
        <v>-42</v>
      </c>
      <c r="Y85" s="94" t="s">
        <v>1115</v>
      </c>
    </row>
    <row r="86" spans="1:25" x14ac:dyDescent="0.35">
      <c r="A86" s="1" t="s">
        <v>676</v>
      </c>
      <c r="B86" s="1" t="s">
        <v>102</v>
      </c>
      <c r="C86" s="1" t="s">
        <v>44</v>
      </c>
      <c r="D86">
        <v>12</v>
      </c>
      <c r="E86" s="94" t="s">
        <v>87</v>
      </c>
      <c r="F86" s="94"/>
      <c r="G86" s="94"/>
      <c r="H86" s="94"/>
      <c r="I86" s="94"/>
      <c r="J86" s="94">
        <v>40</v>
      </c>
      <c r="K86" s="94">
        <v>630</v>
      </c>
      <c r="L86">
        <v>5</v>
      </c>
      <c r="M86"/>
      <c r="N86">
        <v>10</v>
      </c>
      <c r="O86" s="5">
        <f>ROUNDDOWN((F86/'League Boundaries'!$B$2)+(G86*'League Boundaries'!$B$3)+(I86/'League Boundaries'!$B$5)+(J86*'League Boundaries'!$B$6)+(K86/'League Boundaries'!$B$7)+(L86*'League Boundaries'!$B$8)-(H86*'League Boundaries'!$B$4)+(M86),0)</f>
        <v>93</v>
      </c>
      <c r="P86" s="94">
        <f t="shared" si="16"/>
        <v>-39</v>
      </c>
      <c r="Q86" s="5">
        <f t="shared" si="17"/>
        <v>133</v>
      </c>
      <c r="R86" s="94">
        <f t="shared" si="18"/>
        <v>-73</v>
      </c>
      <c r="S86" s="5">
        <f t="shared" si="19"/>
        <v>55</v>
      </c>
      <c r="T86" s="94">
        <f t="shared" si="20"/>
        <v>-21</v>
      </c>
      <c r="U86" s="5">
        <f>ROUNDDOWN((F86/'League Boundaries'!$B$2)+(G86*'League Boundaries'!$B$3)+(I86/'League Boundaries'!$B$5)+(J86*'League Boundaries'!$B$6)+(K86/'League Boundaries'!$B$7)+(L86*'League Boundaries'!$B$8)-(H86*'League Boundaries'!$B$4)+(M86),0)</f>
        <v>93</v>
      </c>
      <c r="V86" s="94">
        <f t="shared" si="21"/>
        <v>-39</v>
      </c>
      <c r="W86" s="55">
        <f t="shared" si="22"/>
        <v>93</v>
      </c>
      <c r="X86" s="56">
        <f t="shared" si="23"/>
        <v>-41</v>
      </c>
      <c r="Y86" s="94" t="s">
        <v>944</v>
      </c>
    </row>
    <row r="87" spans="1:25" x14ac:dyDescent="0.35">
      <c r="A87" s="1" t="s">
        <v>747</v>
      </c>
      <c r="B87" s="1" t="s">
        <v>685</v>
      </c>
      <c r="C87" s="1" t="s">
        <v>21</v>
      </c>
      <c r="D87">
        <v>14</v>
      </c>
      <c r="E87" s="94" t="s">
        <v>87</v>
      </c>
      <c r="F87" s="94"/>
      <c r="G87" s="94"/>
      <c r="H87" s="94"/>
      <c r="I87" s="94"/>
      <c r="J87" s="94">
        <v>52</v>
      </c>
      <c r="K87" s="94">
        <v>610</v>
      </c>
      <c r="L87" s="94">
        <v>3</v>
      </c>
      <c r="M87"/>
      <c r="N87">
        <v>8</v>
      </c>
      <c r="O87" s="5">
        <f>ROUNDDOWN((F87/'League Boundaries'!$B$2)+(G87*'League Boundaries'!$B$3)+(I87/'League Boundaries'!$B$5)+(J87*'League Boundaries'!$B$6)+(K87/'League Boundaries'!$B$7)+(L87*'League Boundaries'!$B$8)-(H87*'League Boundaries'!$B$4)+(M87),0)</f>
        <v>79</v>
      </c>
      <c r="P87" s="94">
        <f t="shared" si="16"/>
        <v>-53</v>
      </c>
      <c r="Q87" s="5">
        <f t="shared" si="17"/>
        <v>131</v>
      </c>
      <c r="R87" s="94">
        <f t="shared" si="18"/>
        <v>-75</v>
      </c>
      <c r="S87" s="5">
        <f t="shared" si="19"/>
        <v>42</v>
      </c>
      <c r="T87" s="94">
        <f t="shared" si="20"/>
        <v>-34</v>
      </c>
      <c r="U87" s="5">
        <f>ROUNDDOWN((F87/'League Boundaries'!$B$2)+(G87*'League Boundaries'!$B$3)+(I87/'League Boundaries'!$B$5)+(J87*'League Boundaries'!$B$6)+(K87/'League Boundaries'!$B$7)+(L87*'League Boundaries'!$B$8)-(H87*'League Boundaries'!$B$4)+(M87),0)</f>
        <v>79</v>
      </c>
      <c r="V87" s="94">
        <f t="shared" si="21"/>
        <v>-53</v>
      </c>
      <c r="W87" s="55">
        <f t="shared" si="22"/>
        <v>79</v>
      </c>
      <c r="X87" s="56">
        <f t="shared" si="23"/>
        <v>-55</v>
      </c>
      <c r="Y87" s="94" t="s">
        <v>1118</v>
      </c>
    </row>
    <row r="88" spans="1:25" x14ac:dyDescent="0.35">
      <c r="A88" s="1" t="s">
        <v>850</v>
      </c>
      <c r="B88" s="1" t="s">
        <v>851</v>
      </c>
      <c r="C88" s="1" t="s">
        <v>21</v>
      </c>
      <c r="D88">
        <v>14</v>
      </c>
      <c r="E88" s="94" t="s">
        <v>87</v>
      </c>
      <c r="F88" s="94"/>
      <c r="G88" s="94"/>
      <c r="H88" s="94"/>
      <c r="I88" s="94"/>
      <c r="J88" s="94">
        <v>46</v>
      </c>
      <c r="K88" s="94">
        <v>660</v>
      </c>
      <c r="L88" s="94">
        <v>3</v>
      </c>
      <c r="M88"/>
      <c r="N88">
        <v>15</v>
      </c>
      <c r="O88" s="5">
        <f>ROUNDDOWN((F88/'League Boundaries'!$B$2)+(G88*'League Boundaries'!$B$3)+(I88/'League Boundaries'!$B$5)+(J88*'League Boundaries'!$B$6)+(K88/'League Boundaries'!$B$7)+(L88*'League Boundaries'!$B$8)-(H88*'League Boundaries'!$B$4)+(M88),0)</f>
        <v>84</v>
      </c>
      <c r="P88" s="94">
        <f t="shared" si="16"/>
        <v>-48</v>
      </c>
      <c r="Q88" s="5">
        <f t="shared" si="17"/>
        <v>130</v>
      </c>
      <c r="R88" s="94">
        <f t="shared" si="18"/>
        <v>-76</v>
      </c>
      <c r="S88" s="5">
        <f t="shared" si="19"/>
        <v>44</v>
      </c>
      <c r="T88" s="94">
        <f t="shared" si="20"/>
        <v>-32</v>
      </c>
      <c r="U88" s="5">
        <f>ROUNDDOWN((F88/'League Boundaries'!$B$2)+(G88*'League Boundaries'!$B$3)+(I88/'League Boundaries'!$B$5)+(J88*'League Boundaries'!$B$6)+(K88/'League Boundaries'!$B$7)+(L88*'League Boundaries'!$B$8)-(H88*'League Boundaries'!$B$4)+(M88),0)</f>
        <v>84</v>
      </c>
      <c r="V88" s="94">
        <f t="shared" si="21"/>
        <v>-48</v>
      </c>
      <c r="W88" s="55">
        <f t="shared" si="22"/>
        <v>84</v>
      </c>
      <c r="X88" s="56">
        <f t="shared" si="23"/>
        <v>-50</v>
      </c>
      <c r="Y88" s="94" t="s">
        <v>942</v>
      </c>
    </row>
    <row r="89" spans="1:25" x14ac:dyDescent="0.35">
      <c r="A89" s="1" t="s">
        <v>624</v>
      </c>
      <c r="B89" s="1" t="s">
        <v>623</v>
      </c>
      <c r="C89" s="1" t="s">
        <v>31</v>
      </c>
      <c r="D89">
        <v>5</v>
      </c>
      <c r="E89" s="94" t="s">
        <v>87</v>
      </c>
      <c r="F89" s="94"/>
      <c r="G89" s="94"/>
      <c r="H89" s="94"/>
      <c r="I89" s="94"/>
      <c r="J89" s="94">
        <v>40</v>
      </c>
      <c r="K89" s="94">
        <v>650</v>
      </c>
      <c r="L89" s="94">
        <v>4</v>
      </c>
      <c r="M89"/>
      <c r="N89">
        <v>8</v>
      </c>
      <c r="O89" s="5">
        <f>ROUNDDOWN((F89/'League Boundaries'!$B$2)+(G89*'League Boundaries'!$B$3)+(I89/'League Boundaries'!$B$5)+(J89*'League Boundaries'!$B$6)+(K89/'League Boundaries'!$B$7)+(L89*'League Boundaries'!$B$8)-(H89*'League Boundaries'!$B$4)+(M89),0)</f>
        <v>89</v>
      </c>
      <c r="P89" s="94">
        <f t="shared" si="16"/>
        <v>-43</v>
      </c>
      <c r="Q89" s="5">
        <f t="shared" si="17"/>
        <v>129</v>
      </c>
      <c r="R89" s="94">
        <f t="shared" si="18"/>
        <v>-77</v>
      </c>
      <c r="S89" s="5">
        <f t="shared" si="19"/>
        <v>50</v>
      </c>
      <c r="T89" s="94">
        <f t="shared" si="20"/>
        <v>-26</v>
      </c>
      <c r="U89" s="5">
        <f>ROUNDDOWN((F89/'League Boundaries'!$B$2)+(G89*'League Boundaries'!$B$3)+(I89/'League Boundaries'!$B$5)+(J89*'League Boundaries'!$B$6)+(K89/'League Boundaries'!$B$7)+(L89*'League Boundaries'!$B$8)-(H89*'League Boundaries'!$B$4)+(M89),0)</f>
        <v>89</v>
      </c>
      <c r="V89" s="94">
        <f t="shared" si="21"/>
        <v>-43</v>
      </c>
      <c r="W89" s="55">
        <f t="shared" si="22"/>
        <v>89</v>
      </c>
      <c r="X89" s="56">
        <f t="shared" si="23"/>
        <v>-45</v>
      </c>
      <c r="Y89" s="94" t="s">
        <v>1116</v>
      </c>
    </row>
    <row r="90" spans="1:25" x14ac:dyDescent="0.35">
      <c r="A90" s="1" t="s">
        <v>964</v>
      </c>
      <c r="B90" s="1" t="s">
        <v>965</v>
      </c>
      <c r="C90" s="1" t="s">
        <v>32</v>
      </c>
      <c r="D90">
        <v>14</v>
      </c>
      <c r="E90" s="94" t="s">
        <v>87</v>
      </c>
      <c r="F90" s="94"/>
      <c r="G90" s="94"/>
      <c r="H90" s="94"/>
      <c r="I90" s="94"/>
      <c r="J90" s="94">
        <v>37</v>
      </c>
      <c r="K90" s="94">
        <v>530</v>
      </c>
      <c r="L90" s="94">
        <v>3</v>
      </c>
      <c r="M90">
        <v>20</v>
      </c>
      <c r="N90">
        <v>30</v>
      </c>
      <c r="O90" s="5">
        <f>ROUNDDOWN((F90/'League Boundaries'!$B$2)+(G90*'League Boundaries'!$B$3)+(I90/'League Boundaries'!$B$5)+(J90*'League Boundaries'!$B$6)+(K90/'League Boundaries'!$B$7)+(L90*'League Boundaries'!$B$8)-(H90*'League Boundaries'!$B$4)+(M90),0)</f>
        <v>91</v>
      </c>
      <c r="P90" s="94">
        <f t="shared" si="16"/>
        <v>-41</v>
      </c>
      <c r="Q90" s="5">
        <f t="shared" si="17"/>
        <v>128</v>
      </c>
      <c r="R90" s="94">
        <f t="shared" si="18"/>
        <v>-78</v>
      </c>
      <c r="S90" s="5">
        <f t="shared" si="19"/>
        <v>55</v>
      </c>
      <c r="T90" s="94">
        <f t="shared" si="20"/>
        <v>-21</v>
      </c>
      <c r="U90" s="5">
        <f>ROUNDDOWN((F90/'League Boundaries'!$B$2)+(G90*'League Boundaries'!$B$3)+(I90/'League Boundaries'!$B$5)+(J90*'League Boundaries'!$B$6)+(K90/'League Boundaries'!$B$7)+(L90*'League Boundaries'!$B$8)-(H90*'League Boundaries'!$B$4)+(M90),0)</f>
        <v>91</v>
      </c>
      <c r="V90" s="94">
        <f t="shared" si="21"/>
        <v>-41</v>
      </c>
      <c r="W90" s="55">
        <f t="shared" si="22"/>
        <v>91</v>
      </c>
      <c r="X90" s="56">
        <f t="shared" si="23"/>
        <v>-43</v>
      </c>
      <c r="Y90" s="94" t="s">
        <v>1037</v>
      </c>
    </row>
    <row r="91" spans="1:25" x14ac:dyDescent="0.35">
      <c r="A91" s="1" t="s">
        <v>798</v>
      </c>
      <c r="B91" s="1" t="s">
        <v>799</v>
      </c>
      <c r="C91" s="1" t="s">
        <v>31</v>
      </c>
      <c r="D91">
        <v>5</v>
      </c>
      <c r="E91" s="94" t="s">
        <v>87</v>
      </c>
      <c r="F91" s="94"/>
      <c r="G91" s="94"/>
      <c r="H91" s="94"/>
      <c r="I91" s="94"/>
      <c r="J91" s="94">
        <v>51</v>
      </c>
      <c r="K91">
        <v>560</v>
      </c>
      <c r="L91" s="94">
        <v>3</v>
      </c>
      <c r="M91"/>
      <c r="N91" s="94">
        <v>25</v>
      </c>
      <c r="O91" s="5">
        <f>ROUNDDOWN((F91/'League Boundaries'!$B$2)+(G91*'League Boundaries'!$B$3)+(I91/'League Boundaries'!$B$5)+(J91*'League Boundaries'!$B$6)+(K91/'League Boundaries'!$B$7)+(L91*'League Boundaries'!$B$8)-(H91*'League Boundaries'!$B$4)+(M91),0)</f>
        <v>74</v>
      </c>
      <c r="P91" s="94">
        <f t="shared" si="16"/>
        <v>-58</v>
      </c>
      <c r="Q91" s="5">
        <f t="shared" si="17"/>
        <v>125</v>
      </c>
      <c r="R91" s="94">
        <f t="shared" si="18"/>
        <v>-81</v>
      </c>
      <c r="S91" s="5">
        <f t="shared" si="19"/>
        <v>40</v>
      </c>
      <c r="T91" s="94">
        <f t="shared" si="20"/>
        <v>-36</v>
      </c>
      <c r="U91" s="5">
        <f>ROUNDDOWN((F91/'League Boundaries'!$B$2)+(G91*'League Boundaries'!$B$3)+(I91/'League Boundaries'!$B$5)+(J91*'League Boundaries'!$B$6)+(K91/'League Boundaries'!$B$7)+(L91*'League Boundaries'!$B$8)-(H91*'League Boundaries'!$B$4)+(M91),0)</f>
        <v>74</v>
      </c>
      <c r="V91" s="94">
        <f t="shared" si="21"/>
        <v>-58</v>
      </c>
      <c r="W91" s="55">
        <f t="shared" si="22"/>
        <v>74</v>
      </c>
      <c r="X91" s="56">
        <f t="shared" si="23"/>
        <v>-60</v>
      </c>
      <c r="Y91" s="94" t="s">
        <v>1119</v>
      </c>
    </row>
    <row r="92" spans="1:25" x14ac:dyDescent="0.35">
      <c r="A92" s="1" t="s">
        <v>831</v>
      </c>
      <c r="B92" s="1" t="s">
        <v>664</v>
      </c>
      <c r="C92" s="1" t="s">
        <v>26</v>
      </c>
      <c r="D92">
        <v>11</v>
      </c>
      <c r="E92" s="94" t="s">
        <v>87</v>
      </c>
      <c r="F92" s="94"/>
      <c r="G92" s="94"/>
      <c r="H92" s="94"/>
      <c r="I92" s="94"/>
      <c r="J92" s="94">
        <v>57</v>
      </c>
      <c r="K92" s="94">
        <v>550</v>
      </c>
      <c r="L92" s="94">
        <v>2</v>
      </c>
      <c r="M92"/>
      <c r="N92" s="94">
        <v>25</v>
      </c>
      <c r="O92" s="5">
        <f>ROUNDDOWN((F92/'League Boundaries'!$B$2)+(G92*'League Boundaries'!$B$3)+(I92/'League Boundaries'!$B$5)+(J92*'League Boundaries'!$B$6)+(K92/'League Boundaries'!$B$7)+(L92*'League Boundaries'!$B$8)-(H92*'League Boundaries'!$B$4)+(M92),0)</f>
        <v>67</v>
      </c>
      <c r="P92" s="94">
        <f t="shared" si="16"/>
        <v>-65</v>
      </c>
      <c r="Q92" s="5">
        <f t="shared" si="17"/>
        <v>124</v>
      </c>
      <c r="R92" s="94">
        <f t="shared" si="18"/>
        <v>-82</v>
      </c>
      <c r="S92" s="5">
        <f t="shared" si="19"/>
        <v>34</v>
      </c>
      <c r="T92" s="94">
        <f t="shared" si="20"/>
        <v>-42</v>
      </c>
      <c r="U92" s="5">
        <f>ROUNDDOWN((F92/'League Boundaries'!$B$2)+(G92*'League Boundaries'!$B$3)+(I92/'League Boundaries'!$B$5)+(J92*'League Boundaries'!$B$6)+(K92/'League Boundaries'!$B$7)+(L92*'League Boundaries'!$B$8)-(H92*'League Boundaries'!$B$4)+(M92),0)</f>
        <v>67</v>
      </c>
      <c r="V92" s="94">
        <f t="shared" si="21"/>
        <v>-65</v>
      </c>
      <c r="W92" s="55">
        <f t="shared" si="22"/>
        <v>67</v>
      </c>
      <c r="X92" s="56">
        <f t="shared" si="23"/>
        <v>-67</v>
      </c>
      <c r="Y92" s="94" t="s">
        <v>1120</v>
      </c>
    </row>
    <row r="93" spans="1:25" x14ac:dyDescent="0.35">
      <c r="A93" s="1" t="s">
        <v>738</v>
      </c>
      <c r="B93" s="1" t="s">
        <v>1038</v>
      </c>
      <c r="C93" s="1" t="s">
        <v>46</v>
      </c>
      <c r="D93">
        <v>14</v>
      </c>
      <c r="E93" s="94" t="s">
        <v>87</v>
      </c>
      <c r="F93" s="94"/>
      <c r="G93" s="94"/>
      <c r="H93" s="94"/>
      <c r="I93" s="94"/>
      <c r="J93" s="94">
        <v>30</v>
      </c>
      <c r="K93" s="94">
        <v>510</v>
      </c>
      <c r="L93" s="94">
        <v>2</v>
      </c>
      <c r="M93">
        <v>25</v>
      </c>
      <c r="N93" s="94">
        <v>30</v>
      </c>
      <c r="O93" s="5">
        <f>ROUNDDOWN((F93/'League Boundaries'!$B$2)+(G93*'League Boundaries'!$B$3)+(I93/'League Boundaries'!$B$5)+(J93*'League Boundaries'!$B$6)+(K93/'League Boundaries'!$B$7)+(L93*'League Boundaries'!$B$8)-(H93*'League Boundaries'!$B$4)+(M93),0)</f>
        <v>88</v>
      </c>
      <c r="P93" s="94">
        <f t="shared" si="16"/>
        <v>-44</v>
      </c>
      <c r="Q93" s="5">
        <f t="shared" si="17"/>
        <v>118</v>
      </c>
      <c r="R93" s="94">
        <f t="shared" si="18"/>
        <v>-88</v>
      </c>
      <c r="S93" s="5">
        <f t="shared" si="19"/>
        <v>52</v>
      </c>
      <c r="T93" s="94">
        <f t="shared" si="20"/>
        <v>-24</v>
      </c>
      <c r="U93" s="5">
        <f>ROUNDDOWN((F93/'League Boundaries'!$B$2)+(G93*'League Boundaries'!$B$3)+(I93/'League Boundaries'!$B$5)+(J93*'League Boundaries'!$B$6)+(K93/'League Boundaries'!$B$7)+(L93*'League Boundaries'!$B$8)-(H93*'League Boundaries'!$B$4)+(M93),0)</f>
        <v>88</v>
      </c>
      <c r="V93" s="94">
        <f t="shared" si="21"/>
        <v>-44</v>
      </c>
      <c r="W93" s="55">
        <f t="shared" si="22"/>
        <v>88</v>
      </c>
      <c r="X93" s="56">
        <f t="shared" si="23"/>
        <v>-46</v>
      </c>
      <c r="Y93" s="94" t="s">
        <v>1039</v>
      </c>
    </row>
    <row r="94" spans="1:25" x14ac:dyDescent="0.35">
      <c r="A94" s="1" t="s">
        <v>725</v>
      </c>
      <c r="B94" s="1" t="s">
        <v>726</v>
      </c>
      <c r="C94" s="1" t="s">
        <v>46</v>
      </c>
      <c r="D94">
        <v>14</v>
      </c>
      <c r="E94" s="94" t="s">
        <v>87</v>
      </c>
      <c r="F94" s="94"/>
      <c r="G94" s="94"/>
      <c r="H94" s="94"/>
      <c r="I94" s="94"/>
      <c r="J94" s="94">
        <v>43</v>
      </c>
      <c r="K94" s="94">
        <v>480</v>
      </c>
      <c r="L94" s="94">
        <v>2</v>
      </c>
      <c r="M94"/>
      <c r="N94" s="94">
        <v>12</v>
      </c>
      <c r="O94" s="5">
        <f>ROUNDDOWN((F94/'League Boundaries'!$B$2)+(G94*'League Boundaries'!$B$3)+(I94/'League Boundaries'!$B$5)+(J94*'League Boundaries'!$B$6)+(K94/'League Boundaries'!$B$7)+(L94*'League Boundaries'!$B$8)-(H94*'League Boundaries'!$B$4)+(M94),0)</f>
        <v>60</v>
      </c>
      <c r="P94" s="94">
        <f t="shared" si="16"/>
        <v>-72</v>
      </c>
      <c r="Q94" s="5">
        <f t="shared" si="17"/>
        <v>103</v>
      </c>
      <c r="R94" s="94">
        <f t="shared" si="18"/>
        <v>-103</v>
      </c>
      <c r="S94" s="5">
        <f t="shared" si="19"/>
        <v>31</v>
      </c>
      <c r="T94" s="94">
        <f t="shared" si="20"/>
        <v>-45</v>
      </c>
      <c r="U94" s="5">
        <f>ROUNDDOWN((F94/'League Boundaries'!$B$2)+(G94*'League Boundaries'!$B$3)+(I94/'League Boundaries'!$B$5)+(J94*'League Boundaries'!$B$6)+(K94/'League Boundaries'!$B$7)+(L94*'League Boundaries'!$B$8)-(H94*'League Boundaries'!$B$4)+(M94),0)</f>
        <v>60</v>
      </c>
      <c r="V94" s="94">
        <f t="shared" si="21"/>
        <v>-72</v>
      </c>
      <c r="W94" s="55">
        <f t="shared" si="22"/>
        <v>60</v>
      </c>
      <c r="X94" s="56">
        <f t="shared" si="23"/>
        <v>-74</v>
      </c>
      <c r="Y94" s="94" t="s">
        <v>948</v>
      </c>
    </row>
    <row r="95" spans="1:25" x14ac:dyDescent="0.35">
      <c r="A95" s="1" t="s">
        <v>802</v>
      </c>
      <c r="B95" s="1" t="s">
        <v>803</v>
      </c>
      <c r="C95" s="1" t="s">
        <v>30</v>
      </c>
      <c r="D95">
        <v>11</v>
      </c>
      <c r="E95" s="94" t="s">
        <v>87</v>
      </c>
      <c r="F95" s="94"/>
      <c r="G95" s="94"/>
      <c r="H95" s="94"/>
      <c r="I95" s="94"/>
      <c r="J95" s="94">
        <v>36</v>
      </c>
      <c r="K95" s="94">
        <v>540</v>
      </c>
      <c r="L95" s="94">
        <v>2</v>
      </c>
      <c r="M95"/>
      <c r="N95" s="94">
        <v>25</v>
      </c>
      <c r="O95" s="5">
        <f>ROUNDDOWN((F95/'League Boundaries'!$B$2)+(G95*'League Boundaries'!$B$3)+(I95/'League Boundaries'!$B$5)+(J95*'League Boundaries'!$B$6)+(K95/'League Boundaries'!$B$7)+(L95*'League Boundaries'!$B$8)-(H95*'League Boundaries'!$B$4)+(M95),0)</f>
        <v>66</v>
      </c>
      <c r="P95" s="94">
        <f t="shared" si="16"/>
        <v>-66</v>
      </c>
      <c r="Q95" s="5">
        <f t="shared" si="17"/>
        <v>102</v>
      </c>
      <c r="R95" s="94">
        <f t="shared" si="18"/>
        <v>-104</v>
      </c>
      <c r="S95" s="5">
        <f t="shared" si="19"/>
        <v>33</v>
      </c>
      <c r="T95" s="94">
        <f t="shared" si="20"/>
        <v>-43</v>
      </c>
      <c r="U95" s="5">
        <f>ROUNDDOWN((F95/'League Boundaries'!$B$2)+(G95*'League Boundaries'!$B$3)+(I95/'League Boundaries'!$B$5)+(J95*'League Boundaries'!$B$6)+(K95/'League Boundaries'!$B$7)+(L95*'League Boundaries'!$B$8)-(H95*'League Boundaries'!$B$4)+(M95),0)</f>
        <v>66</v>
      </c>
      <c r="V95" s="94">
        <f t="shared" si="21"/>
        <v>-66</v>
      </c>
      <c r="W95" s="55">
        <f t="shared" si="22"/>
        <v>66</v>
      </c>
      <c r="X95" s="56">
        <f t="shared" si="23"/>
        <v>-68</v>
      </c>
      <c r="Y95" s="94" t="s">
        <v>949</v>
      </c>
    </row>
    <row r="96" spans="1:25" ht="15" thickBot="1" x14ac:dyDescent="0.4">
      <c r="A96" s="1" t="s">
        <v>740</v>
      </c>
      <c r="B96" s="1" t="s">
        <v>741</v>
      </c>
      <c r="C96" s="1" t="s">
        <v>50</v>
      </c>
      <c r="D96">
        <v>5</v>
      </c>
      <c r="E96" s="94" t="s">
        <v>87</v>
      </c>
      <c r="F96" s="94"/>
      <c r="G96" s="94"/>
      <c r="H96" s="94"/>
      <c r="I96" s="94"/>
      <c r="J96" s="94">
        <v>35</v>
      </c>
      <c r="K96" s="94">
        <v>430</v>
      </c>
      <c r="L96" s="94">
        <v>3</v>
      </c>
      <c r="M96"/>
      <c r="N96" s="94">
        <v>15</v>
      </c>
      <c r="O96" s="5">
        <f>ROUNDDOWN((F96/'League Boundaries'!$B$2)+(G96*'League Boundaries'!$B$3)+(I96/'League Boundaries'!$B$5)+(J96*'League Boundaries'!$B$6)+(K96/'League Boundaries'!$B$7)+(L96*'League Boundaries'!$B$8)-(H96*'League Boundaries'!$B$4)+(M96),0)</f>
        <v>61</v>
      </c>
      <c r="P96" s="94">
        <f t="shared" si="16"/>
        <v>-71</v>
      </c>
      <c r="Q96" s="5">
        <f t="shared" si="17"/>
        <v>96</v>
      </c>
      <c r="R96" s="94">
        <f t="shared" si="18"/>
        <v>-110</v>
      </c>
      <c r="S96" s="5">
        <f t="shared" si="19"/>
        <v>35</v>
      </c>
      <c r="T96" s="94">
        <f t="shared" si="20"/>
        <v>-41</v>
      </c>
      <c r="U96" s="5">
        <f>ROUNDDOWN((F96/'League Boundaries'!$B$2)+(G96*'League Boundaries'!$B$3)+(I96/'League Boundaries'!$B$5)+(J96*'League Boundaries'!$B$6)+(K96/'League Boundaries'!$B$7)+(L96*'League Boundaries'!$B$8)-(H96*'League Boundaries'!$B$4)+(M96),0)</f>
        <v>61</v>
      </c>
      <c r="V96" s="94">
        <f t="shared" si="21"/>
        <v>-71</v>
      </c>
      <c r="W96" s="57">
        <f t="shared" si="22"/>
        <v>61</v>
      </c>
      <c r="X96" s="58">
        <f t="shared" si="23"/>
        <v>-73</v>
      </c>
      <c r="Y96" s="94" t="s">
        <v>945</v>
      </c>
    </row>
  </sheetData>
  <autoFilter ref="A1:Y96" xr:uid="{00000000-0001-0000-0200-000000000000}">
    <sortState xmlns:xlrd2="http://schemas.microsoft.com/office/spreadsheetml/2017/richdata2" ref="A2:Y96">
      <sortCondition descending="1" ref="Q2:Q96"/>
    </sortState>
  </autoFilter>
  <sortState xmlns:xlrd2="http://schemas.microsoft.com/office/spreadsheetml/2017/richdata2" ref="A2:Y96">
    <sortCondition descending="1" ref="O76:O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E45"/>
  <sheetViews>
    <sheetView zoomScale="70" zoomScaleNormal="70" workbookViewId="0">
      <selection activeCell="H9" sqref="H9"/>
    </sheetView>
  </sheetViews>
  <sheetFormatPr defaultRowHeight="14.5" x14ac:dyDescent="0.35"/>
  <cols>
    <col min="1" max="1" width="15.36328125" bestFit="1" customWidth="1"/>
    <col min="2" max="2" width="14" bestFit="1" customWidth="1"/>
    <col min="3" max="3" width="10.6328125" bestFit="1" customWidth="1"/>
    <col min="4" max="4" width="8.6328125" customWidth="1"/>
    <col min="5" max="5" width="6.08984375" customWidth="1"/>
    <col min="6" max="6" width="7.6328125" hidden="1" customWidth="1"/>
    <col min="7" max="7" width="7.36328125" hidden="1" customWidth="1"/>
    <col min="8" max="8" width="5.54296875" hidden="1" customWidth="1"/>
    <col min="9" max="9" width="8.36328125" hidden="1" customWidth="1"/>
    <col min="10" max="10" width="8.6328125" customWidth="1"/>
    <col min="11" max="11" width="12" bestFit="1" customWidth="1"/>
    <col min="12" max="12" width="10.36328125" bestFit="1" customWidth="1"/>
    <col min="13" max="14" width="8.90625" hidden="1" customWidth="1"/>
    <col min="15" max="15" width="10.453125" hidden="1" customWidth="1"/>
    <col min="16" max="16" width="11.54296875" hidden="1" customWidth="1"/>
    <col min="17" max="17" width="16" bestFit="1" customWidth="1"/>
    <col min="18" max="18" width="12.08984375" hidden="1" customWidth="1"/>
    <col min="19" max="19" width="14.36328125" hidden="1" customWidth="1"/>
    <col min="20" max="20" width="10.453125" hidden="1" customWidth="1"/>
    <col min="21" max="21" width="16" hidden="1" customWidth="1"/>
    <col min="22" max="22" width="12.08984375" hidden="1" customWidth="1"/>
    <col min="23" max="23" width="21.54296875" hidden="1" customWidth="1"/>
    <col min="24" max="24" width="17.453125" hidden="1" customWidth="1"/>
    <col min="25" max="25" width="255.7265625" bestFit="1" customWidth="1"/>
    <col min="26" max="26" width="14.90625" bestFit="1" customWidth="1"/>
    <col min="28" max="28" width="11" bestFit="1" customWidth="1"/>
  </cols>
  <sheetData>
    <row r="1" spans="1:31" x14ac:dyDescent="0.35">
      <c r="A1" s="1" t="s">
        <v>0</v>
      </c>
      <c r="B1" s="1" t="s">
        <v>1</v>
      </c>
      <c r="C1" s="1" t="s">
        <v>2</v>
      </c>
      <c r="D1" s="2" t="s">
        <v>63</v>
      </c>
      <c r="E1" s="2" t="s">
        <v>3</v>
      </c>
      <c r="F1" s="2" t="s">
        <v>5</v>
      </c>
      <c r="G1" s="2" t="s">
        <v>6</v>
      </c>
      <c r="H1" s="2" t="s">
        <v>7</v>
      </c>
      <c r="I1" s="2" t="s">
        <v>8</v>
      </c>
      <c r="J1" s="2" t="s">
        <v>214</v>
      </c>
      <c r="K1" s="2" t="s">
        <v>64</v>
      </c>
      <c r="L1" s="2" t="s">
        <v>213</v>
      </c>
      <c r="M1" s="2" t="s">
        <v>9</v>
      </c>
      <c r="N1" s="2" t="s">
        <v>565</v>
      </c>
      <c r="O1" s="3" t="s">
        <v>65</v>
      </c>
      <c r="P1" s="2" t="s">
        <v>11</v>
      </c>
      <c r="Q1" s="3" t="s">
        <v>67</v>
      </c>
      <c r="R1" s="2" t="s">
        <v>95</v>
      </c>
      <c r="S1" s="3" t="s">
        <v>69</v>
      </c>
      <c r="T1" s="2" t="s">
        <v>14</v>
      </c>
      <c r="U1" s="3" t="s">
        <v>155</v>
      </c>
      <c r="V1" s="2" t="s">
        <v>12</v>
      </c>
      <c r="W1" s="53" t="s">
        <v>225</v>
      </c>
      <c r="X1" s="54" t="s">
        <v>224</v>
      </c>
      <c r="Y1" s="2" t="s">
        <v>770</v>
      </c>
      <c r="AA1" s="2" t="s">
        <v>211</v>
      </c>
      <c r="AB1" s="2" t="str">
        <f>'League Boundaries'!L1</f>
        <v>Tes</v>
      </c>
      <c r="AC1" s="2" t="s">
        <v>200</v>
      </c>
      <c r="AD1" s="2" t="s">
        <v>186</v>
      </c>
      <c r="AE1" s="2"/>
    </row>
    <row r="2" spans="1:31" x14ac:dyDescent="0.35">
      <c r="A2" s="1" t="s">
        <v>830</v>
      </c>
      <c r="B2" s="1" t="s">
        <v>785</v>
      </c>
      <c r="C2" s="1" t="s">
        <v>25</v>
      </c>
      <c r="D2">
        <v>5</v>
      </c>
      <c r="E2" t="s">
        <v>96</v>
      </c>
      <c r="J2">
        <v>92</v>
      </c>
      <c r="K2">
        <v>950</v>
      </c>
      <c r="L2">
        <v>10</v>
      </c>
      <c r="N2">
        <v>15</v>
      </c>
      <c r="O2" s="96">
        <f>ROUNDDOWN((F2/'League Boundaries'!$B$2)+(G2*'League Boundaries'!$B$3)+(I2/'League Boundaries'!$B$5)+(J2*'League Boundaries'!$B$6)+(K2/'League Boundaries'!$B$7)+(L2*'League Boundaries'!$B$8)-(H2*'League Boundaries'!$B$4)+(M2),0)</f>
        <v>155</v>
      </c>
      <c r="P2">
        <f t="shared" ref="P2:P45" si="0" xml:space="preserve"> O2 - $AD$2</f>
        <v>56</v>
      </c>
      <c r="Q2" s="5">
        <f t="shared" ref="Q2:Q45" si="1">ROUNDDOWN((K2/10)+J2+(L2*6) + M2,0)</f>
        <v>247</v>
      </c>
      <c r="R2">
        <f t="shared" ref="R2:R45" si="2" xml:space="preserve"> Q2 - $AD$3</f>
        <v>81</v>
      </c>
      <c r="S2" s="5">
        <f t="shared" ref="S2:S45" si="3">ROUNDDOWN((K2/25)+(L2*6) + (M2 * 0.8),0)</f>
        <v>98</v>
      </c>
      <c r="T2">
        <f t="shared" ref="T2:T45" si="4" xml:space="preserve"> S2 - $AD$4</f>
        <v>38</v>
      </c>
      <c r="U2" s="96">
        <f>ROUNDDOWN((F2/'League Boundaries'!$B$2)+(G2*'League Boundaries'!$B$3)+(I2/'League Boundaries'!$B$5)+(J2*'League Boundaries'!$B$6)+(K2/'League Boundaries'!$B$7)+(L2*'League Boundaries'!$B$8)-(H2*'League Boundaries'!$B$4)+(M2),0)</f>
        <v>155</v>
      </c>
      <c r="V2">
        <f t="shared" ref="V2:V45" si="5" xml:space="preserve"> U2 - $AD$5</f>
        <v>56</v>
      </c>
      <c r="W2" s="55">
        <f t="shared" ref="W2:W45" si="6">ROUNDDOWN((F2/Yds.Pass.Pt)+(G2*TD.Pass.Pts)+(I2/Yds.Rush.Pt)+(J2*Catch.Pts)+(K2/Yds.Catch.Pt)+(L2*Td.RunCatch.Pts)-(H2*Intercept.Pts)+(M2),0)</f>
        <v>155</v>
      </c>
      <c r="X2" s="56">
        <f t="shared" ref="X2:X45" si="7" xml:space="preserve"> W2 - $AD$9</f>
        <v>56</v>
      </c>
      <c r="Y2" t="s">
        <v>989</v>
      </c>
      <c r="AA2" t="s">
        <v>192</v>
      </c>
      <c r="AB2">
        <f>'League Boundaries'!L2</f>
        <v>15</v>
      </c>
      <c r="AC2" t="s">
        <v>201</v>
      </c>
      <c r="AD2">
        <f>LARGE(O:O,$AB$2)</f>
        <v>99</v>
      </c>
    </row>
    <row r="3" spans="1:31" x14ac:dyDescent="0.35">
      <c r="A3" s="1" t="s">
        <v>828</v>
      </c>
      <c r="B3" s="1" t="s">
        <v>714</v>
      </c>
      <c r="C3" s="1" t="s">
        <v>47</v>
      </c>
      <c r="D3">
        <v>12</v>
      </c>
      <c r="E3" t="s">
        <v>96</v>
      </c>
      <c r="J3">
        <v>90</v>
      </c>
      <c r="K3">
        <v>940</v>
      </c>
      <c r="L3">
        <v>9</v>
      </c>
      <c r="N3">
        <v>15</v>
      </c>
      <c r="O3" s="96">
        <f>ROUNDDOWN((F3/'League Boundaries'!$B$2)+(G3*'League Boundaries'!$B$3)+(I3/'League Boundaries'!$B$5)+(J3*'League Boundaries'!$B$6)+(K3/'League Boundaries'!$B$7)+(L3*'League Boundaries'!$B$8)-(H3*'League Boundaries'!$B$4)+(M3),0)</f>
        <v>148</v>
      </c>
      <c r="P3">
        <f t="shared" si="0"/>
        <v>49</v>
      </c>
      <c r="Q3" s="5">
        <f t="shared" si="1"/>
        <v>238</v>
      </c>
      <c r="R3">
        <f t="shared" si="2"/>
        <v>72</v>
      </c>
      <c r="S3" s="5">
        <f t="shared" si="3"/>
        <v>91</v>
      </c>
      <c r="T3">
        <f t="shared" si="4"/>
        <v>31</v>
      </c>
      <c r="U3" s="96">
        <f>ROUNDDOWN((F3/'League Boundaries'!$B$2)+(G3*'League Boundaries'!$B$3)+(I3/'League Boundaries'!$B$5)+(J3*'League Boundaries'!$B$6)+(K3/'League Boundaries'!$B$7)+(L3*'League Boundaries'!$B$8)-(H3*'League Boundaries'!$B$4)+(M3),0)</f>
        <v>148</v>
      </c>
      <c r="V3">
        <f t="shared" si="5"/>
        <v>49</v>
      </c>
      <c r="W3" s="55">
        <f t="shared" si="6"/>
        <v>148</v>
      </c>
      <c r="X3" s="56">
        <f t="shared" si="7"/>
        <v>49</v>
      </c>
      <c r="Y3" t="s">
        <v>1125</v>
      </c>
      <c r="AA3" t="s">
        <v>195</v>
      </c>
      <c r="AB3">
        <f>'League Boundaries'!L3</f>
        <v>12</v>
      </c>
      <c r="AC3" t="s">
        <v>202</v>
      </c>
      <c r="AD3">
        <f>LARGE(Q:Q,$AB$2)</f>
        <v>166</v>
      </c>
    </row>
    <row r="4" spans="1:31" x14ac:dyDescent="0.35">
      <c r="A4" s="1" t="s">
        <v>558</v>
      </c>
      <c r="B4" s="1" t="s">
        <v>559</v>
      </c>
      <c r="C4" s="1" t="s">
        <v>52</v>
      </c>
      <c r="D4">
        <v>6</v>
      </c>
      <c r="E4" t="s">
        <v>96</v>
      </c>
      <c r="J4">
        <v>88</v>
      </c>
      <c r="K4">
        <v>920</v>
      </c>
      <c r="L4">
        <v>9</v>
      </c>
      <c r="N4">
        <v>-5</v>
      </c>
      <c r="O4" s="96">
        <f>ROUNDDOWN((F4/'League Boundaries'!$B$2)+(G4*'League Boundaries'!$B$3)+(I4/'League Boundaries'!$B$5)+(J4*'League Boundaries'!$B$6)+(K4/'League Boundaries'!$B$7)+(L4*'League Boundaries'!$B$8)-(H4*'League Boundaries'!$B$4)+(M4),0)</f>
        <v>146</v>
      </c>
      <c r="P4">
        <f t="shared" si="0"/>
        <v>47</v>
      </c>
      <c r="Q4" s="5">
        <f t="shared" si="1"/>
        <v>234</v>
      </c>
      <c r="R4">
        <f t="shared" si="2"/>
        <v>68</v>
      </c>
      <c r="S4" s="5">
        <f t="shared" si="3"/>
        <v>90</v>
      </c>
      <c r="T4">
        <f t="shared" si="4"/>
        <v>30</v>
      </c>
      <c r="U4" s="96">
        <f>ROUNDDOWN((F4/'League Boundaries'!$B$2)+(G4*'League Boundaries'!$B$3)+(I4/'League Boundaries'!$B$5)+(J4*'League Boundaries'!$B$6)+(K4/'League Boundaries'!$B$7)+(L4*'League Boundaries'!$B$8)-(H4*'League Boundaries'!$B$4)+(M4),0)</f>
        <v>146</v>
      </c>
      <c r="V4">
        <f t="shared" si="5"/>
        <v>47</v>
      </c>
      <c r="W4" s="55">
        <f t="shared" si="6"/>
        <v>146</v>
      </c>
      <c r="X4" s="56">
        <f t="shared" si="7"/>
        <v>47</v>
      </c>
      <c r="Y4" t="s">
        <v>979</v>
      </c>
      <c r="AA4" t="s">
        <v>212</v>
      </c>
      <c r="AB4">
        <f>'League Boundaries'!L4</f>
        <v>1</v>
      </c>
      <c r="AC4" t="s">
        <v>203</v>
      </c>
      <c r="AD4">
        <f>LARGE(S:S,$AB$2)</f>
        <v>60</v>
      </c>
    </row>
    <row r="5" spans="1:31" x14ac:dyDescent="0.35">
      <c r="A5" s="1" t="s">
        <v>765</v>
      </c>
      <c r="B5" s="1" t="s">
        <v>582</v>
      </c>
      <c r="C5" s="1" t="s">
        <v>59</v>
      </c>
      <c r="D5">
        <v>11</v>
      </c>
      <c r="E5" t="s">
        <v>96</v>
      </c>
      <c r="J5">
        <v>95</v>
      </c>
      <c r="K5">
        <v>980</v>
      </c>
      <c r="L5">
        <v>5</v>
      </c>
      <c r="N5">
        <v>10</v>
      </c>
      <c r="O5" s="96">
        <f>ROUNDDOWN((F5/'League Boundaries'!$B$2)+(G5*'League Boundaries'!$B$3)+(I5/'League Boundaries'!$B$5)+(J5*'League Boundaries'!$B$6)+(K5/'League Boundaries'!$B$7)+(L5*'League Boundaries'!$B$8)-(H5*'League Boundaries'!$B$4)+(M5),0)</f>
        <v>128</v>
      </c>
      <c r="P5">
        <f t="shared" si="0"/>
        <v>29</v>
      </c>
      <c r="Q5" s="5">
        <f t="shared" si="1"/>
        <v>223</v>
      </c>
      <c r="R5">
        <f t="shared" si="2"/>
        <v>57</v>
      </c>
      <c r="S5" s="5">
        <f t="shared" si="3"/>
        <v>69</v>
      </c>
      <c r="T5">
        <f t="shared" si="4"/>
        <v>9</v>
      </c>
      <c r="U5" s="96">
        <f>ROUNDDOWN((F5/'League Boundaries'!$B$2)+(G5*'League Boundaries'!$B$3)+(I5/'League Boundaries'!$B$5)+(J5*'League Boundaries'!$B$6)+(K5/'League Boundaries'!$B$7)+(L5*'League Boundaries'!$B$8)-(H5*'League Boundaries'!$B$4)+(M5),0)</f>
        <v>128</v>
      </c>
      <c r="V5">
        <f t="shared" si="5"/>
        <v>29</v>
      </c>
      <c r="W5" s="55">
        <f t="shared" si="6"/>
        <v>128</v>
      </c>
      <c r="X5" s="56">
        <f t="shared" si="7"/>
        <v>29</v>
      </c>
      <c r="Y5" t="s">
        <v>1002</v>
      </c>
      <c r="AC5" t="s">
        <v>204</v>
      </c>
      <c r="AD5">
        <f>LARGE(U:U,$AB$2)</f>
        <v>99</v>
      </c>
    </row>
    <row r="6" spans="1:31" x14ac:dyDescent="0.35">
      <c r="A6" s="1" t="s">
        <v>592</v>
      </c>
      <c r="B6" s="1" t="s">
        <v>593</v>
      </c>
      <c r="C6" s="1" t="s">
        <v>61</v>
      </c>
      <c r="D6">
        <v>12</v>
      </c>
      <c r="E6" t="s">
        <v>96</v>
      </c>
      <c r="J6">
        <v>99</v>
      </c>
      <c r="K6">
        <v>880</v>
      </c>
      <c r="L6">
        <v>5</v>
      </c>
      <c r="N6">
        <v>5</v>
      </c>
      <c r="O6" s="96">
        <f>ROUNDDOWN((F6/'League Boundaries'!$B$2)+(G6*'League Boundaries'!$B$3)+(I6/'League Boundaries'!$B$5)+(J6*'League Boundaries'!$B$6)+(K6/'League Boundaries'!$B$7)+(L6*'League Boundaries'!$B$8)-(H6*'League Boundaries'!$B$4)+(M6),0)</f>
        <v>118</v>
      </c>
      <c r="P6">
        <f t="shared" si="0"/>
        <v>19</v>
      </c>
      <c r="Q6" s="5">
        <f t="shared" si="1"/>
        <v>217</v>
      </c>
      <c r="R6">
        <f t="shared" si="2"/>
        <v>51</v>
      </c>
      <c r="S6" s="5">
        <f t="shared" si="3"/>
        <v>65</v>
      </c>
      <c r="T6">
        <f t="shared" si="4"/>
        <v>5</v>
      </c>
      <c r="U6" s="96">
        <f>ROUNDDOWN((F6/'League Boundaries'!$B$2)+(G6*'League Boundaries'!$B$3)+(I6/'League Boundaries'!$B$5)+(J6*'League Boundaries'!$B$6)+(K6/'League Boundaries'!$B$7)+(L6*'League Boundaries'!$B$8)-(H6*'League Boundaries'!$B$4)+(M6),0)</f>
        <v>118</v>
      </c>
      <c r="V6">
        <f t="shared" si="5"/>
        <v>19</v>
      </c>
      <c r="W6" s="55">
        <f t="shared" si="6"/>
        <v>118</v>
      </c>
      <c r="X6" s="56">
        <f t="shared" si="7"/>
        <v>19</v>
      </c>
      <c r="Y6" t="s">
        <v>1196</v>
      </c>
    </row>
    <row r="7" spans="1:31" ht="15" thickBot="1" x14ac:dyDescent="0.4">
      <c r="A7" s="1" t="s">
        <v>598</v>
      </c>
      <c r="B7" s="1" t="s">
        <v>599</v>
      </c>
      <c r="C7" s="1" t="s">
        <v>55</v>
      </c>
      <c r="D7">
        <v>9</v>
      </c>
      <c r="E7" t="s">
        <v>96</v>
      </c>
      <c r="J7">
        <v>68</v>
      </c>
      <c r="K7">
        <v>1020</v>
      </c>
      <c r="L7">
        <v>7</v>
      </c>
      <c r="N7">
        <v>5</v>
      </c>
      <c r="O7" s="96">
        <f>ROUNDDOWN((F7/'League Boundaries'!$B$2)+(G7*'League Boundaries'!$B$3)+(I7/'League Boundaries'!$B$5)+(J7*'League Boundaries'!$B$6)+(K7/'League Boundaries'!$B$7)+(L7*'League Boundaries'!$B$8)-(H7*'League Boundaries'!$B$4)+(M7),0)</f>
        <v>144</v>
      </c>
      <c r="P7">
        <f t="shared" si="0"/>
        <v>45</v>
      </c>
      <c r="Q7" s="5">
        <f t="shared" si="1"/>
        <v>212</v>
      </c>
      <c r="R7">
        <f t="shared" si="2"/>
        <v>46</v>
      </c>
      <c r="S7" s="5">
        <f t="shared" si="3"/>
        <v>82</v>
      </c>
      <c r="T7">
        <f t="shared" si="4"/>
        <v>22</v>
      </c>
      <c r="U7" s="96">
        <f>ROUNDDOWN((F7/'League Boundaries'!$B$2)+(G7*'League Boundaries'!$B$3)+(I7/'League Boundaries'!$B$5)+(J7*'League Boundaries'!$B$6)+(K7/'League Boundaries'!$B$7)+(L7*'League Boundaries'!$B$8)-(H7*'League Boundaries'!$B$4)+(M7),0)</f>
        <v>144</v>
      </c>
      <c r="V7">
        <f t="shared" si="5"/>
        <v>45</v>
      </c>
      <c r="W7" s="55">
        <f t="shared" si="6"/>
        <v>144</v>
      </c>
      <c r="X7" s="56">
        <f t="shared" si="7"/>
        <v>45</v>
      </c>
      <c r="Y7" t="s">
        <v>1122</v>
      </c>
    </row>
    <row r="8" spans="1:31" x14ac:dyDescent="0.35">
      <c r="A8" s="1" t="s">
        <v>640</v>
      </c>
      <c r="B8" s="1" t="s">
        <v>60</v>
      </c>
      <c r="C8" s="1" t="s">
        <v>46</v>
      </c>
      <c r="D8">
        <v>14</v>
      </c>
      <c r="E8" t="s">
        <v>96</v>
      </c>
      <c r="J8">
        <v>72</v>
      </c>
      <c r="K8">
        <v>840</v>
      </c>
      <c r="L8">
        <v>8</v>
      </c>
      <c r="N8">
        <v>3</v>
      </c>
      <c r="O8" s="96">
        <f>ROUNDDOWN((F8/'League Boundaries'!$B$2)+(G8*'League Boundaries'!$B$3)+(I8/'League Boundaries'!$B$5)+(J8*'League Boundaries'!$B$6)+(K8/'League Boundaries'!$B$7)+(L8*'League Boundaries'!$B$8)-(H8*'League Boundaries'!$B$4)+(M8),0)</f>
        <v>132</v>
      </c>
      <c r="P8">
        <f t="shared" si="0"/>
        <v>33</v>
      </c>
      <c r="Q8" s="5">
        <f t="shared" si="1"/>
        <v>204</v>
      </c>
      <c r="R8">
        <f t="shared" si="2"/>
        <v>38</v>
      </c>
      <c r="S8" s="5">
        <f t="shared" si="3"/>
        <v>81</v>
      </c>
      <c r="T8">
        <f t="shared" si="4"/>
        <v>21</v>
      </c>
      <c r="U8" s="96">
        <f>ROUNDDOWN((F8/'League Boundaries'!$B$2)+(G8*'League Boundaries'!$B$3)+(I8/'League Boundaries'!$B$5)+(J8*'League Boundaries'!$B$6)+(K8/'League Boundaries'!$B$7)+(L8*'League Boundaries'!$B$8)-(H8*'League Boundaries'!$B$4)+(M8),0)</f>
        <v>132</v>
      </c>
      <c r="V8">
        <f t="shared" si="5"/>
        <v>33</v>
      </c>
      <c r="W8" s="55">
        <f t="shared" si="6"/>
        <v>132</v>
      </c>
      <c r="X8" s="56">
        <f t="shared" si="7"/>
        <v>33</v>
      </c>
      <c r="Y8" t="s">
        <v>980</v>
      </c>
      <c r="AA8" s="59" t="s">
        <v>211</v>
      </c>
      <c r="AB8" s="60" t="str">
        <f>'League Boundaries'!N15</f>
        <v>Tes</v>
      </c>
      <c r="AC8" s="60" t="s">
        <v>200</v>
      </c>
      <c r="AD8" s="54" t="s">
        <v>96</v>
      </c>
    </row>
    <row r="9" spans="1:31" x14ac:dyDescent="0.35">
      <c r="A9" s="1" t="s">
        <v>766</v>
      </c>
      <c r="B9" s="1" t="s">
        <v>596</v>
      </c>
      <c r="C9" s="1" t="s">
        <v>29</v>
      </c>
      <c r="D9">
        <v>7</v>
      </c>
      <c r="E9" t="s">
        <v>96</v>
      </c>
      <c r="J9">
        <v>69</v>
      </c>
      <c r="K9">
        <v>740</v>
      </c>
      <c r="L9">
        <v>7</v>
      </c>
      <c r="N9">
        <v>10</v>
      </c>
      <c r="O9" s="96">
        <f>ROUNDDOWN((F9/'League Boundaries'!$B$2)+(G9*'League Boundaries'!$B$3)+(I9/'League Boundaries'!$B$5)+(J9*'League Boundaries'!$B$6)+(K9/'League Boundaries'!$B$7)+(L9*'League Boundaries'!$B$8)-(H9*'League Boundaries'!$B$4)+(M9),0)</f>
        <v>116</v>
      </c>
      <c r="P9">
        <f t="shared" si="0"/>
        <v>17</v>
      </c>
      <c r="Q9" s="5">
        <f t="shared" si="1"/>
        <v>185</v>
      </c>
      <c r="R9">
        <f t="shared" si="2"/>
        <v>19</v>
      </c>
      <c r="S9" s="5">
        <f t="shared" si="3"/>
        <v>71</v>
      </c>
      <c r="T9">
        <f t="shared" si="4"/>
        <v>11</v>
      </c>
      <c r="U9" s="96">
        <f>ROUNDDOWN((F9/'League Boundaries'!$B$2)+(G9*'League Boundaries'!$B$3)+(I9/'League Boundaries'!$B$5)+(J9*'League Boundaries'!$B$6)+(K9/'League Boundaries'!$B$7)+(L9*'League Boundaries'!$B$8)-(H9*'League Boundaries'!$B$4)+(M9),0)</f>
        <v>116</v>
      </c>
      <c r="V9">
        <f t="shared" si="5"/>
        <v>17</v>
      </c>
      <c r="W9" s="55">
        <f t="shared" si="6"/>
        <v>116</v>
      </c>
      <c r="X9" s="56">
        <f t="shared" si="7"/>
        <v>17</v>
      </c>
      <c r="Y9" t="s">
        <v>984</v>
      </c>
      <c r="AA9" s="61" t="s">
        <v>192</v>
      </c>
      <c r="AB9" s="62">
        <f>Drafteds.TEs</f>
        <v>15</v>
      </c>
      <c r="AC9" s="62" t="s">
        <v>227</v>
      </c>
      <c r="AD9" s="56">
        <f>LARGE(W:W,Drafteds.TEs)</f>
        <v>99</v>
      </c>
    </row>
    <row r="10" spans="1:31" x14ac:dyDescent="0.35">
      <c r="A10" s="1" t="s">
        <v>627</v>
      </c>
      <c r="B10" s="1" t="s">
        <v>628</v>
      </c>
      <c r="C10" s="1" t="s">
        <v>37</v>
      </c>
      <c r="D10">
        <v>5</v>
      </c>
      <c r="E10" t="s">
        <v>96</v>
      </c>
      <c r="J10">
        <v>68</v>
      </c>
      <c r="K10">
        <v>850</v>
      </c>
      <c r="L10">
        <v>5</v>
      </c>
      <c r="N10">
        <v>5</v>
      </c>
      <c r="O10" s="96">
        <f>ROUNDDOWN((F10/'League Boundaries'!$B$2)+(G10*'League Boundaries'!$B$3)+(I10/'League Boundaries'!$B$5)+(J10*'League Boundaries'!$B$6)+(K10/'League Boundaries'!$B$7)+(L10*'League Boundaries'!$B$8)-(H10*'League Boundaries'!$B$4)+(M10),0)</f>
        <v>115</v>
      </c>
      <c r="P10">
        <f t="shared" si="0"/>
        <v>16</v>
      </c>
      <c r="Q10" s="5">
        <f t="shared" si="1"/>
        <v>183</v>
      </c>
      <c r="R10">
        <f t="shared" si="2"/>
        <v>17</v>
      </c>
      <c r="S10" s="5">
        <f t="shared" si="3"/>
        <v>64</v>
      </c>
      <c r="T10">
        <f t="shared" si="4"/>
        <v>4</v>
      </c>
      <c r="U10" s="96">
        <f>ROUNDDOWN((F10/'League Boundaries'!$B$2)+(G10*'League Boundaries'!$B$3)+(I10/'League Boundaries'!$B$5)+(J10*'League Boundaries'!$B$6)+(K10/'League Boundaries'!$B$7)+(L10*'League Boundaries'!$B$8)-(H10*'League Boundaries'!$B$4)+(M10),0)</f>
        <v>115</v>
      </c>
      <c r="V10">
        <f t="shared" si="5"/>
        <v>16</v>
      </c>
      <c r="W10" s="55">
        <f t="shared" si="6"/>
        <v>115</v>
      </c>
      <c r="X10" s="56">
        <f t="shared" si="7"/>
        <v>16</v>
      </c>
      <c r="Y10" t="s">
        <v>1124</v>
      </c>
      <c r="AA10" s="61" t="s">
        <v>195</v>
      </c>
      <c r="AB10" s="62">
        <f>TotalStarters.TEs</f>
        <v>12</v>
      </c>
      <c r="AC10" s="62"/>
      <c r="AD10" s="56"/>
    </row>
    <row r="11" spans="1:31" ht="15" thickBot="1" x14ac:dyDescent="0.4">
      <c r="A11" s="1" t="s">
        <v>1001</v>
      </c>
      <c r="B11" s="1" t="s">
        <v>782</v>
      </c>
      <c r="C11" s="1" t="s">
        <v>49</v>
      </c>
      <c r="D11">
        <v>10</v>
      </c>
      <c r="E11" t="s">
        <v>96</v>
      </c>
      <c r="J11">
        <v>70</v>
      </c>
      <c r="K11">
        <v>770</v>
      </c>
      <c r="L11">
        <v>6</v>
      </c>
      <c r="N11">
        <v>25</v>
      </c>
      <c r="O11" s="96">
        <f>ROUNDDOWN((F11/'League Boundaries'!$B$2)+(G11*'League Boundaries'!$B$3)+(I11/'League Boundaries'!$B$5)+(J11*'League Boundaries'!$B$6)+(K11/'League Boundaries'!$B$7)+(L11*'League Boundaries'!$B$8)-(H11*'League Boundaries'!$B$4)+(M11),0)</f>
        <v>113</v>
      </c>
      <c r="P11">
        <f t="shared" si="0"/>
        <v>14</v>
      </c>
      <c r="Q11" s="5">
        <f t="shared" si="1"/>
        <v>183</v>
      </c>
      <c r="R11">
        <f t="shared" si="2"/>
        <v>17</v>
      </c>
      <c r="S11" s="5">
        <f t="shared" si="3"/>
        <v>66</v>
      </c>
      <c r="T11">
        <f t="shared" si="4"/>
        <v>6</v>
      </c>
      <c r="U11" s="96">
        <f>ROUNDDOWN((F11/'League Boundaries'!$B$2)+(G11*'League Boundaries'!$B$3)+(I11/'League Boundaries'!$B$5)+(J11*'League Boundaries'!$B$6)+(K11/'League Boundaries'!$B$7)+(L11*'League Boundaries'!$B$8)-(H11*'League Boundaries'!$B$4)+(M11),0)</f>
        <v>113</v>
      </c>
      <c r="V11">
        <f t="shared" si="5"/>
        <v>14</v>
      </c>
      <c r="W11" s="55">
        <f t="shared" si="6"/>
        <v>113</v>
      </c>
      <c r="X11" s="56">
        <f t="shared" si="7"/>
        <v>14</v>
      </c>
      <c r="Y11" t="s">
        <v>1021</v>
      </c>
      <c r="AA11" s="63" t="s">
        <v>212</v>
      </c>
      <c r="AB11" s="64">
        <f>ActiveStarters.TEs</f>
        <v>1</v>
      </c>
      <c r="AC11" s="64"/>
      <c r="AD11" s="58"/>
    </row>
    <row r="12" spans="1:31" x14ac:dyDescent="0.35">
      <c r="A12" s="1" t="s">
        <v>709</v>
      </c>
      <c r="B12" s="1" t="s">
        <v>101</v>
      </c>
      <c r="C12" s="1" t="s">
        <v>28</v>
      </c>
      <c r="D12">
        <v>12</v>
      </c>
      <c r="E12" t="s">
        <v>96</v>
      </c>
      <c r="J12">
        <v>68</v>
      </c>
      <c r="K12">
        <v>820</v>
      </c>
      <c r="L12">
        <v>5</v>
      </c>
      <c r="N12">
        <v>12</v>
      </c>
      <c r="O12" s="96">
        <f>ROUNDDOWN((F12/'League Boundaries'!$B$2)+(G12*'League Boundaries'!$B$3)+(I12/'League Boundaries'!$B$5)+(J12*'League Boundaries'!$B$6)+(K12/'League Boundaries'!$B$7)+(L12*'League Boundaries'!$B$8)-(H12*'League Boundaries'!$B$4)+(M12),0)</f>
        <v>112</v>
      </c>
      <c r="P12">
        <f t="shared" si="0"/>
        <v>13</v>
      </c>
      <c r="Q12" s="5">
        <f t="shared" si="1"/>
        <v>180</v>
      </c>
      <c r="R12">
        <f t="shared" si="2"/>
        <v>14</v>
      </c>
      <c r="S12" s="5">
        <f t="shared" si="3"/>
        <v>62</v>
      </c>
      <c r="T12">
        <f t="shared" si="4"/>
        <v>2</v>
      </c>
      <c r="U12" s="96">
        <f>ROUNDDOWN((F12/'League Boundaries'!$B$2)+(G12*'League Boundaries'!$B$3)+(I12/'League Boundaries'!$B$5)+(J12*'League Boundaries'!$B$6)+(K12/'League Boundaries'!$B$7)+(L12*'League Boundaries'!$B$8)-(H12*'League Boundaries'!$B$4)+(M12),0)</f>
        <v>112</v>
      </c>
      <c r="V12">
        <f t="shared" si="5"/>
        <v>13</v>
      </c>
      <c r="W12" s="55">
        <f t="shared" si="6"/>
        <v>112</v>
      </c>
      <c r="X12" s="56">
        <f t="shared" si="7"/>
        <v>13</v>
      </c>
      <c r="Y12" t="s">
        <v>981</v>
      </c>
    </row>
    <row r="13" spans="1:31" x14ac:dyDescent="0.35">
      <c r="A13" s="1" t="s">
        <v>772</v>
      </c>
      <c r="B13" s="1" t="s">
        <v>566</v>
      </c>
      <c r="C13" s="1" t="s">
        <v>57</v>
      </c>
      <c r="D13">
        <v>10</v>
      </c>
      <c r="E13" t="s">
        <v>96</v>
      </c>
      <c r="J13">
        <v>72</v>
      </c>
      <c r="K13">
        <v>770</v>
      </c>
      <c r="L13">
        <v>5</v>
      </c>
      <c r="N13">
        <v>5</v>
      </c>
      <c r="O13" s="96">
        <f>ROUNDDOWN((F13/'League Boundaries'!$B$2)+(G13*'League Boundaries'!$B$3)+(I13/'League Boundaries'!$B$5)+(J13*'League Boundaries'!$B$6)+(K13/'League Boundaries'!$B$7)+(L13*'League Boundaries'!$B$8)-(H13*'League Boundaries'!$B$4)+(M13),0)</f>
        <v>107</v>
      </c>
      <c r="P13">
        <f t="shared" si="0"/>
        <v>8</v>
      </c>
      <c r="Q13" s="5">
        <f t="shared" si="1"/>
        <v>179</v>
      </c>
      <c r="R13">
        <f t="shared" si="2"/>
        <v>13</v>
      </c>
      <c r="S13" s="5">
        <f t="shared" si="3"/>
        <v>60</v>
      </c>
      <c r="T13">
        <f t="shared" si="4"/>
        <v>0</v>
      </c>
      <c r="U13" s="96">
        <f>ROUNDDOWN((F13/'League Boundaries'!$B$2)+(G13*'League Boundaries'!$B$3)+(I13/'League Boundaries'!$B$5)+(J13*'League Boundaries'!$B$6)+(K13/'League Boundaries'!$B$7)+(L13*'League Boundaries'!$B$8)-(H13*'League Boundaries'!$B$4)+(M13),0)</f>
        <v>107</v>
      </c>
      <c r="V13">
        <f t="shared" si="5"/>
        <v>8</v>
      </c>
      <c r="W13" s="55">
        <f t="shared" si="6"/>
        <v>107</v>
      </c>
      <c r="X13" s="56">
        <f t="shared" si="7"/>
        <v>8</v>
      </c>
      <c r="Y13" t="s">
        <v>997</v>
      </c>
    </row>
    <row r="14" spans="1:31" x14ac:dyDescent="0.35">
      <c r="A14" s="1" t="s">
        <v>677</v>
      </c>
      <c r="B14" s="1" t="s">
        <v>564</v>
      </c>
      <c r="C14" s="1" t="s">
        <v>34</v>
      </c>
      <c r="D14">
        <v>7</v>
      </c>
      <c r="E14" t="s">
        <v>96</v>
      </c>
      <c r="J14">
        <v>71</v>
      </c>
      <c r="K14">
        <v>690</v>
      </c>
      <c r="L14">
        <v>6</v>
      </c>
      <c r="N14">
        <v>6</v>
      </c>
      <c r="O14" s="96">
        <f>ROUNDDOWN((F14/'League Boundaries'!$B$2)+(G14*'League Boundaries'!$B$3)+(I14/'League Boundaries'!$B$5)+(J14*'League Boundaries'!$B$6)+(K14/'League Boundaries'!$B$7)+(L14*'League Boundaries'!$B$8)-(H14*'League Boundaries'!$B$4)+(M14),0)</f>
        <v>105</v>
      </c>
      <c r="P14">
        <f t="shared" si="0"/>
        <v>6</v>
      </c>
      <c r="Q14" s="5">
        <f t="shared" si="1"/>
        <v>176</v>
      </c>
      <c r="R14">
        <f t="shared" si="2"/>
        <v>10</v>
      </c>
      <c r="S14" s="5">
        <f t="shared" si="3"/>
        <v>63</v>
      </c>
      <c r="T14">
        <f t="shared" si="4"/>
        <v>3</v>
      </c>
      <c r="U14" s="96">
        <f>ROUNDDOWN((F14/'League Boundaries'!$B$2)+(G14*'League Boundaries'!$B$3)+(I14/'League Boundaries'!$B$5)+(J14*'League Boundaries'!$B$6)+(K14/'League Boundaries'!$B$7)+(L14*'League Boundaries'!$B$8)-(H14*'League Boundaries'!$B$4)+(M14),0)</f>
        <v>105</v>
      </c>
      <c r="V14">
        <f t="shared" si="5"/>
        <v>6</v>
      </c>
      <c r="W14" s="55">
        <f t="shared" si="6"/>
        <v>105</v>
      </c>
      <c r="X14" s="56">
        <f t="shared" si="7"/>
        <v>6</v>
      </c>
      <c r="Y14" t="s">
        <v>1123</v>
      </c>
    </row>
    <row r="15" spans="1:31" x14ac:dyDescent="0.35">
      <c r="A15" s="1" t="s">
        <v>780</v>
      </c>
      <c r="B15" s="1" t="s">
        <v>711</v>
      </c>
      <c r="C15" s="1" t="s">
        <v>43</v>
      </c>
      <c r="D15">
        <v>9</v>
      </c>
      <c r="E15" t="s">
        <v>96</v>
      </c>
      <c r="J15">
        <v>68</v>
      </c>
      <c r="K15">
        <v>710</v>
      </c>
      <c r="L15">
        <v>5</v>
      </c>
      <c r="N15">
        <v>8</v>
      </c>
      <c r="O15" s="96">
        <f>ROUNDDOWN((F15/'League Boundaries'!$B$2)+(G15*'League Boundaries'!$B$3)+(I15/'League Boundaries'!$B$5)+(J15*'League Boundaries'!$B$6)+(K15/'League Boundaries'!$B$7)+(L15*'League Boundaries'!$B$8)-(H15*'League Boundaries'!$B$4)+(M15),0)</f>
        <v>101</v>
      </c>
      <c r="P15">
        <f t="shared" si="0"/>
        <v>2</v>
      </c>
      <c r="Q15" s="5">
        <f t="shared" si="1"/>
        <v>169</v>
      </c>
      <c r="R15">
        <f t="shared" si="2"/>
        <v>3</v>
      </c>
      <c r="S15" s="5">
        <f t="shared" si="3"/>
        <v>58</v>
      </c>
      <c r="T15">
        <f t="shared" si="4"/>
        <v>-2</v>
      </c>
      <c r="U15" s="96">
        <f>ROUNDDOWN((F15/'League Boundaries'!$B$2)+(G15*'League Boundaries'!$B$3)+(I15/'League Boundaries'!$B$5)+(J15*'League Boundaries'!$B$6)+(K15/'League Boundaries'!$B$7)+(L15*'League Boundaries'!$B$8)-(H15*'League Boundaries'!$B$4)+(M15),0)</f>
        <v>101</v>
      </c>
      <c r="V15">
        <f t="shared" si="5"/>
        <v>2</v>
      </c>
      <c r="W15" s="55">
        <f t="shared" si="6"/>
        <v>101</v>
      </c>
      <c r="X15" s="56">
        <f t="shared" si="7"/>
        <v>2</v>
      </c>
      <c r="Y15" t="s">
        <v>1148</v>
      </c>
    </row>
    <row r="16" spans="1:31" x14ac:dyDescent="0.35">
      <c r="A16" s="1" t="s">
        <v>638</v>
      </c>
      <c r="B16" s="1" t="s">
        <v>639</v>
      </c>
      <c r="C16" s="1" t="s">
        <v>48</v>
      </c>
      <c r="D16">
        <v>6</v>
      </c>
      <c r="E16" t="s">
        <v>96</v>
      </c>
      <c r="J16">
        <v>69</v>
      </c>
      <c r="K16">
        <v>670</v>
      </c>
      <c r="L16">
        <v>5</v>
      </c>
      <c r="N16">
        <v>10</v>
      </c>
      <c r="O16" s="96">
        <f>ROUNDDOWN((F16/'League Boundaries'!$B$2)+(G16*'League Boundaries'!$B$3)+(I16/'League Boundaries'!$B$5)+(J16*'League Boundaries'!$B$6)+(K16/'League Boundaries'!$B$7)+(L16*'League Boundaries'!$B$8)-(H16*'League Boundaries'!$B$4)+(M16),0)</f>
        <v>97</v>
      </c>
      <c r="P16">
        <f t="shared" si="0"/>
        <v>-2</v>
      </c>
      <c r="Q16" s="5">
        <f t="shared" si="1"/>
        <v>166</v>
      </c>
      <c r="R16">
        <f t="shared" si="2"/>
        <v>0</v>
      </c>
      <c r="S16" s="5">
        <f t="shared" si="3"/>
        <v>56</v>
      </c>
      <c r="T16">
        <f t="shared" si="4"/>
        <v>-4</v>
      </c>
      <c r="U16" s="96">
        <f>ROUNDDOWN((F16/'League Boundaries'!$B$2)+(G16*'League Boundaries'!$B$3)+(I16/'League Boundaries'!$B$5)+(J16*'League Boundaries'!$B$6)+(K16/'League Boundaries'!$B$7)+(L16*'League Boundaries'!$B$8)-(H16*'League Boundaries'!$B$4)+(M16),0)</f>
        <v>97</v>
      </c>
      <c r="V16">
        <f t="shared" si="5"/>
        <v>-2</v>
      </c>
      <c r="W16" s="55">
        <f t="shared" si="6"/>
        <v>97</v>
      </c>
      <c r="X16" s="56">
        <f t="shared" si="7"/>
        <v>-2</v>
      </c>
      <c r="Y16" t="s">
        <v>1141</v>
      </c>
    </row>
    <row r="17" spans="1:25" x14ac:dyDescent="0.35">
      <c r="A17" s="1" t="s">
        <v>810</v>
      </c>
      <c r="B17" s="1" t="s">
        <v>160</v>
      </c>
      <c r="C17" s="1" t="s">
        <v>44</v>
      </c>
      <c r="D17">
        <v>12</v>
      </c>
      <c r="E17" t="s">
        <v>96</v>
      </c>
      <c r="J17">
        <v>65</v>
      </c>
      <c r="K17">
        <v>670</v>
      </c>
      <c r="L17">
        <v>5</v>
      </c>
      <c r="N17">
        <v>0</v>
      </c>
      <c r="O17" s="96">
        <f>ROUNDDOWN((F17/'League Boundaries'!$B$2)+(G17*'League Boundaries'!$B$3)+(I17/'League Boundaries'!$B$5)+(J17*'League Boundaries'!$B$6)+(K17/'League Boundaries'!$B$7)+(L17*'League Boundaries'!$B$8)-(H17*'League Boundaries'!$B$4)+(M17),0)</f>
        <v>97</v>
      </c>
      <c r="P17">
        <f t="shared" si="0"/>
        <v>-2</v>
      </c>
      <c r="Q17" s="5">
        <f t="shared" si="1"/>
        <v>162</v>
      </c>
      <c r="R17">
        <f t="shared" si="2"/>
        <v>-4</v>
      </c>
      <c r="S17" s="5">
        <f t="shared" si="3"/>
        <v>56</v>
      </c>
      <c r="T17">
        <f t="shared" si="4"/>
        <v>-4</v>
      </c>
      <c r="U17" s="96">
        <f>ROUNDDOWN((F17/'League Boundaries'!$B$2)+(G17*'League Boundaries'!$B$3)+(I17/'League Boundaries'!$B$5)+(J17*'League Boundaries'!$B$6)+(K17/'League Boundaries'!$B$7)+(L17*'League Boundaries'!$B$8)-(H17*'League Boundaries'!$B$4)+(M17),0)</f>
        <v>97</v>
      </c>
      <c r="V17">
        <f t="shared" si="5"/>
        <v>-2</v>
      </c>
      <c r="W17" s="55">
        <f t="shared" si="6"/>
        <v>97</v>
      </c>
      <c r="X17" s="56">
        <f t="shared" si="7"/>
        <v>-2</v>
      </c>
      <c r="Y17" t="s">
        <v>995</v>
      </c>
    </row>
    <row r="18" spans="1:25" x14ac:dyDescent="0.35">
      <c r="A18" s="1" t="s">
        <v>73</v>
      </c>
      <c r="B18" s="1" t="s">
        <v>815</v>
      </c>
      <c r="C18" s="1" t="s">
        <v>22</v>
      </c>
      <c r="D18">
        <v>12</v>
      </c>
      <c r="E18" t="s">
        <v>96</v>
      </c>
      <c r="J18">
        <v>59</v>
      </c>
      <c r="K18">
        <v>630</v>
      </c>
      <c r="L18">
        <v>6</v>
      </c>
      <c r="N18">
        <v>8</v>
      </c>
      <c r="O18" s="96">
        <f>ROUNDDOWN((F18/'League Boundaries'!$B$2)+(G18*'League Boundaries'!$B$3)+(I18/'League Boundaries'!$B$5)+(J18*'League Boundaries'!$B$6)+(K18/'League Boundaries'!$B$7)+(L18*'League Boundaries'!$B$8)-(H18*'League Boundaries'!$B$4)+(M18),0)</f>
        <v>99</v>
      </c>
      <c r="P18">
        <f t="shared" si="0"/>
        <v>0</v>
      </c>
      <c r="Q18" s="5">
        <f t="shared" si="1"/>
        <v>158</v>
      </c>
      <c r="R18">
        <f t="shared" si="2"/>
        <v>-8</v>
      </c>
      <c r="S18" s="5">
        <f t="shared" si="3"/>
        <v>61</v>
      </c>
      <c r="T18">
        <f t="shared" si="4"/>
        <v>1</v>
      </c>
      <c r="U18" s="96">
        <f>ROUNDDOWN((F18/'League Boundaries'!$B$2)+(G18*'League Boundaries'!$B$3)+(I18/'League Boundaries'!$B$5)+(J18*'League Boundaries'!$B$6)+(K18/'League Boundaries'!$B$7)+(L18*'League Boundaries'!$B$8)-(H18*'League Boundaries'!$B$4)+(M18),0)</f>
        <v>99</v>
      </c>
      <c r="V18">
        <f t="shared" si="5"/>
        <v>0</v>
      </c>
      <c r="W18" s="55">
        <f t="shared" si="6"/>
        <v>99</v>
      </c>
      <c r="X18" s="56">
        <f t="shared" si="7"/>
        <v>0</v>
      </c>
      <c r="Y18" t="s">
        <v>982</v>
      </c>
    </row>
    <row r="19" spans="1:25" x14ac:dyDescent="0.35">
      <c r="A19" s="1" t="s">
        <v>713</v>
      </c>
      <c r="B19" s="1" t="s">
        <v>714</v>
      </c>
      <c r="C19" s="1" t="s">
        <v>36</v>
      </c>
      <c r="D19">
        <v>14</v>
      </c>
      <c r="E19" t="s">
        <v>96</v>
      </c>
      <c r="J19">
        <v>58</v>
      </c>
      <c r="K19">
        <v>620</v>
      </c>
      <c r="L19">
        <v>6</v>
      </c>
      <c r="N19">
        <v>5</v>
      </c>
      <c r="O19" s="96">
        <f>ROUNDDOWN((F19/'League Boundaries'!$B$2)+(G19*'League Boundaries'!$B$3)+(I19/'League Boundaries'!$B$5)+(J19*'League Boundaries'!$B$6)+(K19/'League Boundaries'!$B$7)+(L19*'League Boundaries'!$B$8)-(H19*'League Boundaries'!$B$4)+(M19),0)</f>
        <v>98</v>
      </c>
      <c r="P19">
        <f t="shared" si="0"/>
        <v>-1</v>
      </c>
      <c r="Q19" s="5">
        <f t="shared" si="1"/>
        <v>156</v>
      </c>
      <c r="R19">
        <f t="shared" si="2"/>
        <v>-10</v>
      </c>
      <c r="S19" s="5">
        <f t="shared" si="3"/>
        <v>60</v>
      </c>
      <c r="T19">
        <f t="shared" si="4"/>
        <v>0</v>
      </c>
      <c r="U19" s="96">
        <f>ROUNDDOWN((F19/'League Boundaries'!$B$2)+(G19*'League Boundaries'!$B$3)+(I19/'League Boundaries'!$B$5)+(J19*'League Boundaries'!$B$6)+(K19/'League Boundaries'!$B$7)+(L19*'League Boundaries'!$B$8)-(H19*'League Boundaries'!$B$4)+(M19),0)</f>
        <v>98</v>
      </c>
      <c r="V19">
        <f t="shared" si="5"/>
        <v>-1</v>
      </c>
      <c r="W19" s="55">
        <f t="shared" si="6"/>
        <v>98</v>
      </c>
      <c r="X19" s="56">
        <f t="shared" si="7"/>
        <v>-1</v>
      </c>
      <c r="Y19" t="s">
        <v>985</v>
      </c>
    </row>
    <row r="20" spans="1:25" x14ac:dyDescent="0.35">
      <c r="A20" s="1" t="s">
        <v>812</v>
      </c>
      <c r="B20" s="1" t="s">
        <v>813</v>
      </c>
      <c r="C20" s="1" t="s">
        <v>50</v>
      </c>
      <c r="D20">
        <v>5</v>
      </c>
      <c r="E20" t="s">
        <v>96</v>
      </c>
      <c r="J20">
        <v>63</v>
      </c>
      <c r="K20">
        <v>650</v>
      </c>
      <c r="L20">
        <v>4</v>
      </c>
      <c r="N20">
        <v>10</v>
      </c>
      <c r="O20" s="96">
        <f>ROUNDDOWN((F20/'League Boundaries'!$B$2)+(G20*'League Boundaries'!$B$3)+(I20/'League Boundaries'!$B$5)+(J20*'League Boundaries'!$B$6)+(K20/'League Boundaries'!$B$7)+(L20*'League Boundaries'!$B$8)-(H20*'League Boundaries'!$B$4)+(M20),0)</f>
        <v>89</v>
      </c>
      <c r="P20">
        <f t="shared" si="0"/>
        <v>-10</v>
      </c>
      <c r="Q20" s="5">
        <f t="shared" si="1"/>
        <v>152</v>
      </c>
      <c r="R20">
        <f t="shared" si="2"/>
        <v>-14</v>
      </c>
      <c r="S20" s="5">
        <f t="shared" si="3"/>
        <v>50</v>
      </c>
      <c r="T20">
        <f t="shared" si="4"/>
        <v>-10</v>
      </c>
      <c r="U20" s="96">
        <f>ROUNDDOWN((F20/'League Boundaries'!$B$2)+(G20*'League Boundaries'!$B$3)+(I20/'League Boundaries'!$B$5)+(J20*'League Boundaries'!$B$6)+(K20/'League Boundaries'!$B$7)+(L20*'League Boundaries'!$B$8)-(H20*'League Boundaries'!$B$4)+(M20),0)</f>
        <v>89</v>
      </c>
      <c r="V20">
        <f t="shared" si="5"/>
        <v>-10</v>
      </c>
      <c r="W20" s="55">
        <f t="shared" si="6"/>
        <v>89</v>
      </c>
      <c r="X20" s="56">
        <f t="shared" si="7"/>
        <v>-10</v>
      </c>
      <c r="Y20" t="s">
        <v>988</v>
      </c>
    </row>
    <row r="21" spans="1:25" x14ac:dyDescent="0.35">
      <c r="A21" s="1" t="s">
        <v>771</v>
      </c>
      <c r="B21" s="1" t="s">
        <v>767</v>
      </c>
      <c r="C21" s="1" t="s">
        <v>42</v>
      </c>
      <c r="D21">
        <v>11</v>
      </c>
      <c r="E21" t="s">
        <v>96</v>
      </c>
      <c r="J21">
        <v>55</v>
      </c>
      <c r="K21">
        <v>540</v>
      </c>
      <c r="L21">
        <v>4</v>
      </c>
      <c r="M21">
        <v>10</v>
      </c>
      <c r="N21">
        <v>10</v>
      </c>
      <c r="O21" s="96">
        <f>ROUNDDOWN((F21/'League Boundaries'!$B$2)+(G21*'League Boundaries'!$B$3)+(I21/'League Boundaries'!$B$5)+(J21*'League Boundaries'!$B$6)+(K21/'League Boundaries'!$B$7)+(L21*'League Boundaries'!$B$8)-(H21*'League Boundaries'!$B$4)+(M21),0)</f>
        <v>88</v>
      </c>
      <c r="P21">
        <f t="shared" si="0"/>
        <v>-11</v>
      </c>
      <c r="Q21" s="5">
        <f t="shared" si="1"/>
        <v>143</v>
      </c>
      <c r="R21">
        <f t="shared" si="2"/>
        <v>-23</v>
      </c>
      <c r="S21" s="5">
        <f t="shared" si="3"/>
        <v>53</v>
      </c>
      <c r="T21">
        <f t="shared" si="4"/>
        <v>-7</v>
      </c>
      <c r="U21" s="96">
        <f>ROUNDDOWN((F21/'League Boundaries'!$B$2)+(G21*'League Boundaries'!$B$3)+(I21/'League Boundaries'!$B$5)+(J21*'League Boundaries'!$B$6)+(K21/'League Boundaries'!$B$7)+(L21*'League Boundaries'!$B$8)-(H21*'League Boundaries'!$B$4)+(M21),0)</f>
        <v>88</v>
      </c>
      <c r="V21">
        <f t="shared" si="5"/>
        <v>-11</v>
      </c>
      <c r="W21" s="55">
        <f t="shared" si="6"/>
        <v>88</v>
      </c>
      <c r="X21" s="56">
        <f t="shared" si="7"/>
        <v>-11</v>
      </c>
      <c r="Y21" t="s">
        <v>1126</v>
      </c>
    </row>
    <row r="22" spans="1:25" x14ac:dyDescent="0.35">
      <c r="A22" s="1" t="s">
        <v>657</v>
      </c>
      <c r="B22" s="1" t="s">
        <v>72</v>
      </c>
      <c r="C22" s="1" t="s">
        <v>30</v>
      </c>
      <c r="D22">
        <v>11</v>
      </c>
      <c r="E22" t="s">
        <v>96</v>
      </c>
      <c r="J22">
        <v>51</v>
      </c>
      <c r="K22">
        <v>550</v>
      </c>
      <c r="L22">
        <v>3</v>
      </c>
      <c r="N22">
        <v>-3</v>
      </c>
      <c r="O22" s="96">
        <f>ROUNDDOWN((F22/'League Boundaries'!$B$2)+(G22*'League Boundaries'!$B$3)+(I22/'League Boundaries'!$B$5)+(J22*'League Boundaries'!$B$6)+(K22/'League Boundaries'!$B$7)+(L22*'League Boundaries'!$B$8)-(H22*'League Boundaries'!$B$4)+(M22),0)</f>
        <v>73</v>
      </c>
      <c r="P22">
        <f t="shared" si="0"/>
        <v>-26</v>
      </c>
      <c r="Q22" s="5">
        <f t="shared" si="1"/>
        <v>124</v>
      </c>
      <c r="R22">
        <f t="shared" si="2"/>
        <v>-42</v>
      </c>
      <c r="S22" s="5">
        <f t="shared" si="3"/>
        <v>40</v>
      </c>
      <c r="T22">
        <f t="shared" si="4"/>
        <v>-20</v>
      </c>
      <c r="U22" s="96">
        <f>ROUNDDOWN((F22/'League Boundaries'!$B$2)+(G22*'League Boundaries'!$B$3)+(I22/'League Boundaries'!$B$5)+(J22*'League Boundaries'!$B$6)+(K22/'League Boundaries'!$B$7)+(L22*'League Boundaries'!$B$8)-(H22*'League Boundaries'!$B$4)+(M22),0)</f>
        <v>73</v>
      </c>
      <c r="V22">
        <f t="shared" si="5"/>
        <v>-26</v>
      </c>
      <c r="W22" s="55">
        <f t="shared" si="6"/>
        <v>73</v>
      </c>
      <c r="X22" s="56">
        <f t="shared" si="7"/>
        <v>-26</v>
      </c>
      <c r="Y22" t="s">
        <v>1144</v>
      </c>
    </row>
    <row r="23" spans="1:25" x14ac:dyDescent="0.35">
      <c r="A23" s="1" t="s">
        <v>748</v>
      </c>
      <c r="B23" s="1" t="s">
        <v>749</v>
      </c>
      <c r="C23" s="1" t="s">
        <v>31</v>
      </c>
      <c r="D23">
        <v>5</v>
      </c>
      <c r="E23" t="s">
        <v>96</v>
      </c>
      <c r="J23">
        <v>45</v>
      </c>
      <c r="K23">
        <v>480</v>
      </c>
      <c r="L23">
        <v>5</v>
      </c>
      <c r="N23">
        <v>8</v>
      </c>
      <c r="O23" s="96">
        <f>ROUNDDOWN((F23/'League Boundaries'!$B$2)+(G23*'League Boundaries'!$B$3)+(I23/'League Boundaries'!$B$5)+(J23*'League Boundaries'!$B$6)+(K23/'League Boundaries'!$B$7)+(L23*'League Boundaries'!$B$8)-(H23*'League Boundaries'!$B$4)+(M23),0)</f>
        <v>78</v>
      </c>
      <c r="P23">
        <f t="shared" si="0"/>
        <v>-21</v>
      </c>
      <c r="Q23" s="5">
        <f t="shared" si="1"/>
        <v>123</v>
      </c>
      <c r="R23">
        <f t="shared" si="2"/>
        <v>-43</v>
      </c>
      <c r="S23" s="5">
        <f t="shared" si="3"/>
        <v>49</v>
      </c>
      <c r="T23">
        <f t="shared" si="4"/>
        <v>-11</v>
      </c>
      <c r="U23" s="96">
        <f>ROUNDDOWN((F23/'League Boundaries'!$B$2)+(G23*'League Boundaries'!$B$3)+(I23/'League Boundaries'!$B$5)+(J23*'League Boundaries'!$B$6)+(K23/'League Boundaries'!$B$7)+(L23*'League Boundaries'!$B$8)-(H23*'League Boundaries'!$B$4)+(M23),0)</f>
        <v>78</v>
      </c>
      <c r="V23">
        <f t="shared" si="5"/>
        <v>-21</v>
      </c>
      <c r="W23" s="55">
        <f t="shared" si="6"/>
        <v>78</v>
      </c>
      <c r="X23" s="56">
        <f t="shared" si="7"/>
        <v>-21</v>
      </c>
      <c r="Y23" t="s">
        <v>1127</v>
      </c>
    </row>
    <row r="24" spans="1:25" x14ac:dyDescent="0.35">
      <c r="A24" s="1" t="s">
        <v>575</v>
      </c>
      <c r="B24" s="1" t="s">
        <v>576</v>
      </c>
      <c r="C24" s="1" t="s">
        <v>21</v>
      </c>
      <c r="D24">
        <v>14</v>
      </c>
      <c r="E24" t="s">
        <v>96</v>
      </c>
      <c r="J24">
        <v>47</v>
      </c>
      <c r="K24">
        <v>460</v>
      </c>
      <c r="L24">
        <v>5</v>
      </c>
      <c r="N24">
        <v>3</v>
      </c>
      <c r="O24" s="96">
        <f>ROUNDDOWN((F24/'League Boundaries'!$B$2)+(G24*'League Boundaries'!$B$3)+(I24/'League Boundaries'!$B$5)+(J24*'League Boundaries'!$B$6)+(K24/'League Boundaries'!$B$7)+(L24*'League Boundaries'!$B$8)-(H24*'League Boundaries'!$B$4)+(M24),0)</f>
        <v>76</v>
      </c>
      <c r="P24">
        <f t="shared" si="0"/>
        <v>-23</v>
      </c>
      <c r="Q24" s="5">
        <f t="shared" si="1"/>
        <v>123</v>
      </c>
      <c r="R24">
        <f t="shared" si="2"/>
        <v>-43</v>
      </c>
      <c r="S24" s="5">
        <f t="shared" si="3"/>
        <v>48</v>
      </c>
      <c r="T24">
        <f t="shared" si="4"/>
        <v>-12</v>
      </c>
      <c r="U24" s="96">
        <f>ROUNDDOWN((F24/'League Boundaries'!$B$2)+(G24*'League Boundaries'!$B$3)+(I24/'League Boundaries'!$B$5)+(J24*'League Boundaries'!$B$6)+(K24/'League Boundaries'!$B$7)+(L24*'League Boundaries'!$B$8)-(H24*'League Boundaries'!$B$4)+(M24),0)</f>
        <v>76</v>
      </c>
      <c r="V24">
        <f t="shared" si="5"/>
        <v>-23</v>
      </c>
      <c r="W24" s="55">
        <f t="shared" si="6"/>
        <v>76</v>
      </c>
      <c r="X24" s="56">
        <f t="shared" si="7"/>
        <v>-23</v>
      </c>
      <c r="Y24" t="s">
        <v>1128</v>
      </c>
    </row>
    <row r="25" spans="1:25" x14ac:dyDescent="0.35">
      <c r="A25" s="1" t="s">
        <v>779</v>
      </c>
      <c r="B25" s="1" t="s">
        <v>736</v>
      </c>
      <c r="C25" s="1" t="s">
        <v>46</v>
      </c>
      <c r="D25">
        <v>14</v>
      </c>
      <c r="E25" t="s">
        <v>96</v>
      </c>
      <c r="J25">
        <v>33</v>
      </c>
      <c r="K25">
        <v>380</v>
      </c>
      <c r="L25">
        <v>5</v>
      </c>
      <c r="M25">
        <v>15</v>
      </c>
      <c r="N25">
        <v>10</v>
      </c>
      <c r="O25" s="96">
        <f>ROUNDDOWN((F25/'League Boundaries'!$B$2)+(G25*'League Boundaries'!$B$3)+(I25/'League Boundaries'!$B$5)+(J25*'League Boundaries'!$B$6)+(K25/'League Boundaries'!$B$7)+(L25*'League Boundaries'!$B$8)-(H25*'League Boundaries'!$B$4)+(M25),0)</f>
        <v>83</v>
      </c>
      <c r="P25">
        <f t="shared" si="0"/>
        <v>-16</v>
      </c>
      <c r="Q25" s="5">
        <f t="shared" si="1"/>
        <v>116</v>
      </c>
      <c r="R25">
        <f t="shared" si="2"/>
        <v>-50</v>
      </c>
      <c r="S25" s="5">
        <f t="shared" si="3"/>
        <v>57</v>
      </c>
      <c r="T25">
        <f t="shared" si="4"/>
        <v>-3</v>
      </c>
      <c r="U25" s="96">
        <f>ROUNDDOWN((F25/'League Boundaries'!$B$2)+(G25*'League Boundaries'!$B$3)+(I25/'League Boundaries'!$B$5)+(J25*'League Boundaries'!$B$6)+(K25/'League Boundaries'!$B$7)+(L25*'League Boundaries'!$B$8)-(H25*'League Boundaries'!$B$4)+(M25),0)</f>
        <v>83</v>
      </c>
      <c r="V25">
        <f t="shared" si="5"/>
        <v>-16</v>
      </c>
      <c r="W25" s="55">
        <f t="shared" si="6"/>
        <v>83</v>
      </c>
      <c r="X25" s="56">
        <f t="shared" si="7"/>
        <v>-16</v>
      </c>
      <c r="Y25" t="s">
        <v>992</v>
      </c>
    </row>
    <row r="26" spans="1:25" x14ac:dyDescent="0.35">
      <c r="A26" s="1" t="s">
        <v>832</v>
      </c>
      <c r="B26" s="1" t="s">
        <v>833</v>
      </c>
      <c r="C26" s="1" t="s">
        <v>17</v>
      </c>
      <c r="D26">
        <v>10</v>
      </c>
      <c r="E26" t="s">
        <v>96</v>
      </c>
      <c r="J26">
        <v>42</v>
      </c>
      <c r="K26">
        <v>410</v>
      </c>
      <c r="L26">
        <v>3</v>
      </c>
      <c r="M26">
        <v>15</v>
      </c>
      <c r="N26">
        <v>15</v>
      </c>
      <c r="O26" s="96">
        <f>ROUNDDOWN((F26/'League Boundaries'!$B$2)+(G26*'League Boundaries'!$B$3)+(I26/'League Boundaries'!$B$5)+(J26*'League Boundaries'!$B$6)+(K26/'League Boundaries'!$B$7)+(L26*'League Boundaries'!$B$8)-(H26*'League Boundaries'!$B$4)+(M26),0)</f>
        <v>74</v>
      </c>
      <c r="P26">
        <f t="shared" si="0"/>
        <v>-25</v>
      </c>
      <c r="Q26" s="5">
        <f t="shared" si="1"/>
        <v>116</v>
      </c>
      <c r="R26">
        <f t="shared" si="2"/>
        <v>-50</v>
      </c>
      <c r="S26" s="5">
        <f t="shared" si="3"/>
        <v>46</v>
      </c>
      <c r="T26">
        <f t="shared" si="4"/>
        <v>-14</v>
      </c>
      <c r="U26" s="96">
        <f>ROUNDDOWN((F26/'League Boundaries'!$B$2)+(G26*'League Boundaries'!$B$3)+(I26/'League Boundaries'!$B$5)+(J26*'League Boundaries'!$B$6)+(K26/'League Boundaries'!$B$7)+(L26*'League Boundaries'!$B$8)-(H26*'League Boundaries'!$B$4)+(M26),0)</f>
        <v>74</v>
      </c>
      <c r="V26">
        <f t="shared" si="5"/>
        <v>-25</v>
      </c>
      <c r="W26" s="55">
        <f t="shared" si="6"/>
        <v>74</v>
      </c>
      <c r="X26" s="56">
        <f t="shared" si="7"/>
        <v>-25</v>
      </c>
      <c r="Y26" t="s">
        <v>983</v>
      </c>
    </row>
    <row r="27" spans="1:25" x14ac:dyDescent="0.35">
      <c r="A27" s="1" t="s">
        <v>54</v>
      </c>
      <c r="B27" s="1" t="s">
        <v>617</v>
      </c>
      <c r="C27" s="1" t="s">
        <v>58</v>
      </c>
      <c r="D27">
        <v>6</v>
      </c>
      <c r="E27" t="s">
        <v>96</v>
      </c>
      <c r="J27">
        <v>40</v>
      </c>
      <c r="K27">
        <v>450</v>
      </c>
      <c r="L27">
        <v>3</v>
      </c>
      <c r="M27">
        <v>10</v>
      </c>
      <c r="N27">
        <v>0</v>
      </c>
      <c r="O27" s="96">
        <f>ROUNDDOWN((F27/'League Boundaries'!$B$2)+(G27*'League Boundaries'!$B$3)+(I27/'League Boundaries'!$B$5)+(J27*'League Boundaries'!$B$6)+(K27/'League Boundaries'!$B$7)+(L27*'League Boundaries'!$B$8)-(H27*'League Boundaries'!$B$4)+(M27),0)</f>
        <v>73</v>
      </c>
      <c r="P27">
        <f t="shared" si="0"/>
        <v>-26</v>
      </c>
      <c r="Q27" s="5">
        <f t="shared" si="1"/>
        <v>113</v>
      </c>
      <c r="R27">
        <f t="shared" si="2"/>
        <v>-53</v>
      </c>
      <c r="S27" s="5">
        <f t="shared" si="3"/>
        <v>44</v>
      </c>
      <c r="T27">
        <f t="shared" si="4"/>
        <v>-16</v>
      </c>
      <c r="U27" s="96">
        <f>ROUNDDOWN((F27/'League Boundaries'!$B$2)+(G27*'League Boundaries'!$B$3)+(I27/'League Boundaries'!$B$5)+(J27*'League Boundaries'!$B$6)+(K27/'League Boundaries'!$B$7)+(L27*'League Boundaries'!$B$8)-(H27*'League Boundaries'!$B$4)+(M27),0)</f>
        <v>73</v>
      </c>
      <c r="V27">
        <f t="shared" si="5"/>
        <v>-26</v>
      </c>
      <c r="W27" s="55">
        <f t="shared" si="6"/>
        <v>73</v>
      </c>
      <c r="X27" s="56">
        <f t="shared" si="7"/>
        <v>-26</v>
      </c>
      <c r="Y27" t="s">
        <v>1130</v>
      </c>
    </row>
    <row r="28" spans="1:25" x14ac:dyDescent="0.35">
      <c r="A28" s="1" t="s">
        <v>594</v>
      </c>
      <c r="B28" s="1" t="s">
        <v>595</v>
      </c>
      <c r="C28" s="1" t="s">
        <v>34</v>
      </c>
      <c r="D28">
        <v>7</v>
      </c>
      <c r="E28" t="s">
        <v>96</v>
      </c>
      <c r="J28">
        <v>50</v>
      </c>
      <c r="K28">
        <v>450</v>
      </c>
      <c r="L28">
        <v>3</v>
      </c>
      <c r="N28">
        <v>5</v>
      </c>
      <c r="O28" s="96">
        <f>ROUNDDOWN((F28/'League Boundaries'!$B$2)+(G28*'League Boundaries'!$B$3)+(I28/'League Boundaries'!$B$5)+(J28*'League Boundaries'!$B$6)+(K28/'League Boundaries'!$B$7)+(L28*'League Boundaries'!$B$8)-(H28*'League Boundaries'!$B$4)+(M28),0)</f>
        <v>63</v>
      </c>
      <c r="P28">
        <f t="shared" si="0"/>
        <v>-36</v>
      </c>
      <c r="Q28" s="5">
        <f t="shared" si="1"/>
        <v>113</v>
      </c>
      <c r="R28">
        <f t="shared" si="2"/>
        <v>-53</v>
      </c>
      <c r="S28" s="5">
        <f t="shared" si="3"/>
        <v>36</v>
      </c>
      <c r="T28">
        <f t="shared" si="4"/>
        <v>-24</v>
      </c>
      <c r="U28" s="96">
        <f>ROUNDDOWN((F28/'League Boundaries'!$B$2)+(G28*'League Boundaries'!$B$3)+(I28/'League Boundaries'!$B$5)+(J28*'League Boundaries'!$B$6)+(K28/'League Boundaries'!$B$7)+(L28*'League Boundaries'!$B$8)-(H28*'League Boundaries'!$B$4)+(M28),0)</f>
        <v>63</v>
      </c>
      <c r="V28">
        <f t="shared" si="5"/>
        <v>-36</v>
      </c>
      <c r="W28" s="55">
        <f t="shared" si="6"/>
        <v>63</v>
      </c>
      <c r="X28" s="56">
        <f t="shared" si="7"/>
        <v>-36</v>
      </c>
      <c r="Y28" t="s">
        <v>1131</v>
      </c>
    </row>
    <row r="29" spans="1:25" x14ac:dyDescent="0.35">
      <c r="A29" s="1" t="s">
        <v>857</v>
      </c>
      <c r="B29" s="1" t="s">
        <v>650</v>
      </c>
      <c r="C29" s="1" t="s">
        <v>52</v>
      </c>
      <c r="D29">
        <v>6</v>
      </c>
      <c r="E29" t="s">
        <v>96</v>
      </c>
      <c r="J29">
        <v>34</v>
      </c>
      <c r="K29">
        <v>360</v>
      </c>
      <c r="L29">
        <v>3</v>
      </c>
      <c r="M29">
        <v>20</v>
      </c>
      <c r="N29">
        <v>8</v>
      </c>
      <c r="O29" s="96">
        <f>ROUNDDOWN((F29/'League Boundaries'!$B$2)+(G29*'League Boundaries'!$B$3)+(I29/'League Boundaries'!$B$5)+(J29*'League Boundaries'!$B$6)+(K29/'League Boundaries'!$B$7)+(L29*'League Boundaries'!$B$8)-(H29*'League Boundaries'!$B$4)+(M29),0)</f>
        <v>74</v>
      </c>
      <c r="P29">
        <f t="shared" si="0"/>
        <v>-25</v>
      </c>
      <c r="Q29" s="5">
        <f t="shared" si="1"/>
        <v>108</v>
      </c>
      <c r="R29">
        <f t="shared" si="2"/>
        <v>-58</v>
      </c>
      <c r="S29" s="5">
        <f t="shared" si="3"/>
        <v>48</v>
      </c>
      <c r="T29">
        <f t="shared" si="4"/>
        <v>-12</v>
      </c>
      <c r="U29" s="96">
        <f>ROUNDDOWN((F29/'League Boundaries'!$B$2)+(G29*'League Boundaries'!$B$3)+(I29/'League Boundaries'!$B$5)+(J29*'League Boundaries'!$B$6)+(K29/'League Boundaries'!$B$7)+(L29*'League Boundaries'!$B$8)-(H29*'League Boundaries'!$B$4)+(M29),0)</f>
        <v>74</v>
      </c>
      <c r="V29">
        <f t="shared" si="5"/>
        <v>-25</v>
      </c>
      <c r="W29" s="55">
        <f t="shared" si="6"/>
        <v>74</v>
      </c>
      <c r="X29" s="56">
        <f t="shared" si="7"/>
        <v>-25</v>
      </c>
      <c r="Y29" t="s">
        <v>1003</v>
      </c>
    </row>
    <row r="30" spans="1:25" x14ac:dyDescent="0.35">
      <c r="A30" s="1" t="s">
        <v>1004</v>
      </c>
      <c r="B30" s="1" t="s">
        <v>172</v>
      </c>
      <c r="C30" s="1" t="s">
        <v>17</v>
      </c>
      <c r="D30">
        <v>10</v>
      </c>
      <c r="E30" t="s">
        <v>96</v>
      </c>
      <c r="J30">
        <v>35</v>
      </c>
      <c r="K30">
        <v>390</v>
      </c>
      <c r="L30">
        <v>3</v>
      </c>
      <c r="M30">
        <v>15</v>
      </c>
      <c r="N30">
        <v>15</v>
      </c>
      <c r="O30" s="96">
        <f>ROUNDDOWN((F30/'League Boundaries'!$B$2)+(G30*'League Boundaries'!$B$3)+(I30/'League Boundaries'!$B$5)+(J30*'League Boundaries'!$B$6)+(K30/'League Boundaries'!$B$7)+(L30*'League Boundaries'!$B$8)-(H30*'League Boundaries'!$B$4)+(M30),0)</f>
        <v>72</v>
      </c>
      <c r="P30">
        <f t="shared" si="0"/>
        <v>-27</v>
      </c>
      <c r="Q30" s="5">
        <f t="shared" si="1"/>
        <v>107</v>
      </c>
      <c r="R30">
        <f t="shared" si="2"/>
        <v>-59</v>
      </c>
      <c r="S30" s="5">
        <f t="shared" si="3"/>
        <v>45</v>
      </c>
      <c r="T30">
        <f t="shared" si="4"/>
        <v>-15</v>
      </c>
      <c r="U30" s="96">
        <f>ROUNDDOWN((F30/'League Boundaries'!$B$2)+(G30*'League Boundaries'!$B$3)+(I30/'League Boundaries'!$B$5)+(J30*'League Boundaries'!$B$6)+(K30/'League Boundaries'!$B$7)+(L30*'League Boundaries'!$B$8)-(H30*'League Boundaries'!$B$4)+(M30),0)</f>
        <v>72</v>
      </c>
      <c r="V30">
        <f t="shared" si="5"/>
        <v>-27</v>
      </c>
      <c r="W30" s="55">
        <f t="shared" si="6"/>
        <v>72</v>
      </c>
      <c r="X30" s="56">
        <f t="shared" si="7"/>
        <v>-27</v>
      </c>
      <c r="Y30" t="s">
        <v>1005</v>
      </c>
    </row>
    <row r="31" spans="1:25" x14ac:dyDescent="0.35">
      <c r="A31" s="1" t="s">
        <v>81</v>
      </c>
      <c r="B31" s="1" t="s">
        <v>689</v>
      </c>
      <c r="C31" s="1" t="s">
        <v>730</v>
      </c>
      <c r="D31">
        <v>0</v>
      </c>
      <c r="E31" t="s">
        <v>96</v>
      </c>
      <c r="J31">
        <v>45</v>
      </c>
      <c r="K31">
        <v>420</v>
      </c>
      <c r="L31">
        <v>3</v>
      </c>
      <c r="N31">
        <v>0</v>
      </c>
      <c r="O31" s="96">
        <f>ROUNDDOWN((F31/'League Boundaries'!$B$2)+(G31*'League Boundaries'!$B$3)+(I31/'League Boundaries'!$B$5)+(J31*'League Boundaries'!$B$6)+(K31/'League Boundaries'!$B$7)+(L31*'League Boundaries'!$B$8)-(H31*'League Boundaries'!$B$4)+(M31),0)</f>
        <v>60</v>
      </c>
      <c r="P31">
        <f t="shared" si="0"/>
        <v>-39</v>
      </c>
      <c r="Q31" s="5">
        <f t="shared" si="1"/>
        <v>105</v>
      </c>
      <c r="R31">
        <f t="shared" si="2"/>
        <v>-61</v>
      </c>
      <c r="S31" s="5">
        <f t="shared" si="3"/>
        <v>34</v>
      </c>
      <c r="T31">
        <f t="shared" si="4"/>
        <v>-26</v>
      </c>
      <c r="U31" s="96">
        <f>ROUNDDOWN((F31/'League Boundaries'!$B$2)+(G31*'League Boundaries'!$B$3)+(I31/'League Boundaries'!$B$5)+(J31*'League Boundaries'!$B$6)+(K31/'League Boundaries'!$B$7)+(L31*'League Boundaries'!$B$8)-(H31*'League Boundaries'!$B$4)+(M31),0)</f>
        <v>60</v>
      </c>
      <c r="V31">
        <f t="shared" si="5"/>
        <v>-39</v>
      </c>
      <c r="W31" s="55">
        <f t="shared" si="6"/>
        <v>60</v>
      </c>
      <c r="X31" s="56">
        <f t="shared" si="7"/>
        <v>-39</v>
      </c>
      <c r="Y31" t="s">
        <v>1133</v>
      </c>
    </row>
    <row r="32" spans="1:25" x14ac:dyDescent="0.35">
      <c r="A32" s="1" t="s">
        <v>678</v>
      </c>
      <c r="B32" s="1" t="s">
        <v>160</v>
      </c>
      <c r="C32" s="1" t="s">
        <v>51</v>
      </c>
      <c r="D32">
        <v>6</v>
      </c>
      <c r="E32" t="s">
        <v>96</v>
      </c>
      <c r="J32">
        <v>42</v>
      </c>
      <c r="K32">
        <v>440</v>
      </c>
      <c r="L32">
        <v>3</v>
      </c>
      <c r="N32">
        <v>-3</v>
      </c>
      <c r="O32" s="96">
        <f>ROUNDDOWN((F32/'League Boundaries'!$B$2)+(G32*'League Boundaries'!$B$3)+(I32/'League Boundaries'!$B$5)+(J32*'League Boundaries'!$B$6)+(K32/'League Boundaries'!$B$7)+(L32*'League Boundaries'!$B$8)-(H32*'League Boundaries'!$B$4)+(M32),0)</f>
        <v>62</v>
      </c>
      <c r="P32">
        <f t="shared" si="0"/>
        <v>-37</v>
      </c>
      <c r="Q32" s="5">
        <f t="shared" si="1"/>
        <v>104</v>
      </c>
      <c r="R32">
        <f t="shared" si="2"/>
        <v>-62</v>
      </c>
      <c r="S32" s="5">
        <f t="shared" si="3"/>
        <v>35</v>
      </c>
      <c r="T32">
        <f t="shared" si="4"/>
        <v>-25</v>
      </c>
      <c r="U32" s="96">
        <f>ROUNDDOWN((F32/'League Boundaries'!$B$2)+(G32*'League Boundaries'!$B$3)+(I32/'League Boundaries'!$B$5)+(J32*'League Boundaries'!$B$6)+(K32/'League Boundaries'!$B$7)+(L32*'League Boundaries'!$B$8)-(H32*'League Boundaries'!$B$4)+(M32),0)</f>
        <v>62</v>
      </c>
      <c r="V32">
        <f t="shared" si="5"/>
        <v>-37</v>
      </c>
      <c r="W32" s="55">
        <f t="shared" si="6"/>
        <v>62</v>
      </c>
      <c r="X32" s="56">
        <f t="shared" si="7"/>
        <v>-37</v>
      </c>
      <c r="Y32" t="s">
        <v>1129</v>
      </c>
    </row>
    <row r="33" spans="1:25" x14ac:dyDescent="0.35">
      <c r="A33" s="1" t="s">
        <v>649</v>
      </c>
      <c r="B33" s="1" t="s">
        <v>650</v>
      </c>
      <c r="C33" s="1" t="s">
        <v>40</v>
      </c>
      <c r="D33">
        <v>10</v>
      </c>
      <c r="E33" t="s">
        <v>96</v>
      </c>
      <c r="J33">
        <v>40</v>
      </c>
      <c r="K33">
        <v>420</v>
      </c>
      <c r="L33">
        <v>3</v>
      </c>
      <c r="N33">
        <v>5</v>
      </c>
      <c r="O33" s="96">
        <f>ROUNDDOWN((F33/'League Boundaries'!$B$2)+(G33*'League Boundaries'!$B$3)+(I33/'League Boundaries'!$B$5)+(J33*'League Boundaries'!$B$6)+(K33/'League Boundaries'!$B$7)+(L33*'League Boundaries'!$B$8)-(H33*'League Boundaries'!$B$4)+(M33),0)</f>
        <v>60</v>
      </c>
      <c r="P33">
        <f t="shared" si="0"/>
        <v>-39</v>
      </c>
      <c r="Q33" s="5">
        <f t="shared" si="1"/>
        <v>100</v>
      </c>
      <c r="R33">
        <f t="shared" si="2"/>
        <v>-66</v>
      </c>
      <c r="S33" s="5">
        <f t="shared" si="3"/>
        <v>34</v>
      </c>
      <c r="T33">
        <f t="shared" si="4"/>
        <v>-26</v>
      </c>
      <c r="U33" s="96">
        <f>ROUNDDOWN((F33/'League Boundaries'!$B$2)+(G33*'League Boundaries'!$B$3)+(I33/'League Boundaries'!$B$5)+(J33*'League Boundaries'!$B$6)+(K33/'League Boundaries'!$B$7)+(L33*'League Boundaries'!$B$8)-(H33*'League Boundaries'!$B$4)+(M33),0)</f>
        <v>60</v>
      </c>
      <c r="V33">
        <f t="shared" si="5"/>
        <v>-39</v>
      </c>
      <c r="W33" s="55">
        <f t="shared" si="6"/>
        <v>60</v>
      </c>
      <c r="X33" s="56">
        <f t="shared" si="7"/>
        <v>-39</v>
      </c>
      <c r="Y33" t="s">
        <v>1132</v>
      </c>
    </row>
    <row r="34" spans="1:25" x14ac:dyDescent="0.35">
      <c r="A34" s="1" t="s">
        <v>161</v>
      </c>
      <c r="B34" s="1" t="s">
        <v>103</v>
      </c>
      <c r="C34" s="1" t="s">
        <v>33</v>
      </c>
      <c r="D34">
        <v>14</v>
      </c>
      <c r="E34" t="s">
        <v>96</v>
      </c>
      <c r="J34">
        <v>38</v>
      </c>
      <c r="K34">
        <v>310</v>
      </c>
      <c r="L34">
        <v>3</v>
      </c>
      <c r="M34">
        <v>10</v>
      </c>
      <c r="N34">
        <v>-8</v>
      </c>
      <c r="O34" s="96">
        <f>ROUNDDOWN((F34/'League Boundaries'!$B$2)+(G34*'League Boundaries'!$B$3)+(I34/'League Boundaries'!$B$5)+(J34*'League Boundaries'!$B$6)+(K34/'League Boundaries'!$B$7)+(L34*'League Boundaries'!$B$8)-(H34*'League Boundaries'!$B$4)+(M34),0)</f>
        <v>59</v>
      </c>
      <c r="P34">
        <f t="shared" si="0"/>
        <v>-40</v>
      </c>
      <c r="Q34" s="5">
        <f t="shared" si="1"/>
        <v>97</v>
      </c>
      <c r="R34">
        <f t="shared" si="2"/>
        <v>-69</v>
      </c>
      <c r="S34" s="5">
        <f t="shared" si="3"/>
        <v>38</v>
      </c>
      <c r="T34">
        <f t="shared" si="4"/>
        <v>-22</v>
      </c>
      <c r="U34" s="96">
        <f>ROUNDDOWN((F34/'League Boundaries'!$B$2)+(G34*'League Boundaries'!$B$3)+(I34/'League Boundaries'!$B$5)+(J34*'League Boundaries'!$B$6)+(K34/'League Boundaries'!$B$7)+(L34*'League Boundaries'!$B$8)-(H34*'League Boundaries'!$B$4)+(M34),0)</f>
        <v>59</v>
      </c>
      <c r="V34">
        <f t="shared" si="5"/>
        <v>-40</v>
      </c>
      <c r="W34" s="55">
        <f t="shared" si="6"/>
        <v>59</v>
      </c>
      <c r="X34" s="56">
        <f t="shared" si="7"/>
        <v>-40</v>
      </c>
      <c r="Y34" t="s">
        <v>991</v>
      </c>
    </row>
    <row r="35" spans="1:25" x14ac:dyDescent="0.35">
      <c r="A35" s="1" t="s">
        <v>858</v>
      </c>
      <c r="B35" s="1" t="s">
        <v>859</v>
      </c>
      <c r="C35" s="1" t="s">
        <v>35</v>
      </c>
      <c r="D35">
        <v>14</v>
      </c>
      <c r="E35" t="s">
        <v>96</v>
      </c>
      <c r="J35">
        <v>35</v>
      </c>
      <c r="K35">
        <v>380</v>
      </c>
      <c r="L35">
        <v>2</v>
      </c>
      <c r="M35">
        <v>10</v>
      </c>
      <c r="N35">
        <v>8</v>
      </c>
      <c r="O35" s="96">
        <f>ROUNDDOWN((F35/'League Boundaries'!$B$2)+(G35*'League Boundaries'!$B$3)+(I35/'League Boundaries'!$B$5)+(J35*'League Boundaries'!$B$6)+(K35/'League Boundaries'!$B$7)+(L35*'League Boundaries'!$B$8)-(H35*'League Boundaries'!$B$4)+(M35),0)</f>
        <v>60</v>
      </c>
      <c r="P35">
        <f t="shared" si="0"/>
        <v>-39</v>
      </c>
      <c r="Q35" s="5">
        <f t="shared" si="1"/>
        <v>95</v>
      </c>
      <c r="R35">
        <f t="shared" si="2"/>
        <v>-71</v>
      </c>
      <c r="S35" s="5">
        <f t="shared" si="3"/>
        <v>35</v>
      </c>
      <c r="T35">
        <f t="shared" si="4"/>
        <v>-25</v>
      </c>
      <c r="U35" s="96">
        <f>ROUNDDOWN((F35/'League Boundaries'!$B$2)+(G35*'League Boundaries'!$B$3)+(I35/'League Boundaries'!$B$5)+(J35*'League Boundaries'!$B$6)+(K35/'League Boundaries'!$B$7)+(L35*'League Boundaries'!$B$8)-(H35*'League Boundaries'!$B$4)+(M35),0)</f>
        <v>60</v>
      </c>
      <c r="V35">
        <f t="shared" si="5"/>
        <v>-39</v>
      </c>
      <c r="W35" s="55">
        <f t="shared" si="6"/>
        <v>60</v>
      </c>
      <c r="X35" s="56">
        <f t="shared" si="7"/>
        <v>-39</v>
      </c>
      <c r="Y35" t="s">
        <v>998</v>
      </c>
    </row>
    <row r="36" spans="1:25" x14ac:dyDescent="0.35">
      <c r="A36" s="1" t="s">
        <v>615</v>
      </c>
      <c r="B36" s="1" t="s">
        <v>616</v>
      </c>
      <c r="C36" s="1" t="s">
        <v>26</v>
      </c>
      <c r="D36">
        <v>11</v>
      </c>
      <c r="E36" t="s">
        <v>96</v>
      </c>
      <c r="J36">
        <v>35</v>
      </c>
      <c r="K36">
        <v>350</v>
      </c>
      <c r="L36">
        <v>3</v>
      </c>
      <c r="N36">
        <v>0</v>
      </c>
      <c r="O36" s="96">
        <f>ROUNDDOWN((F36/'League Boundaries'!$B$2)+(G36*'League Boundaries'!$B$3)+(I36/'League Boundaries'!$B$5)+(J36*'League Boundaries'!$B$6)+(K36/'League Boundaries'!$B$7)+(L36*'League Boundaries'!$B$8)-(H36*'League Boundaries'!$B$4)+(M36),0)</f>
        <v>53</v>
      </c>
      <c r="P36">
        <f t="shared" si="0"/>
        <v>-46</v>
      </c>
      <c r="Q36" s="5">
        <f t="shared" si="1"/>
        <v>88</v>
      </c>
      <c r="R36">
        <f t="shared" si="2"/>
        <v>-78</v>
      </c>
      <c r="S36" s="5">
        <f t="shared" si="3"/>
        <v>32</v>
      </c>
      <c r="T36">
        <f t="shared" si="4"/>
        <v>-28</v>
      </c>
      <c r="U36" s="96">
        <f>ROUNDDOWN((F36/'League Boundaries'!$B$2)+(G36*'League Boundaries'!$B$3)+(I36/'League Boundaries'!$B$5)+(J36*'League Boundaries'!$B$6)+(K36/'League Boundaries'!$B$7)+(L36*'League Boundaries'!$B$8)-(H36*'League Boundaries'!$B$4)+(M36),0)</f>
        <v>53</v>
      </c>
      <c r="V36">
        <f t="shared" si="5"/>
        <v>-46</v>
      </c>
      <c r="W36" s="55">
        <f t="shared" si="6"/>
        <v>53</v>
      </c>
      <c r="X36" s="56">
        <f t="shared" si="7"/>
        <v>-46</v>
      </c>
      <c r="Y36" t="s">
        <v>996</v>
      </c>
    </row>
    <row r="37" spans="1:25" x14ac:dyDescent="0.35">
      <c r="A37" s="1" t="s">
        <v>651</v>
      </c>
      <c r="B37" s="1" t="s">
        <v>169</v>
      </c>
      <c r="C37" s="1" t="s">
        <v>47</v>
      </c>
      <c r="D37">
        <v>12</v>
      </c>
      <c r="E37" t="s">
        <v>96</v>
      </c>
      <c r="J37">
        <v>31</v>
      </c>
      <c r="K37">
        <v>250</v>
      </c>
      <c r="L37">
        <v>3</v>
      </c>
      <c r="M37">
        <v>10</v>
      </c>
      <c r="N37">
        <v>3</v>
      </c>
      <c r="O37" s="96">
        <f>ROUNDDOWN((F37/'League Boundaries'!$B$2)+(G37*'League Boundaries'!$B$3)+(I37/'League Boundaries'!$B$5)+(J37*'League Boundaries'!$B$6)+(K37/'League Boundaries'!$B$7)+(L37*'League Boundaries'!$B$8)-(H37*'League Boundaries'!$B$4)+(M37),0)</f>
        <v>53</v>
      </c>
      <c r="P37">
        <f t="shared" si="0"/>
        <v>-46</v>
      </c>
      <c r="Q37" s="5">
        <f t="shared" si="1"/>
        <v>84</v>
      </c>
      <c r="R37">
        <f t="shared" si="2"/>
        <v>-82</v>
      </c>
      <c r="S37" s="5">
        <f t="shared" si="3"/>
        <v>36</v>
      </c>
      <c r="T37">
        <f t="shared" si="4"/>
        <v>-24</v>
      </c>
      <c r="U37" s="96">
        <f>ROUNDDOWN((F37/'League Boundaries'!$B$2)+(G37*'League Boundaries'!$B$3)+(I37/'League Boundaries'!$B$5)+(J37*'League Boundaries'!$B$6)+(K37/'League Boundaries'!$B$7)+(L37*'League Boundaries'!$B$8)-(H37*'League Boundaries'!$B$4)+(M37),0)</f>
        <v>53</v>
      </c>
      <c r="V37">
        <f t="shared" si="5"/>
        <v>-46</v>
      </c>
      <c r="W37" s="55">
        <f t="shared" si="6"/>
        <v>53</v>
      </c>
      <c r="X37" s="56">
        <f t="shared" si="7"/>
        <v>-46</v>
      </c>
      <c r="Y37" t="s">
        <v>990</v>
      </c>
    </row>
    <row r="38" spans="1:25" x14ac:dyDescent="0.35">
      <c r="A38" s="1" t="s">
        <v>993</v>
      </c>
      <c r="B38" s="1" t="s">
        <v>994</v>
      </c>
      <c r="C38" s="1" t="s">
        <v>53</v>
      </c>
      <c r="D38">
        <v>12</v>
      </c>
      <c r="E38" t="s">
        <v>96</v>
      </c>
      <c r="J38">
        <v>35</v>
      </c>
      <c r="K38">
        <v>310</v>
      </c>
      <c r="L38">
        <v>3</v>
      </c>
      <c r="N38">
        <v>5</v>
      </c>
      <c r="O38" s="96">
        <f>ROUNDDOWN((F38/'League Boundaries'!$B$2)+(G38*'League Boundaries'!$B$3)+(I38/'League Boundaries'!$B$5)+(J38*'League Boundaries'!$B$6)+(K38/'League Boundaries'!$B$7)+(L38*'League Boundaries'!$B$8)-(H38*'League Boundaries'!$B$4)+(M38),0)</f>
        <v>49</v>
      </c>
      <c r="P38">
        <f t="shared" si="0"/>
        <v>-50</v>
      </c>
      <c r="Q38" s="5">
        <f t="shared" si="1"/>
        <v>84</v>
      </c>
      <c r="R38">
        <f t="shared" si="2"/>
        <v>-82</v>
      </c>
      <c r="S38" s="5">
        <f t="shared" si="3"/>
        <v>30</v>
      </c>
      <c r="T38">
        <f t="shared" si="4"/>
        <v>-30</v>
      </c>
      <c r="U38" s="96">
        <f>ROUNDDOWN((F38/'League Boundaries'!$B$2)+(G38*'League Boundaries'!$B$3)+(I38/'League Boundaries'!$B$5)+(J38*'League Boundaries'!$B$6)+(K38/'League Boundaries'!$B$7)+(L38*'League Boundaries'!$B$8)-(H38*'League Boundaries'!$B$4)+(M38),0)</f>
        <v>49</v>
      </c>
      <c r="V38">
        <f t="shared" si="5"/>
        <v>-50</v>
      </c>
      <c r="W38" s="55">
        <f t="shared" si="6"/>
        <v>49</v>
      </c>
      <c r="X38" s="56">
        <f t="shared" si="7"/>
        <v>-50</v>
      </c>
      <c r="Y38" t="s">
        <v>1135</v>
      </c>
    </row>
    <row r="39" spans="1:25" x14ac:dyDescent="0.35">
      <c r="A39" s="1" t="s">
        <v>560</v>
      </c>
      <c r="B39" s="1" t="s">
        <v>814</v>
      </c>
      <c r="C39" s="1" t="s">
        <v>22</v>
      </c>
      <c r="D39">
        <v>12</v>
      </c>
      <c r="E39" t="s">
        <v>96</v>
      </c>
      <c r="I39">
        <v>430</v>
      </c>
      <c r="J39">
        <v>22</v>
      </c>
      <c r="K39">
        <v>190</v>
      </c>
      <c r="L39">
        <v>6</v>
      </c>
      <c r="N39">
        <v>-3</v>
      </c>
      <c r="O39" s="96">
        <f>ROUNDDOWN((F39/'League Boundaries'!$B$2)+(G39*'League Boundaries'!$B$3)+(I39/'League Boundaries'!$B$5)+(J39*'League Boundaries'!$B$6)+(K39/'League Boundaries'!$B$7)+(L39*'League Boundaries'!$B$8)-(H39*'League Boundaries'!$B$4)+(M39),0)</f>
        <v>98</v>
      </c>
      <c r="P39">
        <f t="shared" si="0"/>
        <v>-1</v>
      </c>
      <c r="Q39" s="5">
        <f t="shared" si="1"/>
        <v>77</v>
      </c>
      <c r="R39">
        <f t="shared" si="2"/>
        <v>-89</v>
      </c>
      <c r="S39" s="5">
        <f t="shared" si="3"/>
        <v>43</v>
      </c>
      <c r="T39">
        <f t="shared" si="4"/>
        <v>-17</v>
      </c>
      <c r="U39" s="96">
        <f>ROUNDDOWN((F39/'League Boundaries'!$B$2)+(G39*'League Boundaries'!$B$3)+(I39/'League Boundaries'!$B$5)+(J39*'League Boundaries'!$B$6)+(K39/'League Boundaries'!$B$7)+(L39*'League Boundaries'!$B$8)-(H39*'League Boundaries'!$B$4)+(M39),0)</f>
        <v>98</v>
      </c>
      <c r="V39">
        <f t="shared" si="5"/>
        <v>-1</v>
      </c>
      <c r="W39" s="55">
        <f t="shared" si="6"/>
        <v>98</v>
      </c>
      <c r="X39" s="56">
        <f t="shared" si="7"/>
        <v>-1</v>
      </c>
      <c r="Y39" t="s">
        <v>987</v>
      </c>
    </row>
    <row r="40" spans="1:25" x14ac:dyDescent="0.35">
      <c r="A40" s="1" t="s">
        <v>1006</v>
      </c>
      <c r="B40" s="1" t="s">
        <v>1007</v>
      </c>
      <c r="C40" s="1" t="s">
        <v>58</v>
      </c>
      <c r="D40">
        <v>6</v>
      </c>
      <c r="E40" t="s">
        <v>96</v>
      </c>
      <c r="J40">
        <v>33</v>
      </c>
      <c r="K40">
        <v>340</v>
      </c>
      <c r="L40">
        <v>1</v>
      </c>
      <c r="N40">
        <v>5</v>
      </c>
      <c r="O40" s="96">
        <f>ROUNDDOWN((F40/'League Boundaries'!$B$2)+(G40*'League Boundaries'!$B$3)+(I40/'League Boundaries'!$B$5)+(J40*'League Boundaries'!$B$6)+(K40/'League Boundaries'!$B$7)+(L40*'League Boundaries'!$B$8)-(H40*'League Boundaries'!$B$4)+(M40),0)</f>
        <v>40</v>
      </c>
      <c r="P40">
        <f t="shared" si="0"/>
        <v>-59</v>
      </c>
      <c r="Q40" s="5">
        <f t="shared" si="1"/>
        <v>73</v>
      </c>
      <c r="R40">
        <f t="shared" si="2"/>
        <v>-93</v>
      </c>
      <c r="S40" s="5">
        <f t="shared" si="3"/>
        <v>19</v>
      </c>
      <c r="T40">
        <f t="shared" si="4"/>
        <v>-41</v>
      </c>
      <c r="U40" s="96">
        <f>ROUNDDOWN((F40/'League Boundaries'!$B$2)+(G40*'League Boundaries'!$B$3)+(I40/'League Boundaries'!$B$5)+(J40*'League Boundaries'!$B$6)+(K40/'League Boundaries'!$B$7)+(L40*'League Boundaries'!$B$8)-(H40*'League Boundaries'!$B$4)+(M40),0)</f>
        <v>40</v>
      </c>
      <c r="V40">
        <f t="shared" si="5"/>
        <v>-59</v>
      </c>
      <c r="W40" s="55">
        <f t="shared" si="6"/>
        <v>40</v>
      </c>
      <c r="X40" s="56">
        <f t="shared" si="7"/>
        <v>-59</v>
      </c>
      <c r="Y40" t="s">
        <v>1008</v>
      </c>
    </row>
    <row r="41" spans="1:25" x14ac:dyDescent="0.35">
      <c r="A41" s="1" t="s">
        <v>712</v>
      </c>
      <c r="B41" s="1" t="s">
        <v>620</v>
      </c>
      <c r="C41" s="1" t="s">
        <v>57</v>
      </c>
      <c r="D41">
        <v>10</v>
      </c>
      <c r="E41" t="s">
        <v>96</v>
      </c>
      <c r="J41">
        <v>20</v>
      </c>
      <c r="K41">
        <v>160</v>
      </c>
      <c r="L41">
        <v>2</v>
      </c>
      <c r="M41">
        <v>15</v>
      </c>
      <c r="N41">
        <v>10</v>
      </c>
      <c r="O41" s="96">
        <f>ROUNDDOWN((F41/'League Boundaries'!$B$2)+(G41*'League Boundaries'!$B$3)+(I41/'League Boundaries'!$B$5)+(J41*'League Boundaries'!$B$6)+(K41/'League Boundaries'!$B$7)+(L41*'League Boundaries'!$B$8)-(H41*'League Boundaries'!$B$4)+(M41),0)</f>
        <v>43</v>
      </c>
      <c r="P41">
        <f t="shared" si="0"/>
        <v>-56</v>
      </c>
      <c r="Q41" s="5">
        <f t="shared" si="1"/>
        <v>63</v>
      </c>
      <c r="R41">
        <f t="shared" si="2"/>
        <v>-103</v>
      </c>
      <c r="S41" s="5">
        <f t="shared" si="3"/>
        <v>30</v>
      </c>
      <c r="T41">
        <f t="shared" si="4"/>
        <v>-30</v>
      </c>
      <c r="U41" s="96">
        <f>ROUNDDOWN((F41/'League Boundaries'!$B$2)+(G41*'League Boundaries'!$B$3)+(I41/'League Boundaries'!$B$5)+(J41*'League Boundaries'!$B$6)+(K41/'League Boundaries'!$B$7)+(L41*'League Boundaries'!$B$8)-(H41*'League Boundaries'!$B$4)+(M41),0)</f>
        <v>43</v>
      </c>
      <c r="V41">
        <f t="shared" si="5"/>
        <v>-56</v>
      </c>
      <c r="W41" s="55">
        <f t="shared" si="6"/>
        <v>43</v>
      </c>
      <c r="X41" s="56">
        <f t="shared" si="7"/>
        <v>-56</v>
      </c>
      <c r="Y41" t="s">
        <v>1000</v>
      </c>
    </row>
    <row r="42" spans="1:25" x14ac:dyDescent="0.35">
      <c r="A42" s="1" t="s">
        <v>811</v>
      </c>
      <c r="B42" s="1" t="s">
        <v>77</v>
      </c>
      <c r="C42" s="1" t="s">
        <v>49</v>
      </c>
      <c r="D42">
        <v>10</v>
      </c>
      <c r="E42" t="s">
        <v>96</v>
      </c>
      <c r="J42">
        <v>24</v>
      </c>
      <c r="K42">
        <v>260</v>
      </c>
      <c r="L42">
        <v>2</v>
      </c>
      <c r="N42">
        <v>15</v>
      </c>
      <c r="O42" s="96">
        <f>ROUNDDOWN((F42/'League Boundaries'!$B$2)+(G42*'League Boundaries'!$B$3)+(I42/'League Boundaries'!$B$5)+(J42*'League Boundaries'!$B$6)+(K42/'League Boundaries'!$B$7)+(L42*'League Boundaries'!$B$8)-(H42*'League Boundaries'!$B$4)+(M42),0)</f>
        <v>38</v>
      </c>
      <c r="P42">
        <f t="shared" si="0"/>
        <v>-61</v>
      </c>
      <c r="Q42" s="5">
        <f t="shared" si="1"/>
        <v>62</v>
      </c>
      <c r="R42">
        <f t="shared" si="2"/>
        <v>-104</v>
      </c>
      <c r="S42" s="5">
        <f t="shared" si="3"/>
        <v>22</v>
      </c>
      <c r="T42">
        <f t="shared" si="4"/>
        <v>-38</v>
      </c>
      <c r="U42" s="96">
        <f>ROUNDDOWN((F42/'League Boundaries'!$B$2)+(G42*'League Boundaries'!$B$3)+(I42/'League Boundaries'!$B$5)+(J42*'League Boundaries'!$B$6)+(K42/'League Boundaries'!$B$7)+(L42*'League Boundaries'!$B$8)-(H42*'League Boundaries'!$B$4)+(M42),0)</f>
        <v>38</v>
      </c>
      <c r="V42">
        <f t="shared" si="5"/>
        <v>-61</v>
      </c>
      <c r="W42" s="55">
        <f t="shared" si="6"/>
        <v>38</v>
      </c>
      <c r="X42" s="56">
        <f t="shared" si="7"/>
        <v>-61</v>
      </c>
      <c r="Y42" t="s">
        <v>1134</v>
      </c>
    </row>
    <row r="43" spans="1:25" x14ac:dyDescent="0.35">
      <c r="A43" s="1" t="s">
        <v>626</v>
      </c>
      <c r="B43" s="1" t="s">
        <v>83</v>
      </c>
      <c r="C43" s="1" t="s">
        <v>21</v>
      </c>
      <c r="D43">
        <v>14</v>
      </c>
      <c r="E43" t="s">
        <v>96</v>
      </c>
      <c r="F43" s="4"/>
      <c r="J43">
        <v>25</v>
      </c>
      <c r="K43">
        <v>230</v>
      </c>
      <c r="L43">
        <v>2</v>
      </c>
      <c r="N43">
        <v>0</v>
      </c>
      <c r="O43" s="96">
        <f>ROUNDDOWN((F43/'League Boundaries'!$B$2)+(G43*'League Boundaries'!$B$3)+(I43/'League Boundaries'!$B$5)+(J43*'League Boundaries'!$B$6)+(K43/'League Boundaries'!$B$7)+(L43*'League Boundaries'!$B$8)-(H43*'League Boundaries'!$B$4)+(M43),0)</f>
        <v>35</v>
      </c>
      <c r="P43">
        <f t="shared" si="0"/>
        <v>-64</v>
      </c>
      <c r="Q43" s="5">
        <f t="shared" si="1"/>
        <v>60</v>
      </c>
      <c r="R43">
        <f t="shared" si="2"/>
        <v>-106</v>
      </c>
      <c r="S43" s="5">
        <f t="shared" si="3"/>
        <v>21</v>
      </c>
      <c r="T43">
        <f t="shared" si="4"/>
        <v>-39</v>
      </c>
      <c r="U43" s="96">
        <f>ROUNDDOWN((F43/'League Boundaries'!$B$2)+(G43*'League Boundaries'!$B$3)+(I43/'League Boundaries'!$B$5)+(J43*'League Boundaries'!$B$6)+(K43/'League Boundaries'!$B$7)+(L43*'League Boundaries'!$B$8)-(H43*'League Boundaries'!$B$4)+(M43),0)</f>
        <v>35</v>
      </c>
      <c r="V43">
        <f t="shared" si="5"/>
        <v>-64</v>
      </c>
      <c r="W43" s="55">
        <f t="shared" si="6"/>
        <v>35</v>
      </c>
      <c r="X43" s="56">
        <f t="shared" si="7"/>
        <v>-64</v>
      </c>
      <c r="Y43" t="s">
        <v>999</v>
      </c>
    </row>
    <row r="44" spans="1:25" x14ac:dyDescent="0.35">
      <c r="A44" s="1" t="s">
        <v>764</v>
      </c>
      <c r="B44" s="1" t="s">
        <v>88</v>
      </c>
      <c r="C44" s="1" t="s">
        <v>32</v>
      </c>
      <c r="D44">
        <v>14</v>
      </c>
      <c r="E44" t="s">
        <v>96</v>
      </c>
      <c r="J44">
        <v>24</v>
      </c>
      <c r="K44">
        <v>200</v>
      </c>
      <c r="L44">
        <v>2</v>
      </c>
      <c r="N44">
        <v>10</v>
      </c>
      <c r="O44" s="96">
        <f>ROUNDDOWN((F44/'League Boundaries'!$B$2)+(G44*'League Boundaries'!$B$3)+(I44/'League Boundaries'!$B$5)+(J44*'League Boundaries'!$B$6)+(K44/'League Boundaries'!$B$7)+(L44*'League Boundaries'!$B$8)-(H44*'League Boundaries'!$B$4)+(M44),0)</f>
        <v>32</v>
      </c>
      <c r="P44">
        <f t="shared" si="0"/>
        <v>-67</v>
      </c>
      <c r="Q44" s="5">
        <f t="shared" si="1"/>
        <v>56</v>
      </c>
      <c r="R44">
        <f t="shared" si="2"/>
        <v>-110</v>
      </c>
      <c r="S44" s="5">
        <f t="shared" si="3"/>
        <v>20</v>
      </c>
      <c r="T44">
        <f t="shared" si="4"/>
        <v>-40</v>
      </c>
      <c r="U44" s="96">
        <f>ROUNDDOWN((F44/'League Boundaries'!$B$2)+(G44*'League Boundaries'!$B$3)+(I44/'League Boundaries'!$B$5)+(J44*'League Boundaries'!$B$6)+(K44/'League Boundaries'!$B$7)+(L44*'League Boundaries'!$B$8)-(H44*'League Boundaries'!$B$4)+(M44),0)</f>
        <v>32</v>
      </c>
      <c r="V44">
        <f t="shared" si="5"/>
        <v>-67</v>
      </c>
      <c r="W44" s="55">
        <f t="shared" si="6"/>
        <v>32</v>
      </c>
      <c r="X44" s="56">
        <f t="shared" si="7"/>
        <v>-67</v>
      </c>
      <c r="Y44" t="s">
        <v>986</v>
      </c>
    </row>
    <row r="45" spans="1:25" ht="15" thickBot="1" x14ac:dyDescent="0.4">
      <c r="A45" s="1" t="s">
        <v>827</v>
      </c>
      <c r="B45" s="1" t="s">
        <v>708</v>
      </c>
      <c r="C45" s="1" t="s">
        <v>43</v>
      </c>
      <c r="D45">
        <v>9</v>
      </c>
      <c r="E45" t="s">
        <v>96</v>
      </c>
      <c r="J45">
        <v>14</v>
      </c>
      <c r="K45">
        <v>120</v>
      </c>
      <c r="L45">
        <v>1</v>
      </c>
      <c r="M45">
        <v>20</v>
      </c>
      <c r="N45">
        <v>20</v>
      </c>
      <c r="O45" s="96">
        <f>ROUNDDOWN((F45/'League Boundaries'!$B$2)+(G45*'League Boundaries'!$B$3)+(I45/'League Boundaries'!$B$5)+(J45*'League Boundaries'!$B$6)+(K45/'League Boundaries'!$B$7)+(L45*'League Boundaries'!$B$8)-(H45*'League Boundaries'!$B$4)+(M45),0)</f>
        <v>38</v>
      </c>
      <c r="P45">
        <f t="shared" si="0"/>
        <v>-61</v>
      </c>
      <c r="Q45" s="5">
        <f t="shared" si="1"/>
        <v>52</v>
      </c>
      <c r="R45">
        <f t="shared" si="2"/>
        <v>-114</v>
      </c>
      <c r="S45" s="5">
        <f t="shared" si="3"/>
        <v>26</v>
      </c>
      <c r="T45">
        <f t="shared" si="4"/>
        <v>-34</v>
      </c>
      <c r="U45" s="96">
        <f>ROUNDDOWN((F45/'League Boundaries'!$B$2)+(G45*'League Boundaries'!$B$3)+(I45/'League Boundaries'!$B$5)+(J45*'League Boundaries'!$B$6)+(K45/'League Boundaries'!$B$7)+(L45*'League Boundaries'!$B$8)-(H45*'League Boundaries'!$B$4)+(M45),0)</f>
        <v>38</v>
      </c>
      <c r="V45">
        <f t="shared" si="5"/>
        <v>-61</v>
      </c>
      <c r="W45" s="57">
        <f t="shared" si="6"/>
        <v>38</v>
      </c>
      <c r="X45" s="58">
        <f t="shared" si="7"/>
        <v>-61</v>
      </c>
      <c r="Y45" t="s">
        <v>844</v>
      </c>
    </row>
  </sheetData>
  <autoFilter ref="A1:X45" xr:uid="{00000000-0009-0000-0000-000003000000}">
    <sortState xmlns:xlrd2="http://schemas.microsoft.com/office/spreadsheetml/2017/richdata2" ref="A2:X45">
      <sortCondition descending="1" ref="P1:P45"/>
    </sortState>
  </autoFilter>
  <sortState xmlns:xlrd2="http://schemas.microsoft.com/office/spreadsheetml/2017/richdata2" ref="A1:Y45">
    <sortCondition descending="1" ref="Q2:Q4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3"/>
  <sheetViews>
    <sheetView zoomScale="70" zoomScaleNormal="70" workbookViewId="0">
      <selection activeCell="I34" sqref="I34"/>
    </sheetView>
  </sheetViews>
  <sheetFormatPr defaultRowHeight="14.5" x14ac:dyDescent="0.35"/>
  <cols>
    <col min="1" max="1" width="14.36328125" style="1" bestFit="1" customWidth="1"/>
    <col min="2" max="2" width="13.54296875" style="1" bestFit="1" customWidth="1"/>
    <col min="3" max="3" width="15.453125" style="1" bestFit="1" customWidth="1"/>
    <col min="4" max="4" width="8.6328125" customWidth="1"/>
    <col min="5" max="5" width="6.08984375" customWidth="1"/>
    <col min="6" max="6" width="10.6328125" hidden="1" customWidth="1"/>
    <col min="7" max="7" width="12.54296875" hidden="1" customWidth="1"/>
    <col min="8" max="8" width="9.90625" hidden="1" customWidth="1"/>
    <col min="9" max="9" width="8.7265625" hidden="1" customWidth="1"/>
    <col min="10" max="10" width="8.6328125" customWidth="1"/>
    <col min="11" max="11" width="11.54296875" hidden="1" customWidth="1"/>
    <col min="12" max="12" width="16" bestFit="1" customWidth="1"/>
    <col min="13" max="13" width="12.08984375" hidden="1" customWidth="1"/>
    <col min="14" max="14" width="14.36328125" hidden="1" customWidth="1"/>
    <col min="15" max="15" width="10.36328125" hidden="1" customWidth="1"/>
    <col min="16" max="16" width="16" hidden="1" customWidth="1"/>
    <col min="17" max="17" width="12.08984375" hidden="1" customWidth="1"/>
    <col min="18" max="18" width="17.90625" hidden="1" customWidth="1"/>
    <col min="19" max="19" width="0" hidden="1" customWidth="1"/>
    <col min="21" max="21" width="14.90625" bestFit="1" customWidth="1"/>
    <col min="23" max="23" width="11" bestFit="1" customWidth="1"/>
  </cols>
  <sheetData>
    <row r="1" spans="1:24" x14ac:dyDescent="0.35">
      <c r="A1" s="1" t="s">
        <v>0</v>
      </c>
      <c r="B1" s="1" t="s">
        <v>1</v>
      </c>
      <c r="C1" s="1" t="s">
        <v>2</v>
      </c>
      <c r="D1" s="2" t="s">
        <v>63</v>
      </c>
      <c r="E1" s="2" t="s">
        <v>3</v>
      </c>
      <c r="F1" s="2" t="s">
        <v>162</v>
      </c>
      <c r="G1" s="2" t="s">
        <v>163</v>
      </c>
      <c r="H1" s="2" t="s">
        <v>164</v>
      </c>
      <c r="I1" s="2" t="s">
        <v>165</v>
      </c>
      <c r="J1" s="3" t="s">
        <v>65</v>
      </c>
      <c r="K1" s="2" t="s">
        <v>11</v>
      </c>
      <c r="L1" s="3" t="s">
        <v>67</v>
      </c>
      <c r="M1" s="2" t="s">
        <v>95</v>
      </c>
      <c r="N1" s="3" t="s">
        <v>69</v>
      </c>
      <c r="O1" s="2" t="s">
        <v>14</v>
      </c>
      <c r="P1" s="3" t="s">
        <v>215</v>
      </c>
      <c r="Q1" s="2" t="s">
        <v>12</v>
      </c>
      <c r="R1" s="53" t="s">
        <v>228</v>
      </c>
      <c r="S1" s="54" t="s">
        <v>224</v>
      </c>
      <c r="U1" s="2" t="s">
        <v>211</v>
      </c>
      <c r="V1" s="2" t="str">
        <f>'League Boundaries'!M1</f>
        <v>Ks</v>
      </c>
      <c r="W1" s="2" t="s">
        <v>200</v>
      </c>
      <c r="X1" s="2" t="s">
        <v>187</v>
      </c>
    </row>
    <row r="2" spans="1:24" x14ac:dyDescent="0.35">
      <c r="A2" s="1" t="s">
        <v>1011</v>
      </c>
      <c r="B2" s="1" t="s">
        <v>56</v>
      </c>
      <c r="C2" s="1" t="s">
        <v>29</v>
      </c>
      <c r="D2">
        <v>7</v>
      </c>
      <c r="E2" t="s">
        <v>166</v>
      </c>
      <c r="F2">
        <v>22</v>
      </c>
      <c r="G2">
        <v>5</v>
      </c>
      <c r="H2">
        <v>10</v>
      </c>
      <c r="I2">
        <v>51</v>
      </c>
      <c r="J2" s="5">
        <f xml:space="preserve"> (F2 * 'League Boundaries'!$B$9) + (G2 * 'League Boundaries'!$B$10) + (H2 * 'League Boundaries'!$B$11) + (I2 * 'League Boundaries'!$B$12)</f>
        <v>187</v>
      </c>
      <c r="K2">
        <f t="shared" ref="K2:K33" si="0" xml:space="preserve"> J2 - $X$2</f>
        <v>0</v>
      </c>
      <c r="L2" s="5">
        <f xml:space="preserve"> (F2 * 'League Boundaries'!$B$9) + (G2 * 'League Boundaries'!$B$10) + (H2 * 'League Boundaries'!$B$11) + (I2 * 'League Boundaries'!$B$12)</f>
        <v>187</v>
      </c>
      <c r="M2">
        <f t="shared" ref="M2:M33" si="1" xml:space="preserve"> L2 - $X$3</f>
        <v>0</v>
      </c>
      <c r="N2" s="5">
        <f xml:space="preserve"> (F2 * 'League Boundaries'!$B$9) + (G2 * 'League Boundaries'!$B$10) + (H2 * 'League Boundaries'!$B$11) + (I2 * 'League Boundaries'!$B$12)</f>
        <v>187</v>
      </c>
      <c r="O2">
        <f t="shared" ref="O2:O33" si="2" xml:space="preserve"> N2 - $X$4</f>
        <v>0</v>
      </c>
      <c r="P2" s="5">
        <f xml:space="preserve"> (F2 * 'League Boundaries'!$B$9) + (G2 * 'League Boundaries'!$B$10) + (H2 * 'League Boundaries'!$B$11) + (I2 * 'League Boundaries'!$B$12)</f>
        <v>187</v>
      </c>
      <c r="Q2">
        <f t="shared" ref="Q2:Q33" si="3" xml:space="preserve"> P2 - $X$5</f>
        <v>0</v>
      </c>
      <c r="R2" s="55">
        <f t="shared" ref="R2:R33" si="4" xml:space="preserve"> (F2 * FG.Under40.Pts) + (G2 *FG.40to49.Pts) + (H2 *FG.Over49.Pts) + (I2 *XP.Pts)</f>
        <v>187</v>
      </c>
      <c r="S2" s="56">
        <f t="shared" ref="S2:S33" si="5" xml:space="preserve"> R2 - $X$9</f>
        <v>0</v>
      </c>
      <c r="U2" t="s">
        <v>192</v>
      </c>
      <c r="V2">
        <f>'League Boundaries'!M2</f>
        <v>1</v>
      </c>
      <c r="W2" t="s">
        <v>201</v>
      </c>
      <c r="X2">
        <f>LARGE(J:J,$V$2)</f>
        <v>187</v>
      </c>
    </row>
    <row r="3" spans="1:24" x14ac:dyDescent="0.35">
      <c r="A3" s="1" t="s">
        <v>172</v>
      </c>
      <c r="B3" s="1" t="s">
        <v>92</v>
      </c>
      <c r="C3" s="1" t="s">
        <v>46</v>
      </c>
      <c r="D3">
        <v>14</v>
      </c>
      <c r="E3" t="s">
        <v>166</v>
      </c>
      <c r="F3">
        <v>24</v>
      </c>
      <c r="G3">
        <v>10</v>
      </c>
      <c r="H3">
        <v>4</v>
      </c>
      <c r="I3">
        <v>42</v>
      </c>
      <c r="J3" s="5">
        <f xml:space="preserve"> (F3 * 'League Boundaries'!$B$9) + (G3 * 'League Boundaries'!$B$10) + (H3 * 'League Boundaries'!$B$11) + (I3 * 'League Boundaries'!$B$12)</f>
        <v>174</v>
      </c>
      <c r="K3">
        <f t="shared" si="0"/>
        <v>-13</v>
      </c>
      <c r="L3" s="5">
        <f xml:space="preserve"> (F3 * 'League Boundaries'!$B$9) + (G3 * 'League Boundaries'!$B$10) + (H3 * 'League Boundaries'!$B$11) + (I3 * 'League Boundaries'!$B$12)</f>
        <v>174</v>
      </c>
      <c r="M3">
        <f t="shared" si="1"/>
        <v>-13</v>
      </c>
      <c r="N3" s="5">
        <f xml:space="preserve"> (F3 * 'League Boundaries'!$B$9) + (G3 * 'League Boundaries'!$B$10) + (H3 * 'League Boundaries'!$B$11) + (I3 * 'League Boundaries'!$B$12)</f>
        <v>174</v>
      </c>
      <c r="O3">
        <f t="shared" si="2"/>
        <v>-13</v>
      </c>
      <c r="P3" s="5">
        <f xml:space="preserve"> (F3 * 'League Boundaries'!$B$9) + (G3 * 'League Boundaries'!$B$10) + (H3 * 'League Boundaries'!$B$11) + (I3 * 'League Boundaries'!$B$12)</f>
        <v>174</v>
      </c>
      <c r="Q3">
        <f t="shared" si="3"/>
        <v>-13</v>
      </c>
      <c r="R3" s="55">
        <f t="shared" si="4"/>
        <v>174</v>
      </c>
      <c r="S3" s="56">
        <f t="shared" si="5"/>
        <v>-13</v>
      </c>
      <c r="U3" t="s">
        <v>195</v>
      </c>
      <c r="V3">
        <f>'League Boundaries'!M3</f>
        <v>12</v>
      </c>
      <c r="W3" t="s">
        <v>202</v>
      </c>
      <c r="X3">
        <f>LARGE(L:L,$V$2)</f>
        <v>187</v>
      </c>
    </row>
    <row r="4" spans="1:24" x14ac:dyDescent="0.35">
      <c r="A4" s="1" t="s">
        <v>679</v>
      </c>
      <c r="B4" s="1" t="s">
        <v>680</v>
      </c>
      <c r="C4" s="1" t="s">
        <v>28</v>
      </c>
      <c r="D4">
        <v>12</v>
      </c>
      <c r="E4" t="s">
        <v>166</v>
      </c>
      <c r="F4">
        <v>18</v>
      </c>
      <c r="G4">
        <v>8</v>
      </c>
      <c r="H4">
        <v>7</v>
      </c>
      <c r="I4">
        <v>34</v>
      </c>
      <c r="J4" s="5">
        <f xml:space="preserve"> (F4 * 'League Boundaries'!$B$9) + (G4 * 'League Boundaries'!$B$10) + (H4 * 'League Boundaries'!$B$11) + (I4 * 'League Boundaries'!$B$12)</f>
        <v>155</v>
      </c>
      <c r="K4">
        <f t="shared" si="0"/>
        <v>-32</v>
      </c>
      <c r="L4" s="5">
        <f xml:space="preserve"> (F4 * 'League Boundaries'!$B$9) + (G4 * 'League Boundaries'!$B$10) + (H4 * 'League Boundaries'!$B$11) + (I4 * 'League Boundaries'!$B$12)</f>
        <v>155</v>
      </c>
      <c r="M4">
        <f t="shared" si="1"/>
        <v>-32</v>
      </c>
      <c r="N4" s="5">
        <f xml:space="preserve"> (F4 * 'League Boundaries'!$B$9) + (G4 * 'League Boundaries'!$B$10) + (H4 * 'League Boundaries'!$B$11) + (I4 * 'League Boundaries'!$B$12)</f>
        <v>155</v>
      </c>
      <c r="O4">
        <f t="shared" si="2"/>
        <v>-32</v>
      </c>
      <c r="P4" s="5">
        <f xml:space="preserve"> (F4 * 'League Boundaries'!$B$9) + (G4 * 'League Boundaries'!$B$10) + (H4 * 'League Boundaries'!$B$11) + (I4 * 'League Boundaries'!$B$12)</f>
        <v>155</v>
      </c>
      <c r="Q4">
        <f t="shared" si="3"/>
        <v>-32</v>
      </c>
      <c r="R4" s="55">
        <f t="shared" si="4"/>
        <v>155</v>
      </c>
      <c r="S4" s="56">
        <f t="shared" si="5"/>
        <v>-32</v>
      </c>
      <c r="U4" t="s">
        <v>212</v>
      </c>
      <c r="V4">
        <f>'League Boundaries'!M4</f>
        <v>1</v>
      </c>
      <c r="W4" t="s">
        <v>203</v>
      </c>
      <c r="X4">
        <f>LARGE(N:N,$V$2)</f>
        <v>187</v>
      </c>
    </row>
    <row r="5" spans="1:24" x14ac:dyDescent="0.35">
      <c r="A5" s="1" t="s">
        <v>170</v>
      </c>
      <c r="B5" s="1" t="s">
        <v>88</v>
      </c>
      <c r="C5" s="1" t="s">
        <v>44</v>
      </c>
      <c r="D5">
        <v>12</v>
      </c>
      <c r="E5" t="s">
        <v>166</v>
      </c>
      <c r="F5">
        <v>16</v>
      </c>
      <c r="G5">
        <v>8</v>
      </c>
      <c r="H5">
        <v>6</v>
      </c>
      <c r="I5">
        <v>44</v>
      </c>
      <c r="J5" s="5">
        <f xml:space="preserve"> (F5 * 'League Boundaries'!$B$9) + (G5 * 'League Boundaries'!$B$10) + (H5 * 'League Boundaries'!$B$11) + (I5 * 'League Boundaries'!$B$12)</f>
        <v>154</v>
      </c>
      <c r="K5">
        <f t="shared" si="0"/>
        <v>-33</v>
      </c>
      <c r="L5" s="5">
        <f xml:space="preserve"> (F5 * 'League Boundaries'!$B$9) + (G5 * 'League Boundaries'!$B$10) + (H5 * 'League Boundaries'!$B$11) + (I5 * 'League Boundaries'!$B$12)</f>
        <v>154</v>
      </c>
      <c r="M5">
        <f t="shared" si="1"/>
        <v>-33</v>
      </c>
      <c r="N5" s="5">
        <f xml:space="preserve"> (F5 * 'League Boundaries'!$B$9) + (G5 * 'League Boundaries'!$B$10) + (H5 * 'League Boundaries'!$B$11) + (I5 * 'League Boundaries'!$B$12)</f>
        <v>154</v>
      </c>
      <c r="O5">
        <f t="shared" si="2"/>
        <v>-33</v>
      </c>
      <c r="P5" s="5">
        <f xml:space="preserve"> (F5 * 'League Boundaries'!$B$9) + (G5 * 'League Boundaries'!$B$10) + (H5 * 'League Boundaries'!$B$11) + (I5 * 'League Boundaries'!$B$12)</f>
        <v>154</v>
      </c>
      <c r="Q5">
        <f t="shared" si="3"/>
        <v>-33</v>
      </c>
      <c r="R5" s="55">
        <f t="shared" si="4"/>
        <v>154</v>
      </c>
      <c r="S5" s="56">
        <f t="shared" si="5"/>
        <v>-33</v>
      </c>
      <c r="W5" t="s">
        <v>204</v>
      </c>
      <c r="X5">
        <f>LARGE(P:P,$V$2)</f>
        <v>187</v>
      </c>
    </row>
    <row r="6" spans="1:24" x14ac:dyDescent="0.35">
      <c r="A6" s="1" t="s">
        <v>752</v>
      </c>
      <c r="B6" s="1" t="s">
        <v>593</v>
      </c>
      <c r="C6" s="1" t="s">
        <v>53</v>
      </c>
      <c r="D6">
        <v>12</v>
      </c>
      <c r="E6" t="s">
        <v>166</v>
      </c>
      <c r="F6">
        <v>12</v>
      </c>
      <c r="G6">
        <v>8</v>
      </c>
      <c r="H6">
        <v>7</v>
      </c>
      <c r="I6">
        <v>47</v>
      </c>
      <c r="J6" s="5">
        <f xml:space="preserve"> (F6 * 'League Boundaries'!$B$9) + (G6 * 'League Boundaries'!$B$10) + (H6 * 'League Boundaries'!$B$11) + (I6 * 'League Boundaries'!$B$12)</f>
        <v>150</v>
      </c>
      <c r="K6">
        <f t="shared" si="0"/>
        <v>-37</v>
      </c>
      <c r="L6" s="5">
        <f xml:space="preserve"> (F6 * 'League Boundaries'!$B$9) + (G6 * 'League Boundaries'!$B$10) + (H6 * 'League Boundaries'!$B$11) + (I6 * 'League Boundaries'!$B$12)</f>
        <v>150</v>
      </c>
      <c r="M6">
        <f t="shared" si="1"/>
        <v>-37</v>
      </c>
      <c r="N6" s="5">
        <f xml:space="preserve"> (F6 * 'League Boundaries'!$B$9) + (G6 * 'League Boundaries'!$B$10) + (H6 * 'League Boundaries'!$B$11) + (I6 * 'League Boundaries'!$B$12)</f>
        <v>150</v>
      </c>
      <c r="O6">
        <f t="shared" si="2"/>
        <v>-37</v>
      </c>
      <c r="P6" s="5">
        <f xml:space="preserve"> (F6 * 'League Boundaries'!$B$9) + (G6 * 'League Boundaries'!$B$10) + (H6 * 'League Boundaries'!$B$11) + (I6 * 'League Boundaries'!$B$12)</f>
        <v>150</v>
      </c>
      <c r="Q6">
        <f t="shared" si="3"/>
        <v>-37</v>
      </c>
      <c r="R6" s="55">
        <f t="shared" si="4"/>
        <v>150</v>
      </c>
      <c r="S6" s="56">
        <f t="shared" si="5"/>
        <v>-37</v>
      </c>
    </row>
    <row r="7" spans="1:24" ht="15" thickBot="1" x14ac:dyDescent="0.4">
      <c r="A7" s="1" t="s">
        <v>1009</v>
      </c>
      <c r="B7" s="1" t="s">
        <v>897</v>
      </c>
      <c r="C7" s="1" t="s">
        <v>22</v>
      </c>
      <c r="D7">
        <v>12</v>
      </c>
      <c r="E7" t="s">
        <v>166</v>
      </c>
      <c r="F7">
        <v>16</v>
      </c>
      <c r="G7">
        <v>8</v>
      </c>
      <c r="H7">
        <v>6</v>
      </c>
      <c r="I7">
        <v>40</v>
      </c>
      <c r="J7" s="5">
        <f xml:space="preserve"> (F7 * 'League Boundaries'!$B$9) + (G7 * 'League Boundaries'!$B$10) + (H7 * 'League Boundaries'!$B$11) + (I7 * 'League Boundaries'!$B$12)</f>
        <v>150</v>
      </c>
      <c r="K7">
        <f t="shared" si="0"/>
        <v>-37</v>
      </c>
      <c r="L7" s="5">
        <f xml:space="preserve"> (F7 * 'League Boundaries'!$B$9) + (G7 * 'League Boundaries'!$B$10) + (H7 * 'League Boundaries'!$B$11) + (I7 * 'League Boundaries'!$B$12)</f>
        <v>150</v>
      </c>
      <c r="M7">
        <f t="shared" si="1"/>
        <v>-37</v>
      </c>
      <c r="N7" s="5">
        <f xml:space="preserve"> (F7 * 'League Boundaries'!$B$9) + (G7 * 'League Boundaries'!$B$10) + (H7 * 'League Boundaries'!$B$11) + (I7 * 'League Boundaries'!$B$12)</f>
        <v>150</v>
      </c>
      <c r="O7">
        <f t="shared" si="2"/>
        <v>-37</v>
      </c>
      <c r="P7" s="5">
        <f xml:space="preserve"> (F7 * 'League Boundaries'!$B$9) + (G7 * 'League Boundaries'!$B$10) + (H7 * 'League Boundaries'!$B$11) + (I7 * 'League Boundaries'!$B$12)</f>
        <v>150</v>
      </c>
      <c r="Q7">
        <f t="shared" si="3"/>
        <v>-37</v>
      </c>
      <c r="R7" s="55">
        <f t="shared" si="4"/>
        <v>150</v>
      </c>
      <c r="S7" s="56">
        <f t="shared" si="5"/>
        <v>-37</v>
      </c>
    </row>
    <row r="8" spans="1:24" x14ac:dyDescent="0.35">
      <c r="A8" s="1" t="s">
        <v>619</v>
      </c>
      <c r="B8" s="1" t="s">
        <v>620</v>
      </c>
      <c r="C8" s="1" t="s">
        <v>52</v>
      </c>
      <c r="D8">
        <v>6</v>
      </c>
      <c r="E8" t="s">
        <v>166</v>
      </c>
      <c r="F8">
        <v>16</v>
      </c>
      <c r="G8">
        <v>8</v>
      </c>
      <c r="H8">
        <v>4</v>
      </c>
      <c r="I8">
        <v>49</v>
      </c>
      <c r="J8" s="5">
        <f xml:space="preserve"> (F8 * 'League Boundaries'!$B$9) + (G8 * 'League Boundaries'!$B$10) + (H8 * 'League Boundaries'!$B$11) + (I8 * 'League Boundaries'!$B$12)</f>
        <v>149</v>
      </c>
      <c r="K8">
        <f t="shared" si="0"/>
        <v>-38</v>
      </c>
      <c r="L8" s="5">
        <f xml:space="preserve"> (F8 * 'League Boundaries'!$B$9) + (G8 * 'League Boundaries'!$B$10) + (H8 * 'League Boundaries'!$B$11) + (I8 * 'League Boundaries'!$B$12)</f>
        <v>149</v>
      </c>
      <c r="M8">
        <f t="shared" si="1"/>
        <v>-38</v>
      </c>
      <c r="N8" s="5">
        <f xml:space="preserve"> (F8 * 'League Boundaries'!$B$9) + (G8 * 'League Boundaries'!$B$10) + (H8 * 'League Boundaries'!$B$11) + (I8 * 'League Boundaries'!$B$12)</f>
        <v>149</v>
      </c>
      <c r="O8">
        <f t="shared" si="2"/>
        <v>-38</v>
      </c>
      <c r="P8" s="5">
        <f xml:space="preserve"> (F8 * 'League Boundaries'!$B$9) + (G8 * 'League Boundaries'!$B$10) + (H8 * 'League Boundaries'!$B$11) + (I8 * 'League Boundaries'!$B$12)</f>
        <v>149</v>
      </c>
      <c r="Q8">
        <f t="shared" si="3"/>
        <v>-38</v>
      </c>
      <c r="R8" s="55">
        <f t="shared" si="4"/>
        <v>149</v>
      </c>
      <c r="S8" s="56">
        <f t="shared" si="5"/>
        <v>-38</v>
      </c>
      <c r="U8" s="59" t="s">
        <v>211</v>
      </c>
      <c r="V8" s="60" t="str">
        <f>'League Boundaries'!O15</f>
        <v>Ks</v>
      </c>
      <c r="W8" s="60" t="s">
        <v>200</v>
      </c>
      <c r="X8" s="54" t="s">
        <v>187</v>
      </c>
    </row>
    <row r="9" spans="1:24" x14ac:dyDescent="0.35">
      <c r="A9" s="1" t="s">
        <v>629</v>
      </c>
      <c r="B9" s="1" t="s">
        <v>630</v>
      </c>
      <c r="C9" s="1" t="s">
        <v>49</v>
      </c>
      <c r="D9">
        <v>10</v>
      </c>
      <c r="E9" t="s">
        <v>166</v>
      </c>
      <c r="F9">
        <v>19</v>
      </c>
      <c r="G9">
        <v>7</v>
      </c>
      <c r="H9">
        <v>6</v>
      </c>
      <c r="I9">
        <v>34</v>
      </c>
      <c r="J9" s="5">
        <f xml:space="preserve"> (F9 * 'League Boundaries'!$B$9) + (G9 * 'League Boundaries'!$B$10) + (H9 * 'League Boundaries'!$B$11) + (I9 * 'League Boundaries'!$B$12)</f>
        <v>149</v>
      </c>
      <c r="K9">
        <f t="shared" si="0"/>
        <v>-38</v>
      </c>
      <c r="L9" s="5">
        <f xml:space="preserve"> (F9 * 'League Boundaries'!$B$9) + (G9 * 'League Boundaries'!$B$10) + (H9 * 'League Boundaries'!$B$11) + (I9 * 'League Boundaries'!$B$12)</f>
        <v>149</v>
      </c>
      <c r="M9">
        <f t="shared" si="1"/>
        <v>-38</v>
      </c>
      <c r="N9" s="5">
        <f xml:space="preserve"> (F9 * 'League Boundaries'!$B$9) + (G9 * 'League Boundaries'!$B$10) + (H9 * 'League Boundaries'!$B$11) + (I9 * 'League Boundaries'!$B$12)</f>
        <v>149</v>
      </c>
      <c r="O9">
        <f t="shared" si="2"/>
        <v>-38</v>
      </c>
      <c r="P9" s="5">
        <f xml:space="preserve"> (F9 * 'League Boundaries'!$B$9) + (G9 * 'League Boundaries'!$B$10) + (H9 * 'League Boundaries'!$B$11) + (I9 * 'League Boundaries'!$B$12)</f>
        <v>149</v>
      </c>
      <c r="Q9">
        <f t="shared" si="3"/>
        <v>-38</v>
      </c>
      <c r="R9" s="55">
        <f t="shared" si="4"/>
        <v>149</v>
      </c>
      <c r="S9" s="56">
        <f t="shared" si="5"/>
        <v>-38</v>
      </c>
      <c r="U9" s="61" t="s">
        <v>192</v>
      </c>
      <c r="V9" s="62">
        <f>Drafteds.Ks</f>
        <v>1</v>
      </c>
      <c r="W9" s="62" t="s">
        <v>227</v>
      </c>
      <c r="X9" s="56">
        <f>LARGE(R:R,Drafteds.Ks)</f>
        <v>187</v>
      </c>
    </row>
    <row r="10" spans="1:24" x14ac:dyDescent="0.35">
      <c r="A10" s="1" t="s">
        <v>845</v>
      </c>
      <c r="B10" s="1" t="s">
        <v>596</v>
      </c>
      <c r="C10" s="1" t="s">
        <v>55</v>
      </c>
      <c r="D10">
        <v>9</v>
      </c>
      <c r="E10" t="s">
        <v>166</v>
      </c>
      <c r="F10">
        <v>17</v>
      </c>
      <c r="G10">
        <v>7</v>
      </c>
      <c r="H10">
        <v>4</v>
      </c>
      <c r="I10">
        <v>48</v>
      </c>
      <c r="J10" s="5">
        <f xml:space="preserve"> (F10 * 'League Boundaries'!$B$9) + (G10 * 'League Boundaries'!$B$10) + (H10 * 'League Boundaries'!$B$11) + (I10 * 'League Boundaries'!$B$12)</f>
        <v>147</v>
      </c>
      <c r="K10">
        <f t="shared" si="0"/>
        <v>-40</v>
      </c>
      <c r="L10" s="5">
        <f xml:space="preserve"> (F10 * 'League Boundaries'!$B$9) + (G10 * 'League Boundaries'!$B$10) + (H10 * 'League Boundaries'!$B$11) + (I10 * 'League Boundaries'!$B$12)</f>
        <v>147</v>
      </c>
      <c r="M10">
        <f t="shared" si="1"/>
        <v>-40</v>
      </c>
      <c r="N10" s="5">
        <f xml:space="preserve"> (F10 * 'League Boundaries'!$B$9) + (G10 * 'League Boundaries'!$B$10) + (H10 * 'League Boundaries'!$B$11) + (I10 * 'League Boundaries'!$B$12)</f>
        <v>147</v>
      </c>
      <c r="O10">
        <f t="shared" si="2"/>
        <v>-40</v>
      </c>
      <c r="P10" s="5">
        <f xml:space="preserve"> (F10 * 'League Boundaries'!$B$9) + (G10 * 'League Boundaries'!$B$10) + (H10 * 'League Boundaries'!$B$11) + (I10 * 'League Boundaries'!$B$12)</f>
        <v>147</v>
      </c>
      <c r="Q10">
        <f t="shared" si="3"/>
        <v>-40</v>
      </c>
      <c r="R10" s="55">
        <f t="shared" si="4"/>
        <v>147</v>
      </c>
      <c r="S10" s="56">
        <f t="shared" si="5"/>
        <v>-40</v>
      </c>
      <c r="U10" s="61" t="s">
        <v>195</v>
      </c>
      <c r="V10" s="62">
        <f>TotalStarters.Ks</f>
        <v>12</v>
      </c>
      <c r="W10" s="62"/>
      <c r="X10" s="56"/>
    </row>
    <row r="11" spans="1:24" ht="15" thickBot="1" x14ac:dyDescent="0.4">
      <c r="A11" s="1" t="s">
        <v>690</v>
      </c>
      <c r="B11" s="1" t="s">
        <v>160</v>
      </c>
      <c r="C11" s="1" t="s">
        <v>47</v>
      </c>
      <c r="D11">
        <v>12</v>
      </c>
      <c r="E11" t="s">
        <v>166</v>
      </c>
      <c r="F11">
        <v>15</v>
      </c>
      <c r="G11">
        <v>8</v>
      </c>
      <c r="H11">
        <v>4</v>
      </c>
      <c r="I11">
        <v>50</v>
      </c>
      <c r="J11" s="5">
        <f xml:space="preserve"> (F11 * 'League Boundaries'!$B$9) + (G11 * 'League Boundaries'!$B$10) + (H11 * 'League Boundaries'!$B$11) + (I11 * 'League Boundaries'!$B$12)</f>
        <v>147</v>
      </c>
      <c r="K11">
        <f t="shared" si="0"/>
        <v>-40</v>
      </c>
      <c r="L11" s="5">
        <f xml:space="preserve"> (F11 * 'League Boundaries'!$B$9) + (G11 * 'League Boundaries'!$B$10) + (H11 * 'League Boundaries'!$B$11) + (I11 * 'League Boundaries'!$B$12)</f>
        <v>147</v>
      </c>
      <c r="M11">
        <f t="shared" si="1"/>
        <v>-40</v>
      </c>
      <c r="N11" s="5">
        <f xml:space="preserve"> (F11 * 'League Boundaries'!$B$9) + (G11 * 'League Boundaries'!$B$10) + (H11 * 'League Boundaries'!$B$11) + (I11 * 'League Boundaries'!$B$12)</f>
        <v>147</v>
      </c>
      <c r="O11">
        <f t="shared" si="2"/>
        <v>-40</v>
      </c>
      <c r="P11" s="5">
        <f xml:space="preserve"> (F11 * 'League Boundaries'!$B$9) + (G11 * 'League Boundaries'!$B$10) + (H11 * 'League Boundaries'!$B$11) + (I11 * 'League Boundaries'!$B$12)</f>
        <v>147</v>
      </c>
      <c r="Q11">
        <f t="shared" si="3"/>
        <v>-40</v>
      </c>
      <c r="R11" s="55">
        <f t="shared" si="4"/>
        <v>147</v>
      </c>
      <c r="S11" s="56">
        <f t="shared" si="5"/>
        <v>-40</v>
      </c>
      <c r="U11" s="63" t="s">
        <v>212</v>
      </c>
      <c r="V11" s="64">
        <f>ActiveStarters.Ks</f>
        <v>1</v>
      </c>
      <c r="W11" s="64"/>
      <c r="X11" s="58"/>
    </row>
    <row r="12" spans="1:24" x14ac:dyDescent="0.35">
      <c r="A12" s="1" t="s">
        <v>571</v>
      </c>
      <c r="B12" s="1" t="s">
        <v>596</v>
      </c>
      <c r="C12" s="1" t="s">
        <v>37</v>
      </c>
      <c r="D12">
        <v>5</v>
      </c>
      <c r="E12" t="s">
        <v>166</v>
      </c>
      <c r="F12">
        <v>16</v>
      </c>
      <c r="G12">
        <v>6</v>
      </c>
      <c r="H12">
        <v>5</v>
      </c>
      <c r="I12">
        <v>50</v>
      </c>
      <c r="J12" s="5">
        <f xml:space="preserve"> (F12 * 'League Boundaries'!$B$9) + (G12 * 'League Boundaries'!$B$10) + (H12 * 'League Boundaries'!$B$11) + (I12 * 'League Boundaries'!$B$12)</f>
        <v>147</v>
      </c>
      <c r="K12">
        <f t="shared" si="0"/>
        <v>-40</v>
      </c>
      <c r="L12" s="5">
        <f xml:space="preserve"> (F12 * 'League Boundaries'!$B$9) + (G12 * 'League Boundaries'!$B$10) + (H12 * 'League Boundaries'!$B$11) + (I12 * 'League Boundaries'!$B$12)</f>
        <v>147</v>
      </c>
      <c r="M12">
        <f t="shared" si="1"/>
        <v>-40</v>
      </c>
      <c r="N12" s="5">
        <f xml:space="preserve"> (F12 * 'League Boundaries'!$B$9) + (G12 * 'League Boundaries'!$B$10) + (H12 * 'League Boundaries'!$B$11) + (I12 * 'League Boundaries'!$B$12)</f>
        <v>147</v>
      </c>
      <c r="O12">
        <f t="shared" si="2"/>
        <v>-40</v>
      </c>
      <c r="P12" s="5">
        <f xml:space="preserve"> (F12 * 'League Boundaries'!$B$9) + (G12 * 'League Boundaries'!$B$10) + (H12 * 'League Boundaries'!$B$11) + (I12 * 'League Boundaries'!$B$12)</f>
        <v>147</v>
      </c>
      <c r="Q12">
        <f t="shared" si="3"/>
        <v>-40</v>
      </c>
      <c r="R12" s="55">
        <f t="shared" si="4"/>
        <v>147</v>
      </c>
      <c r="S12" s="56">
        <f t="shared" si="5"/>
        <v>-40</v>
      </c>
    </row>
    <row r="13" spans="1:24" x14ac:dyDescent="0.35">
      <c r="A13" s="1" t="s">
        <v>641</v>
      </c>
      <c r="B13" s="1" t="s">
        <v>94</v>
      </c>
      <c r="C13" s="1" t="s">
        <v>40</v>
      </c>
      <c r="D13">
        <v>10</v>
      </c>
      <c r="E13" t="s">
        <v>166</v>
      </c>
      <c r="F13">
        <v>18</v>
      </c>
      <c r="G13">
        <v>7</v>
      </c>
      <c r="H13">
        <v>5</v>
      </c>
      <c r="I13">
        <v>40</v>
      </c>
      <c r="J13" s="5">
        <f xml:space="preserve"> (F13 * 'League Boundaries'!$B$9) + (G13 * 'League Boundaries'!$B$10) + (H13 * 'League Boundaries'!$B$11) + (I13 * 'League Boundaries'!$B$12)</f>
        <v>147</v>
      </c>
      <c r="K13">
        <f t="shared" si="0"/>
        <v>-40</v>
      </c>
      <c r="L13" s="5">
        <f xml:space="preserve"> (F13 * 'League Boundaries'!$B$9) + (G13 * 'League Boundaries'!$B$10) + (H13 * 'League Boundaries'!$B$11) + (I13 * 'League Boundaries'!$B$12)</f>
        <v>147</v>
      </c>
      <c r="M13">
        <f t="shared" si="1"/>
        <v>-40</v>
      </c>
      <c r="N13" s="5">
        <f xml:space="preserve"> (F13 * 'League Boundaries'!$B$9) + (G13 * 'League Boundaries'!$B$10) + (H13 * 'League Boundaries'!$B$11) + (I13 * 'League Boundaries'!$B$12)</f>
        <v>147</v>
      </c>
      <c r="O13">
        <f t="shared" si="2"/>
        <v>-40</v>
      </c>
      <c r="P13" s="5">
        <f xml:space="preserve"> (F13 * 'League Boundaries'!$B$9) + (G13 * 'League Boundaries'!$B$10) + (H13 * 'League Boundaries'!$B$11) + (I13 * 'League Boundaries'!$B$12)</f>
        <v>147</v>
      </c>
      <c r="Q13">
        <f t="shared" si="3"/>
        <v>-40</v>
      </c>
      <c r="R13" s="55">
        <f t="shared" si="4"/>
        <v>147</v>
      </c>
      <c r="S13" s="56">
        <f t="shared" si="5"/>
        <v>-40</v>
      </c>
    </row>
    <row r="14" spans="1:24" x14ac:dyDescent="0.35">
      <c r="A14" s="1" t="s">
        <v>601</v>
      </c>
      <c r="B14" s="1" t="s">
        <v>602</v>
      </c>
      <c r="C14" s="1" t="s">
        <v>36</v>
      </c>
      <c r="D14">
        <v>14</v>
      </c>
      <c r="E14" t="s">
        <v>166</v>
      </c>
      <c r="F14">
        <v>15</v>
      </c>
      <c r="G14">
        <v>8</v>
      </c>
      <c r="H14">
        <v>5</v>
      </c>
      <c r="I14">
        <v>44</v>
      </c>
      <c r="J14" s="5">
        <f xml:space="preserve"> (F14 * 'League Boundaries'!$B$9) + (G14 * 'League Boundaries'!$B$10) + (H14 * 'League Boundaries'!$B$11) + (I14 * 'League Boundaries'!$B$12)</f>
        <v>146</v>
      </c>
      <c r="K14">
        <f t="shared" si="0"/>
        <v>-41</v>
      </c>
      <c r="L14" s="5">
        <f xml:space="preserve"> (F14 * 'League Boundaries'!$B$9) + (G14 * 'League Boundaries'!$B$10) + (H14 * 'League Boundaries'!$B$11) + (I14 * 'League Boundaries'!$B$12)</f>
        <v>146</v>
      </c>
      <c r="M14">
        <f t="shared" si="1"/>
        <v>-41</v>
      </c>
      <c r="N14" s="5">
        <f xml:space="preserve"> (F14 * 'League Boundaries'!$B$9) + (G14 * 'League Boundaries'!$B$10) + (H14 * 'League Boundaries'!$B$11) + (I14 * 'League Boundaries'!$B$12)</f>
        <v>146</v>
      </c>
      <c r="O14">
        <f t="shared" si="2"/>
        <v>-41</v>
      </c>
      <c r="P14" s="5">
        <f xml:space="preserve"> (F14 * 'League Boundaries'!$B$9) + (G14 * 'League Boundaries'!$B$10) + (H14 * 'League Boundaries'!$B$11) + (I14 * 'League Boundaries'!$B$12)</f>
        <v>146</v>
      </c>
      <c r="Q14">
        <f t="shared" si="3"/>
        <v>-41</v>
      </c>
      <c r="R14" s="55">
        <f t="shared" si="4"/>
        <v>146</v>
      </c>
      <c r="S14" s="56">
        <f t="shared" si="5"/>
        <v>-41</v>
      </c>
    </row>
    <row r="15" spans="1:24" x14ac:dyDescent="0.35">
      <c r="A15" s="1" t="s">
        <v>1136</v>
      </c>
      <c r="B15" s="1" t="s">
        <v>1137</v>
      </c>
      <c r="C15" s="1" t="s">
        <v>61</v>
      </c>
      <c r="D15">
        <v>12</v>
      </c>
      <c r="E15" t="s">
        <v>166</v>
      </c>
      <c r="F15">
        <v>14</v>
      </c>
      <c r="G15">
        <v>9</v>
      </c>
      <c r="H15">
        <v>7</v>
      </c>
      <c r="I15">
        <v>32</v>
      </c>
      <c r="J15" s="5">
        <f xml:space="preserve"> (F15 * 'League Boundaries'!$B$9) + (G15 * 'League Boundaries'!$B$10) + (H15 * 'League Boundaries'!$B$11) + (I15 * 'League Boundaries'!$B$12)</f>
        <v>145</v>
      </c>
      <c r="K15">
        <f t="shared" si="0"/>
        <v>-42</v>
      </c>
      <c r="L15" s="5">
        <f xml:space="preserve"> (F15 * 'League Boundaries'!$B$9) + (G15 * 'League Boundaries'!$B$10) + (H15 * 'League Boundaries'!$B$11) + (I15 * 'League Boundaries'!$B$12)</f>
        <v>145</v>
      </c>
      <c r="M15">
        <f t="shared" si="1"/>
        <v>-42</v>
      </c>
      <c r="N15" s="5">
        <f xml:space="preserve"> (F15 * 'League Boundaries'!$B$9) + (G15 * 'League Boundaries'!$B$10) + (H15 * 'League Boundaries'!$B$11) + (I15 * 'League Boundaries'!$B$12)</f>
        <v>145</v>
      </c>
      <c r="O15">
        <f t="shared" si="2"/>
        <v>-42</v>
      </c>
      <c r="P15" s="5">
        <f xml:space="preserve"> (F15 * 'League Boundaries'!$B$9) + (G15 * 'League Boundaries'!$B$10) + (H15 * 'League Boundaries'!$B$11) + (I15 * 'League Boundaries'!$B$12)</f>
        <v>145</v>
      </c>
      <c r="Q15">
        <f t="shared" si="3"/>
        <v>-42</v>
      </c>
      <c r="R15" s="55">
        <f t="shared" si="4"/>
        <v>145</v>
      </c>
      <c r="S15" s="56">
        <f t="shared" si="5"/>
        <v>-42</v>
      </c>
    </row>
    <row r="16" spans="1:24" x14ac:dyDescent="0.35">
      <c r="A16" s="1" t="s">
        <v>167</v>
      </c>
      <c r="B16" s="1" t="s">
        <v>27</v>
      </c>
      <c r="C16" s="1" t="s">
        <v>59</v>
      </c>
      <c r="D16">
        <v>11</v>
      </c>
      <c r="E16" t="s">
        <v>166</v>
      </c>
      <c r="F16">
        <v>18</v>
      </c>
      <c r="G16">
        <v>6</v>
      </c>
      <c r="H16">
        <v>7</v>
      </c>
      <c r="I16">
        <v>31</v>
      </c>
      <c r="J16" s="5">
        <f xml:space="preserve"> (F16 * 'League Boundaries'!$B$9) + (G16 * 'League Boundaries'!$B$10) + (H16 * 'League Boundaries'!$B$11) + (I16 * 'League Boundaries'!$B$12)</f>
        <v>144</v>
      </c>
      <c r="K16">
        <f t="shared" si="0"/>
        <v>-43</v>
      </c>
      <c r="L16" s="5">
        <f xml:space="preserve"> (F16 * 'League Boundaries'!$B$9) + (G16 * 'League Boundaries'!$B$10) + (H16 * 'League Boundaries'!$B$11) + (I16 * 'League Boundaries'!$B$12)</f>
        <v>144</v>
      </c>
      <c r="M16">
        <f t="shared" si="1"/>
        <v>-43</v>
      </c>
      <c r="N16" s="5">
        <f xml:space="preserve"> (F16 * 'League Boundaries'!$B$9) + (G16 * 'League Boundaries'!$B$10) + (H16 * 'League Boundaries'!$B$11) + (I16 * 'League Boundaries'!$B$12)</f>
        <v>144</v>
      </c>
      <c r="O16">
        <f t="shared" si="2"/>
        <v>-43</v>
      </c>
      <c r="P16" s="5">
        <f xml:space="preserve"> (F16 * 'League Boundaries'!$B$9) + (G16 * 'League Boundaries'!$B$10) + (H16 * 'League Boundaries'!$B$11) + (I16 * 'League Boundaries'!$B$12)</f>
        <v>144</v>
      </c>
      <c r="Q16">
        <f t="shared" si="3"/>
        <v>-43</v>
      </c>
      <c r="R16" s="55">
        <f t="shared" si="4"/>
        <v>144</v>
      </c>
      <c r="S16" s="56">
        <f t="shared" si="5"/>
        <v>-43</v>
      </c>
    </row>
    <row r="17" spans="1:19" x14ac:dyDescent="0.35">
      <c r="A17" s="1" t="s">
        <v>716</v>
      </c>
      <c r="B17" s="1" t="s">
        <v>97</v>
      </c>
      <c r="C17" s="1" t="s">
        <v>30</v>
      </c>
      <c r="D17">
        <v>11</v>
      </c>
      <c r="E17" t="s">
        <v>166</v>
      </c>
      <c r="F17">
        <v>15</v>
      </c>
      <c r="G17">
        <v>9</v>
      </c>
      <c r="H17">
        <v>6</v>
      </c>
      <c r="I17">
        <v>33</v>
      </c>
      <c r="J17" s="5">
        <f xml:space="preserve"> (F17 * 'League Boundaries'!$B$9) + (G17 * 'League Boundaries'!$B$10) + (H17 * 'League Boundaries'!$B$11) + (I17 * 'League Boundaries'!$B$12)</f>
        <v>144</v>
      </c>
      <c r="K17">
        <f t="shared" si="0"/>
        <v>-43</v>
      </c>
      <c r="L17" s="5">
        <f xml:space="preserve"> (F17 * 'League Boundaries'!$B$9) + (G17 * 'League Boundaries'!$B$10) + (H17 * 'League Boundaries'!$B$11) + (I17 * 'League Boundaries'!$B$12)</f>
        <v>144</v>
      </c>
      <c r="M17">
        <f t="shared" si="1"/>
        <v>-43</v>
      </c>
      <c r="N17" s="5">
        <f xml:space="preserve"> (F17 * 'League Boundaries'!$B$9) + (G17 * 'League Boundaries'!$B$10) + (H17 * 'League Boundaries'!$B$11) + (I17 * 'League Boundaries'!$B$12)</f>
        <v>144</v>
      </c>
      <c r="O17">
        <f t="shared" si="2"/>
        <v>-43</v>
      </c>
      <c r="P17" s="5">
        <f xml:space="preserve"> (F17 * 'League Boundaries'!$B$9) + (G17 * 'League Boundaries'!$B$10) + (H17 * 'League Boundaries'!$B$11) + (I17 * 'League Boundaries'!$B$12)</f>
        <v>144</v>
      </c>
      <c r="Q17">
        <f t="shared" si="3"/>
        <v>-43</v>
      </c>
      <c r="R17" s="55">
        <f t="shared" si="4"/>
        <v>144</v>
      </c>
      <c r="S17" s="56">
        <f t="shared" si="5"/>
        <v>-43</v>
      </c>
    </row>
    <row r="18" spans="1:19" x14ac:dyDescent="0.35">
      <c r="A18" s="1" t="s">
        <v>715</v>
      </c>
      <c r="B18" s="1" t="s">
        <v>27</v>
      </c>
      <c r="C18" s="1" t="s">
        <v>35</v>
      </c>
      <c r="D18">
        <v>14</v>
      </c>
      <c r="E18" t="s">
        <v>166</v>
      </c>
      <c r="F18">
        <v>17</v>
      </c>
      <c r="G18">
        <v>6</v>
      </c>
      <c r="H18">
        <v>6</v>
      </c>
      <c r="I18">
        <v>38</v>
      </c>
      <c r="J18" s="5">
        <f xml:space="preserve"> (F18 * 'League Boundaries'!$B$9) + (G18 * 'League Boundaries'!$B$10) + (H18 * 'League Boundaries'!$B$11) + (I18 * 'League Boundaries'!$B$12)</f>
        <v>143</v>
      </c>
      <c r="K18">
        <f t="shared" si="0"/>
        <v>-44</v>
      </c>
      <c r="L18" s="5">
        <f xml:space="preserve"> (F18 * 'League Boundaries'!$B$9) + (G18 * 'League Boundaries'!$B$10) + (H18 * 'League Boundaries'!$B$11) + (I18 * 'League Boundaries'!$B$12)</f>
        <v>143</v>
      </c>
      <c r="M18">
        <f t="shared" si="1"/>
        <v>-44</v>
      </c>
      <c r="N18" s="5">
        <f xml:space="preserve"> (F18 * 'League Boundaries'!$B$9) + (G18 * 'League Boundaries'!$B$10) + (H18 * 'League Boundaries'!$B$11) + (I18 * 'League Boundaries'!$B$12)</f>
        <v>143</v>
      </c>
      <c r="O18">
        <f t="shared" si="2"/>
        <v>-44</v>
      </c>
      <c r="P18" s="5">
        <f xml:space="preserve"> (F18 * 'League Boundaries'!$B$9) + (G18 * 'League Boundaries'!$B$10) + (H18 * 'League Boundaries'!$B$11) + (I18 * 'League Boundaries'!$B$12)</f>
        <v>143</v>
      </c>
      <c r="Q18">
        <f t="shared" si="3"/>
        <v>-44</v>
      </c>
      <c r="R18" s="55">
        <f t="shared" si="4"/>
        <v>143</v>
      </c>
      <c r="S18" s="56">
        <f t="shared" si="5"/>
        <v>-44</v>
      </c>
    </row>
    <row r="19" spans="1:19" x14ac:dyDescent="0.35">
      <c r="A19" s="1" t="s">
        <v>577</v>
      </c>
      <c r="B19" s="1" t="s">
        <v>74</v>
      </c>
      <c r="C19" s="1" t="s">
        <v>43</v>
      </c>
      <c r="D19">
        <v>9</v>
      </c>
      <c r="E19" t="s">
        <v>166</v>
      </c>
      <c r="F19">
        <v>16</v>
      </c>
      <c r="G19">
        <v>7</v>
      </c>
      <c r="H19">
        <v>6</v>
      </c>
      <c r="I19">
        <v>37</v>
      </c>
      <c r="J19" s="5">
        <f xml:space="preserve"> (F19 * 'League Boundaries'!$B$9) + (G19 * 'League Boundaries'!$B$10) + (H19 * 'League Boundaries'!$B$11) + (I19 * 'League Boundaries'!$B$12)</f>
        <v>143</v>
      </c>
      <c r="K19">
        <f t="shared" si="0"/>
        <v>-44</v>
      </c>
      <c r="L19" s="5">
        <f xml:space="preserve"> (F19 * 'League Boundaries'!$B$9) + (G19 * 'League Boundaries'!$B$10) + (H19 * 'League Boundaries'!$B$11) + (I19 * 'League Boundaries'!$B$12)</f>
        <v>143</v>
      </c>
      <c r="M19">
        <f t="shared" si="1"/>
        <v>-44</v>
      </c>
      <c r="N19" s="5">
        <f xml:space="preserve"> (F19 * 'League Boundaries'!$B$9) + (G19 * 'League Boundaries'!$B$10) + (H19 * 'League Boundaries'!$B$11) + (I19 * 'League Boundaries'!$B$12)</f>
        <v>143</v>
      </c>
      <c r="O19">
        <f t="shared" si="2"/>
        <v>-44</v>
      </c>
      <c r="P19" s="5">
        <f xml:space="preserve"> (F19 * 'League Boundaries'!$B$9) + (G19 * 'League Boundaries'!$B$10) + (H19 * 'League Boundaries'!$B$11) + (I19 * 'League Boundaries'!$B$12)</f>
        <v>143</v>
      </c>
      <c r="Q19">
        <f t="shared" si="3"/>
        <v>-44</v>
      </c>
      <c r="R19" s="55">
        <f t="shared" si="4"/>
        <v>143</v>
      </c>
      <c r="S19" s="56">
        <f t="shared" si="5"/>
        <v>-44</v>
      </c>
    </row>
    <row r="20" spans="1:19" x14ac:dyDescent="0.35">
      <c r="A20" s="1" t="s">
        <v>1138</v>
      </c>
      <c r="B20" s="1" t="s">
        <v>824</v>
      </c>
      <c r="C20" s="1" t="s">
        <v>48</v>
      </c>
      <c r="D20">
        <v>6</v>
      </c>
      <c r="E20" t="s">
        <v>166</v>
      </c>
      <c r="F20">
        <v>17</v>
      </c>
      <c r="G20">
        <v>7</v>
      </c>
      <c r="H20">
        <v>4</v>
      </c>
      <c r="I20">
        <v>43</v>
      </c>
      <c r="J20" s="5">
        <f xml:space="preserve"> (F20 * 'League Boundaries'!$B$9) + (G20 * 'League Boundaries'!$B$10) + (H20 * 'League Boundaries'!$B$11) + (I20 * 'League Boundaries'!$B$12)</f>
        <v>142</v>
      </c>
      <c r="K20">
        <f t="shared" si="0"/>
        <v>-45</v>
      </c>
      <c r="L20" s="5">
        <f xml:space="preserve"> (F20 * 'League Boundaries'!$B$9) + (G20 * 'League Boundaries'!$B$10) + (H20 * 'League Boundaries'!$B$11) + (I20 * 'League Boundaries'!$B$12)</f>
        <v>142</v>
      </c>
      <c r="M20">
        <f t="shared" si="1"/>
        <v>-45</v>
      </c>
      <c r="N20" s="5">
        <f xml:space="preserve"> (F20 * 'League Boundaries'!$B$9) + (G20 * 'League Boundaries'!$B$10) + (H20 * 'League Boundaries'!$B$11) + (I20 * 'League Boundaries'!$B$12)</f>
        <v>142</v>
      </c>
      <c r="O20">
        <f t="shared" si="2"/>
        <v>-45</v>
      </c>
      <c r="P20" s="5">
        <f xml:space="preserve"> (F20 * 'League Boundaries'!$B$9) + (G20 * 'League Boundaries'!$B$10) + (H20 * 'League Boundaries'!$B$11) + (I20 * 'League Boundaries'!$B$12)</f>
        <v>142</v>
      </c>
      <c r="Q20">
        <f t="shared" si="3"/>
        <v>-45</v>
      </c>
      <c r="R20" s="55">
        <f t="shared" si="4"/>
        <v>142</v>
      </c>
      <c r="S20" s="56">
        <f t="shared" si="5"/>
        <v>-45</v>
      </c>
    </row>
    <row r="21" spans="1:19" x14ac:dyDescent="0.35">
      <c r="A21" s="1" t="s">
        <v>93</v>
      </c>
      <c r="B21" s="1" t="s">
        <v>94</v>
      </c>
      <c r="C21" s="1" t="s">
        <v>58</v>
      </c>
      <c r="D21">
        <v>6</v>
      </c>
      <c r="E21" t="s">
        <v>166</v>
      </c>
      <c r="F21">
        <v>14</v>
      </c>
      <c r="G21">
        <v>10</v>
      </c>
      <c r="H21">
        <v>3</v>
      </c>
      <c r="I21">
        <v>43</v>
      </c>
      <c r="J21" s="5">
        <f xml:space="preserve"> (F21 * 'League Boundaries'!$B$9) + (G21 * 'League Boundaries'!$B$10) + (H21 * 'League Boundaries'!$B$11) + (I21 * 'League Boundaries'!$B$12)</f>
        <v>140</v>
      </c>
      <c r="K21">
        <f t="shared" si="0"/>
        <v>-47</v>
      </c>
      <c r="L21" s="5">
        <f xml:space="preserve"> (F21 * 'League Boundaries'!$B$9) + (G21 * 'League Boundaries'!$B$10) + (H21 * 'League Boundaries'!$B$11) + (I21 * 'League Boundaries'!$B$12)</f>
        <v>140</v>
      </c>
      <c r="M21">
        <f t="shared" si="1"/>
        <v>-47</v>
      </c>
      <c r="N21" s="5">
        <f xml:space="preserve"> (F21 * 'League Boundaries'!$B$9) + (G21 * 'League Boundaries'!$B$10) + (H21 * 'League Boundaries'!$B$11) + (I21 * 'League Boundaries'!$B$12)</f>
        <v>140</v>
      </c>
      <c r="O21">
        <f t="shared" si="2"/>
        <v>-47</v>
      </c>
      <c r="P21" s="5">
        <f xml:space="preserve"> (F21 * 'League Boundaries'!$B$9) + (G21 * 'League Boundaries'!$B$10) + (H21 * 'League Boundaries'!$B$11) + (I21 * 'League Boundaries'!$B$12)</f>
        <v>140</v>
      </c>
      <c r="Q21">
        <f t="shared" si="3"/>
        <v>-47</v>
      </c>
      <c r="R21" s="55">
        <f t="shared" si="4"/>
        <v>140</v>
      </c>
      <c r="S21" s="56">
        <f t="shared" si="5"/>
        <v>-47</v>
      </c>
    </row>
    <row r="22" spans="1:19" x14ac:dyDescent="0.35">
      <c r="A22" s="1" t="s">
        <v>1162</v>
      </c>
      <c r="B22" s="1" t="s">
        <v>596</v>
      </c>
      <c r="C22" s="1" t="s">
        <v>25</v>
      </c>
      <c r="D22">
        <v>5</v>
      </c>
      <c r="E22" t="s">
        <v>166</v>
      </c>
      <c r="F22">
        <v>15</v>
      </c>
      <c r="G22">
        <v>8</v>
      </c>
      <c r="H22">
        <v>3</v>
      </c>
      <c r="I22">
        <v>47</v>
      </c>
      <c r="J22" s="5">
        <f xml:space="preserve"> (F22 * 'League Boundaries'!$B$9) + (G22 * 'League Boundaries'!$B$10) + (H22 * 'League Boundaries'!$B$11) + (I22 * 'League Boundaries'!$B$12)</f>
        <v>139</v>
      </c>
      <c r="K22">
        <f t="shared" si="0"/>
        <v>-48</v>
      </c>
      <c r="L22" s="5">
        <f xml:space="preserve"> (F22 * 'League Boundaries'!$B$9) + (G22 * 'League Boundaries'!$B$10) + (H22 * 'League Boundaries'!$B$11) + (I22 * 'League Boundaries'!$B$12)</f>
        <v>139</v>
      </c>
      <c r="M22">
        <f t="shared" si="1"/>
        <v>-48</v>
      </c>
      <c r="N22" s="5">
        <f xml:space="preserve"> (F22 * 'League Boundaries'!$B$9) + (G22 * 'League Boundaries'!$B$10) + (H22 * 'League Boundaries'!$B$11) + (I22 * 'League Boundaries'!$B$12)</f>
        <v>139</v>
      </c>
      <c r="O22">
        <f t="shared" si="2"/>
        <v>-48</v>
      </c>
      <c r="P22" s="5">
        <f xml:space="preserve"> (F22 * 'League Boundaries'!$B$9) + (G22 * 'League Boundaries'!$B$10) + (H22 * 'League Boundaries'!$B$11) + (I22 * 'League Boundaries'!$B$12)</f>
        <v>139</v>
      </c>
      <c r="Q22">
        <f t="shared" si="3"/>
        <v>-48</v>
      </c>
      <c r="R22" s="55">
        <f t="shared" si="4"/>
        <v>139</v>
      </c>
      <c r="S22" s="56">
        <f t="shared" si="5"/>
        <v>-48</v>
      </c>
    </row>
    <row r="23" spans="1:19" x14ac:dyDescent="0.35">
      <c r="A23" s="1" t="s">
        <v>846</v>
      </c>
      <c r="B23" s="1" t="s">
        <v>847</v>
      </c>
      <c r="C23" s="1" t="s">
        <v>21</v>
      </c>
      <c r="D23">
        <v>14</v>
      </c>
      <c r="E23" t="s">
        <v>166</v>
      </c>
      <c r="F23">
        <v>19</v>
      </c>
      <c r="G23">
        <v>8</v>
      </c>
      <c r="H23">
        <v>3</v>
      </c>
      <c r="I23">
        <v>32</v>
      </c>
      <c r="J23" s="5">
        <f xml:space="preserve"> (F23 * 'League Boundaries'!$B$9) + (G23 * 'League Boundaries'!$B$10) + (H23 * 'League Boundaries'!$B$11) + (I23 * 'League Boundaries'!$B$12)</f>
        <v>136</v>
      </c>
      <c r="K23">
        <f t="shared" si="0"/>
        <v>-51</v>
      </c>
      <c r="L23" s="5">
        <f xml:space="preserve"> (F23 * 'League Boundaries'!$B$9) + (G23 * 'League Boundaries'!$B$10) + (H23 * 'League Boundaries'!$B$11) + (I23 * 'League Boundaries'!$B$12)</f>
        <v>136</v>
      </c>
      <c r="M23">
        <f t="shared" si="1"/>
        <v>-51</v>
      </c>
      <c r="N23" s="5">
        <f xml:space="preserve"> (F23 * 'League Boundaries'!$B$9) + (G23 * 'League Boundaries'!$B$10) + (H23 * 'League Boundaries'!$B$11) + (I23 * 'League Boundaries'!$B$12)</f>
        <v>136</v>
      </c>
      <c r="O23">
        <f t="shared" si="2"/>
        <v>-51</v>
      </c>
      <c r="P23" s="5">
        <f xml:space="preserve"> (F23 * 'League Boundaries'!$B$9) + (G23 * 'League Boundaries'!$B$10) + (H23 * 'League Boundaries'!$B$11) + (I23 * 'League Boundaries'!$B$12)</f>
        <v>136</v>
      </c>
      <c r="Q23">
        <f t="shared" si="3"/>
        <v>-51</v>
      </c>
      <c r="R23" s="55">
        <f t="shared" si="4"/>
        <v>136</v>
      </c>
      <c r="S23" s="56">
        <f t="shared" si="5"/>
        <v>-51</v>
      </c>
    </row>
    <row r="24" spans="1:19" x14ac:dyDescent="0.35">
      <c r="A24" s="1" t="s">
        <v>816</v>
      </c>
      <c r="B24" s="1" t="s">
        <v>751</v>
      </c>
      <c r="C24" s="1" t="s">
        <v>31</v>
      </c>
      <c r="D24">
        <v>5</v>
      </c>
      <c r="E24" t="s">
        <v>166</v>
      </c>
      <c r="F24">
        <v>17</v>
      </c>
      <c r="G24">
        <v>8</v>
      </c>
      <c r="H24">
        <v>2</v>
      </c>
      <c r="I24">
        <v>42</v>
      </c>
      <c r="J24" s="5">
        <f xml:space="preserve"> (F24 * 'League Boundaries'!$B$9) + (G24 * 'League Boundaries'!$B$10) + (H24 * 'League Boundaries'!$B$11) + (I24 * 'League Boundaries'!$B$12)</f>
        <v>135</v>
      </c>
      <c r="K24">
        <f t="shared" si="0"/>
        <v>-52</v>
      </c>
      <c r="L24" s="5">
        <f xml:space="preserve"> (F24 * 'League Boundaries'!$B$9) + (G24 * 'League Boundaries'!$B$10) + (H24 * 'League Boundaries'!$B$11) + (I24 * 'League Boundaries'!$B$12)</f>
        <v>135</v>
      </c>
      <c r="M24">
        <f t="shared" si="1"/>
        <v>-52</v>
      </c>
      <c r="N24" s="5">
        <f xml:space="preserve"> (F24 * 'League Boundaries'!$B$9) + (G24 * 'League Boundaries'!$B$10) + (H24 * 'League Boundaries'!$B$11) + (I24 * 'League Boundaries'!$B$12)</f>
        <v>135</v>
      </c>
      <c r="O24">
        <f t="shared" si="2"/>
        <v>-52</v>
      </c>
      <c r="P24" s="5">
        <f xml:space="preserve"> (F24 * 'League Boundaries'!$B$9) + (G24 * 'League Boundaries'!$B$10) + (H24 * 'League Boundaries'!$B$11) + (I24 * 'League Boundaries'!$B$12)</f>
        <v>135</v>
      </c>
      <c r="Q24">
        <f t="shared" si="3"/>
        <v>-52</v>
      </c>
      <c r="R24" s="55">
        <f t="shared" si="4"/>
        <v>135</v>
      </c>
      <c r="S24" s="56">
        <f t="shared" si="5"/>
        <v>-52</v>
      </c>
    </row>
    <row r="25" spans="1:19" x14ac:dyDescent="0.35">
      <c r="A25" s="1" t="s">
        <v>157</v>
      </c>
      <c r="B25" s="1" t="s">
        <v>1010</v>
      </c>
      <c r="C25" s="1" t="s">
        <v>57</v>
      </c>
      <c r="D25">
        <v>10</v>
      </c>
      <c r="E25" t="s">
        <v>166</v>
      </c>
      <c r="F25">
        <v>16</v>
      </c>
      <c r="G25">
        <v>7</v>
      </c>
      <c r="H25">
        <v>4</v>
      </c>
      <c r="I25">
        <v>38</v>
      </c>
      <c r="J25" s="5">
        <f xml:space="preserve"> (F25 * 'League Boundaries'!$B$9) + (G25 * 'League Boundaries'!$B$10) + (H25 * 'League Boundaries'!$B$11) + (I25 * 'League Boundaries'!$B$12)</f>
        <v>134</v>
      </c>
      <c r="K25">
        <f t="shared" si="0"/>
        <v>-53</v>
      </c>
      <c r="L25" s="5">
        <f xml:space="preserve"> (F25 * 'League Boundaries'!$B$9) + (G25 * 'League Boundaries'!$B$10) + (H25 * 'League Boundaries'!$B$11) + (I25 * 'League Boundaries'!$B$12)</f>
        <v>134</v>
      </c>
      <c r="M25">
        <f t="shared" si="1"/>
        <v>-53</v>
      </c>
      <c r="N25" s="5">
        <f xml:space="preserve"> (F25 * 'League Boundaries'!$B$9) + (G25 * 'League Boundaries'!$B$10) + (H25 * 'League Boundaries'!$B$11) + (I25 * 'League Boundaries'!$B$12)</f>
        <v>134</v>
      </c>
      <c r="O25">
        <f t="shared" si="2"/>
        <v>-53</v>
      </c>
      <c r="P25" s="5">
        <f xml:space="preserve"> (F25 * 'League Boundaries'!$B$9) + (G25 * 'League Boundaries'!$B$10) + (H25 * 'League Boundaries'!$B$11) + (I25 * 'League Boundaries'!$B$12)</f>
        <v>134</v>
      </c>
      <c r="Q25">
        <f t="shared" si="3"/>
        <v>-53</v>
      </c>
      <c r="R25" s="55">
        <f t="shared" si="4"/>
        <v>134</v>
      </c>
      <c r="S25" s="56">
        <f t="shared" si="5"/>
        <v>-53</v>
      </c>
    </row>
    <row r="26" spans="1:19" x14ac:dyDescent="0.35">
      <c r="A26" s="1" t="s">
        <v>583</v>
      </c>
      <c r="B26" s="1" t="s">
        <v>618</v>
      </c>
      <c r="C26" s="1" t="s">
        <v>32</v>
      </c>
      <c r="D26">
        <v>14</v>
      </c>
      <c r="E26" t="s">
        <v>166</v>
      </c>
      <c r="F26">
        <v>16</v>
      </c>
      <c r="G26">
        <v>9</v>
      </c>
      <c r="H26">
        <v>4</v>
      </c>
      <c r="I26">
        <v>28</v>
      </c>
      <c r="J26" s="5">
        <f xml:space="preserve"> (F26 * 'League Boundaries'!$B$9) + (G26 * 'League Boundaries'!$B$10) + (H26 * 'League Boundaries'!$B$11) + (I26 * 'League Boundaries'!$B$12)</f>
        <v>132</v>
      </c>
      <c r="K26">
        <f t="shared" si="0"/>
        <v>-55</v>
      </c>
      <c r="L26" s="5">
        <f xml:space="preserve"> (F26 * 'League Boundaries'!$B$9) + (G26 * 'League Boundaries'!$B$10) + (H26 * 'League Boundaries'!$B$11) + (I26 * 'League Boundaries'!$B$12)</f>
        <v>132</v>
      </c>
      <c r="M26">
        <f t="shared" si="1"/>
        <v>-55</v>
      </c>
      <c r="N26" s="5">
        <f xml:space="preserve"> (F26 * 'League Boundaries'!$B$9) + (G26 * 'League Boundaries'!$B$10) + (H26 * 'League Boundaries'!$B$11) + (I26 * 'League Boundaries'!$B$12)</f>
        <v>132</v>
      </c>
      <c r="O26">
        <f t="shared" si="2"/>
        <v>-55</v>
      </c>
      <c r="P26" s="5">
        <f xml:space="preserve"> (F26 * 'League Boundaries'!$B$9) + (G26 * 'League Boundaries'!$B$10) + (H26 * 'League Boundaries'!$B$11) + (I26 * 'League Boundaries'!$B$12)</f>
        <v>132</v>
      </c>
      <c r="Q26">
        <f t="shared" si="3"/>
        <v>-55</v>
      </c>
      <c r="R26" s="55">
        <f t="shared" si="4"/>
        <v>132</v>
      </c>
      <c r="S26" s="56">
        <f t="shared" si="5"/>
        <v>-55</v>
      </c>
    </row>
    <row r="27" spans="1:19" x14ac:dyDescent="0.35">
      <c r="A27" s="1" t="s">
        <v>717</v>
      </c>
      <c r="B27" s="1" t="s">
        <v>718</v>
      </c>
      <c r="C27" s="1" t="s">
        <v>34</v>
      </c>
      <c r="D27">
        <v>7</v>
      </c>
      <c r="E27" t="s">
        <v>166</v>
      </c>
      <c r="F27">
        <v>16</v>
      </c>
      <c r="G27">
        <v>8</v>
      </c>
      <c r="H27">
        <v>3</v>
      </c>
      <c r="I27">
        <v>36</v>
      </c>
      <c r="J27" s="5">
        <f xml:space="preserve"> (F27 * 'League Boundaries'!$B$9) + (G27 * 'League Boundaries'!$B$10) + (H27 * 'League Boundaries'!$B$11) + (I27 * 'League Boundaries'!$B$12)</f>
        <v>131</v>
      </c>
      <c r="K27">
        <f t="shared" si="0"/>
        <v>-56</v>
      </c>
      <c r="L27" s="5">
        <f xml:space="preserve"> (F27 * 'League Boundaries'!$B$9) + (G27 * 'League Boundaries'!$B$10) + (H27 * 'League Boundaries'!$B$11) + (I27 * 'League Boundaries'!$B$12)</f>
        <v>131</v>
      </c>
      <c r="M27">
        <f t="shared" si="1"/>
        <v>-56</v>
      </c>
      <c r="N27" s="5">
        <f xml:space="preserve"> (F27 * 'League Boundaries'!$B$9) + (G27 * 'League Boundaries'!$B$10) + (H27 * 'League Boundaries'!$B$11) + (I27 * 'League Boundaries'!$B$12)</f>
        <v>131</v>
      </c>
      <c r="O27">
        <f t="shared" si="2"/>
        <v>-56</v>
      </c>
      <c r="P27" s="5">
        <f xml:space="preserve"> (F27 * 'League Boundaries'!$B$9) + (G27 * 'League Boundaries'!$B$10) + (H27 * 'League Boundaries'!$B$11) + (I27 * 'League Boundaries'!$B$12)</f>
        <v>131</v>
      </c>
      <c r="Q27">
        <f t="shared" si="3"/>
        <v>-56</v>
      </c>
      <c r="R27" s="55">
        <f t="shared" si="4"/>
        <v>131</v>
      </c>
      <c r="S27" s="56">
        <f t="shared" si="5"/>
        <v>-56</v>
      </c>
    </row>
    <row r="28" spans="1:19" x14ac:dyDescent="0.35">
      <c r="A28" s="1" t="s">
        <v>1139</v>
      </c>
      <c r="B28" s="1" t="s">
        <v>793</v>
      </c>
      <c r="C28" s="1" t="s">
        <v>51</v>
      </c>
      <c r="D28">
        <v>6</v>
      </c>
      <c r="E28" t="s">
        <v>166</v>
      </c>
      <c r="F28">
        <v>14</v>
      </c>
      <c r="G28">
        <v>7</v>
      </c>
      <c r="H28">
        <v>3</v>
      </c>
      <c r="I28">
        <v>43</v>
      </c>
      <c r="J28" s="5">
        <f xml:space="preserve"> (F28 * 'League Boundaries'!$B$9) + (G28 * 'League Boundaries'!$B$10) + (H28 * 'League Boundaries'!$B$11) + (I28 * 'League Boundaries'!$B$12)</f>
        <v>128</v>
      </c>
      <c r="K28">
        <f t="shared" si="0"/>
        <v>-59</v>
      </c>
      <c r="L28" s="5">
        <f xml:space="preserve"> (F28 * 'League Boundaries'!$B$9) + (G28 * 'League Boundaries'!$B$10) + (H28 * 'League Boundaries'!$B$11) + (I28 * 'League Boundaries'!$B$12)</f>
        <v>128</v>
      </c>
      <c r="M28">
        <f t="shared" si="1"/>
        <v>-59</v>
      </c>
      <c r="N28" s="5">
        <f xml:space="preserve"> (F28 * 'League Boundaries'!$B$9) + (G28 * 'League Boundaries'!$B$10) + (H28 * 'League Boundaries'!$B$11) + (I28 * 'League Boundaries'!$B$12)</f>
        <v>128</v>
      </c>
      <c r="O28">
        <f t="shared" si="2"/>
        <v>-59</v>
      </c>
      <c r="P28" s="5">
        <f xml:space="preserve"> (F28 * 'League Boundaries'!$B$9) + (G28 * 'League Boundaries'!$B$10) + (H28 * 'League Boundaries'!$B$11) + (I28 * 'League Boundaries'!$B$12)</f>
        <v>128</v>
      </c>
      <c r="Q28">
        <f t="shared" si="3"/>
        <v>-59</v>
      </c>
      <c r="R28" s="55">
        <f t="shared" si="4"/>
        <v>128</v>
      </c>
      <c r="S28" s="56">
        <f t="shared" si="5"/>
        <v>-59</v>
      </c>
    </row>
    <row r="29" spans="1:19" x14ac:dyDescent="0.35">
      <c r="A29" s="1" t="s">
        <v>818</v>
      </c>
      <c r="B29" s="1" t="s">
        <v>819</v>
      </c>
      <c r="C29" s="1" t="s">
        <v>26</v>
      </c>
      <c r="D29">
        <v>11</v>
      </c>
      <c r="E29" t="s">
        <v>166</v>
      </c>
      <c r="F29">
        <v>17</v>
      </c>
      <c r="G29">
        <v>9</v>
      </c>
      <c r="H29">
        <v>2</v>
      </c>
      <c r="I29">
        <v>29</v>
      </c>
      <c r="J29" s="5">
        <f xml:space="preserve"> (F29 * 'League Boundaries'!$B$9) + (G29 * 'League Boundaries'!$B$10) + (H29 * 'League Boundaries'!$B$11) + (I29 * 'League Boundaries'!$B$12)</f>
        <v>126</v>
      </c>
      <c r="K29">
        <f t="shared" si="0"/>
        <v>-61</v>
      </c>
      <c r="L29" s="5">
        <f xml:space="preserve"> (F29 * 'League Boundaries'!$B$9) + (G29 * 'League Boundaries'!$B$10) + (H29 * 'League Boundaries'!$B$11) + (I29 * 'League Boundaries'!$B$12)</f>
        <v>126</v>
      </c>
      <c r="M29">
        <f t="shared" si="1"/>
        <v>-61</v>
      </c>
      <c r="N29" s="5">
        <f xml:space="preserve"> (F29 * 'League Boundaries'!$B$9) + (G29 * 'League Boundaries'!$B$10) + (H29 * 'League Boundaries'!$B$11) + (I29 * 'League Boundaries'!$B$12)</f>
        <v>126</v>
      </c>
      <c r="O29">
        <f t="shared" si="2"/>
        <v>-61</v>
      </c>
      <c r="P29" s="5">
        <f xml:space="preserve"> (F29 * 'League Boundaries'!$B$9) + (G29 * 'League Boundaries'!$B$10) + (H29 * 'League Boundaries'!$B$11) + (I29 * 'League Boundaries'!$B$12)</f>
        <v>126</v>
      </c>
      <c r="Q29">
        <f t="shared" si="3"/>
        <v>-61</v>
      </c>
      <c r="R29" s="55">
        <f t="shared" si="4"/>
        <v>126</v>
      </c>
      <c r="S29" s="56">
        <f t="shared" si="5"/>
        <v>-61</v>
      </c>
    </row>
    <row r="30" spans="1:19" x14ac:dyDescent="0.35">
      <c r="A30" s="1" t="s">
        <v>1012</v>
      </c>
      <c r="B30" s="1" t="s">
        <v>62</v>
      </c>
      <c r="C30" s="1" t="s">
        <v>50</v>
      </c>
      <c r="D30">
        <v>5</v>
      </c>
      <c r="E30" t="s">
        <v>166</v>
      </c>
      <c r="F30">
        <v>16</v>
      </c>
      <c r="G30">
        <v>6</v>
      </c>
      <c r="H30">
        <v>5</v>
      </c>
      <c r="I30">
        <v>29</v>
      </c>
      <c r="J30" s="5">
        <f xml:space="preserve"> (F30 * 'League Boundaries'!$B$9) + (G30 * 'League Boundaries'!$B$10) + (H30 * 'League Boundaries'!$B$11) + (I30 * 'League Boundaries'!$B$12)</f>
        <v>126</v>
      </c>
      <c r="K30">
        <f t="shared" si="0"/>
        <v>-61</v>
      </c>
      <c r="L30" s="5">
        <f xml:space="preserve"> (F30 * 'League Boundaries'!$B$9) + (G30 * 'League Boundaries'!$B$10) + (H30 * 'League Boundaries'!$B$11) + (I30 * 'League Boundaries'!$B$12)</f>
        <v>126</v>
      </c>
      <c r="M30">
        <f t="shared" si="1"/>
        <v>-61</v>
      </c>
      <c r="N30" s="5">
        <f xml:space="preserve"> (F30 * 'League Boundaries'!$B$9) + (G30 * 'League Boundaries'!$B$10) + (H30 * 'League Boundaries'!$B$11) + (I30 * 'League Boundaries'!$B$12)</f>
        <v>126</v>
      </c>
      <c r="O30">
        <f t="shared" si="2"/>
        <v>-61</v>
      </c>
      <c r="P30" s="5">
        <f xml:space="preserve"> (F30 * 'League Boundaries'!$B$9) + (G30 * 'League Boundaries'!$B$10) + (H30 * 'League Boundaries'!$B$11) + (I30 * 'League Boundaries'!$B$12)</f>
        <v>126</v>
      </c>
      <c r="Q30">
        <f t="shared" si="3"/>
        <v>-61</v>
      </c>
      <c r="R30" s="55">
        <f t="shared" si="4"/>
        <v>126</v>
      </c>
      <c r="S30" s="56">
        <f t="shared" si="5"/>
        <v>-61</v>
      </c>
    </row>
    <row r="31" spans="1:19" x14ac:dyDescent="0.35">
      <c r="A31" s="1" t="s">
        <v>817</v>
      </c>
      <c r="B31" s="1" t="s">
        <v>621</v>
      </c>
      <c r="C31" s="1" t="s">
        <v>42</v>
      </c>
      <c r="D31">
        <v>11</v>
      </c>
      <c r="E31" t="s">
        <v>166</v>
      </c>
      <c r="F31">
        <v>13</v>
      </c>
      <c r="G31">
        <v>6</v>
      </c>
      <c r="H31">
        <v>4</v>
      </c>
      <c r="I31">
        <v>36</v>
      </c>
      <c r="J31" s="5">
        <f xml:space="preserve"> (F31 * 'League Boundaries'!$B$9) + (G31 * 'League Boundaries'!$B$10) + (H31 * 'League Boundaries'!$B$11) + (I31 * 'League Boundaries'!$B$12)</f>
        <v>119</v>
      </c>
      <c r="K31">
        <f t="shared" si="0"/>
        <v>-68</v>
      </c>
      <c r="L31" s="5">
        <f xml:space="preserve"> (F31 * 'League Boundaries'!$B$9) + (G31 * 'League Boundaries'!$B$10) + (H31 * 'League Boundaries'!$B$11) + (I31 * 'League Boundaries'!$B$12)</f>
        <v>119</v>
      </c>
      <c r="M31">
        <f t="shared" si="1"/>
        <v>-68</v>
      </c>
      <c r="N31" s="5">
        <f xml:space="preserve"> (F31 * 'League Boundaries'!$B$9) + (G31 * 'League Boundaries'!$B$10) + (H31 * 'League Boundaries'!$B$11) + (I31 * 'League Boundaries'!$B$12)</f>
        <v>119</v>
      </c>
      <c r="O31">
        <f t="shared" si="2"/>
        <v>-68</v>
      </c>
      <c r="P31" s="5">
        <f xml:space="preserve"> (F31 * 'League Boundaries'!$B$9) + (G31 * 'League Boundaries'!$B$10) + (H31 * 'League Boundaries'!$B$11) + (I31 * 'League Boundaries'!$B$12)</f>
        <v>119</v>
      </c>
      <c r="Q31">
        <f t="shared" si="3"/>
        <v>-68</v>
      </c>
      <c r="R31" s="55">
        <f t="shared" si="4"/>
        <v>119</v>
      </c>
      <c r="S31" s="56">
        <f t="shared" si="5"/>
        <v>-68</v>
      </c>
    </row>
    <row r="32" spans="1:19" x14ac:dyDescent="0.35">
      <c r="A32" s="1" t="s">
        <v>629</v>
      </c>
      <c r="B32" s="1" t="s">
        <v>848</v>
      </c>
      <c r="C32" s="1" t="s">
        <v>17</v>
      </c>
      <c r="D32">
        <v>10</v>
      </c>
      <c r="E32" t="s">
        <v>166</v>
      </c>
      <c r="F32">
        <v>16</v>
      </c>
      <c r="G32">
        <v>6</v>
      </c>
      <c r="H32">
        <v>1</v>
      </c>
      <c r="I32">
        <v>35</v>
      </c>
      <c r="J32" s="5">
        <f xml:space="preserve"> (F32 * 'League Boundaries'!$B$9) + (G32 * 'League Boundaries'!$B$10) + (H32 * 'League Boundaries'!$B$11) + (I32 * 'League Boundaries'!$B$12)</f>
        <v>112</v>
      </c>
      <c r="K32">
        <f t="shared" si="0"/>
        <v>-75</v>
      </c>
      <c r="L32" s="5">
        <f xml:space="preserve"> (F32 * 'League Boundaries'!$B$9) + (G32 * 'League Boundaries'!$B$10) + (H32 * 'League Boundaries'!$B$11) + (I32 * 'League Boundaries'!$B$12)</f>
        <v>112</v>
      </c>
      <c r="M32">
        <f t="shared" si="1"/>
        <v>-75</v>
      </c>
      <c r="N32" s="5">
        <f xml:space="preserve"> (F32 * 'League Boundaries'!$B$9) + (G32 * 'League Boundaries'!$B$10) + (H32 * 'League Boundaries'!$B$11) + (I32 * 'League Boundaries'!$B$12)</f>
        <v>112</v>
      </c>
      <c r="O32">
        <f t="shared" si="2"/>
        <v>-75</v>
      </c>
      <c r="P32" s="5">
        <f xml:space="preserve"> (F32 * 'League Boundaries'!$B$9) + (G32 * 'League Boundaries'!$B$10) + (H32 * 'League Boundaries'!$B$11) + (I32 * 'League Boundaries'!$B$12)</f>
        <v>112</v>
      </c>
      <c r="Q32">
        <f t="shared" si="3"/>
        <v>-75</v>
      </c>
      <c r="R32" s="55">
        <f t="shared" si="4"/>
        <v>112</v>
      </c>
      <c r="S32" s="56">
        <f t="shared" si="5"/>
        <v>-75</v>
      </c>
    </row>
    <row r="33" spans="1:19" ht="15" thickBot="1" x14ac:dyDescent="0.4">
      <c r="A33" s="1" t="s">
        <v>1160</v>
      </c>
      <c r="B33" s="1" t="s">
        <v>1161</v>
      </c>
      <c r="C33" s="1" t="s">
        <v>33</v>
      </c>
      <c r="D33">
        <v>14</v>
      </c>
      <c r="E33" t="s">
        <v>166</v>
      </c>
      <c r="F33">
        <v>15</v>
      </c>
      <c r="G33">
        <v>5</v>
      </c>
      <c r="H33">
        <v>1</v>
      </c>
      <c r="I33">
        <v>29</v>
      </c>
      <c r="J33" s="5">
        <f xml:space="preserve"> (F33 * 'League Boundaries'!$B$9) + (G33 * 'League Boundaries'!$B$10) + (H33 * 'League Boundaries'!$B$11) + (I33 * 'League Boundaries'!$B$12)</f>
        <v>99</v>
      </c>
      <c r="K33">
        <f t="shared" si="0"/>
        <v>-88</v>
      </c>
      <c r="L33" s="5">
        <f xml:space="preserve"> (F33 * 'League Boundaries'!$B$9) + (G33 * 'League Boundaries'!$B$10) + (H33 * 'League Boundaries'!$B$11) + (I33 * 'League Boundaries'!$B$12)</f>
        <v>99</v>
      </c>
      <c r="M33">
        <f t="shared" si="1"/>
        <v>-88</v>
      </c>
      <c r="N33" s="5">
        <f xml:space="preserve"> (F33 * 'League Boundaries'!$B$9) + (G33 * 'League Boundaries'!$B$10) + (H33 * 'League Boundaries'!$B$11) + (I33 * 'League Boundaries'!$B$12)</f>
        <v>99</v>
      </c>
      <c r="O33">
        <f t="shared" si="2"/>
        <v>-88</v>
      </c>
      <c r="P33" s="5">
        <f xml:space="preserve"> (F33 * 'League Boundaries'!$B$9) + (G33 * 'League Boundaries'!$B$10) + (H33 * 'League Boundaries'!$B$11) + (I33 * 'League Boundaries'!$B$12)</f>
        <v>99</v>
      </c>
      <c r="Q33">
        <f t="shared" si="3"/>
        <v>-88</v>
      </c>
      <c r="R33" s="57">
        <f t="shared" si="4"/>
        <v>99</v>
      </c>
      <c r="S33" s="58">
        <f t="shared" si="5"/>
        <v>-88</v>
      </c>
    </row>
  </sheetData>
  <autoFilter ref="A1:S33" xr:uid="{00000000-0009-0000-0000-000004000000}">
    <sortState xmlns:xlrd2="http://schemas.microsoft.com/office/spreadsheetml/2017/richdata2" ref="A2:S33">
      <sortCondition descending="1" ref="L2:L33"/>
    </sortState>
  </autoFilter>
  <sortState xmlns:xlrd2="http://schemas.microsoft.com/office/spreadsheetml/2017/richdata2" ref="A2:S33">
    <sortCondition descending="1" ref="J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33"/>
  <sheetViews>
    <sheetView zoomScale="70" zoomScaleNormal="70" workbookViewId="0">
      <selection activeCell="B49" sqref="B49"/>
    </sheetView>
  </sheetViews>
  <sheetFormatPr defaultRowHeight="14.5" x14ac:dyDescent="0.35"/>
  <cols>
    <col min="1" max="1" width="8.6328125" style="2" customWidth="1"/>
    <col min="2" max="2" width="8.6328125" customWidth="1"/>
    <col min="3" max="3" width="13.54296875" customWidth="1"/>
    <col min="4" max="4" width="11.54296875" customWidth="1"/>
    <col min="5" max="5" width="14" customWidth="1"/>
    <col min="6" max="7" width="12.08984375" customWidth="1"/>
    <col min="8" max="8" width="10.36328125" customWidth="1"/>
    <col min="9" max="9" width="14" customWidth="1"/>
    <col min="10" max="10" width="12.08984375" customWidth="1"/>
    <col min="11" max="11" width="14.54296875" customWidth="1"/>
    <col min="12" max="12" width="13" customWidth="1"/>
    <col min="13" max="13" width="8.6328125" customWidth="1"/>
  </cols>
  <sheetData>
    <row r="1" spans="1:17" x14ac:dyDescent="0.35">
      <c r="A1" s="2" t="s">
        <v>2</v>
      </c>
      <c r="B1" s="2" t="s">
        <v>4</v>
      </c>
      <c r="C1" s="2" t="s">
        <v>218</v>
      </c>
      <c r="D1" s="2" t="s">
        <v>11</v>
      </c>
      <c r="E1" s="2" t="s">
        <v>219</v>
      </c>
      <c r="F1" s="2" t="s">
        <v>95</v>
      </c>
      <c r="G1" s="2" t="s">
        <v>220</v>
      </c>
      <c r="H1" s="2" t="s">
        <v>14</v>
      </c>
      <c r="I1" s="2" t="s">
        <v>221</v>
      </c>
      <c r="J1" s="2" t="s">
        <v>12</v>
      </c>
      <c r="K1" s="59" t="s">
        <v>229</v>
      </c>
      <c r="L1" s="54" t="s">
        <v>224</v>
      </c>
      <c r="N1" s="2" t="s">
        <v>211</v>
      </c>
      <c r="O1" s="2" t="str">
        <f>'League Boundaries'!N1</f>
        <v>Defs</v>
      </c>
      <c r="P1" s="2" t="s">
        <v>200</v>
      </c>
      <c r="Q1" s="2" t="s">
        <v>217</v>
      </c>
    </row>
    <row r="2" spans="1:17" x14ac:dyDescent="0.35">
      <c r="A2" s="2" t="s">
        <v>46</v>
      </c>
      <c r="B2">
        <v>14</v>
      </c>
      <c r="C2">
        <v>999</v>
      </c>
      <c r="D2">
        <f t="shared" ref="D2:D33" si="0">C2-$Q$2</f>
        <v>0</v>
      </c>
      <c r="E2">
        <v>999</v>
      </c>
      <c r="F2">
        <f t="shared" ref="F2:F33" si="1">E2-$Q$3</f>
        <v>0</v>
      </c>
      <c r="G2">
        <v>999</v>
      </c>
      <c r="H2">
        <f t="shared" ref="H2:H33" si="2">G2-$Q$4</f>
        <v>0</v>
      </c>
      <c r="I2">
        <v>999</v>
      </c>
      <c r="J2">
        <f t="shared" ref="J2:J33" si="3">I2-$Q$5</f>
        <v>0</v>
      </c>
      <c r="K2">
        <v>999</v>
      </c>
      <c r="L2" s="56">
        <f t="shared" ref="L2:L33" si="4">K2-$Q$9</f>
        <v>0</v>
      </c>
      <c r="N2" t="s">
        <v>192</v>
      </c>
      <c r="O2">
        <f>'League Boundaries'!N2</f>
        <v>1</v>
      </c>
      <c r="P2" t="s">
        <v>201</v>
      </c>
      <c r="Q2">
        <f>LARGE(C:C,$O$2)</f>
        <v>999</v>
      </c>
    </row>
    <row r="3" spans="1:17" x14ac:dyDescent="0.35">
      <c r="A3" s="2" t="s">
        <v>55</v>
      </c>
      <c r="B3">
        <v>9</v>
      </c>
      <c r="C3">
        <v>986</v>
      </c>
      <c r="D3">
        <f t="shared" si="0"/>
        <v>-13</v>
      </c>
      <c r="E3">
        <v>986</v>
      </c>
      <c r="F3">
        <f t="shared" si="1"/>
        <v>-13</v>
      </c>
      <c r="G3">
        <v>986</v>
      </c>
      <c r="H3">
        <f t="shared" si="2"/>
        <v>-13</v>
      </c>
      <c r="I3">
        <v>986</v>
      </c>
      <c r="J3">
        <f t="shared" si="3"/>
        <v>-13</v>
      </c>
      <c r="K3">
        <v>986</v>
      </c>
      <c r="L3" s="56">
        <f t="shared" si="4"/>
        <v>-13</v>
      </c>
      <c r="N3" t="s">
        <v>195</v>
      </c>
      <c r="O3">
        <f>'League Boundaries'!N3</f>
        <v>12</v>
      </c>
      <c r="P3" t="s">
        <v>202</v>
      </c>
      <c r="Q3">
        <f>LARGE(E:E,$O$2)</f>
        <v>999</v>
      </c>
    </row>
    <row r="4" spans="1:17" x14ac:dyDescent="0.35">
      <c r="A4" s="2" t="s">
        <v>47</v>
      </c>
      <c r="B4">
        <v>12</v>
      </c>
      <c r="C4">
        <v>983</v>
      </c>
      <c r="D4">
        <f t="shared" si="0"/>
        <v>-16</v>
      </c>
      <c r="E4">
        <v>983</v>
      </c>
      <c r="F4">
        <f t="shared" si="1"/>
        <v>-16</v>
      </c>
      <c r="G4">
        <v>983</v>
      </c>
      <c r="H4">
        <f t="shared" si="2"/>
        <v>-16</v>
      </c>
      <c r="I4">
        <v>983</v>
      </c>
      <c r="J4">
        <f t="shared" si="3"/>
        <v>-16</v>
      </c>
      <c r="K4">
        <v>983</v>
      </c>
      <c r="L4" s="56">
        <f t="shared" si="4"/>
        <v>-16</v>
      </c>
      <c r="N4" t="s">
        <v>212</v>
      </c>
      <c r="O4">
        <f>'League Boundaries'!N4</f>
        <v>1</v>
      </c>
      <c r="P4" t="s">
        <v>203</v>
      </c>
      <c r="Q4">
        <f>LARGE(G:G,$O$2)</f>
        <v>999</v>
      </c>
    </row>
    <row r="5" spans="1:17" x14ac:dyDescent="0.35">
      <c r="A5" s="2" t="s">
        <v>49</v>
      </c>
      <c r="B5">
        <v>10</v>
      </c>
      <c r="C5">
        <v>983</v>
      </c>
      <c r="D5">
        <f t="shared" si="0"/>
        <v>-16</v>
      </c>
      <c r="E5">
        <v>983</v>
      </c>
      <c r="F5">
        <f t="shared" si="1"/>
        <v>-16</v>
      </c>
      <c r="G5">
        <v>983</v>
      </c>
      <c r="H5">
        <f t="shared" si="2"/>
        <v>-16</v>
      </c>
      <c r="I5">
        <v>983</v>
      </c>
      <c r="J5">
        <f t="shared" si="3"/>
        <v>-16</v>
      </c>
      <c r="K5">
        <v>983</v>
      </c>
      <c r="L5" s="56">
        <f t="shared" si="4"/>
        <v>-16</v>
      </c>
      <c r="P5" t="s">
        <v>204</v>
      </c>
      <c r="Q5">
        <f>LARGE(I:I,$O$2)</f>
        <v>999</v>
      </c>
    </row>
    <row r="6" spans="1:17" x14ac:dyDescent="0.35">
      <c r="A6" s="2" t="s">
        <v>29</v>
      </c>
      <c r="B6">
        <v>7</v>
      </c>
      <c r="C6">
        <v>982</v>
      </c>
      <c r="D6">
        <f t="shared" si="0"/>
        <v>-17</v>
      </c>
      <c r="E6">
        <v>982</v>
      </c>
      <c r="F6">
        <f t="shared" si="1"/>
        <v>-17</v>
      </c>
      <c r="G6">
        <v>982</v>
      </c>
      <c r="H6">
        <f t="shared" si="2"/>
        <v>-17</v>
      </c>
      <c r="I6">
        <v>982</v>
      </c>
      <c r="J6">
        <f t="shared" si="3"/>
        <v>-17</v>
      </c>
      <c r="K6">
        <v>982</v>
      </c>
      <c r="L6" s="56">
        <f t="shared" si="4"/>
        <v>-17</v>
      </c>
    </row>
    <row r="7" spans="1:17" ht="15" thickBot="1" x14ac:dyDescent="0.4">
      <c r="A7" s="2" t="s">
        <v>37</v>
      </c>
      <c r="B7">
        <v>5</v>
      </c>
      <c r="C7">
        <v>981</v>
      </c>
      <c r="D7">
        <f t="shared" si="0"/>
        <v>-18</v>
      </c>
      <c r="E7">
        <v>981</v>
      </c>
      <c r="F7">
        <f t="shared" si="1"/>
        <v>-18</v>
      </c>
      <c r="G7">
        <v>981</v>
      </c>
      <c r="H7">
        <f t="shared" si="2"/>
        <v>-18</v>
      </c>
      <c r="I7">
        <v>981</v>
      </c>
      <c r="J7">
        <f t="shared" si="3"/>
        <v>-18</v>
      </c>
      <c r="K7">
        <v>981</v>
      </c>
      <c r="L7" s="56">
        <f t="shared" si="4"/>
        <v>-18</v>
      </c>
    </row>
    <row r="8" spans="1:17" x14ac:dyDescent="0.35">
      <c r="A8" s="2" t="s">
        <v>44</v>
      </c>
      <c r="B8">
        <v>12</v>
      </c>
      <c r="C8">
        <v>980</v>
      </c>
      <c r="D8">
        <f t="shared" si="0"/>
        <v>-19</v>
      </c>
      <c r="E8">
        <v>980</v>
      </c>
      <c r="F8">
        <f t="shared" si="1"/>
        <v>-19</v>
      </c>
      <c r="G8">
        <v>980</v>
      </c>
      <c r="H8">
        <f t="shared" si="2"/>
        <v>-19</v>
      </c>
      <c r="I8">
        <v>980</v>
      </c>
      <c r="J8">
        <f t="shared" si="3"/>
        <v>-19</v>
      </c>
      <c r="K8">
        <v>980</v>
      </c>
      <c r="L8" s="56">
        <f t="shared" si="4"/>
        <v>-19</v>
      </c>
      <c r="N8" s="59" t="s">
        <v>211</v>
      </c>
      <c r="O8" s="60" t="str">
        <f>'League Boundaries'!P15</f>
        <v>Defs</v>
      </c>
      <c r="P8" s="60" t="s">
        <v>200</v>
      </c>
      <c r="Q8" s="54" t="s">
        <v>188</v>
      </c>
    </row>
    <row r="9" spans="1:17" x14ac:dyDescent="0.35">
      <c r="A9" s="2" t="s">
        <v>43</v>
      </c>
      <c r="B9">
        <v>9</v>
      </c>
      <c r="C9">
        <v>977</v>
      </c>
      <c r="D9">
        <f t="shared" si="0"/>
        <v>-22</v>
      </c>
      <c r="E9">
        <v>977</v>
      </c>
      <c r="F9">
        <f t="shared" si="1"/>
        <v>-22</v>
      </c>
      <c r="G9">
        <v>977</v>
      </c>
      <c r="H9">
        <f t="shared" si="2"/>
        <v>-22</v>
      </c>
      <c r="I9">
        <v>977</v>
      </c>
      <c r="J9">
        <f t="shared" si="3"/>
        <v>-22</v>
      </c>
      <c r="K9">
        <v>977</v>
      </c>
      <c r="L9" s="56">
        <f t="shared" si="4"/>
        <v>-22</v>
      </c>
      <c r="N9" s="61" t="s">
        <v>192</v>
      </c>
      <c r="O9" s="62">
        <f>Drafteds.Defs</f>
        <v>1</v>
      </c>
      <c r="P9" s="62" t="s">
        <v>227</v>
      </c>
      <c r="Q9" s="56">
        <f>LARGE(K:K,Drafteds.Defs)</f>
        <v>999</v>
      </c>
    </row>
    <row r="10" spans="1:17" x14ac:dyDescent="0.35">
      <c r="A10" s="2" t="s">
        <v>53</v>
      </c>
      <c r="B10">
        <v>12</v>
      </c>
      <c r="C10">
        <v>975</v>
      </c>
      <c r="D10">
        <f t="shared" si="0"/>
        <v>-24</v>
      </c>
      <c r="E10">
        <v>975</v>
      </c>
      <c r="F10">
        <f t="shared" si="1"/>
        <v>-24</v>
      </c>
      <c r="G10">
        <v>975</v>
      </c>
      <c r="H10">
        <f t="shared" si="2"/>
        <v>-24</v>
      </c>
      <c r="I10">
        <v>975</v>
      </c>
      <c r="J10">
        <f t="shared" si="3"/>
        <v>-24</v>
      </c>
      <c r="K10">
        <v>975</v>
      </c>
      <c r="L10" s="56">
        <f t="shared" si="4"/>
        <v>-24</v>
      </c>
      <c r="N10" s="61" t="s">
        <v>195</v>
      </c>
      <c r="O10" s="62">
        <f>TotalStarters.Defs</f>
        <v>12</v>
      </c>
      <c r="P10" s="62"/>
      <c r="Q10" s="56"/>
    </row>
    <row r="11" spans="1:17" ht="15" thickBot="1" x14ac:dyDescent="0.4">
      <c r="A11" s="2" t="s">
        <v>32</v>
      </c>
      <c r="B11">
        <v>14</v>
      </c>
      <c r="C11">
        <v>974</v>
      </c>
      <c r="D11">
        <f t="shared" si="0"/>
        <v>-25</v>
      </c>
      <c r="E11">
        <v>974</v>
      </c>
      <c r="F11">
        <f t="shared" si="1"/>
        <v>-25</v>
      </c>
      <c r="G11">
        <v>974</v>
      </c>
      <c r="H11">
        <f t="shared" si="2"/>
        <v>-25</v>
      </c>
      <c r="I11">
        <v>974</v>
      </c>
      <c r="J11">
        <f t="shared" si="3"/>
        <v>-25</v>
      </c>
      <c r="K11">
        <v>974</v>
      </c>
      <c r="L11" s="56">
        <f t="shared" si="4"/>
        <v>-25</v>
      </c>
      <c r="N11" s="63" t="s">
        <v>212</v>
      </c>
      <c r="O11" s="64">
        <f>ActiveStarters.Defs</f>
        <v>1</v>
      </c>
      <c r="P11" s="64"/>
      <c r="Q11" s="58"/>
    </row>
    <row r="12" spans="1:17" x14ac:dyDescent="0.35">
      <c r="A12" s="2" t="s">
        <v>52</v>
      </c>
      <c r="B12">
        <v>6</v>
      </c>
      <c r="C12">
        <v>974</v>
      </c>
      <c r="D12">
        <f t="shared" si="0"/>
        <v>-25</v>
      </c>
      <c r="E12">
        <v>974</v>
      </c>
      <c r="F12">
        <f t="shared" si="1"/>
        <v>-25</v>
      </c>
      <c r="G12">
        <v>974</v>
      </c>
      <c r="H12">
        <f t="shared" si="2"/>
        <v>-25</v>
      </c>
      <c r="I12">
        <v>974</v>
      </c>
      <c r="J12">
        <f t="shared" si="3"/>
        <v>-25</v>
      </c>
      <c r="K12">
        <v>974</v>
      </c>
      <c r="L12" s="56">
        <f t="shared" si="4"/>
        <v>-25</v>
      </c>
    </row>
    <row r="13" spans="1:17" x14ac:dyDescent="0.35">
      <c r="A13" s="2" t="s">
        <v>34</v>
      </c>
      <c r="B13">
        <v>7</v>
      </c>
      <c r="C13">
        <v>971</v>
      </c>
      <c r="D13">
        <f t="shared" si="0"/>
        <v>-28</v>
      </c>
      <c r="E13">
        <v>971</v>
      </c>
      <c r="F13">
        <f t="shared" si="1"/>
        <v>-28</v>
      </c>
      <c r="G13">
        <v>971</v>
      </c>
      <c r="H13">
        <f t="shared" si="2"/>
        <v>-28</v>
      </c>
      <c r="I13">
        <v>971</v>
      </c>
      <c r="J13">
        <f t="shared" si="3"/>
        <v>-28</v>
      </c>
      <c r="K13">
        <v>971</v>
      </c>
      <c r="L13" s="56">
        <f t="shared" si="4"/>
        <v>-28</v>
      </c>
    </row>
    <row r="14" spans="1:17" x14ac:dyDescent="0.35">
      <c r="A14" s="2" t="s">
        <v>58</v>
      </c>
      <c r="B14">
        <v>6</v>
      </c>
      <c r="C14">
        <v>970</v>
      </c>
      <c r="D14">
        <f t="shared" si="0"/>
        <v>-29</v>
      </c>
      <c r="E14">
        <v>970</v>
      </c>
      <c r="F14">
        <f t="shared" si="1"/>
        <v>-29</v>
      </c>
      <c r="G14">
        <v>970</v>
      </c>
      <c r="H14">
        <f t="shared" si="2"/>
        <v>-29</v>
      </c>
      <c r="I14">
        <v>970</v>
      </c>
      <c r="J14">
        <f t="shared" si="3"/>
        <v>-29</v>
      </c>
      <c r="K14">
        <v>970</v>
      </c>
      <c r="L14" s="56">
        <f t="shared" si="4"/>
        <v>-29</v>
      </c>
    </row>
    <row r="15" spans="1:17" x14ac:dyDescent="0.35">
      <c r="A15" s="2" t="s">
        <v>21</v>
      </c>
      <c r="B15">
        <v>14</v>
      </c>
      <c r="C15">
        <v>969</v>
      </c>
      <c r="D15">
        <f t="shared" si="0"/>
        <v>-30</v>
      </c>
      <c r="E15">
        <v>969</v>
      </c>
      <c r="F15">
        <f t="shared" si="1"/>
        <v>-30</v>
      </c>
      <c r="G15">
        <v>969</v>
      </c>
      <c r="H15">
        <f t="shared" si="2"/>
        <v>-30</v>
      </c>
      <c r="I15">
        <v>969</v>
      </c>
      <c r="J15">
        <f t="shared" si="3"/>
        <v>-30</v>
      </c>
      <c r="K15">
        <v>969</v>
      </c>
      <c r="L15" s="56">
        <f t="shared" si="4"/>
        <v>-30</v>
      </c>
    </row>
    <row r="16" spans="1:17" x14ac:dyDescent="0.35">
      <c r="A16" s="2" t="s">
        <v>31</v>
      </c>
      <c r="B16">
        <v>5</v>
      </c>
      <c r="C16">
        <v>956</v>
      </c>
      <c r="D16">
        <f t="shared" si="0"/>
        <v>-43</v>
      </c>
      <c r="E16">
        <v>956</v>
      </c>
      <c r="F16">
        <f t="shared" si="1"/>
        <v>-43</v>
      </c>
      <c r="G16">
        <v>956</v>
      </c>
      <c r="H16">
        <f t="shared" si="2"/>
        <v>-43</v>
      </c>
      <c r="I16">
        <v>956</v>
      </c>
      <c r="J16">
        <f t="shared" si="3"/>
        <v>-43</v>
      </c>
      <c r="K16">
        <v>956</v>
      </c>
      <c r="L16" s="56">
        <f t="shared" si="4"/>
        <v>-43</v>
      </c>
    </row>
    <row r="17" spans="1:12" x14ac:dyDescent="0.35">
      <c r="A17" s="2" t="s">
        <v>25</v>
      </c>
      <c r="B17">
        <v>5</v>
      </c>
      <c r="C17">
        <v>956</v>
      </c>
      <c r="D17">
        <f t="shared" si="0"/>
        <v>-43</v>
      </c>
      <c r="E17">
        <v>956</v>
      </c>
      <c r="F17">
        <f t="shared" si="1"/>
        <v>-43</v>
      </c>
      <c r="G17">
        <v>956</v>
      </c>
      <c r="H17">
        <f t="shared" si="2"/>
        <v>-43</v>
      </c>
      <c r="I17">
        <v>956</v>
      </c>
      <c r="J17">
        <f t="shared" si="3"/>
        <v>-43</v>
      </c>
      <c r="K17">
        <v>956</v>
      </c>
      <c r="L17" s="56">
        <f t="shared" si="4"/>
        <v>-43</v>
      </c>
    </row>
    <row r="18" spans="1:12" x14ac:dyDescent="0.35">
      <c r="A18" s="2" t="s">
        <v>35</v>
      </c>
      <c r="B18">
        <v>14</v>
      </c>
      <c r="C18">
        <v>955</v>
      </c>
      <c r="D18">
        <f t="shared" si="0"/>
        <v>-44</v>
      </c>
      <c r="E18">
        <v>955</v>
      </c>
      <c r="F18">
        <f t="shared" si="1"/>
        <v>-44</v>
      </c>
      <c r="G18">
        <v>955</v>
      </c>
      <c r="H18">
        <f t="shared" si="2"/>
        <v>-44</v>
      </c>
      <c r="I18">
        <v>955</v>
      </c>
      <c r="J18">
        <f t="shared" si="3"/>
        <v>-44</v>
      </c>
      <c r="K18">
        <v>955</v>
      </c>
      <c r="L18" s="56">
        <f t="shared" si="4"/>
        <v>-44</v>
      </c>
    </row>
    <row r="19" spans="1:12" x14ac:dyDescent="0.35">
      <c r="A19" s="2" t="s">
        <v>22</v>
      </c>
      <c r="B19">
        <v>12</v>
      </c>
      <c r="C19">
        <v>955</v>
      </c>
      <c r="D19">
        <f t="shared" si="0"/>
        <v>-44</v>
      </c>
      <c r="E19">
        <v>955</v>
      </c>
      <c r="F19">
        <f t="shared" si="1"/>
        <v>-44</v>
      </c>
      <c r="G19">
        <v>955</v>
      </c>
      <c r="H19">
        <f t="shared" si="2"/>
        <v>-44</v>
      </c>
      <c r="I19">
        <v>955</v>
      </c>
      <c r="J19">
        <f t="shared" si="3"/>
        <v>-44</v>
      </c>
      <c r="K19">
        <v>955</v>
      </c>
      <c r="L19" s="56">
        <f t="shared" si="4"/>
        <v>-44</v>
      </c>
    </row>
    <row r="20" spans="1:12" x14ac:dyDescent="0.35">
      <c r="A20" s="2" t="s">
        <v>26</v>
      </c>
      <c r="B20">
        <v>11</v>
      </c>
      <c r="C20">
        <v>954</v>
      </c>
      <c r="D20">
        <f t="shared" si="0"/>
        <v>-45</v>
      </c>
      <c r="E20">
        <v>954</v>
      </c>
      <c r="F20">
        <f t="shared" si="1"/>
        <v>-45</v>
      </c>
      <c r="G20">
        <v>954</v>
      </c>
      <c r="H20">
        <f t="shared" si="2"/>
        <v>-45</v>
      </c>
      <c r="I20">
        <v>954</v>
      </c>
      <c r="J20">
        <f t="shared" si="3"/>
        <v>-45</v>
      </c>
      <c r="K20">
        <v>954</v>
      </c>
      <c r="L20" s="56">
        <f t="shared" si="4"/>
        <v>-45</v>
      </c>
    </row>
    <row r="21" spans="1:12" x14ac:dyDescent="0.35">
      <c r="A21" s="2" t="s">
        <v>17</v>
      </c>
      <c r="B21">
        <v>10</v>
      </c>
      <c r="C21">
        <v>953</v>
      </c>
      <c r="D21">
        <f t="shared" si="0"/>
        <v>-46</v>
      </c>
      <c r="E21">
        <v>953</v>
      </c>
      <c r="F21">
        <f t="shared" si="1"/>
        <v>-46</v>
      </c>
      <c r="G21">
        <v>953</v>
      </c>
      <c r="H21">
        <f t="shared" si="2"/>
        <v>-46</v>
      </c>
      <c r="I21">
        <v>953</v>
      </c>
      <c r="J21">
        <f t="shared" si="3"/>
        <v>-46</v>
      </c>
      <c r="K21">
        <v>953</v>
      </c>
      <c r="L21" s="56">
        <f t="shared" si="4"/>
        <v>-46</v>
      </c>
    </row>
    <row r="22" spans="1:12" x14ac:dyDescent="0.35">
      <c r="A22" s="2" t="s">
        <v>48</v>
      </c>
      <c r="B22">
        <v>6</v>
      </c>
      <c r="C22">
        <v>952</v>
      </c>
      <c r="D22">
        <f t="shared" si="0"/>
        <v>-47</v>
      </c>
      <c r="E22">
        <v>952</v>
      </c>
      <c r="F22">
        <f t="shared" si="1"/>
        <v>-47</v>
      </c>
      <c r="G22">
        <v>952</v>
      </c>
      <c r="H22">
        <f t="shared" si="2"/>
        <v>-47</v>
      </c>
      <c r="I22">
        <v>952</v>
      </c>
      <c r="J22">
        <f t="shared" si="3"/>
        <v>-47</v>
      </c>
      <c r="K22">
        <v>952</v>
      </c>
      <c r="L22" s="56">
        <f t="shared" si="4"/>
        <v>-47</v>
      </c>
    </row>
    <row r="23" spans="1:12" x14ac:dyDescent="0.35">
      <c r="A23" s="2" t="s">
        <v>36</v>
      </c>
      <c r="B23">
        <v>14</v>
      </c>
      <c r="C23">
        <v>947</v>
      </c>
      <c r="D23">
        <f t="shared" si="0"/>
        <v>-52</v>
      </c>
      <c r="E23">
        <v>947</v>
      </c>
      <c r="F23">
        <f t="shared" si="1"/>
        <v>-52</v>
      </c>
      <c r="G23">
        <v>947</v>
      </c>
      <c r="H23">
        <f t="shared" si="2"/>
        <v>-52</v>
      </c>
      <c r="I23">
        <v>947</v>
      </c>
      <c r="J23">
        <f t="shared" si="3"/>
        <v>-52</v>
      </c>
      <c r="K23">
        <v>947</v>
      </c>
      <c r="L23" s="56">
        <f t="shared" si="4"/>
        <v>-52</v>
      </c>
    </row>
    <row r="24" spans="1:12" x14ac:dyDescent="0.35">
      <c r="A24" s="2" t="s">
        <v>57</v>
      </c>
      <c r="B24">
        <v>10</v>
      </c>
      <c r="C24">
        <v>944</v>
      </c>
      <c r="D24">
        <f t="shared" si="0"/>
        <v>-55</v>
      </c>
      <c r="E24">
        <v>944</v>
      </c>
      <c r="F24">
        <f t="shared" si="1"/>
        <v>-55</v>
      </c>
      <c r="G24">
        <v>944</v>
      </c>
      <c r="H24">
        <f t="shared" si="2"/>
        <v>-55</v>
      </c>
      <c r="I24">
        <v>944</v>
      </c>
      <c r="J24">
        <f t="shared" si="3"/>
        <v>-55</v>
      </c>
      <c r="K24">
        <v>944</v>
      </c>
      <c r="L24" s="56">
        <f t="shared" si="4"/>
        <v>-55</v>
      </c>
    </row>
    <row r="25" spans="1:12" x14ac:dyDescent="0.35">
      <c r="A25" s="2" t="s">
        <v>61</v>
      </c>
      <c r="B25">
        <v>12</v>
      </c>
      <c r="C25">
        <v>944</v>
      </c>
      <c r="D25">
        <f t="shared" si="0"/>
        <v>-55</v>
      </c>
      <c r="E25">
        <v>944</v>
      </c>
      <c r="F25">
        <f t="shared" si="1"/>
        <v>-55</v>
      </c>
      <c r="G25">
        <v>944</v>
      </c>
      <c r="H25">
        <f t="shared" si="2"/>
        <v>-55</v>
      </c>
      <c r="I25">
        <v>944</v>
      </c>
      <c r="J25">
        <f t="shared" si="3"/>
        <v>-55</v>
      </c>
      <c r="K25">
        <v>944</v>
      </c>
      <c r="L25" s="56">
        <f t="shared" si="4"/>
        <v>-55</v>
      </c>
    </row>
    <row r="26" spans="1:12" x14ac:dyDescent="0.35">
      <c r="A26" s="2" t="s">
        <v>51</v>
      </c>
      <c r="B26">
        <v>6</v>
      </c>
      <c r="C26">
        <v>919</v>
      </c>
      <c r="D26">
        <f t="shared" si="0"/>
        <v>-80</v>
      </c>
      <c r="E26">
        <v>919</v>
      </c>
      <c r="F26">
        <f t="shared" si="1"/>
        <v>-80</v>
      </c>
      <c r="G26">
        <v>919</v>
      </c>
      <c r="H26">
        <f t="shared" si="2"/>
        <v>-80</v>
      </c>
      <c r="I26">
        <v>919</v>
      </c>
      <c r="J26">
        <f t="shared" si="3"/>
        <v>-80</v>
      </c>
      <c r="K26">
        <v>919</v>
      </c>
      <c r="L26" s="56">
        <f t="shared" si="4"/>
        <v>-80</v>
      </c>
    </row>
    <row r="27" spans="1:12" x14ac:dyDescent="0.35">
      <c r="A27" s="2" t="s">
        <v>42</v>
      </c>
      <c r="B27">
        <v>11</v>
      </c>
      <c r="C27">
        <v>891</v>
      </c>
      <c r="D27">
        <f t="shared" si="0"/>
        <v>-108</v>
      </c>
      <c r="E27">
        <v>891</v>
      </c>
      <c r="F27">
        <f t="shared" si="1"/>
        <v>-108</v>
      </c>
      <c r="G27">
        <v>891</v>
      </c>
      <c r="H27">
        <f t="shared" si="2"/>
        <v>-108</v>
      </c>
      <c r="I27">
        <v>891</v>
      </c>
      <c r="J27">
        <f t="shared" si="3"/>
        <v>-108</v>
      </c>
      <c r="K27">
        <v>891</v>
      </c>
      <c r="L27" s="56">
        <f t="shared" si="4"/>
        <v>-108</v>
      </c>
    </row>
    <row r="28" spans="1:12" x14ac:dyDescent="0.35">
      <c r="A28" s="2" t="s">
        <v>30</v>
      </c>
      <c r="B28">
        <v>11</v>
      </c>
      <c r="C28">
        <v>870</v>
      </c>
      <c r="D28">
        <f t="shared" si="0"/>
        <v>-129</v>
      </c>
      <c r="E28">
        <v>870</v>
      </c>
      <c r="F28">
        <f t="shared" si="1"/>
        <v>-129</v>
      </c>
      <c r="G28">
        <v>870</v>
      </c>
      <c r="H28">
        <f t="shared" si="2"/>
        <v>-129</v>
      </c>
      <c r="I28">
        <v>870</v>
      </c>
      <c r="J28">
        <f t="shared" si="3"/>
        <v>-129</v>
      </c>
      <c r="K28">
        <v>870</v>
      </c>
      <c r="L28" s="56">
        <f t="shared" si="4"/>
        <v>-129</v>
      </c>
    </row>
    <row r="29" spans="1:12" x14ac:dyDescent="0.35">
      <c r="A29" s="2" t="s">
        <v>50</v>
      </c>
      <c r="B29">
        <v>5</v>
      </c>
      <c r="C29">
        <v>866</v>
      </c>
      <c r="D29">
        <f t="shared" si="0"/>
        <v>-133</v>
      </c>
      <c r="E29">
        <v>866</v>
      </c>
      <c r="F29">
        <f t="shared" si="1"/>
        <v>-133</v>
      </c>
      <c r="G29">
        <v>866</v>
      </c>
      <c r="H29">
        <f t="shared" si="2"/>
        <v>-133</v>
      </c>
      <c r="I29">
        <v>866</v>
      </c>
      <c r="J29">
        <f t="shared" si="3"/>
        <v>-133</v>
      </c>
      <c r="K29">
        <v>866</v>
      </c>
      <c r="L29" s="56">
        <f t="shared" si="4"/>
        <v>-133</v>
      </c>
    </row>
    <row r="30" spans="1:12" x14ac:dyDescent="0.35">
      <c r="A30" s="2" t="s">
        <v>40</v>
      </c>
      <c r="B30">
        <v>10</v>
      </c>
      <c r="C30">
        <v>819</v>
      </c>
      <c r="D30">
        <f t="shared" si="0"/>
        <v>-180</v>
      </c>
      <c r="E30">
        <v>819</v>
      </c>
      <c r="F30">
        <f t="shared" si="1"/>
        <v>-180</v>
      </c>
      <c r="G30">
        <v>819</v>
      </c>
      <c r="H30">
        <f t="shared" si="2"/>
        <v>-180</v>
      </c>
      <c r="I30">
        <v>819</v>
      </c>
      <c r="J30">
        <f t="shared" si="3"/>
        <v>-180</v>
      </c>
      <c r="K30">
        <v>819</v>
      </c>
      <c r="L30" s="56">
        <f t="shared" si="4"/>
        <v>-180</v>
      </c>
    </row>
    <row r="31" spans="1:12" x14ac:dyDescent="0.35">
      <c r="A31" s="2" t="s">
        <v>28</v>
      </c>
      <c r="B31">
        <v>12</v>
      </c>
      <c r="C31">
        <v>777</v>
      </c>
      <c r="D31">
        <f t="shared" si="0"/>
        <v>-222</v>
      </c>
      <c r="E31">
        <v>777</v>
      </c>
      <c r="F31">
        <f t="shared" si="1"/>
        <v>-222</v>
      </c>
      <c r="G31">
        <v>777</v>
      </c>
      <c r="H31">
        <f t="shared" si="2"/>
        <v>-222</v>
      </c>
      <c r="I31">
        <v>777</v>
      </c>
      <c r="J31">
        <f t="shared" si="3"/>
        <v>-222</v>
      </c>
      <c r="K31">
        <v>777</v>
      </c>
      <c r="L31" s="56">
        <f t="shared" si="4"/>
        <v>-222</v>
      </c>
    </row>
    <row r="32" spans="1:12" x14ac:dyDescent="0.35">
      <c r="A32" s="2" t="s">
        <v>59</v>
      </c>
      <c r="B32">
        <v>11</v>
      </c>
      <c r="C32">
        <v>700</v>
      </c>
      <c r="D32">
        <f t="shared" si="0"/>
        <v>-299</v>
      </c>
      <c r="E32">
        <v>700</v>
      </c>
      <c r="F32">
        <f t="shared" si="1"/>
        <v>-299</v>
      </c>
      <c r="G32">
        <v>700</v>
      </c>
      <c r="H32">
        <f t="shared" si="2"/>
        <v>-299</v>
      </c>
      <c r="I32">
        <v>700</v>
      </c>
      <c r="J32">
        <f t="shared" si="3"/>
        <v>-299</v>
      </c>
      <c r="K32">
        <v>700</v>
      </c>
      <c r="L32" s="56">
        <f t="shared" si="4"/>
        <v>-299</v>
      </c>
    </row>
    <row r="33" spans="1:12" ht="15" thickBot="1" x14ac:dyDescent="0.4">
      <c r="A33" s="2" t="s">
        <v>33</v>
      </c>
      <c r="B33">
        <v>14</v>
      </c>
      <c r="C33">
        <v>650</v>
      </c>
      <c r="D33">
        <f t="shared" si="0"/>
        <v>-349</v>
      </c>
      <c r="E33">
        <v>650</v>
      </c>
      <c r="F33">
        <f t="shared" si="1"/>
        <v>-349</v>
      </c>
      <c r="G33">
        <v>650</v>
      </c>
      <c r="H33">
        <f t="shared" si="2"/>
        <v>-349</v>
      </c>
      <c r="I33">
        <v>650</v>
      </c>
      <c r="J33">
        <f t="shared" si="3"/>
        <v>-349</v>
      </c>
      <c r="K33">
        <v>650</v>
      </c>
      <c r="L33" s="58">
        <f t="shared" si="4"/>
        <v>-349</v>
      </c>
    </row>
  </sheetData>
  <autoFilter ref="A1:L33" xr:uid="{00000000-0009-0000-0000-000005000000}">
    <sortState xmlns:xlrd2="http://schemas.microsoft.com/office/spreadsheetml/2017/richdata2" ref="A2:L33">
      <sortCondition descending="1" ref="E2:E33"/>
    </sortState>
  </autoFilter>
  <sortState xmlns:xlrd2="http://schemas.microsoft.com/office/spreadsheetml/2017/richdata2" ref="A2:L33">
    <sortCondition descending="1" ref="C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U314"/>
  <sheetViews>
    <sheetView zoomScale="70" zoomScaleNormal="70" workbookViewId="0">
      <selection activeCell="Z75" sqref="A75:XFD75"/>
    </sheetView>
  </sheetViews>
  <sheetFormatPr defaultRowHeight="14.5" x14ac:dyDescent="0.35"/>
  <cols>
    <col min="1" max="1" width="8.453125" customWidth="1"/>
    <col min="2" max="2" width="60.90625" bestFit="1" customWidth="1"/>
    <col min="3" max="7" width="60.90625" customWidth="1"/>
    <col min="8" max="27" width="9.1796875" customWidth="1"/>
    <col min="28" max="28" width="20.453125" bestFit="1" customWidth="1"/>
    <col min="33" max="36" width="9.1796875" customWidth="1"/>
    <col min="37" max="37" width="20.26953125" bestFit="1" customWidth="1"/>
    <col min="38" max="39" width="17.90625" bestFit="1" customWidth="1"/>
    <col min="40" max="40" width="15.90625" bestFit="1" customWidth="1"/>
    <col min="41" max="41" width="17.90625" bestFit="1" customWidth="1"/>
    <col min="42" max="42" width="23.54296875" bestFit="1" customWidth="1"/>
    <col min="43" max="43" width="21.6328125" bestFit="1" customWidth="1"/>
    <col min="44" max="44" width="22.08984375" bestFit="1" customWidth="1"/>
    <col min="45" max="45" width="20.453125" bestFit="1" customWidth="1"/>
    <col min="46" max="46" width="22.36328125" bestFit="1" customWidth="1"/>
    <col min="47" max="47" width="26.08984375" customWidth="1"/>
    <col min="48" max="48" width="11" bestFit="1" customWidth="1"/>
    <col min="51" max="51" width="19.54296875" bestFit="1" customWidth="1"/>
  </cols>
  <sheetData>
    <row r="1" spans="1:47" ht="15" thickBot="1" x14ac:dyDescent="0.4">
      <c r="A1" s="6" t="s">
        <v>104</v>
      </c>
      <c r="B1" s="6" t="s">
        <v>105</v>
      </c>
      <c r="C1" s="6" t="s">
        <v>106</v>
      </c>
      <c r="D1" s="6" t="s">
        <v>108</v>
      </c>
      <c r="E1" s="6" t="s">
        <v>107</v>
      </c>
      <c r="F1" s="6" t="s">
        <v>109</v>
      </c>
      <c r="G1" s="6" t="s">
        <v>538</v>
      </c>
      <c r="H1" s="6" t="s">
        <v>110</v>
      </c>
      <c r="I1" s="6" t="s">
        <v>111</v>
      </c>
      <c r="J1" s="6" t="s">
        <v>112</v>
      </c>
      <c r="K1" s="6" t="s">
        <v>113</v>
      </c>
      <c r="L1" s="6" t="s">
        <v>114</v>
      </c>
      <c r="M1" s="6" t="s">
        <v>115</v>
      </c>
      <c r="N1" s="6" t="s">
        <v>116</v>
      </c>
      <c r="O1" s="6" t="s">
        <v>117</v>
      </c>
      <c r="P1" s="6" t="s">
        <v>118</v>
      </c>
      <c r="Q1" s="6" t="s">
        <v>119</v>
      </c>
      <c r="R1" s="6" t="s">
        <v>120</v>
      </c>
      <c r="S1" s="6" t="s">
        <v>121</v>
      </c>
      <c r="T1" s="6" t="s">
        <v>122</v>
      </c>
      <c r="U1" s="6" t="s">
        <v>123</v>
      </c>
      <c r="V1" s="6" t="s">
        <v>156</v>
      </c>
      <c r="W1" s="6">
        <v>0</v>
      </c>
      <c r="X1" s="7" t="s">
        <v>124</v>
      </c>
      <c r="Y1" s="6" t="s">
        <v>125</v>
      </c>
      <c r="Z1" s="6" t="s">
        <v>126</v>
      </c>
      <c r="AA1" s="6" t="s">
        <v>127</v>
      </c>
      <c r="AB1" s="6" t="s">
        <v>128</v>
      </c>
      <c r="AC1" s="6" t="s">
        <v>129</v>
      </c>
      <c r="AD1" s="6" t="s">
        <v>2</v>
      </c>
      <c r="AE1" s="6" t="s">
        <v>4</v>
      </c>
      <c r="AF1" s="8" t="s">
        <v>11</v>
      </c>
      <c r="AG1" s="8" t="s">
        <v>68</v>
      </c>
      <c r="AH1" s="8" t="s">
        <v>14</v>
      </c>
      <c r="AI1" s="8" t="s">
        <v>12</v>
      </c>
      <c r="AJ1" s="69" t="s">
        <v>224</v>
      </c>
      <c r="AK1" s="6" t="s">
        <v>130</v>
      </c>
      <c r="AL1" s="51" t="s">
        <v>526</v>
      </c>
      <c r="AM1" s="51" t="s">
        <v>527</v>
      </c>
      <c r="AN1" s="51" t="s">
        <v>528</v>
      </c>
      <c r="AO1" s="51" t="s">
        <v>529</v>
      </c>
      <c r="AP1" s="85" t="s">
        <v>530</v>
      </c>
      <c r="AQ1" s="65" t="s">
        <v>531</v>
      </c>
      <c r="AR1" s="65" t="s">
        <v>532</v>
      </c>
      <c r="AS1" s="65" t="s">
        <v>533</v>
      </c>
      <c r="AT1" s="65" t="s">
        <v>534</v>
      </c>
      <c r="AU1" s="85" t="s">
        <v>535</v>
      </c>
    </row>
    <row r="2" spans="1:47" x14ac:dyDescent="0.35">
      <c r="B2" t="str">
        <f t="shared" ref="B2:B65" si="0">IF(AB2&lt;&gt;AD2,CONCATENATE(J2,AB2,M2,AC2,M2,AD2,N2,O2,AE2,N2,K2,Q2,R2,S2,T2,U2,V2),CONCATENATE(J2,AB2,M2,AC2,N2,O2,AE2,N2,K2,Q2,R2,S2,T2,U2,V2))</f>
        <v xml:space="preserve">&lt;li&gt; Ravens, DEF. Bye: 14.  &lt;/li&gt;  </v>
      </c>
      <c r="C2" t="str">
        <f t="shared" ref="C2:C65" si="1">IF(AB2&lt;&gt;AD2,CONCATENATE(J2,AB2,M2,AC2,M2,AD2,N2,O2,AE2,N2,X2,Y2,AA2,AL2,Z2,K2,Q2,R2,S2,T2,U2,V2),CONCATENATE(J2,AB2,M2,AC2,N2,O2,AE2,N2,X2,Y2,AA2,AL2,Z2,K2,Q2,R2,S2,T2,U2,V2))</f>
        <v xml:space="preserve">&lt;li&gt; Ravens, DEF. Bye: 14.  -- &lt;b&gt;$1&lt;/b&gt; &lt;/li&gt;  </v>
      </c>
      <c r="D2" t="str">
        <f t="shared" ref="D2:D65" si="2">IF(AB2&lt;&gt;AD2,CONCATENATE(J2,AB2,M2,AC2,M2,AD2,N2,O2,AE2,N2,X2,Y2,AA2,AM2,Z2,K2,Q2,R2,S2,T2,U2,V2),CONCATENATE(J2,AB2,M2,AC2,N2,O2,AE2,N2,X2,Y2,AA2,AM2,Z2,K2,Q2,R2,S2,T2,U2,V2))</f>
        <v xml:space="preserve">&lt;li&gt; Ravens, DEF. Bye: 14.  -- &lt;b&gt;$1&lt;/b&gt; &lt;/li&gt;  </v>
      </c>
      <c r="E2" t="str">
        <f t="shared" ref="E2:E65" si="3">IF(AB2&lt;&gt;AD2,CONCATENATE(J2,AB2,M2,AC2,M2,AD2,N2,O2,AE2,N2,X2,Y2,AA2,AN2,Z2,K2,Q2,R2,S2,T2,U2,V2),CONCATENATE(J2,AB2,M2,AC2,N2,O2,AE2,N2,X2,Y2,AA2,AN2,Z2,K2,Q2,R2,S2,T2,U2,V2))</f>
        <v xml:space="preserve">&lt;li&gt; Ravens, DEF. Bye: 14.  -- &lt;b&gt;$1&lt;/b&gt; &lt;/li&gt;  </v>
      </c>
      <c r="F2" t="str">
        <f t="shared" ref="F2:F65" si="4">IF(AB2&lt;&gt;AD2,CONCATENATE(J2,AB2,M2,AC2,M2,AD2,N2,O2,AE2,N2,X2,Y2,AA2,AO2,Z2,K2,Q2,R2,S2,T2,U2,V2),CONCATENATE(J2,AB2,M2,AC2,N2,O2,AE2,N2,X2,Y2,AA2,AO2,Z2,K2,Q2,R2,S2,T2,U2,V2))</f>
        <v xml:space="preserve">&lt;li&gt; Ravens, DEF. Bye: 14.  -- &lt;b&gt;$1&lt;/b&gt; &lt;/li&gt;  </v>
      </c>
      <c r="G2" t="str">
        <f t="shared" ref="G2:G65" si="5">IF(AB2&lt;&gt;AD2,CONCATENATE(J2,AB2,M2,AC2,M2,AD2,N2,O2,AE2,N2,X2,Y2,AA2,AP2,Z2,K2,Q2,R2,S2,T2,U2,V2),CONCATENATE(J2,AB2,M2,AC2,N2,O2,AE2,N2,X2,Y2,AA2,AP2,Z2,K2,Q2,R2,S2,T2,U2,V2))</f>
        <v xml:space="preserve">&lt;li&gt; Ravens, DEF. Bye: 14.  -- &lt;b&gt;$1&lt;/b&gt; &lt;/li&gt;  </v>
      </c>
      <c r="H2" t="s">
        <v>139</v>
      </c>
      <c r="I2" t="s">
        <v>140</v>
      </c>
      <c r="J2" t="s">
        <v>141</v>
      </c>
      <c r="K2" t="s">
        <v>142</v>
      </c>
      <c r="L2" t="s">
        <v>143</v>
      </c>
      <c r="M2" t="s">
        <v>144</v>
      </c>
      <c r="N2" t="s">
        <v>145</v>
      </c>
      <c r="O2" t="s">
        <v>146</v>
      </c>
      <c r="P2" t="str">
        <f t="shared" ref="P2:P65" si="6">CHAR(10)</f>
        <v xml:space="preserve">
</v>
      </c>
      <c r="Q2" t="str">
        <f t="shared" ref="Q2:Q65" si="7">IF(MOD(W2,10)=0,CONCATENATE(P2,P2,L2,L2,P2,P2,P2)," ")</f>
        <v xml:space="preserve"> </v>
      </c>
      <c r="R2" t="str">
        <f t="shared" ref="R2:R65" si="8">IF(W2=20,CONCATENATE(P2,P2,P2,L2,P2,"&lt;center&gt;",P2,P2,"&lt;?php",P2,R$1,P2,"?&gt;",P2,P2,"&lt;/center&gt;",P2,L2,P2,P2,P2,P2),"")</f>
        <v/>
      </c>
      <c r="S2" t="str">
        <f t="shared" ref="S2:S65" si="9">IF(W2=40,CONCATENATE(P2,P2,P2,L2,P2,"&lt;center&gt;",P2,P2,"&lt;?php",P2,S$1,P2,"?&gt;",P2,P2,"&lt;/center&gt;",P2,L2,P2,P2,P2,P2),"")</f>
        <v/>
      </c>
      <c r="T2" t="str">
        <f t="shared" ref="T2:T65" si="10">IF(W2=60,CONCATENATE(P2,P2,P2,L2,P2,"&lt;center&gt;",P2,P2,"&lt;?php",P2,T$1,P2,"?&gt;",P2,P2,"&lt;/center&gt;",P2,L2,P2,P2,P2,P2),"")</f>
        <v/>
      </c>
      <c r="U2" t="str">
        <f t="shared" ref="U2:U65" si="11">IF(W2=80,CONCATENATE(P2,P2,P2,L2,P2,"&lt;center&gt;",P2,P2,"&lt;?php",P2,U$1,P2,"?&gt;",P2,P2,"&lt;/center&gt;",P2,L2,P2,P2,P2,P2),"")</f>
        <v/>
      </c>
      <c r="V2" t="str">
        <f t="shared" ref="V2:V65" si="12">IF(W2=100,CONCATENATE(P2,P2,P2,P2,"&lt;?php",P2,V$1,P2,"?&gt;",P2,P2,P2,P2,P2),"")</f>
        <v/>
      </c>
      <c r="W2">
        <f t="shared" ref="W2:W65" si="13">W1+1</f>
        <v>1</v>
      </c>
      <c r="X2" s="11" t="s">
        <v>147</v>
      </c>
      <c r="Y2" s="12" t="s">
        <v>148</v>
      </c>
      <c r="Z2" s="12" t="s">
        <v>149</v>
      </c>
      <c r="AA2" s="12" t="s">
        <v>150</v>
      </c>
      <c r="AB2" s="1" t="str">
        <f>DEFs!A2</f>
        <v>Ravens</v>
      </c>
      <c r="AC2" s="12" t="s">
        <v>171</v>
      </c>
      <c r="AD2" t="str">
        <f t="shared" ref="AD2:AD33" si="14">AB2</f>
        <v>Ravens</v>
      </c>
      <c r="AE2">
        <f>DEFs!B2</f>
        <v>14</v>
      </c>
      <c r="AF2">
        <f>DEFs!D2</f>
        <v>0</v>
      </c>
      <c r="AG2">
        <f>DEFs!F2</f>
        <v>0</v>
      </c>
      <c r="AH2">
        <f>DEFs!H2</f>
        <v>0</v>
      </c>
      <c r="AI2">
        <f>DEFs!J2</f>
        <v>0</v>
      </c>
      <c r="AJ2" s="70">
        <f>DEFs!L2</f>
        <v>0</v>
      </c>
      <c r="AK2" t="str">
        <f t="shared" ref="AK2:AK65" si="15">AB2</f>
        <v>Ravens</v>
      </c>
      <c r="AL2" s="52">
        <f t="shared" ref="AL2:AL65" si="16">ROUNDUP((0.43+0.01*((STDEV($AQ$2:$AQ$312)-STDEV(AQ$2:AQ$312))))*AQ2,0)</f>
        <v>1</v>
      </c>
      <c r="AM2" s="52">
        <f t="shared" ref="AM2:AM65" si="17">ROUNDUP((0.43+0.01*((STDEV($AQ$2:$AQ$312)-STDEV(AR$2:AR$312))))*AR2,0)</f>
        <v>1</v>
      </c>
      <c r="AN2" s="52">
        <f t="shared" ref="AN2:AN65" si="18">ROUNDUP((0.43+0.01*((STDEV($AQ$2:$AQ$312)-STDEV(AS$2:AS$312))))*AS2,0)</f>
        <v>1</v>
      </c>
      <c r="AO2" s="52">
        <f t="shared" ref="AO2:AO65" si="19">ROUNDUP((0.43+0.01*((STDEV($AQ$2:$AQ$312)-STDEV(AT$2:AT$312))))*AT2,0)</f>
        <v>1</v>
      </c>
      <c r="AP2" s="52">
        <f t="shared" ref="AP2:AP65" si="20">ROUNDUP((0.43+0.01*((STDEV($AQ$2:$AQ$312)-STDEV(AU$2:AU$312))))*AU2,0)</f>
        <v>1</v>
      </c>
      <c r="AQ2">
        <f t="shared" ref="AQ2:AQ65" si="21">IF(AF2&gt;0,AF2,1)</f>
        <v>1</v>
      </c>
      <c r="AR2">
        <f t="shared" ref="AR2:AR65" si="22">IF(AG2&gt;0,AG2,1)</f>
        <v>1</v>
      </c>
      <c r="AS2">
        <f t="shared" ref="AS2:AS65" si="23">IF(AH2&gt;0,AH2,1)</f>
        <v>1</v>
      </c>
      <c r="AT2">
        <f t="shared" ref="AT2:AT65" si="24">IF(AI2&gt;0,AI2,1)</f>
        <v>1</v>
      </c>
      <c r="AU2">
        <f t="shared" ref="AU2:AU65" si="25">IF(AJ2&gt;0,AJ2,1)</f>
        <v>1</v>
      </c>
    </row>
    <row r="3" spans="1:47" x14ac:dyDescent="0.35">
      <c r="B3" t="str">
        <f t="shared" si="0"/>
        <v xml:space="preserve">&lt;li&gt; 49ers, DEF. Bye: 9.  &lt;/li&gt;  </v>
      </c>
      <c r="C3" t="str">
        <f t="shared" si="1"/>
        <v xml:space="preserve">&lt;li&gt; 49ers, DEF. Bye: 9.  -- &lt;b&gt;$1&lt;/b&gt; &lt;/li&gt;  </v>
      </c>
      <c r="D3" t="str">
        <f t="shared" si="2"/>
        <v xml:space="preserve">&lt;li&gt; 49ers, DEF. Bye: 9.  -- &lt;b&gt;$1&lt;/b&gt; &lt;/li&gt;  </v>
      </c>
      <c r="E3" t="str">
        <f t="shared" si="3"/>
        <v xml:space="preserve">&lt;li&gt; 49ers, DEF. Bye: 9.  -- &lt;b&gt;$1&lt;/b&gt; &lt;/li&gt;  </v>
      </c>
      <c r="F3" t="str">
        <f t="shared" si="4"/>
        <v xml:space="preserve">&lt;li&gt; 49ers, DEF. Bye: 9.  -- &lt;b&gt;$1&lt;/b&gt; &lt;/li&gt;  </v>
      </c>
      <c r="G3" t="str">
        <f t="shared" si="5"/>
        <v xml:space="preserve">&lt;li&gt; 49ers, DEF. Bye: 9.  -- &lt;b&gt;$1&lt;/b&gt; &lt;/li&gt;  </v>
      </c>
      <c r="H3" t="s">
        <v>139</v>
      </c>
      <c r="I3" t="s">
        <v>140</v>
      </c>
      <c r="J3" t="s">
        <v>141</v>
      </c>
      <c r="K3" t="s">
        <v>142</v>
      </c>
      <c r="L3" t="s">
        <v>143</v>
      </c>
      <c r="M3" t="s">
        <v>144</v>
      </c>
      <c r="N3" t="s">
        <v>145</v>
      </c>
      <c r="O3" t="s">
        <v>146</v>
      </c>
      <c r="P3" t="str">
        <f t="shared" si="6"/>
        <v xml:space="preserve">
</v>
      </c>
      <c r="Q3" t="str">
        <f t="shared" si="7"/>
        <v xml:space="preserve"> </v>
      </c>
      <c r="R3" t="str">
        <f t="shared" si="8"/>
        <v/>
      </c>
      <c r="S3" t="str">
        <f t="shared" si="9"/>
        <v/>
      </c>
      <c r="T3" t="str">
        <f t="shared" si="10"/>
        <v/>
      </c>
      <c r="U3" t="str">
        <f t="shared" si="11"/>
        <v/>
      </c>
      <c r="V3" t="str">
        <f t="shared" si="12"/>
        <v/>
      </c>
      <c r="W3">
        <f t="shared" si="13"/>
        <v>2</v>
      </c>
      <c r="X3" s="11" t="s">
        <v>147</v>
      </c>
      <c r="Y3" s="12" t="s">
        <v>148</v>
      </c>
      <c r="Z3" s="12" t="s">
        <v>149</v>
      </c>
      <c r="AA3" s="12" t="s">
        <v>150</v>
      </c>
      <c r="AB3" s="1" t="str">
        <f>DEFs!A3</f>
        <v>49ers</v>
      </c>
      <c r="AC3" s="12" t="s">
        <v>171</v>
      </c>
      <c r="AD3" t="str">
        <f t="shared" si="14"/>
        <v>49ers</v>
      </c>
      <c r="AE3">
        <f>DEFs!B3</f>
        <v>9</v>
      </c>
      <c r="AF3">
        <f>DEFs!D3</f>
        <v>-13</v>
      </c>
      <c r="AG3">
        <f>DEFs!F3</f>
        <v>-13</v>
      </c>
      <c r="AH3">
        <f>DEFs!H3</f>
        <v>-13</v>
      </c>
      <c r="AI3">
        <f>DEFs!J3</f>
        <v>-13</v>
      </c>
      <c r="AJ3" s="70">
        <f>DEFs!L3</f>
        <v>-13</v>
      </c>
      <c r="AK3" t="str">
        <f t="shared" si="15"/>
        <v>49ers</v>
      </c>
      <c r="AL3" s="52">
        <f t="shared" si="16"/>
        <v>1</v>
      </c>
      <c r="AM3" s="52">
        <f t="shared" si="17"/>
        <v>1</v>
      </c>
      <c r="AN3" s="52">
        <f t="shared" si="18"/>
        <v>1</v>
      </c>
      <c r="AO3" s="52">
        <f t="shared" si="19"/>
        <v>1</v>
      </c>
      <c r="AP3" s="52">
        <f t="shared" si="20"/>
        <v>1</v>
      </c>
      <c r="AQ3">
        <f t="shared" si="21"/>
        <v>1</v>
      </c>
      <c r="AR3">
        <f t="shared" si="22"/>
        <v>1</v>
      </c>
      <c r="AS3">
        <f t="shared" si="23"/>
        <v>1</v>
      </c>
      <c r="AT3">
        <f t="shared" si="24"/>
        <v>1</v>
      </c>
      <c r="AU3">
        <f t="shared" si="25"/>
        <v>1</v>
      </c>
    </row>
    <row r="4" spans="1:47" x14ac:dyDescent="0.35">
      <c r="B4" t="str">
        <f t="shared" si="0"/>
        <v xml:space="preserve">&lt;li&gt; Bills, DEF. Bye: 12.  &lt;/li&gt;  </v>
      </c>
      <c r="C4" t="str">
        <f t="shared" si="1"/>
        <v xml:space="preserve">&lt;li&gt; Bills, DEF. Bye: 12.  -- &lt;b&gt;$1&lt;/b&gt; &lt;/li&gt;  </v>
      </c>
      <c r="D4" t="str">
        <f t="shared" si="2"/>
        <v xml:space="preserve">&lt;li&gt; Bills, DEF. Bye: 12.  -- &lt;b&gt;$1&lt;/b&gt; &lt;/li&gt;  </v>
      </c>
      <c r="E4" t="str">
        <f t="shared" si="3"/>
        <v xml:space="preserve">&lt;li&gt; Bills, DEF. Bye: 12.  -- &lt;b&gt;$1&lt;/b&gt; &lt;/li&gt;  </v>
      </c>
      <c r="F4" t="str">
        <f t="shared" si="4"/>
        <v xml:space="preserve">&lt;li&gt; Bills, DEF. Bye: 12.  -- &lt;b&gt;$1&lt;/b&gt; &lt;/li&gt;  </v>
      </c>
      <c r="G4" t="str">
        <f t="shared" si="5"/>
        <v xml:space="preserve">&lt;li&gt; Bills, DEF. Bye: 12.  -- &lt;b&gt;$1&lt;/b&gt; &lt;/li&gt;  </v>
      </c>
      <c r="H4" t="s">
        <v>139</v>
      </c>
      <c r="I4" t="s">
        <v>140</v>
      </c>
      <c r="J4" t="s">
        <v>141</v>
      </c>
      <c r="K4" t="s">
        <v>142</v>
      </c>
      <c r="L4" t="s">
        <v>143</v>
      </c>
      <c r="M4" t="s">
        <v>144</v>
      </c>
      <c r="N4" t="s">
        <v>145</v>
      </c>
      <c r="O4" t="s">
        <v>146</v>
      </c>
      <c r="P4" t="str">
        <f t="shared" si="6"/>
        <v xml:space="preserve">
</v>
      </c>
      <c r="Q4" t="str">
        <f t="shared" si="7"/>
        <v xml:space="preserve"> </v>
      </c>
      <c r="R4" t="str">
        <f t="shared" si="8"/>
        <v/>
      </c>
      <c r="S4" t="str">
        <f t="shared" si="9"/>
        <v/>
      </c>
      <c r="T4" t="str">
        <f t="shared" si="10"/>
        <v/>
      </c>
      <c r="U4" t="str">
        <f t="shared" si="11"/>
        <v/>
      </c>
      <c r="V4" t="str">
        <f t="shared" si="12"/>
        <v/>
      </c>
      <c r="W4">
        <f t="shared" si="13"/>
        <v>3</v>
      </c>
      <c r="X4" s="11" t="s">
        <v>147</v>
      </c>
      <c r="Y4" s="12" t="s">
        <v>148</v>
      </c>
      <c r="Z4" s="12" t="s">
        <v>149</v>
      </c>
      <c r="AA4" s="12" t="s">
        <v>150</v>
      </c>
      <c r="AB4" s="1" t="str">
        <f>DEFs!A4</f>
        <v>Bills</v>
      </c>
      <c r="AC4" s="12" t="s">
        <v>171</v>
      </c>
      <c r="AD4" t="str">
        <f t="shared" si="14"/>
        <v>Bills</v>
      </c>
      <c r="AE4">
        <f>DEFs!B4</f>
        <v>12</v>
      </c>
      <c r="AF4">
        <f>DEFs!D4</f>
        <v>-16</v>
      </c>
      <c r="AG4">
        <f>DEFs!F4</f>
        <v>-16</v>
      </c>
      <c r="AH4">
        <f>DEFs!H4</f>
        <v>-16</v>
      </c>
      <c r="AI4">
        <f>DEFs!J4</f>
        <v>-16</v>
      </c>
      <c r="AJ4" s="70">
        <f>DEFs!L4</f>
        <v>-16</v>
      </c>
      <c r="AK4" t="str">
        <f t="shared" si="15"/>
        <v>Bills</v>
      </c>
      <c r="AL4" s="52">
        <f t="shared" si="16"/>
        <v>1</v>
      </c>
      <c r="AM4" s="52">
        <f t="shared" si="17"/>
        <v>1</v>
      </c>
      <c r="AN4" s="52">
        <f t="shared" si="18"/>
        <v>1</v>
      </c>
      <c r="AO4" s="52">
        <f t="shared" si="19"/>
        <v>1</v>
      </c>
      <c r="AP4" s="52">
        <f t="shared" si="20"/>
        <v>1</v>
      </c>
      <c r="AQ4">
        <f t="shared" si="21"/>
        <v>1</v>
      </c>
      <c r="AR4">
        <f t="shared" si="22"/>
        <v>1</v>
      </c>
      <c r="AS4">
        <f t="shared" si="23"/>
        <v>1</v>
      </c>
      <c r="AT4">
        <f t="shared" si="24"/>
        <v>1</v>
      </c>
      <c r="AU4">
        <f t="shared" si="25"/>
        <v>1</v>
      </c>
    </row>
    <row r="5" spans="1:47" x14ac:dyDescent="0.35">
      <c r="B5" t="str">
        <f t="shared" si="0"/>
        <v xml:space="preserve">&lt;li&gt; Raiders, DEF. Bye: 10.  &lt;/li&gt;  </v>
      </c>
      <c r="C5" t="str">
        <f t="shared" si="1"/>
        <v xml:space="preserve">&lt;li&gt; Raiders, DEF. Bye: 10.  -- &lt;b&gt;$1&lt;/b&gt; &lt;/li&gt;  </v>
      </c>
      <c r="D5" t="str">
        <f t="shared" si="2"/>
        <v xml:space="preserve">&lt;li&gt; Raiders, DEF. Bye: 10.  -- &lt;b&gt;$1&lt;/b&gt; &lt;/li&gt;  </v>
      </c>
      <c r="E5" t="str">
        <f t="shared" si="3"/>
        <v xml:space="preserve">&lt;li&gt; Raiders, DEF. Bye: 10.  -- &lt;b&gt;$1&lt;/b&gt; &lt;/li&gt;  </v>
      </c>
      <c r="F5" t="str">
        <f t="shared" si="4"/>
        <v xml:space="preserve">&lt;li&gt; Raiders, DEF. Bye: 10.  -- &lt;b&gt;$1&lt;/b&gt; &lt;/li&gt;  </v>
      </c>
      <c r="G5" t="str">
        <f t="shared" si="5"/>
        <v xml:space="preserve">&lt;li&gt; Raiders, DEF. Bye: 10.  -- &lt;b&gt;$1&lt;/b&gt; &lt;/li&gt;  </v>
      </c>
      <c r="H5" t="s">
        <v>139</v>
      </c>
      <c r="I5" t="s">
        <v>140</v>
      </c>
      <c r="J5" t="s">
        <v>141</v>
      </c>
      <c r="K5" t="s">
        <v>142</v>
      </c>
      <c r="L5" t="s">
        <v>143</v>
      </c>
      <c r="M5" t="s">
        <v>144</v>
      </c>
      <c r="N5" t="s">
        <v>145</v>
      </c>
      <c r="O5" t="s">
        <v>146</v>
      </c>
      <c r="P5" t="str">
        <f t="shared" si="6"/>
        <v xml:space="preserve">
</v>
      </c>
      <c r="Q5" t="str">
        <f t="shared" si="7"/>
        <v xml:space="preserve"> </v>
      </c>
      <c r="R5" t="str">
        <f t="shared" si="8"/>
        <v/>
      </c>
      <c r="S5" t="str">
        <f t="shared" si="9"/>
        <v/>
      </c>
      <c r="T5" t="str">
        <f t="shared" si="10"/>
        <v/>
      </c>
      <c r="U5" t="str">
        <f t="shared" si="11"/>
        <v/>
      </c>
      <c r="V5" t="str">
        <f t="shared" si="12"/>
        <v/>
      </c>
      <c r="W5">
        <f t="shared" si="13"/>
        <v>4</v>
      </c>
      <c r="X5" s="11" t="s">
        <v>147</v>
      </c>
      <c r="Y5" s="12" t="s">
        <v>148</v>
      </c>
      <c r="Z5" s="12" t="s">
        <v>149</v>
      </c>
      <c r="AA5" s="12" t="s">
        <v>150</v>
      </c>
      <c r="AB5" s="1" t="str">
        <f>DEFs!A5</f>
        <v>Raiders</v>
      </c>
      <c r="AC5" s="12" t="s">
        <v>171</v>
      </c>
      <c r="AD5" t="str">
        <f t="shared" si="14"/>
        <v>Raiders</v>
      </c>
      <c r="AE5">
        <f>DEFs!B5</f>
        <v>10</v>
      </c>
      <c r="AF5">
        <f>DEFs!D5</f>
        <v>-16</v>
      </c>
      <c r="AG5">
        <f>DEFs!F5</f>
        <v>-16</v>
      </c>
      <c r="AH5">
        <f>DEFs!H5</f>
        <v>-16</v>
      </c>
      <c r="AI5">
        <f>DEFs!J5</f>
        <v>-16</v>
      </c>
      <c r="AJ5" s="70">
        <f>DEFs!L5</f>
        <v>-16</v>
      </c>
      <c r="AK5" t="str">
        <f t="shared" si="15"/>
        <v>Raiders</v>
      </c>
      <c r="AL5" s="52">
        <f t="shared" si="16"/>
        <v>1</v>
      </c>
      <c r="AM5" s="52">
        <f t="shared" si="17"/>
        <v>1</v>
      </c>
      <c r="AN5" s="52">
        <f t="shared" si="18"/>
        <v>1</v>
      </c>
      <c r="AO5" s="52">
        <f t="shared" si="19"/>
        <v>1</v>
      </c>
      <c r="AP5" s="52">
        <f t="shared" si="20"/>
        <v>1</v>
      </c>
      <c r="AQ5">
        <f t="shared" si="21"/>
        <v>1</v>
      </c>
      <c r="AR5">
        <f t="shared" si="22"/>
        <v>1</v>
      </c>
      <c r="AS5">
        <f t="shared" si="23"/>
        <v>1</v>
      </c>
      <c r="AT5">
        <f t="shared" si="24"/>
        <v>1</v>
      </c>
      <c r="AU5">
        <f t="shared" si="25"/>
        <v>1</v>
      </c>
    </row>
    <row r="6" spans="1:47" x14ac:dyDescent="0.35">
      <c r="B6" t="str">
        <f t="shared" si="0"/>
        <v xml:space="preserve">&lt;li&gt; Cowboys, DEF. Bye: 7.  &lt;/li&gt;  </v>
      </c>
      <c r="C6" t="str">
        <f t="shared" si="1"/>
        <v xml:space="preserve">&lt;li&gt; Cowboys, DEF. Bye: 7.  -- &lt;b&gt;$1&lt;/b&gt; &lt;/li&gt;  </v>
      </c>
      <c r="D6" t="str">
        <f t="shared" si="2"/>
        <v xml:space="preserve">&lt;li&gt; Cowboys, DEF. Bye: 7.  -- &lt;b&gt;$1&lt;/b&gt; &lt;/li&gt;  </v>
      </c>
      <c r="E6" t="str">
        <f t="shared" si="3"/>
        <v xml:space="preserve">&lt;li&gt; Cowboys, DEF. Bye: 7.  -- &lt;b&gt;$1&lt;/b&gt; &lt;/li&gt;  </v>
      </c>
      <c r="F6" t="str">
        <f t="shared" si="4"/>
        <v xml:space="preserve">&lt;li&gt; Cowboys, DEF. Bye: 7.  -- &lt;b&gt;$1&lt;/b&gt; &lt;/li&gt;  </v>
      </c>
      <c r="G6" t="str">
        <f t="shared" si="5"/>
        <v xml:space="preserve">&lt;li&gt; Cowboys, DEF. Bye: 7.  -- &lt;b&gt;$1&lt;/b&gt; &lt;/li&gt;  </v>
      </c>
      <c r="H6" t="s">
        <v>139</v>
      </c>
      <c r="I6" t="s">
        <v>140</v>
      </c>
      <c r="J6" t="s">
        <v>141</v>
      </c>
      <c r="K6" t="s">
        <v>142</v>
      </c>
      <c r="L6" t="s">
        <v>143</v>
      </c>
      <c r="M6" t="s">
        <v>144</v>
      </c>
      <c r="N6" t="s">
        <v>145</v>
      </c>
      <c r="O6" t="s">
        <v>146</v>
      </c>
      <c r="P6" t="str">
        <f t="shared" si="6"/>
        <v xml:space="preserve">
</v>
      </c>
      <c r="Q6" t="str">
        <f t="shared" si="7"/>
        <v xml:space="preserve"> </v>
      </c>
      <c r="R6" t="str">
        <f t="shared" si="8"/>
        <v/>
      </c>
      <c r="S6" t="str">
        <f t="shared" si="9"/>
        <v/>
      </c>
      <c r="T6" t="str">
        <f t="shared" si="10"/>
        <v/>
      </c>
      <c r="U6" t="str">
        <f t="shared" si="11"/>
        <v/>
      </c>
      <c r="V6" t="str">
        <f t="shared" si="12"/>
        <v/>
      </c>
      <c r="W6">
        <f t="shared" si="13"/>
        <v>5</v>
      </c>
      <c r="X6" s="11" t="s">
        <v>147</v>
      </c>
      <c r="Y6" s="12" t="s">
        <v>148</v>
      </c>
      <c r="Z6" s="12" t="s">
        <v>149</v>
      </c>
      <c r="AA6" s="12" t="s">
        <v>150</v>
      </c>
      <c r="AB6" s="1" t="str">
        <f>DEFs!A6</f>
        <v>Cowboys</v>
      </c>
      <c r="AC6" s="12" t="s">
        <v>171</v>
      </c>
      <c r="AD6" t="str">
        <f t="shared" si="14"/>
        <v>Cowboys</v>
      </c>
      <c r="AE6">
        <f>DEFs!B6</f>
        <v>7</v>
      </c>
      <c r="AF6">
        <f>DEFs!D6</f>
        <v>-17</v>
      </c>
      <c r="AG6">
        <f>DEFs!F6</f>
        <v>-17</v>
      </c>
      <c r="AH6">
        <f>DEFs!H6</f>
        <v>-17</v>
      </c>
      <c r="AI6">
        <f>DEFs!J6</f>
        <v>-17</v>
      </c>
      <c r="AJ6" s="70">
        <f>DEFs!L6</f>
        <v>-17</v>
      </c>
      <c r="AK6" t="str">
        <f t="shared" si="15"/>
        <v>Cowboys</v>
      </c>
      <c r="AL6" s="52">
        <f t="shared" si="16"/>
        <v>1</v>
      </c>
      <c r="AM6" s="52">
        <f t="shared" si="17"/>
        <v>1</v>
      </c>
      <c r="AN6" s="52">
        <f t="shared" si="18"/>
        <v>1</v>
      </c>
      <c r="AO6" s="52">
        <f t="shared" si="19"/>
        <v>1</v>
      </c>
      <c r="AP6" s="52">
        <f t="shared" si="20"/>
        <v>1</v>
      </c>
      <c r="AQ6">
        <f t="shared" si="21"/>
        <v>1</v>
      </c>
      <c r="AR6">
        <f t="shared" si="22"/>
        <v>1</v>
      </c>
      <c r="AS6">
        <f t="shared" si="23"/>
        <v>1</v>
      </c>
      <c r="AT6">
        <f t="shared" si="24"/>
        <v>1</v>
      </c>
      <c r="AU6">
        <f t="shared" si="25"/>
        <v>1</v>
      </c>
    </row>
    <row r="7" spans="1:47" x14ac:dyDescent="0.35">
      <c r="B7" t="str">
        <f t="shared" si="0"/>
        <v xml:space="preserve">&lt;li&gt; Eagles, DEF. Bye: 5.  &lt;/li&gt;  </v>
      </c>
      <c r="C7" t="str">
        <f t="shared" si="1"/>
        <v xml:space="preserve">&lt;li&gt; Eagles, DEF. Bye: 5.  -- &lt;b&gt;$1&lt;/b&gt; &lt;/li&gt;  </v>
      </c>
      <c r="D7" t="str">
        <f t="shared" si="2"/>
        <v xml:space="preserve">&lt;li&gt; Eagles, DEF. Bye: 5.  -- &lt;b&gt;$1&lt;/b&gt; &lt;/li&gt;  </v>
      </c>
      <c r="E7" t="str">
        <f t="shared" si="3"/>
        <v xml:space="preserve">&lt;li&gt; Eagles, DEF. Bye: 5.  -- &lt;b&gt;$1&lt;/b&gt; &lt;/li&gt;  </v>
      </c>
      <c r="F7" t="str">
        <f t="shared" si="4"/>
        <v xml:space="preserve">&lt;li&gt; Eagles, DEF. Bye: 5.  -- &lt;b&gt;$1&lt;/b&gt; &lt;/li&gt;  </v>
      </c>
      <c r="G7" t="str">
        <f t="shared" si="5"/>
        <v xml:space="preserve">&lt;li&gt; Eagles, DEF. Bye: 5.  -- &lt;b&gt;$1&lt;/b&gt; &lt;/li&gt;  </v>
      </c>
      <c r="H7" t="s">
        <v>139</v>
      </c>
      <c r="I7" t="s">
        <v>140</v>
      </c>
      <c r="J7" t="s">
        <v>141</v>
      </c>
      <c r="K7" t="s">
        <v>142</v>
      </c>
      <c r="L7" t="s">
        <v>143</v>
      </c>
      <c r="M7" t="s">
        <v>144</v>
      </c>
      <c r="N7" t="s">
        <v>145</v>
      </c>
      <c r="O7" t="s">
        <v>146</v>
      </c>
      <c r="P7" t="str">
        <f t="shared" si="6"/>
        <v xml:space="preserve">
</v>
      </c>
      <c r="Q7" t="str">
        <f t="shared" si="7"/>
        <v xml:space="preserve"> </v>
      </c>
      <c r="R7" t="str">
        <f t="shared" si="8"/>
        <v/>
      </c>
      <c r="S7" t="str">
        <f t="shared" si="9"/>
        <v/>
      </c>
      <c r="T7" t="str">
        <f t="shared" si="10"/>
        <v/>
      </c>
      <c r="U7" t="str">
        <f t="shared" si="11"/>
        <v/>
      </c>
      <c r="V7" t="str">
        <f t="shared" si="12"/>
        <v/>
      </c>
      <c r="W7">
        <f t="shared" si="13"/>
        <v>6</v>
      </c>
      <c r="X7" s="11" t="s">
        <v>147</v>
      </c>
      <c r="Y7" s="12" t="s">
        <v>148</v>
      </c>
      <c r="Z7" s="12" t="s">
        <v>149</v>
      </c>
      <c r="AA7" s="12" t="s">
        <v>150</v>
      </c>
      <c r="AB7" s="1" t="str">
        <f>DEFs!A7</f>
        <v>Eagles</v>
      </c>
      <c r="AC7" s="12" t="s">
        <v>171</v>
      </c>
      <c r="AD7" t="str">
        <f t="shared" si="14"/>
        <v>Eagles</v>
      </c>
      <c r="AE7">
        <f>DEFs!B7</f>
        <v>5</v>
      </c>
      <c r="AF7">
        <f>DEFs!D7</f>
        <v>-18</v>
      </c>
      <c r="AG7">
        <f>DEFs!F7</f>
        <v>-18</v>
      </c>
      <c r="AH7">
        <f>DEFs!H7</f>
        <v>-18</v>
      </c>
      <c r="AI7">
        <f>DEFs!J7</f>
        <v>-18</v>
      </c>
      <c r="AJ7" s="70">
        <f>DEFs!L7</f>
        <v>-18</v>
      </c>
      <c r="AK7" t="str">
        <f t="shared" si="15"/>
        <v>Eagles</v>
      </c>
      <c r="AL7" s="52">
        <f t="shared" si="16"/>
        <v>1</v>
      </c>
      <c r="AM7" s="52">
        <f t="shared" si="17"/>
        <v>1</v>
      </c>
      <c r="AN7" s="52">
        <f t="shared" si="18"/>
        <v>1</v>
      </c>
      <c r="AO7" s="52">
        <f t="shared" si="19"/>
        <v>1</v>
      </c>
      <c r="AP7" s="52">
        <f t="shared" si="20"/>
        <v>1</v>
      </c>
      <c r="AQ7">
        <f t="shared" si="21"/>
        <v>1</v>
      </c>
      <c r="AR7">
        <f t="shared" si="22"/>
        <v>1</v>
      </c>
      <c r="AS7">
        <f t="shared" si="23"/>
        <v>1</v>
      </c>
      <c r="AT7">
        <f t="shared" si="24"/>
        <v>1</v>
      </c>
      <c r="AU7">
        <f t="shared" si="25"/>
        <v>1</v>
      </c>
    </row>
    <row r="8" spans="1:47" x14ac:dyDescent="0.35">
      <c r="B8" t="str">
        <f t="shared" si="0"/>
        <v xml:space="preserve">&lt;li&gt; Jets, DEF. Bye: 12.  &lt;/li&gt;  </v>
      </c>
      <c r="C8" t="str">
        <f t="shared" si="1"/>
        <v xml:space="preserve">&lt;li&gt; Jets, DEF. Bye: 12.  -- &lt;b&gt;$1&lt;/b&gt; &lt;/li&gt;  </v>
      </c>
      <c r="D8" t="str">
        <f t="shared" si="2"/>
        <v xml:space="preserve">&lt;li&gt; Jets, DEF. Bye: 12.  -- &lt;b&gt;$1&lt;/b&gt; &lt;/li&gt;  </v>
      </c>
      <c r="E8" t="str">
        <f t="shared" si="3"/>
        <v xml:space="preserve">&lt;li&gt; Jets, DEF. Bye: 12.  -- &lt;b&gt;$1&lt;/b&gt; &lt;/li&gt;  </v>
      </c>
      <c r="F8" t="str">
        <f t="shared" si="4"/>
        <v xml:space="preserve">&lt;li&gt; Jets, DEF. Bye: 12.  -- &lt;b&gt;$1&lt;/b&gt; &lt;/li&gt;  </v>
      </c>
      <c r="G8" t="str">
        <f t="shared" si="5"/>
        <v xml:space="preserve">&lt;li&gt; Jets, DEF. Bye: 12.  -- &lt;b&gt;$1&lt;/b&gt; &lt;/li&gt;  </v>
      </c>
      <c r="H8" t="s">
        <v>139</v>
      </c>
      <c r="I8" t="s">
        <v>140</v>
      </c>
      <c r="J8" t="s">
        <v>141</v>
      </c>
      <c r="K8" t="s">
        <v>142</v>
      </c>
      <c r="L8" t="s">
        <v>143</v>
      </c>
      <c r="M8" t="s">
        <v>144</v>
      </c>
      <c r="N8" t="s">
        <v>145</v>
      </c>
      <c r="O8" t="s">
        <v>146</v>
      </c>
      <c r="P8" t="str">
        <f t="shared" si="6"/>
        <v xml:space="preserve">
</v>
      </c>
      <c r="Q8" t="str">
        <f t="shared" si="7"/>
        <v xml:space="preserve"> </v>
      </c>
      <c r="R8" t="str">
        <f t="shared" si="8"/>
        <v/>
      </c>
      <c r="S8" t="str">
        <f t="shared" si="9"/>
        <v/>
      </c>
      <c r="T8" t="str">
        <f t="shared" si="10"/>
        <v/>
      </c>
      <c r="U8" t="str">
        <f t="shared" si="11"/>
        <v/>
      </c>
      <c r="V8" t="str">
        <f t="shared" si="12"/>
        <v/>
      </c>
      <c r="W8">
        <f t="shared" si="13"/>
        <v>7</v>
      </c>
      <c r="X8" s="11" t="s">
        <v>147</v>
      </c>
      <c r="Y8" s="12" t="s">
        <v>148</v>
      </c>
      <c r="Z8" s="12" t="s">
        <v>149</v>
      </c>
      <c r="AA8" s="12" t="s">
        <v>150</v>
      </c>
      <c r="AB8" s="1" t="str">
        <f>DEFs!A8</f>
        <v>Jets</v>
      </c>
      <c r="AC8" s="12" t="s">
        <v>171</v>
      </c>
      <c r="AD8" t="str">
        <f t="shared" si="14"/>
        <v>Jets</v>
      </c>
      <c r="AE8">
        <f>DEFs!B8</f>
        <v>12</v>
      </c>
      <c r="AF8">
        <f>DEFs!D8</f>
        <v>-19</v>
      </c>
      <c r="AG8">
        <f>DEFs!F8</f>
        <v>-19</v>
      </c>
      <c r="AH8">
        <f>DEFs!H8</f>
        <v>-19</v>
      </c>
      <c r="AI8">
        <f>DEFs!J8</f>
        <v>-19</v>
      </c>
      <c r="AJ8" s="70">
        <f>DEFs!L8</f>
        <v>-19</v>
      </c>
      <c r="AK8" t="str">
        <f t="shared" si="15"/>
        <v>Jets</v>
      </c>
      <c r="AL8" s="52">
        <f t="shared" si="16"/>
        <v>1</v>
      </c>
      <c r="AM8" s="52">
        <f t="shared" si="17"/>
        <v>1</v>
      </c>
      <c r="AN8" s="52">
        <f t="shared" si="18"/>
        <v>1</v>
      </c>
      <c r="AO8" s="52">
        <f t="shared" si="19"/>
        <v>1</v>
      </c>
      <c r="AP8" s="52">
        <f t="shared" si="20"/>
        <v>1</v>
      </c>
      <c r="AQ8">
        <f t="shared" si="21"/>
        <v>1</v>
      </c>
      <c r="AR8">
        <f t="shared" si="22"/>
        <v>1</v>
      </c>
      <c r="AS8">
        <f t="shared" si="23"/>
        <v>1</v>
      </c>
      <c r="AT8">
        <f t="shared" si="24"/>
        <v>1</v>
      </c>
      <c r="AU8">
        <f t="shared" si="25"/>
        <v>1</v>
      </c>
    </row>
    <row r="9" spans="1:47" x14ac:dyDescent="0.35">
      <c r="B9" t="str">
        <f t="shared" si="0"/>
        <v xml:space="preserve">&lt;li&gt; Steelers, DEF. Bye: 9.  &lt;/li&gt;  </v>
      </c>
      <c r="C9" t="str">
        <f t="shared" si="1"/>
        <v xml:space="preserve">&lt;li&gt; Steelers, DEF. Bye: 9.  -- &lt;b&gt;$1&lt;/b&gt; &lt;/li&gt;  </v>
      </c>
      <c r="D9" t="str">
        <f t="shared" si="2"/>
        <v xml:space="preserve">&lt;li&gt; Steelers, DEF. Bye: 9.  -- &lt;b&gt;$1&lt;/b&gt; &lt;/li&gt;  </v>
      </c>
      <c r="E9" t="str">
        <f t="shared" si="3"/>
        <v xml:space="preserve">&lt;li&gt; Steelers, DEF. Bye: 9.  -- &lt;b&gt;$1&lt;/b&gt; &lt;/li&gt;  </v>
      </c>
      <c r="F9" t="str">
        <f t="shared" si="4"/>
        <v xml:space="preserve">&lt;li&gt; Steelers, DEF. Bye: 9.  -- &lt;b&gt;$1&lt;/b&gt; &lt;/li&gt;  </v>
      </c>
      <c r="G9" t="str">
        <f t="shared" si="5"/>
        <v xml:space="preserve">&lt;li&gt; Steelers, DEF. Bye: 9.  -- &lt;b&gt;$1&lt;/b&gt; &lt;/li&gt;  </v>
      </c>
      <c r="H9" t="s">
        <v>139</v>
      </c>
      <c r="I9" t="s">
        <v>140</v>
      </c>
      <c r="J9" t="s">
        <v>141</v>
      </c>
      <c r="K9" t="s">
        <v>142</v>
      </c>
      <c r="L9" t="s">
        <v>143</v>
      </c>
      <c r="M9" t="s">
        <v>144</v>
      </c>
      <c r="N9" t="s">
        <v>145</v>
      </c>
      <c r="O9" t="s">
        <v>146</v>
      </c>
      <c r="P9" t="str">
        <f t="shared" si="6"/>
        <v xml:space="preserve">
</v>
      </c>
      <c r="Q9" t="str">
        <f t="shared" si="7"/>
        <v xml:space="preserve"> </v>
      </c>
      <c r="R9" t="str">
        <f t="shared" si="8"/>
        <v/>
      </c>
      <c r="S9" t="str">
        <f t="shared" si="9"/>
        <v/>
      </c>
      <c r="T9" t="str">
        <f t="shared" si="10"/>
        <v/>
      </c>
      <c r="U9" t="str">
        <f t="shared" si="11"/>
        <v/>
      </c>
      <c r="V9" t="str">
        <f t="shared" si="12"/>
        <v/>
      </c>
      <c r="W9">
        <f t="shared" si="13"/>
        <v>8</v>
      </c>
      <c r="X9" s="11" t="s">
        <v>147</v>
      </c>
      <c r="Y9" s="12" t="s">
        <v>148</v>
      </c>
      <c r="Z9" s="12" t="s">
        <v>149</v>
      </c>
      <c r="AA9" s="12" t="s">
        <v>150</v>
      </c>
      <c r="AB9" s="1" t="str">
        <f>DEFs!A9</f>
        <v>Steelers</v>
      </c>
      <c r="AC9" s="12" t="s">
        <v>171</v>
      </c>
      <c r="AD9" t="str">
        <f t="shared" si="14"/>
        <v>Steelers</v>
      </c>
      <c r="AE9">
        <f>DEFs!B9</f>
        <v>9</v>
      </c>
      <c r="AF9">
        <f>DEFs!D9</f>
        <v>-22</v>
      </c>
      <c r="AG9">
        <f>DEFs!F9</f>
        <v>-22</v>
      </c>
      <c r="AH9">
        <f>DEFs!H9</f>
        <v>-22</v>
      </c>
      <c r="AI9">
        <f>DEFs!J9</f>
        <v>-22</v>
      </c>
      <c r="AJ9" s="70">
        <f>DEFs!L9</f>
        <v>-22</v>
      </c>
      <c r="AK9" t="str">
        <f t="shared" si="15"/>
        <v>Steelers</v>
      </c>
      <c r="AL9" s="52">
        <f t="shared" si="16"/>
        <v>1</v>
      </c>
      <c r="AM9" s="52">
        <f t="shared" si="17"/>
        <v>1</v>
      </c>
      <c r="AN9" s="52">
        <f t="shared" si="18"/>
        <v>1</v>
      </c>
      <c r="AO9" s="52">
        <f t="shared" si="19"/>
        <v>1</v>
      </c>
      <c r="AP9" s="52">
        <f t="shared" si="20"/>
        <v>1</v>
      </c>
      <c r="AQ9">
        <f t="shared" si="21"/>
        <v>1</v>
      </c>
      <c r="AR9">
        <f t="shared" si="22"/>
        <v>1</v>
      </c>
      <c r="AS9">
        <f t="shared" si="23"/>
        <v>1</v>
      </c>
      <c r="AT9">
        <f t="shared" si="24"/>
        <v>1</v>
      </c>
      <c r="AU9">
        <f t="shared" si="25"/>
        <v>1</v>
      </c>
    </row>
    <row r="10" spans="1:47" x14ac:dyDescent="0.35">
      <c r="B10" t="str">
        <f t="shared" si="0"/>
        <v xml:space="preserve">&lt;li&gt; Bengals, DEF. Bye: 12.  &lt;/li&gt;  </v>
      </c>
      <c r="C10" t="str">
        <f t="shared" si="1"/>
        <v xml:space="preserve">&lt;li&gt; Bengals, DEF. Bye: 12.  -- &lt;b&gt;$1&lt;/b&gt; &lt;/li&gt;  </v>
      </c>
      <c r="D10" t="str">
        <f t="shared" si="2"/>
        <v xml:space="preserve">&lt;li&gt; Bengals, DEF. Bye: 12.  -- &lt;b&gt;$1&lt;/b&gt; &lt;/li&gt;  </v>
      </c>
      <c r="E10" t="str">
        <f t="shared" si="3"/>
        <v xml:space="preserve">&lt;li&gt; Bengals, DEF. Bye: 12.  -- &lt;b&gt;$1&lt;/b&gt; &lt;/li&gt;  </v>
      </c>
      <c r="F10" t="str">
        <f t="shared" si="4"/>
        <v xml:space="preserve">&lt;li&gt; Bengals, DEF. Bye: 12.  -- &lt;b&gt;$1&lt;/b&gt; &lt;/li&gt;  </v>
      </c>
      <c r="G10" t="str">
        <f t="shared" si="5"/>
        <v xml:space="preserve">&lt;li&gt; Bengals, DEF. Bye: 12.  -- &lt;b&gt;$1&lt;/b&gt; &lt;/li&gt;  </v>
      </c>
      <c r="H10" t="s">
        <v>139</v>
      </c>
      <c r="I10" t="s">
        <v>140</v>
      </c>
      <c r="J10" t="s">
        <v>141</v>
      </c>
      <c r="K10" t="s">
        <v>142</v>
      </c>
      <c r="L10" t="s">
        <v>143</v>
      </c>
      <c r="M10" t="s">
        <v>144</v>
      </c>
      <c r="N10" t="s">
        <v>145</v>
      </c>
      <c r="O10" t="s">
        <v>146</v>
      </c>
      <c r="P10" t="str">
        <f t="shared" si="6"/>
        <v xml:space="preserve">
</v>
      </c>
      <c r="Q10" t="str">
        <f t="shared" si="7"/>
        <v xml:space="preserve"> </v>
      </c>
      <c r="R10" t="str">
        <f t="shared" si="8"/>
        <v/>
      </c>
      <c r="S10" t="str">
        <f t="shared" si="9"/>
        <v/>
      </c>
      <c r="T10" t="str">
        <f t="shared" si="10"/>
        <v/>
      </c>
      <c r="U10" t="str">
        <f t="shared" si="11"/>
        <v/>
      </c>
      <c r="V10" t="str">
        <f t="shared" si="12"/>
        <v/>
      </c>
      <c r="W10">
        <f t="shared" si="13"/>
        <v>9</v>
      </c>
      <c r="X10" s="11" t="s">
        <v>147</v>
      </c>
      <c r="Y10" s="12" t="s">
        <v>148</v>
      </c>
      <c r="Z10" s="12" t="s">
        <v>149</v>
      </c>
      <c r="AA10" s="12" t="s">
        <v>150</v>
      </c>
      <c r="AB10" s="1" t="str">
        <f>DEFs!A10</f>
        <v>Bengals</v>
      </c>
      <c r="AC10" s="12" t="s">
        <v>171</v>
      </c>
      <c r="AD10" t="str">
        <f t="shared" si="14"/>
        <v>Bengals</v>
      </c>
      <c r="AE10">
        <f>DEFs!B10</f>
        <v>12</v>
      </c>
      <c r="AF10">
        <f>DEFs!D10</f>
        <v>-24</v>
      </c>
      <c r="AG10">
        <f>DEFs!F10</f>
        <v>-24</v>
      </c>
      <c r="AH10">
        <f>DEFs!H10</f>
        <v>-24</v>
      </c>
      <c r="AI10">
        <f>DEFs!J10</f>
        <v>-24</v>
      </c>
      <c r="AJ10" s="70">
        <f>DEFs!L10</f>
        <v>-24</v>
      </c>
      <c r="AK10" t="str">
        <f t="shared" si="15"/>
        <v>Bengals</v>
      </c>
      <c r="AL10" s="52">
        <f t="shared" si="16"/>
        <v>1</v>
      </c>
      <c r="AM10" s="52">
        <f t="shared" si="17"/>
        <v>1</v>
      </c>
      <c r="AN10" s="52">
        <f t="shared" si="18"/>
        <v>1</v>
      </c>
      <c r="AO10" s="52">
        <f t="shared" si="19"/>
        <v>1</v>
      </c>
      <c r="AP10" s="52">
        <f t="shared" si="20"/>
        <v>1</v>
      </c>
      <c r="AQ10">
        <f t="shared" si="21"/>
        <v>1</v>
      </c>
      <c r="AR10">
        <f t="shared" si="22"/>
        <v>1</v>
      </c>
      <c r="AS10">
        <f t="shared" si="23"/>
        <v>1</v>
      </c>
      <c r="AT10">
        <f t="shared" si="24"/>
        <v>1</v>
      </c>
      <c r="AU10">
        <f t="shared" si="25"/>
        <v>1</v>
      </c>
    </row>
    <row r="11" spans="1:47" x14ac:dyDescent="0.35">
      <c r="B11" t="str">
        <f t="shared" si="0"/>
        <v xml:space="preserve">&lt;li&gt; Broncos, DEF. Bye: 14.  &lt;/li&gt; 
&lt;br&gt;&lt;br&gt;
</v>
      </c>
      <c r="C11" t="str">
        <f t="shared" si="1"/>
        <v xml:space="preserve">&lt;li&gt; Broncos, DEF. Bye: 14.  -- &lt;b&gt;$1&lt;/b&gt; &lt;/li&gt; 
&lt;br&gt;&lt;br&gt;
</v>
      </c>
      <c r="D11" t="str">
        <f t="shared" si="2"/>
        <v xml:space="preserve">&lt;li&gt; Broncos, DEF. Bye: 14.  -- &lt;b&gt;$1&lt;/b&gt; &lt;/li&gt; 
&lt;br&gt;&lt;br&gt;
</v>
      </c>
      <c r="E11" t="str">
        <f t="shared" si="3"/>
        <v xml:space="preserve">&lt;li&gt; Broncos, DEF. Bye: 14.  -- &lt;b&gt;$1&lt;/b&gt; &lt;/li&gt; 
&lt;br&gt;&lt;br&gt;
</v>
      </c>
      <c r="F11" t="str">
        <f t="shared" si="4"/>
        <v xml:space="preserve">&lt;li&gt; Broncos, DEF. Bye: 14.  -- &lt;b&gt;$1&lt;/b&gt; &lt;/li&gt; 
&lt;br&gt;&lt;br&gt;
</v>
      </c>
      <c r="G11" t="str">
        <f t="shared" si="5"/>
        <v xml:space="preserve">&lt;li&gt; Broncos, DEF. Bye: 14.  -- &lt;b&gt;$1&lt;/b&gt; &lt;/li&gt; 
&lt;br&gt;&lt;br&gt;
</v>
      </c>
      <c r="H11" t="s">
        <v>139</v>
      </c>
      <c r="I11" t="s">
        <v>140</v>
      </c>
      <c r="J11" t="s">
        <v>141</v>
      </c>
      <c r="K11" t="s">
        <v>142</v>
      </c>
      <c r="L11" t="s">
        <v>143</v>
      </c>
      <c r="M11" t="s">
        <v>144</v>
      </c>
      <c r="N11" t="s">
        <v>145</v>
      </c>
      <c r="O11" t="s">
        <v>146</v>
      </c>
      <c r="P11" t="str">
        <f t="shared" si="6"/>
        <v xml:space="preserve">
</v>
      </c>
      <c r="Q11" t="str">
        <f t="shared" si="7"/>
        <v xml:space="preserve">
&lt;br&gt;&lt;br&gt;
</v>
      </c>
      <c r="R11" t="str">
        <f t="shared" si="8"/>
        <v/>
      </c>
      <c r="S11" t="str">
        <f t="shared" si="9"/>
        <v/>
      </c>
      <c r="T11" t="str">
        <f t="shared" si="10"/>
        <v/>
      </c>
      <c r="U11" t="str">
        <f t="shared" si="11"/>
        <v/>
      </c>
      <c r="V11" t="str">
        <f t="shared" si="12"/>
        <v/>
      </c>
      <c r="W11">
        <f t="shared" si="13"/>
        <v>10</v>
      </c>
      <c r="X11" s="11" t="s">
        <v>147</v>
      </c>
      <c r="Y11" s="12" t="s">
        <v>148</v>
      </c>
      <c r="Z11" s="12" t="s">
        <v>149</v>
      </c>
      <c r="AA11" s="12" t="s">
        <v>150</v>
      </c>
      <c r="AB11" s="1" t="str">
        <f>DEFs!A11</f>
        <v>Broncos</v>
      </c>
      <c r="AC11" s="12" t="s">
        <v>171</v>
      </c>
      <c r="AD11" t="str">
        <f t="shared" si="14"/>
        <v>Broncos</v>
      </c>
      <c r="AE11">
        <f>DEFs!B11</f>
        <v>14</v>
      </c>
      <c r="AF11">
        <f>DEFs!D11</f>
        <v>-25</v>
      </c>
      <c r="AG11">
        <f>DEFs!F11</f>
        <v>-25</v>
      </c>
      <c r="AH11">
        <f>DEFs!H11</f>
        <v>-25</v>
      </c>
      <c r="AI11">
        <f>DEFs!J11</f>
        <v>-25</v>
      </c>
      <c r="AJ11" s="70">
        <f>DEFs!L11</f>
        <v>-25</v>
      </c>
      <c r="AK11" t="str">
        <f t="shared" si="15"/>
        <v>Broncos</v>
      </c>
      <c r="AL11" s="52">
        <f t="shared" si="16"/>
        <v>1</v>
      </c>
      <c r="AM11" s="52">
        <f t="shared" si="17"/>
        <v>1</v>
      </c>
      <c r="AN11" s="52">
        <f t="shared" si="18"/>
        <v>1</v>
      </c>
      <c r="AO11" s="52">
        <f t="shared" si="19"/>
        <v>1</v>
      </c>
      <c r="AP11" s="52">
        <f t="shared" si="20"/>
        <v>1</v>
      </c>
      <c r="AQ11">
        <f t="shared" si="21"/>
        <v>1</v>
      </c>
      <c r="AR11">
        <f t="shared" si="22"/>
        <v>1</v>
      </c>
      <c r="AS11">
        <f t="shared" si="23"/>
        <v>1</v>
      </c>
      <c r="AT11">
        <f t="shared" si="24"/>
        <v>1</v>
      </c>
      <c r="AU11">
        <f t="shared" si="25"/>
        <v>1</v>
      </c>
    </row>
    <row r="12" spans="1:47" x14ac:dyDescent="0.35">
      <c r="B12" t="str">
        <f t="shared" si="0"/>
        <v xml:space="preserve">&lt;li&gt; Chiefs, DEF. Bye: 6.  &lt;/li&gt;  </v>
      </c>
      <c r="C12" t="str">
        <f t="shared" si="1"/>
        <v xml:space="preserve">&lt;li&gt; Chiefs, DEF. Bye: 6.  -- &lt;b&gt;$1&lt;/b&gt; &lt;/li&gt;  </v>
      </c>
      <c r="D12" t="str">
        <f t="shared" si="2"/>
        <v xml:space="preserve">&lt;li&gt; Chiefs, DEF. Bye: 6.  -- &lt;b&gt;$1&lt;/b&gt; &lt;/li&gt;  </v>
      </c>
      <c r="E12" t="str">
        <f t="shared" si="3"/>
        <v xml:space="preserve">&lt;li&gt; Chiefs, DEF. Bye: 6.  -- &lt;b&gt;$1&lt;/b&gt; &lt;/li&gt;  </v>
      </c>
      <c r="F12" t="str">
        <f t="shared" si="4"/>
        <v xml:space="preserve">&lt;li&gt; Chiefs, DEF. Bye: 6.  -- &lt;b&gt;$1&lt;/b&gt; &lt;/li&gt;  </v>
      </c>
      <c r="G12" t="str">
        <f t="shared" si="5"/>
        <v xml:space="preserve">&lt;li&gt; Chiefs, DEF. Bye: 6.  -- &lt;b&gt;$1&lt;/b&gt; &lt;/li&gt;  </v>
      </c>
      <c r="H12" t="s">
        <v>139</v>
      </c>
      <c r="I12" t="s">
        <v>140</v>
      </c>
      <c r="J12" t="s">
        <v>141</v>
      </c>
      <c r="K12" t="s">
        <v>142</v>
      </c>
      <c r="L12" t="s">
        <v>143</v>
      </c>
      <c r="M12" t="s">
        <v>144</v>
      </c>
      <c r="N12" t="s">
        <v>145</v>
      </c>
      <c r="O12" t="s">
        <v>146</v>
      </c>
      <c r="P12" t="str">
        <f t="shared" si="6"/>
        <v xml:space="preserve">
</v>
      </c>
      <c r="Q12" t="str">
        <f t="shared" si="7"/>
        <v xml:space="preserve"> </v>
      </c>
      <c r="R12" t="str">
        <f t="shared" si="8"/>
        <v/>
      </c>
      <c r="S12" t="str">
        <f t="shared" si="9"/>
        <v/>
      </c>
      <c r="T12" t="str">
        <f t="shared" si="10"/>
        <v/>
      </c>
      <c r="U12" t="str">
        <f t="shared" si="11"/>
        <v/>
      </c>
      <c r="V12" t="str">
        <f t="shared" si="12"/>
        <v/>
      </c>
      <c r="W12">
        <f t="shared" si="13"/>
        <v>11</v>
      </c>
      <c r="X12" s="11" t="s">
        <v>147</v>
      </c>
      <c r="Y12" s="12" t="s">
        <v>148</v>
      </c>
      <c r="Z12" s="12" t="s">
        <v>149</v>
      </c>
      <c r="AA12" s="12" t="s">
        <v>150</v>
      </c>
      <c r="AB12" s="1" t="str">
        <f>DEFs!A12</f>
        <v>Chiefs</v>
      </c>
      <c r="AC12" s="12" t="s">
        <v>171</v>
      </c>
      <c r="AD12" t="str">
        <f t="shared" si="14"/>
        <v>Chiefs</v>
      </c>
      <c r="AE12">
        <f>DEFs!B12</f>
        <v>6</v>
      </c>
      <c r="AF12">
        <f>DEFs!D12</f>
        <v>-25</v>
      </c>
      <c r="AG12">
        <f>DEFs!F12</f>
        <v>-25</v>
      </c>
      <c r="AH12">
        <f>DEFs!H12</f>
        <v>-25</v>
      </c>
      <c r="AI12">
        <f>DEFs!J12</f>
        <v>-25</v>
      </c>
      <c r="AJ12" s="70">
        <f>DEFs!L12</f>
        <v>-25</v>
      </c>
      <c r="AK12" t="str">
        <f t="shared" si="15"/>
        <v>Chiefs</v>
      </c>
      <c r="AL12" s="52">
        <f t="shared" si="16"/>
        <v>1</v>
      </c>
      <c r="AM12" s="52">
        <f t="shared" si="17"/>
        <v>1</v>
      </c>
      <c r="AN12" s="52">
        <f t="shared" si="18"/>
        <v>1</v>
      </c>
      <c r="AO12" s="52">
        <f t="shared" si="19"/>
        <v>1</v>
      </c>
      <c r="AP12" s="52">
        <f t="shared" si="20"/>
        <v>1</v>
      </c>
      <c r="AQ12">
        <f t="shared" si="21"/>
        <v>1</v>
      </c>
      <c r="AR12">
        <f t="shared" si="22"/>
        <v>1</v>
      </c>
      <c r="AS12">
        <f t="shared" si="23"/>
        <v>1</v>
      </c>
      <c r="AT12">
        <f t="shared" si="24"/>
        <v>1</v>
      </c>
      <c r="AU12">
        <f t="shared" si="25"/>
        <v>1</v>
      </c>
    </row>
    <row r="13" spans="1:47" x14ac:dyDescent="0.35">
      <c r="B13" t="str">
        <f t="shared" si="0"/>
        <v xml:space="preserve">&lt;li&gt; Bears, DEF. Bye: 7.  &lt;/li&gt;  </v>
      </c>
      <c r="C13" t="str">
        <f t="shared" si="1"/>
        <v xml:space="preserve">&lt;li&gt; Bears, DEF. Bye: 7.  -- &lt;b&gt;$1&lt;/b&gt; &lt;/li&gt;  </v>
      </c>
      <c r="D13" t="str">
        <f t="shared" si="2"/>
        <v xml:space="preserve">&lt;li&gt; Bears, DEF. Bye: 7.  -- &lt;b&gt;$1&lt;/b&gt; &lt;/li&gt;  </v>
      </c>
      <c r="E13" t="str">
        <f t="shared" si="3"/>
        <v xml:space="preserve">&lt;li&gt; Bears, DEF. Bye: 7.  -- &lt;b&gt;$1&lt;/b&gt; &lt;/li&gt;  </v>
      </c>
      <c r="F13" t="str">
        <f t="shared" si="4"/>
        <v xml:space="preserve">&lt;li&gt; Bears, DEF. Bye: 7.  -- &lt;b&gt;$1&lt;/b&gt; &lt;/li&gt;  </v>
      </c>
      <c r="G13" t="str">
        <f t="shared" si="5"/>
        <v xml:space="preserve">&lt;li&gt; Bears, DEF. Bye: 7.  -- &lt;b&gt;$1&lt;/b&gt; &lt;/li&gt;  </v>
      </c>
      <c r="H13" t="s">
        <v>139</v>
      </c>
      <c r="I13" t="s">
        <v>140</v>
      </c>
      <c r="J13" t="s">
        <v>141</v>
      </c>
      <c r="K13" t="s">
        <v>142</v>
      </c>
      <c r="L13" t="s">
        <v>143</v>
      </c>
      <c r="M13" t="s">
        <v>144</v>
      </c>
      <c r="N13" t="s">
        <v>145</v>
      </c>
      <c r="O13" t="s">
        <v>146</v>
      </c>
      <c r="P13" t="str">
        <f t="shared" si="6"/>
        <v xml:space="preserve">
</v>
      </c>
      <c r="Q13" t="str">
        <f t="shared" si="7"/>
        <v xml:space="preserve"> </v>
      </c>
      <c r="R13" t="str">
        <f t="shared" si="8"/>
        <v/>
      </c>
      <c r="S13" t="str">
        <f t="shared" si="9"/>
        <v/>
      </c>
      <c r="T13" t="str">
        <f t="shared" si="10"/>
        <v/>
      </c>
      <c r="U13" t="str">
        <f t="shared" si="11"/>
        <v/>
      </c>
      <c r="V13" t="str">
        <f t="shared" si="12"/>
        <v/>
      </c>
      <c r="W13">
        <f t="shared" si="13"/>
        <v>12</v>
      </c>
      <c r="X13" s="11" t="s">
        <v>147</v>
      </c>
      <c r="Y13" s="12" t="s">
        <v>148</v>
      </c>
      <c r="Z13" s="12" t="s">
        <v>149</v>
      </c>
      <c r="AA13" s="12" t="s">
        <v>150</v>
      </c>
      <c r="AB13" s="1" t="str">
        <f>DEFs!A13</f>
        <v>Bears</v>
      </c>
      <c r="AC13" s="12" t="s">
        <v>171</v>
      </c>
      <c r="AD13" t="str">
        <f t="shared" si="14"/>
        <v>Bears</v>
      </c>
      <c r="AE13">
        <f>DEFs!B13</f>
        <v>7</v>
      </c>
      <c r="AF13">
        <f>DEFs!D13</f>
        <v>-28</v>
      </c>
      <c r="AG13">
        <f>DEFs!F13</f>
        <v>-28</v>
      </c>
      <c r="AH13">
        <f>DEFs!H13</f>
        <v>-28</v>
      </c>
      <c r="AI13">
        <f>DEFs!J13</f>
        <v>-28</v>
      </c>
      <c r="AJ13" s="70">
        <f>DEFs!L13</f>
        <v>-28</v>
      </c>
      <c r="AK13" t="str">
        <f t="shared" si="15"/>
        <v>Bears</v>
      </c>
      <c r="AL13" s="52">
        <f t="shared" si="16"/>
        <v>1</v>
      </c>
      <c r="AM13" s="52">
        <f t="shared" si="17"/>
        <v>1</v>
      </c>
      <c r="AN13" s="52">
        <f t="shared" si="18"/>
        <v>1</v>
      </c>
      <c r="AO13" s="52">
        <f t="shared" si="19"/>
        <v>1</v>
      </c>
      <c r="AP13" s="52">
        <f t="shared" si="20"/>
        <v>1</v>
      </c>
      <c r="AQ13">
        <f t="shared" si="21"/>
        <v>1</v>
      </c>
      <c r="AR13">
        <f t="shared" si="22"/>
        <v>1</v>
      </c>
      <c r="AS13">
        <f t="shared" si="23"/>
        <v>1</v>
      </c>
      <c r="AT13">
        <f t="shared" si="24"/>
        <v>1</v>
      </c>
      <c r="AU13">
        <f t="shared" si="25"/>
        <v>1</v>
      </c>
    </row>
    <row r="14" spans="1:47" x14ac:dyDescent="0.35">
      <c r="B14" t="str">
        <f t="shared" si="0"/>
        <v xml:space="preserve">&lt;li&gt; Dolphins, DEF. Bye: 6.  &lt;/li&gt;  </v>
      </c>
      <c r="C14" t="str">
        <f t="shared" si="1"/>
        <v xml:space="preserve">&lt;li&gt; Dolphins, DEF. Bye: 6.  -- &lt;b&gt;$1&lt;/b&gt; &lt;/li&gt;  </v>
      </c>
      <c r="D14" t="str">
        <f t="shared" si="2"/>
        <v xml:space="preserve">&lt;li&gt; Dolphins, DEF. Bye: 6.  -- &lt;b&gt;$1&lt;/b&gt; &lt;/li&gt;  </v>
      </c>
      <c r="E14" t="str">
        <f t="shared" si="3"/>
        <v xml:space="preserve">&lt;li&gt; Dolphins, DEF. Bye: 6.  -- &lt;b&gt;$1&lt;/b&gt; &lt;/li&gt;  </v>
      </c>
      <c r="F14" t="str">
        <f t="shared" si="4"/>
        <v xml:space="preserve">&lt;li&gt; Dolphins, DEF. Bye: 6.  -- &lt;b&gt;$1&lt;/b&gt; &lt;/li&gt;  </v>
      </c>
      <c r="G14" t="str">
        <f t="shared" si="5"/>
        <v xml:space="preserve">&lt;li&gt; Dolphins, DEF. Bye: 6.  -- &lt;b&gt;$1&lt;/b&gt; &lt;/li&gt;  </v>
      </c>
      <c r="H14" t="s">
        <v>139</v>
      </c>
      <c r="I14" t="s">
        <v>140</v>
      </c>
      <c r="J14" t="s">
        <v>141</v>
      </c>
      <c r="K14" t="s">
        <v>142</v>
      </c>
      <c r="L14" t="s">
        <v>143</v>
      </c>
      <c r="M14" t="s">
        <v>144</v>
      </c>
      <c r="N14" t="s">
        <v>145</v>
      </c>
      <c r="O14" t="s">
        <v>146</v>
      </c>
      <c r="P14" t="str">
        <f t="shared" si="6"/>
        <v xml:space="preserve">
</v>
      </c>
      <c r="Q14" t="str">
        <f t="shared" si="7"/>
        <v xml:space="preserve"> </v>
      </c>
      <c r="R14" t="str">
        <f t="shared" si="8"/>
        <v/>
      </c>
      <c r="S14" t="str">
        <f t="shared" si="9"/>
        <v/>
      </c>
      <c r="T14" t="str">
        <f t="shared" si="10"/>
        <v/>
      </c>
      <c r="U14" t="str">
        <f t="shared" si="11"/>
        <v/>
      </c>
      <c r="V14" t="str">
        <f t="shared" si="12"/>
        <v/>
      </c>
      <c r="W14">
        <f t="shared" si="13"/>
        <v>13</v>
      </c>
      <c r="X14" s="11" t="s">
        <v>147</v>
      </c>
      <c r="Y14" s="12" t="s">
        <v>148</v>
      </c>
      <c r="Z14" s="12" t="s">
        <v>149</v>
      </c>
      <c r="AA14" s="12" t="s">
        <v>150</v>
      </c>
      <c r="AB14" s="1" t="str">
        <f>DEFs!A14</f>
        <v>Dolphins</v>
      </c>
      <c r="AC14" s="12" t="s">
        <v>171</v>
      </c>
      <c r="AD14" t="str">
        <f t="shared" si="14"/>
        <v>Dolphins</v>
      </c>
      <c r="AE14">
        <f>DEFs!B14</f>
        <v>6</v>
      </c>
      <c r="AF14">
        <f>DEFs!D14</f>
        <v>-29</v>
      </c>
      <c r="AG14">
        <f>DEFs!F14</f>
        <v>-29</v>
      </c>
      <c r="AH14">
        <f>DEFs!H14</f>
        <v>-29</v>
      </c>
      <c r="AI14">
        <f>DEFs!J14</f>
        <v>-29</v>
      </c>
      <c r="AJ14" s="70">
        <f>DEFs!L14</f>
        <v>-29</v>
      </c>
      <c r="AK14" t="str">
        <f t="shared" si="15"/>
        <v>Dolphins</v>
      </c>
      <c r="AL14" s="52">
        <f t="shared" si="16"/>
        <v>1</v>
      </c>
      <c r="AM14" s="52">
        <f t="shared" si="17"/>
        <v>1</v>
      </c>
      <c r="AN14" s="52">
        <f t="shared" si="18"/>
        <v>1</v>
      </c>
      <c r="AO14" s="52">
        <f t="shared" si="19"/>
        <v>1</v>
      </c>
      <c r="AP14" s="52">
        <f t="shared" si="20"/>
        <v>1</v>
      </c>
      <c r="AQ14">
        <f t="shared" si="21"/>
        <v>1</v>
      </c>
      <c r="AR14">
        <f t="shared" si="22"/>
        <v>1</v>
      </c>
      <c r="AS14">
        <f t="shared" si="23"/>
        <v>1</v>
      </c>
      <c r="AT14">
        <f t="shared" si="24"/>
        <v>1</v>
      </c>
      <c r="AU14">
        <f t="shared" si="25"/>
        <v>1</v>
      </c>
    </row>
    <row r="15" spans="1:47" x14ac:dyDescent="0.35">
      <c r="B15" t="str">
        <f t="shared" si="0"/>
        <v xml:space="preserve">&lt;li&gt; Patriots, DEF. Bye: 14.  &lt;/li&gt;  </v>
      </c>
      <c r="C15" t="str">
        <f t="shared" si="1"/>
        <v xml:space="preserve">&lt;li&gt; Patriots, DEF. Bye: 14.  -- &lt;b&gt;$1&lt;/b&gt; &lt;/li&gt;  </v>
      </c>
      <c r="D15" t="str">
        <f t="shared" si="2"/>
        <v xml:space="preserve">&lt;li&gt; Patriots, DEF. Bye: 14.  -- &lt;b&gt;$1&lt;/b&gt; &lt;/li&gt;  </v>
      </c>
      <c r="E15" t="str">
        <f t="shared" si="3"/>
        <v xml:space="preserve">&lt;li&gt; Patriots, DEF. Bye: 14.  -- &lt;b&gt;$1&lt;/b&gt; &lt;/li&gt;  </v>
      </c>
      <c r="F15" t="str">
        <f t="shared" si="4"/>
        <v xml:space="preserve">&lt;li&gt; Patriots, DEF. Bye: 14.  -- &lt;b&gt;$1&lt;/b&gt; &lt;/li&gt;  </v>
      </c>
      <c r="G15" t="str">
        <f t="shared" si="5"/>
        <v xml:space="preserve">&lt;li&gt; Patriots, DEF. Bye: 14.  -- &lt;b&gt;$1&lt;/b&gt; &lt;/li&gt;  </v>
      </c>
      <c r="H15" t="s">
        <v>139</v>
      </c>
      <c r="I15" t="s">
        <v>140</v>
      </c>
      <c r="J15" t="s">
        <v>141</v>
      </c>
      <c r="K15" t="s">
        <v>142</v>
      </c>
      <c r="L15" t="s">
        <v>143</v>
      </c>
      <c r="M15" t="s">
        <v>144</v>
      </c>
      <c r="N15" t="s">
        <v>145</v>
      </c>
      <c r="O15" t="s">
        <v>146</v>
      </c>
      <c r="P15" t="str">
        <f t="shared" si="6"/>
        <v xml:space="preserve">
</v>
      </c>
      <c r="Q15" t="str">
        <f t="shared" si="7"/>
        <v xml:space="preserve"> </v>
      </c>
      <c r="R15" t="str">
        <f t="shared" si="8"/>
        <v/>
      </c>
      <c r="S15" t="str">
        <f t="shared" si="9"/>
        <v/>
      </c>
      <c r="T15" t="str">
        <f t="shared" si="10"/>
        <v/>
      </c>
      <c r="U15" t="str">
        <f t="shared" si="11"/>
        <v/>
      </c>
      <c r="V15" t="str">
        <f t="shared" si="12"/>
        <v/>
      </c>
      <c r="W15">
        <f t="shared" si="13"/>
        <v>14</v>
      </c>
      <c r="X15" s="11" t="s">
        <v>147</v>
      </c>
      <c r="Y15" s="12" t="s">
        <v>148</v>
      </c>
      <c r="Z15" s="12" t="s">
        <v>149</v>
      </c>
      <c r="AA15" s="12" t="s">
        <v>150</v>
      </c>
      <c r="AB15" s="1" t="str">
        <f>DEFs!A15</f>
        <v>Patriots</v>
      </c>
      <c r="AC15" s="12" t="s">
        <v>171</v>
      </c>
      <c r="AD15" t="str">
        <f t="shared" si="14"/>
        <v>Patriots</v>
      </c>
      <c r="AE15">
        <f>DEFs!B15</f>
        <v>14</v>
      </c>
      <c r="AF15">
        <f>DEFs!D15</f>
        <v>-30</v>
      </c>
      <c r="AG15">
        <f>DEFs!F15</f>
        <v>-30</v>
      </c>
      <c r="AH15">
        <f>DEFs!H15</f>
        <v>-30</v>
      </c>
      <c r="AI15">
        <f>DEFs!J15</f>
        <v>-30</v>
      </c>
      <c r="AJ15" s="70">
        <f>DEFs!L15</f>
        <v>-30</v>
      </c>
      <c r="AK15" t="str">
        <f t="shared" si="15"/>
        <v>Patriots</v>
      </c>
      <c r="AL15" s="52">
        <f t="shared" si="16"/>
        <v>1</v>
      </c>
      <c r="AM15" s="52">
        <f t="shared" si="17"/>
        <v>1</v>
      </c>
      <c r="AN15" s="52">
        <f t="shared" si="18"/>
        <v>1</v>
      </c>
      <c r="AO15" s="52">
        <f t="shared" si="19"/>
        <v>1</v>
      </c>
      <c r="AP15" s="52">
        <f t="shared" si="20"/>
        <v>1</v>
      </c>
      <c r="AQ15">
        <f t="shared" si="21"/>
        <v>1</v>
      </c>
      <c r="AR15">
        <f t="shared" si="22"/>
        <v>1</v>
      </c>
      <c r="AS15">
        <f t="shared" si="23"/>
        <v>1</v>
      </c>
      <c r="AT15">
        <f t="shared" si="24"/>
        <v>1</v>
      </c>
      <c r="AU15">
        <f t="shared" si="25"/>
        <v>1</v>
      </c>
    </row>
    <row r="16" spans="1:47" x14ac:dyDescent="0.35">
      <c r="B16" t="str">
        <f t="shared" si="0"/>
        <v xml:space="preserve">&lt;li&gt; Chargers, DEF. Bye: 5.  &lt;/li&gt;  </v>
      </c>
      <c r="C16" t="str">
        <f t="shared" si="1"/>
        <v xml:space="preserve">&lt;li&gt; Chargers, DEF. Bye: 5.  -- &lt;b&gt;$1&lt;/b&gt; &lt;/li&gt;  </v>
      </c>
      <c r="D16" t="str">
        <f t="shared" si="2"/>
        <v xml:space="preserve">&lt;li&gt; Chargers, DEF. Bye: 5.  -- &lt;b&gt;$1&lt;/b&gt; &lt;/li&gt;  </v>
      </c>
      <c r="E16" t="str">
        <f t="shared" si="3"/>
        <v xml:space="preserve">&lt;li&gt; Chargers, DEF. Bye: 5.  -- &lt;b&gt;$1&lt;/b&gt; &lt;/li&gt;  </v>
      </c>
      <c r="F16" t="str">
        <f t="shared" si="4"/>
        <v xml:space="preserve">&lt;li&gt; Chargers, DEF. Bye: 5.  -- &lt;b&gt;$1&lt;/b&gt; &lt;/li&gt;  </v>
      </c>
      <c r="G16" t="str">
        <f t="shared" si="5"/>
        <v xml:space="preserve">&lt;li&gt; Chargers, DEF. Bye: 5.  -- &lt;b&gt;$1&lt;/b&gt; &lt;/li&gt;  </v>
      </c>
      <c r="H16" t="s">
        <v>139</v>
      </c>
      <c r="I16" t="s">
        <v>140</v>
      </c>
      <c r="J16" t="s">
        <v>141</v>
      </c>
      <c r="K16" t="s">
        <v>142</v>
      </c>
      <c r="L16" t="s">
        <v>143</v>
      </c>
      <c r="M16" t="s">
        <v>144</v>
      </c>
      <c r="N16" t="s">
        <v>145</v>
      </c>
      <c r="O16" t="s">
        <v>146</v>
      </c>
      <c r="P16" t="str">
        <f t="shared" si="6"/>
        <v xml:space="preserve">
</v>
      </c>
      <c r="Q16" t="str">
        <f t="shared" si="7"/>
        <v xml:space="preserve"> </v>
      </c>
      <c r="R16" t="str">
        <f t="shared" si="8"/>
        <v/>
      </c>
      <c r="S16" t="str">
        <f t="shared" si="9"/>
        <v/>
      </c>
      <c r="T16" t="str">
        <f t="shared" si="10"/>
        <v/>
      </c>
      <c r="U16" t="str">
        <f t="shared" si="11"/>
        <v/>
      </c>
      <c r="V16" t="str">
        <f t="shared" si="12"/>
        <v/>
      </c>
      <c r="W16">
        <f t="shared" si="13"/>
        <v>15</v>
      </c>
      <c r="X16" s="11" t="s">
        <v>147</v>
      </c>
      <c r="Y16" s="12" t="s">
        <v>148</v>
      </c>
      <c r="Z16" s="12" t="s">
        <v>149</v>
      </c>
      <c r="AA16" s="12" t="s">
        <v>150</v>
      </c>
      <c r="AB16" s="1" t="str">
        <f>DEFs!A16</f>
        <v>Chargers</v>
      </c>
      <c r="AC16" s="12" t="s">
        <v>171</v>
      </c>
      <c r="AD16" t="str">
        <f t="shared" si="14"/>
        <v>Chargers</v>
      </c>
      <c r="AE16">
        <f>DEFs!B16</f>
        <v>5</v>
      </c>
      <c r="AF16">
        <f>DEFs!D16</f>
        <v>-43</v>
      </c>
      <c r="AG16">
        <f>DEFs!F16</f>
        <v>-43</v>
      </c>
      <c r="AH16">
        <f>DEFs!H16</f>
        <v>-43</v>
      </c>
      <c r="AI16">
        <f>DEFs!J16</f>
        <v>-43</v>
      </c>
      <c r="AJ16" s="70">
        <f>DEFs!L16</f>
        <v>-43</v>
      </c>
      <c r="AK16" t="str">
        <f t="shared" si="15"/>
        <v>Chargers</v>
      </c>
      <c r="AL16" s="52">
        <f t="shared" si="16"/>
        <v>1</v>
      </c>
      <c r="AM16" s="52">
        <f t="shared" si="17"/>
        <v>1</v>
      </c>
      <c r="AN16" s="52">
        <f t="shared" si="18"/>
        <v>1</v>
      </c>
      <c r="AO16" s="52">
        <f t="shared" si="19"/>
        <v>1</v>
      </c>
      <c r="AP16" s="52">
        <f t="shared" si="20"/>
        <v>1</v>
      </c>
      <c r="AQ16">
        <f t="shared" si="21"/>
        <v>1</v>
      </c>
      <c r="AR16">
        <f t="shared" si="22"/>
        <v>1</v>
      </c>
      <c r="AS16">
        <f t="shared" si="23"/>
        <v>1</v>
      </c>
      <c r="AT16">
        <f t="shared" si="24"/>
        <v>1</v>
      </c>
      <c r="AU16">
        <f t="shared" si="25"/>
        <v>1</v>
      </c>
    </row>
    <row r="17" spans="2:47" x14ac:dyDescent="0.35">
      <c r="B17" t="str">
        <f t="shared" si="0"/>
        <v xml:space="preserve">&lt;li&gt; Lions, DEF. Bye: 5.  &lt;/li&gt;  </v>
      </c>
      <c r="C17" t="str">
        <f t="shared" si="1"/>
        <v xml:space="preserve">&lt;li&gt; Lions, DEF. Bye: 5.  -- &lt;b&gt;$1&lt;/b&gt; &lt;/li&gt;  </v>
      </c>
      <c r="D17" t="str">
        <f t="shared" si="2"/>
        <v xml:space="preserve">&lt;li&gt; Lions, DEF. Bye: 5.  -- &lt;b&gt;$1&lt;/b&gt; &lt;/li&gt;  </v>
      </c>
      <c r="E17" t="str">
        <f t="shared" si="3"/>
        <v xml:space="preserve">&lt;li&gt; Lions, DEF. Bye: 5.  -- &lt;b&gt;$1&lt;/b&gt; &lt;/li&gt;  </v>
      </c>
      <c r="F17" t="str">
        <f t="shared" si="4"/>
        <v xml:space="preserve">&lt;li&gt; Lions, DEF. Bye: 5.  -- &lt;b&gt;$1&lt;/b&gt; &lt;/li&gt;  </v>
      </c>
      <c r="G17" t="str">
        <f t="shared" si="5"/>
        <v xml:space="preserve">&lt;li&gt; Lions, DEF. Bye: 5.  -- &lt;b&gt;$1&lt;/b&gt; &lt;/li&gt;  </v>
      </c>
      <c r="H17" t="s">
        <v>139</v>
      </c>
      <c r="I17" t="s">
        <v>140</v>
      </c>
      <c r="J17" t="s">
        <v>141</v>
      </c>
      <c r="K17" t="s">
        <v>142</v>
      </c>
      <c r="L17" t="s">
        <v>143</v>
      </c>
      <c r="M17" t="s">
        <v>144</v>
      </c>
      <c r="N17" t="s">
        <v>145</v>
      </c>
      <c r="O17" t="s">
        <v>146</v>
      </c>
      <c r="P17" t="str">
        <f t="shared" si="6"/>
        <v xml:space="preserve">
</v>
      </c>
      <c r="Q17" t="str">
        <f t="shared" si="7"/>
        <v xml:space="preserve"> </v>
      </c>
      <c r="R17" t="str">
        <f t="shared" si="8"/>
        <v/>
      </c>
      <c r="S17" t="str">
        <f t="shared" si="9"/>
        <v/>
      </c>
      <c r="T17" t="str">
        <f t="shared" si="10"/>
        <v/>
      </c>
      <c r="U17" t="str">
        <f t="shared" si="11"/>
        <v/>
      </c>
      <c r="V17" t="str">
        <f t="shared" si="12"/>
        <v/>
      </c>
      <c r="W17">
        <f t="shared" si="13"/>
        <v>16</v>
      </c>
      <c r="X17" s="11" t="s">
        <v>147</v>
      </c>
      <c r="Y17" s="12" t="s">
        <v>148</v>
      </c>
      <c r="Z17" s="12" t="s">
        <v>149</v>
      </c>
      <c r="AA17" s="12" t="s">
        <v>150</v>
      </c>
      <c r="AB17" s="1" t="str">
        <f>DEFs!A17</f>
        <v>Lions</v>
      </c>
      <c r="AC17" s="12" t="s">
        <v>171</v>
      </c>
      <c r="AD17" t="str">
        <f t="shared" si="14"/>
        <v>Lions</v>
      </c>
      <c r="AE17">
        <f>DEFs!B17</f>
        <v>5</v>
      </c>
      <c r="AF17">
        <f>DEFs!D17</f>
        <v>-43</v>
      </c>
      <c r="AG17">
        <f>DEFs!F17</f>
        <v>-43</v>
      </c>
      <c r="AH17">
        <f>DEFs!H17</f>
        <v>-43</v>
      </c>
      <c r="AI17">
        <f>DEFs!J17</f>
        <v>-43</v>
      </c>
      <c r="AJ17" s="70">
        <f>DEFs!L17</f>
        <v>-43</v>
      </c>
      <c r="AK17" t="str">
        <f t="shared" si="15"/>
        <v>Lions</v>
      </c>
      <c r="AL17" s="52">
        <f t="shared" si="16"/>
        <v>1</v>
      </c>
      <c r="AM17" s="52">
        <f t="shared" si="17"/>
        <v>1</v>
      </c>
      <c r="AN17" s="52">
        <f t="shared" si="18"/>
        <v>1</v>
      </c>
      <c r="AO17" s="52">
        <f t="shared" si="19"/>
        <v>1</v>
      </c>
      <c r="AP17" s="52">
        <f t="shared" si="20"/>
        <v>1</v>
      </c>
      <c r="AQ17">
        <f t="shared" si="21"/>
        <v>1</v>
      </c>
      <c r="AR17">
        <f t="shared" si="22"/>
        <v>1</v>
      </c>
      <c r="AS17">
        <f t="shared" si="23"/>
        <v>1</v>
      </c>
      <c r="AT17">
        <f t="shared" si="24"/>
        <v>1</v>
      </c>
      <c r="AU17">
        <f t="shared" si="25"/>
        <v>1</v>
      </c>
    </row>
    <row r="18" spans="2:47" x14ac:dyDescent="0.35">
      <c r="B18" t="str">
        <f t="shared" si="0"/>
        <v xml:space="preserve">&lt;li&gt; Colts, DEF. Bye: 14.  &lt;/li&gt;  </v>
      </c>
      <c r="C18" t="str">
        <f t="shared" si="1"/>
        <v xml:space="preserve">&lt;li&gt; Colts, DEF. Bye: 14.  -- &lt;b&gt;$1&lt;/b&gt; &lt;/li&gt;  </v>
      </c>
      <c r="D18" t="str">
        <f t="shared" si="2"/>
        <v xml:space="preserve">&lt;li&gt; Colts, DEF. Bye: 14.  -- &lt;b&gt;$1&lt;/b&gt; &lt;/li&gt;  </v>
      </c>
      <c r="E18" t="str">
        <f t="shared" si="3"/>
        <v xml:space="preserve">&lt;li&gt; Colts, DEF. Bye: 14.  -- &lt;b&gt;$1&lt;/b&gt; &lt;/li&gt;  </v>
      </c>
      <c r="F18" t="str">
        <f t="shared" si="4"/>
        <v xml:space="preserve">&lt;li&gt; Colts, DEF. Bye: 14.  -- &lt;b&gt;$1&lt;/b&gt; &lt;/li&gt;  </v>
      </c>
      <c r="G18" t="str">
        <f t="shared" si="5"/>
        <v xml:space="preserve">&lt;li&gt; Colts, DEF. Bye: 14.  -- &lt;b&gt;$1&lt;/b&gt; &lt;/li&gt;  </v>
      </c>
      <c r="H18" t="s">
        <v>139</v>
      </c>
      <c r="I18" t="s">
        <v>140</v>
      </c>
      <c r="J18" t="s">
        <v>141</v>
      </c>
      <c r="K18" t="s">
        <v>142</v>
      </c>
      <c r="L18" t="s">
        <v>143</v>
      </c>
      <c r="M18" t="s">
        <v>144</v>
      </c>
      <c r="N18" t="s">
        <v>145</v>
      </c>
      <c r="O18" t="s">
        <v>146</v>
      </c>
      <c r="P18" t="str">
        <f t="shared" si="6"/>
        <v xml:space="preserve">
</v>
      </c>
      <c r="Q18" t="str">
        <f t="shared" si="7"/>
        <v xml:space="preserve"> </v>
      </c>
      <c r="R18" t="str">
        <f t="shared" si="8"/>
        <v/>
      </c>
      <c r="S18" t="str">
        <f t="shared" si="9"/>
        <v/>
      </c>
      <c r="T18" t="str">
        <f t="shared" si="10"/>
        <v/>
      </c>
      <c r="U18" t="str">
        <f t="shared" si="11"/>
        <v/>
      </c>
      <c r="V18" t="str">
        <f t="shared" si="12"/>
        <v/>
      </c>
      <c r="W18">
        <f t="shared" si="13"/>
        <v>17</v>
      </c>
      <c r="X18" s="11" t="s">
        <v>147</v>
      </c>
      <c r="Y18" s="12" t="s">
        <v>148</v>
      </c>
      <c r="Z18" s="12" t="s">
        <v>149</v>
      </c>
      <c r="AA18" s="12" t="s">
        <v>150</v>
      </c>
      <c r="AB18" s="1" t="str">
        <f>DEFs!A18</f>
        <v>Colts</v>
      </c>
      <c r="AC18" s="12" t="s">
        <v>171</v>
      </c>
      <c r="AD18" t="str">
        <f t="shared" si="14"/>
        <v>Colts</v>
      </c>
      <c r="AE18">
        <f>DEFs!B18</f>
        <v>14</v>
      </c>
      <c r="AF18">
        <f>DEFs!D18</f>
        <v>-44</v>
      </c>
      <c r="AG18">
        <f>DEFs!F18</f>
        <v>-44</v>
      </c>
      <c r="AH18">
        <f>DEFs!H18</f>
        <v>-44</v>
      </c>
      <c r="AI18">
        <f>DEFs!J18</f>
        <v>-44</v>
      </c>
      <c r="AJ18" s="70">
        <f>DEFs!L18</f>
        <v>-44</v>
      </c>
      <c r="AK18" t="str">
        <f t="shared" si="15"/>
        <v>Colts</v>
      </c>
      <c r="AL18" s="52">
        <f t="shared" si="16"/>
        <v>1</v>
      </c>
      <c r="AM18" s="52">
        <f t="shared" si="17"/>
        <v>1</v>
      </c>
      <c r="AN18" s="52">
        <f t="shared" si="18"/>
        <v>1</v>
      </c>
      <c r="AO18" s="52">
        <f t="shared" si="19"/>
        <v>1</v>
      </c>
      <c r="AP18" s="52">
        <f t="shared" si="20"/>
        <v>1</v>
      </c>
      <c r="AQ18">
        <f t="shared" si="21"/>
        <v>1</v>
      </c>
      <c r="AR18">
        <f t="shared" si="22"/>
        <v>1</v>
      </c>
      <c r="AS18">
        <f t="shared" si="23"/>
        <v>1</v>
      </c>
      <c r="AT18">
        <f t="shared" si="24"/>
        <v>1</v>
      </c>
      <c r="AU18">
        <f t="shared" si="25"/>
        <v>1</v>
      </c>
    </row>
    <row r="19" spans="2:47" x14ac:dyDescent="0.35">
      <c r="B19" t="str">
        <f t="shared" si="0"/>
        <v xml:space="preserve">&lt;li&gt; Saints, DEF. Bye: 12.  &lt;/li&gt;  </v>
      </c>
      <c r="C19" t="str">
        <f t="shared" si="1"/>
        <v xml:space="preserve">&lt;li&gt; Saints, DEF. Bye: 12.  -- &lt;b&gt;$1&lt;/b&gt; &lt;/li&gt;  </v>
      </c>
      <c r="D19" t="str">
        <f t="shared" si="2"/>
        <v xml:space="preserve">&lt;li&gt; Saints, DEF. Bye: 12.  -- &lt;b&gt;$1&lt;/b&gt; &lt;/li&gt;  </v>
      </c>
      <c r="E19" t="str">
        <f t="shared" si="3"/>
        <v xml:space="preserve">&lt;li&gt; Saints, DEF. Bye: 12.  -- &lt;b&gt;$1&lt;/b&gt; &lt;/li&gt;  </v>
      </c>
      <c r="F19" t="str">
        <f t="shared" si="4"/>
        <v xml:space="preserve">&lt;li&gt; Saints, DEF. Bye: 12.  -- &lt;b&gt;$1&lt;/b&gt; &lt;/li&gt;  </v>
      </c>
      <c r="G19" t="str">
        <f t="shared" si="5"/>
        <v xml:space="preserve">&lt;li&gt; Saints, DEF. Bye: 12.  -- &lt;b&gt;$1&lt;/b&gt; &lt;/li&gt;  </v>
      </c>
      <c r="H19" t="s">
        <v>139</v>
      </c>
      <c r="I19" t="s">
        <v>140</v>
      </c>
      <c r="J19" t="s">
        <v>141</v>
      </c>
      <c r="K19" t="s">
        <v>142</v>
      </c>
      <c r="L19" t="s">
        <v>143</v>
      </c>
      <c r="M19" t="s">
        <v>144</v>
      </c>
      <c r="N19" t="s">
        <v>145</v>
      </c>
      <c r="O19" t="s">
        <v>146</v>
      </c>
      <c r="P19" t="str">
        <f t="shared" si="6"/>
        <v xml:space="preserve">
</v>
      </c>
      <c r="Q19" t="str">
        <f t="shared" si="7"/>
        <v xml:space="preserve"> </v>
      </c>
      <c r="R19" t="str">
        <f t="shared" si="8"/>
        <v/>
      </c>
      <c r="S19" t="str">
        <f t="shared" si="9"/>
        <v/>
      </c>
      <c r="T19" t="str">
        <f t="shared" si="10"/>
        <v/>
      </c>
      <c r="U19" t="str">
        <f t="shared" si="11"/>
        <v/>
      </c>
      <c r="V19" t="str">
        <f t="shared" si="12"/>
        <v/>
      </c>
      <c r="W19">
        <f t="shared" si="13"/>
        <v>18</v>
      </c>
      <c r="X19" s="11" t="s">
        <v>147</v>
      </c>
      <c r="Y19" s="12" t="s">
        <v>148</v>
      </c>
      <c r="Z19" s="12" t="s">
        <v>149</v>
      </c>
      <c r="AA19" s="12" t="s">
        <v>150</v>
      </c>
      <c r="AB19" s="1" t="str">
        <f>DEFs!A19</f>
        <v>Saints</v>
      </c>
      <c r="AC19" s="12" t="s">
        <v>171</v>
      </c>
      <c r="AD19" t="str">
        <f t="shared" si="14"/>
        <v>Saints</v>
      </c>
      <c r="AE19">
        <f>DEFs!B19</f>
        <v>12</v>
      </c>
      <c r="AF19">
        <f>DEFs!D19</f>
        <v>-44</v>
      </c>
      <c r="AG19">
        <f>DEFs!F19</f>
        <v>-44</v>
      </c>
      <c r="AH19">
        <f>DEFs!H19</f>
        <v>-44</v>
      </c>
      <c r="AI19">
        <f>DEFs!J19</f>
        <v>-44</v>
      </c>
      <c r="AJ19" s="70">
        <f>DEFs!L19</f>
        <v>-44</v>
      </c>
      <c r="AK19" t="str">
        <f t="shared" si="15"/>
        <v>Saints</v>
      </c>
      <c r="AL19" s="52">
        <f t="shared" si="16"/>
        <v>1</v>
      </c>
      <c r="AM19" s="52">
        <f t="shared" si="17"/>
        <v>1</v>
      </c>
      <c r="AN19" s="52">
        <f t="shared" si="18"/>
        <v>1</v>
      </c>
      <c r="AO19" s="52">
        <f t="shared" si="19"/>
        <v>1</v>
      </c>
      <c r="AP19" s="52">
        <f t="shared" si="20"/>
        <v>1</v>
      </c>
      <c r="AQ19">
        <f t="shared" si="21"/>
        <v>1</v>
      </c>
      <c r="AR19">
        <f t="shared" si="22"/>
        <v>1</v>
      </c>
      <c r="AS19">
        <f t="shared" si="23"/>
        <v>1</v>
      </c>
      <c r="AT19">
        <f t="shared" si="24"/>
        <v>1</v>
      </c>
      <c r="AU19">
        <f t="shared" si="25"/>
        <v>1</v>
      </c>
    </row>
    <row r="20" spans="2:47" x14ac:dyDescent="0.35">
      <c r="B20" t="str">
        <f t="shared" si="0"/>
        <v xml:space="preserve">&lt;li&gt; Panthers, DEF. Bye: 11.  &lt;/li&gt;  </v>
      </c>
      <c r="C20" t="str">
        <f t="shared" si="1"/>
        <v xml:space="preserve">&lt;li&gt; Panthers, DEF. Bye: 11.  -- &lt;b&gt;$1&lt;/b&gt; &lt;/li&gt;  </v>
      </c>
      <c r="D20" t="str">
        <f t="shared" si="2"/>
        <v xml:space="preserve">&lt;li&gt; Panthers, DEF. Bye: 11.  -- &lt;b&gt;$1&lt;/b&gt; &lt;/li&gt;  </v>
      </c>
      <c r="E20" t="str">
        <f t="shared" si="3"/>
        <v xml:space="preserve">&lt;li&gt; Panthers, DEF. Bye: 11.  -- &lt;b&gt;$1&lt;/b&gt; &lt;/li&gt;  </v>
      </c>
      <c r="F20" t="str">
        <f t="shared" si="4"/>
        <v xml:space="preserve">&lt;li&gt; Panthers, DEF. Bye: 11.  -- &lt;b&gt;$1&lt;/b&gt; &lt;/li&gt;  </v>
      </c>
      <c r="G20" t="str">
        <f t="shared" si="5"/>
        <v xml:space="preserve">&lt;li&gt; Panthers, DEF. Bye: 11.  -- &lt;b&gt;$1&lt;/b&gt; &lt;/li&gt;  </v>
      </c>
      <c r="H20" t="s">
        <v>139</v>
      </c>
      <c r="I20" t="s">
        <v>140</v>
      </c>
      <c r="J20" t="s">
        <v>141</v>
      </c>
      <c r="K20" t="s">
        <v>142</v>
      </c>
      <c r="L20" t="s">
        <v>143</v>
      </c>
      <c r="M20" t="s">
        <v>144</v>
      </c>
      <c r="N20" t="s">
        <v>145</v>
      </c>
      <c r="O20" t="s">
        <v>146</v>
      </c>
      <c r="P20" t="str">
        <f t="shared" si="6"/>
        <v xml:space="preserve">
</v>
      </c>
      <c r="Q20" t="str">
        <f t="shared" si="7"/>
        <v xml:space="preserve"> </v>
      </c>
      <c r="R20" t="str">
        <f t="shared" si="8"/>
        <v/>
      </c>
      <c r="S20" t="str">
        <f t="shared" si="9"/>
        <v/>
      </c>
      <c r="T20" t="str">
        <f t="shared" si="10"/>
        <v/>
      </c>
      <c r="U20" t="str">
        <f t="shared" si="11"/>
        <v/>
      </c>
      <c r="V20" t="str">
        <f t="shared" si="12"/>
        <v/>
      </c>
      <c r="W20">
        <f t="shared" si="13"/>
        <v>19</v>
      </c>
      <c r="X20" s="11" t="s">
        <v>147</v>
      </c>
      <c r="Y20" s="12" t="s">
        <v>148</v>
      </c>
      <c r="Z20" s="12" t="s">
        <v>149</v>
      </c>
      <c r="AA20" s="12" t="s">
        <v>150</v>
      </c>
      <c r="AB20" s="1" t="str">
        <f>DEFs!A20</f>
        <v>Panthers</v>
      </c>
      <c r="AC20" s="12" t="s">
        <v>171</v>
      </c>
      <c r="AD20" t="str">
        <f t="shared" si="14"/>
        <v>Panthers</v>
      </c>
      <c r="AE20">
        <f>DEFs!B20</f>
        <v>11</v>
      </c>
      <c r="AF20">
        <f>DEFs!D20</f>
        <v>-45</v>
      </c>
      <c r="AG20">
        <f>DEFs!F20</f>
        <v>-45</v>
      </c>
      <c r="AH20">
        <f>DEFs!H20</f>
        <v>-45</v>
      </c>
      <c r="AI20">
        <f>DEFs!J20</f>
        <v>-45</v>
      </c>
      <c r="AJ20" s="70">
        <f>DEFs!L20</f>
        <v>-45</v>
      </c>
      <c r="AK20" t="str">
        <f t="shared" si="15"/>
        <v>Panthers</v>
      </c>
      <c r="AL20" s="52">
        <f t="shared" si="16"/>
        <v>1</v>
      </c>
      <c r="AM20" s="52">
        <f t="shared" si="17"/>
        <v>1</v>
      </c>
      <c r="AN20" s="52">
        <f t="shared" si="18"/>
        <v>1</v>
      </c>
      <c r="AO20" s="52">
        <f t="shared" si="19"/>
        <v>1</v>
      </c>
      <c r="AP20" s="52">
        <f t="shared" si="20"/>
        <v>1</v>
      </c>
      <c r="AQ20">
        <f t="shared" si="21"/>
        <v>1</v>
      </c>
      <c r="AR20">
        <f t="shared" si="22"/>
        <v>1</v>
      </c>
      <c r="AS20">
        <f t="shared" si="23"/>
        <v>1</v>
      </c>
      <c r="AT20">
        <f t="shared" si="24"/>
        <v>1</v>
      </c>
      <c r="AU20">
        <f t="shared" si="25"/>
        <v>1</v>
      </c>
    </row>
    <row r="21" spans="2:47" x14ac:dyDescent="0.35">
      <c r="B21" t="str">
        <f t="shared" si="0"/>
        <v xml:space="preserve">&lt;li&gt; Packers, DEF. Bye: 10.  &lt;/li&gt; 
&lt;br&gt;&lt;br&gt;
&lt;br&gt;
&lt;center&gt;
&lt;?php
include("adsdaq23.php");
?&gt;
&lt;/center&gt;
&lt;br&gt;
</v>
      </c>
      <c r="C21" t="str">
        <f t="shared" si="1"/>
        <v xml:space="preserve">&lt;li&gt; Packers, DEF. Bye: 10.  -- &lt;b&gt;$1&lt;/b&gt; &lt;/li&gt; 
&lt;br&gt;&lt;br&gt;
&lt;br&gt;
&lt;center&gt;
&lt;?php
include("adsdaq23.php");
?&gt;
&lt;/center&gt;
&lt;br&gt;
</v>
      </c>
      <c r="D21" t="str">
        <f t="shared" si="2"/>
        <v xml:space="preserve">&lt;li&gt; Packers, DEF. Bye: 10.  -- &lt;b&gt;$1&lt;/b&gt; &lt;/li&gt; 
&lt;br&gt;&lt;br&gt;
&lt;br&gt;
&lt;center&gt;
&lt;?php
include("adsdaq23.php");
?&gt;
&lt;/center&gt;
&lt;br&gt;
</v>
      </c>
      <c r="E21" t="str">
        <f t="shared" si="3"/>
        <v xml:space="preserve">&lt;li&gt; Packers, DEF. Bye: 10.  -- &lt;b&gt;$1&lt;/b&gt; &lt;/li&gt; 
&lt;br&gt;&lt;br&gt;
&lt;br&gt;
&lt;center&gt;
&lt;?php
include("adsdaq23.php");
?&gt;
&lt;/center&gt;
&lt;br&gt;
</v>
      </c>
      <c r="F21" t="str">
        <f t="shared" si="4"/>
        <v xml:space="preserve">&lt;li&gt; Packers, DEF. Bye: 10.  -- &lt;b&gt;$1&lt;/b&gt; &lt;/li&gt; 
&lt;br&gt;&lt;br&gt;
&lt;br&gt;
&lt;center&gt;
&lt;?php
include("adsdaq23.php");
?&gt;
&lt;/center&gt;
&lt;br&gt;
</v>
      </c>
      <c r="G21" t="str">
        <f t="shared" si="5"/>
        <v xml:space="preserve">&lt;li&gt; Packers, DEF. Bye: 10.  -- &lt;b&gt;$1&lt;/b&gt; &lt;/li&gt; 
&lt;br&gt;&lt;br&gt;
&lt;br&gt;
&lt;center&gt;
&lt;?php
include("adsdaq23.php");
?&gt;
&lt;/center&gt;
&lt;br&gt;
</v>
      </c>
      <c r="H21" t="s">
        <v>139</v>
      </c>
      <c r="I21" t="s">
        <v>140</v>
      </c>
      <c r="J21" t="s">
        <v>141</v>
      </c>
      <c r="K21" t="s">
        <v>142</v>
      </c>
      <c r="L21" t="s">
        <v>143</v>
      </c>
      <c r="M21" t="s">
        <v>144</v>
      </c>
      <c r="N21" t="s">
        <v>145</v>
      </c>
      <c r="O21" t="s">
        <v>146</v>
      </c>
      <c r="P21" t="str">
        <f t="shared" si="6"/>
        <v xml:space="preserve">
</v>
      </c>
      <c r="Q21" t="str">
        <f t="shared" si="7"/>
        <v xml:space="preserve">
&lt;br&gt;&lt;br&gt;
</v>
      </c>
      <c r="R21" t="str">
        <f t="shared" si="8"/>
        <v xml:space="preserve">
&lt;br&gt;
&lt;center&gt;
&lt;?php
include("adsdaq23.php");
?&gt;
&lt;/center&gt;
&lt;br&gt;
</v>
      </c>
      <c r="S21" t="str">
        <f t="shared" si="9"/>
        <v/>
      </c>
      <c r="T21" t="str">
        <f t="shared" si="10"/>
        <v/>
      </c>
      <c r="U21" t="str">
        <f t="shared" si="11"/>
        <v/>
      </c>
      <c r="V21" t="str">
        <f t="shared" si="12"/>
        <v/>
      </c>
      <c r="W21">
        <f t="shared" si="13"/>
        <v>20</v>
      </c>
      <c r="X21" s="11" t="s">
        <v>147</v>
      </c>
      <c r="Y21" s="12" t="s">
        <v>148</v>
      </c>
      <c r="Z21" s="12" t="s">
        <v>149</v>
      </c>
      <c r="AA21" s="12" t="s">
        <v>150</v>
      </c>
      <c r="AB21" s="1" t="str">
        <f>DEFs!A21</f>
        <v>Packers</v>
      </c>
      <c r="AC21" s="12" t="s">
        <v>171</v>
      </c>
      <c r="AD21" t="str">
        <f t="shared" si="14"/>
        <v>Packers</v>
      </c>
      <c r="AE21">
        <f>DEFs!B21</f>
        <v>10</v>
      </c>
      <c r="AF21">
        <f>DEFs!D21</f>
        <v>-46</v>
      </c>
      <c r="AG21">
        <f>DEFs!F21</f>
        <v>-46</v>
      </c>
      <c r="AH21">
        <f>DEFs!H21</f>
        <v>-46</v>
      </c>
      <c r="AI21">
        <f>DEFs!J21</f>
        <v>-46</v>
      </c>
      <c r="AJ21" s="70">
        <f>DEFs!L21</f>
        <v>-46</v>
      </c>
      <c r="AK21" t="str">
        <f t="shared" si="15"/>
        <v>Packers</v>
      </c>
      <c r="AL21" s="52">
        <f t="shared" si="16"/>
        <v>1</v>
      </c>
      <c r="AM21" s="52">
        <f t="shared" si="17"/>
        <v>1</v>
      </c>
      <c r="AN21" s="52">
        <f t="shared" si="18"/>
        <v>1</v>
      </c>
      <c r="AO21" s="52">
        <f t="shared" si="19"/>
        <v>1</v>
      </c>
      <c r="AP21" s="52">
        <f t="shared" si="20"/>
        <v>1</v>
      </c>
      <c r="AQ21">
        <f t="shared" si="21"/>
        <v>1</v>
      </c>
      <c r="AR21">
        <f t="shared" si="22"/>
        <v>1</v>
      </c>
      <c r="AS21">
        <f t="shared" si="23"/>
        <v>1</v>
      </c>
      <c r="AT21">
        <f t="shared" si="24"/>
        <v>1</v>
      </c>
      <c r="AU21">
        <f t="shared" si="25"/>
        <v>1</v>
      </c>
    </row>
    <row r="22" spans="2:47" x14ac:dyDescent="0.35">
      <c r="B22" t="str">
        <f t="shared" si="0"/>
        <v xml:space="preserve">&lt;li&gt; Vikings, DEF. Bye: 6.  &lt;/li&gt;  </v>
      </c>
      <c r="C22" t="str">
        <f t="shared" si="1"/>
        <v xml:space="preserve">&lt;li&gt; Vikings, DEF. Bye: 6.  -- &lt;b&gt;$1&lt;/b&gt; &lt;/li&gt;  </v>
      </c>
      <c r="D22" t="str">
        <f t="shared" si="2"/>
        <v xml:space="preserve">&lt;li&gt; Vikings, DEF. Bye: 6.  -- &lt;b&gt;$1&lt;/b&gt; &lt;/li&gt;  </v>
      </c>
      <c r="E22" t="str">
        <f t="shared" si="3"/>
        <v xml:space="preserve">&lt;li&gt; Vikings, DEF. Bye: 6.  -- &lt;b&gt;$1&lt;/b&gt; &lt;/li&gt;  </v>
      </c>
      <c r="F22" t="str">
        <f t="shared" si="4"/>
        <v xml:space="preserve">&lt;li&gt; Vikings, DEF. Bye: 6.  -- &lt;b&gt;$1&lt;/b&gt; &lt;/li&gt;  </v>
      </c>
      <c r="G22" t="str">
        <f t="shared" si="5"/>
        <v xml:space="preserve">&lt;li&gt; Vikings, DEF. Bye: 6.  -- &lt;b&gt;$1&lt;/b&gt; &lt;/li&gt;  </v>
      </c>
      <c r="H22" t="s">
        <v>139</v>
      </c>
      <c r="I22" t="s">
        <v>140</v>
      </c>
      <c r="J22" t="s">
        <v>141</v>
      </c>
      <c r="K22" t="s">
        <v>142</v>
      </c>
      <c r="L22" t="s">
        <v>143</v>
      </c>
      <c r="M22" t="s">
        <v>144</v>
      </c>
      <c r="N22" t="s">
        <v>145</v>
      </c>
      <c r="O22" t="s">
        <v>146</v>
      </c>
      <c r="P22" t="str">
        <f t="shared" si="6"/>
        <v xml:space="preserve">
</v>
      </c>
      <c r="Q22" t="str">
        <f t="shared" si="7"/>
        <v xml:space="preserve"> </v>
      </c>
      <c r="R22" t="str">
        <f t="shared" si="8"/>
        <v/>
      </c>
      <c r="S22" t="str">
        <f t="shared" si="9"/>
        <v/>
      </c>
      <c r="T22" t="str">
        <f t="shared" si="10"/>
        <v/>
      </c>
      <c r="U22" t="str">
        <f t="shared" si="11"/>
        <v/>
      </c>
      <c r="V22" t="str">
        <f t="shared" si="12"/>
        <v/>
      </c>
      <c r="W22">
        <f t="shared" si="13"/>
        <v>21</v>
      </c>
      <c r="X22" s="11" t="s">
        <v>147</v>
      </c>
      <c r="Y22" s="12" t="s">
        <v>148</v>
      </c>
      <c r="Z22" s="12" t="s">
        <v>149</v>
      </c>
      <c r="AA22" s="12" t="s">
        <v>150</v>
      </c>
      <c r="AB22" s="1" t="str">
        <f>DEFs!A22</f>
        <v>Vikings</v>
      </c>
      <c r="AC22" s="12" t="s">
        <v>171</v>
      </c>
      <c r="AD22" t="str">
        <f t="shared" si="14"/>
        <v>Vikings</v>
      </c>
      <c r="AE22">
        <f>DEFs!B22</f>
        <v>6</v>
      </c>
      <c r="AF22">
        <f>DEFs!D22</f>
        <v>-47</v>
      </c>
      <c r="AG22">
        <f>DEFs!F22</f>
        <v>-47</v>
      </c>
      <c r="AH22">
        <f>DEFs!H22</f>
        <v>-47</v>
      </c>
      <c r="AI22">
        <f>DEFs!J22</f>
        <v>-47</v>
      </c>
      <c r="AJ22" s="70">
        <f>DEFs!L22</f>
        <v>-47</v>
      </c>
      <c r="AK22" t="str">
        <f t="shared" si="15"/>
        <v>Vikings</v>
      </c>
      <c r="AL22" s="52">
        <f t="shared" si="16"/>
        <v>1</v>
      </c>
      <c r="AM22" s="52">
        <f t="shared" si="17"/>
        <v>1</v>
      </c>
      <c r="AN22" s="52">
        <f t="shared" si="18"/>
        <v>1</v>
      </c>
      <c r="AO22" s="52">
        <f t="shared" si="19"/>
        <v>1</v>
      </c>
      <c r="AP22" s="52">
        <f t="shared" si="20"/>
        <v>1</v>
      </c>
      <c r="AQ22">
        <f t="shared" si="21"/>
        <v>1</v>
      </c>
      <c r="AR22">
        <f t="shared" si="22"/>
        <v>1</v>
      </c>
      <c r="AS22">
        <f t="shared" si="23"/>
        <v>1</v>
      </c>
      <c r="AT22">
        <f t="shared" si="24"/>
        <v>1</v>
      </c>
      <c r="AU22">
        <f t="shared" si="25"/>
        <v>1</v>
      </c>
    </row>
    <row r="23" spans="2:47" x14ac:dyDescent="0.35">
      <c r="B23" t="str">
        <f t="shared" si="0"/>
        <v xml:space="preserve">&lt;li&gt; Texans, DEF. Bye: 14.  &lt;/li&gt;  </v>
      </c>
      <c r="C23" t="str">
        <f t="shared" si="1"/>
        <v xml:space="preserve">&lt;li&gt; Texans, DEF. Bye: 14.  -- &lt;b&gt;$1&lt;/b&gt; &lt;/li&gt;  </v>
      </c>
      <c r="D23" t="str">
        <f t="shared" si="2"/>
        <v xml:space="preserve">&lt;li&gt; Texans, DEF. Bye: 14.  -- &lt;b&gt;$1&lt;/b&gt; &lt;/li&gt;  </v>
      </c>
      <c r="E23" t="str">
        <f t="shared" si="3"/>
        <v xml:space="preserve">&lt;li&gt; Texans, DEF. Bye: 14.  -- &lt;b&gt;$1&lt;/b&gt; &lt;/li&gt;  </v>
      </c>
      <c r="F23" t="str">
        <f t="shared" si="4"/>
        <v xml:space="preserve">&lt;li&gt; Texans, DEF. Bye: 14.  -- &lt;b&gt;$1&lt;/b&gt; &lt;/li&gt;  </v>
      </c>
      <c r="G23" t="str">
        <f t="shared" si="5"/>
        <v xml:space="preserve">&lt;li&gt; Texans, DEF. Bye: 14.  -- &lt;b&gt;$1&lt;/b&gt; &lt;/li&gt;  </v>
      </c>
      <c r="H23" t="s">
        <v>139</v>
      </c>
      <c r="I23" t="s">
        <v>140</v>
      </c>
      <c r="J23" t="s">
        <v>141</v>
      </c>
      <c r="K23" t="s">
        <v>142</v>
      </c>
      <c r="L23" t="s">
        <v>143</v>
      </c>
      <c r="M23" t="s">
        <v>144</v>
      </c>
      <c r="N23" t="s">
        <v>145</v>
      </c>
      <c r="O23" t="s">
        <v>146</v>
      </c>
      <c r="P23" t="str">
        <f t="shared" si="6"/>
        <v xml:space="preserve">
</v>
      </c>
      <c r="Q23" t="str">
        <f t="shared" si="7"/>
        <v xml:space="preserve"> </v>
      </c>
      <c r="R23" t="str">
        <f t="shared" si="8"/>
        <v/>
      </c>
      <c r="S23" t="str">
        <f t="shared" si="9"/>
        <v/>
      </c>
      <c r="T23" t="str">
        <f t="shared" si="10"/>
        <v/>
      </c>
      <c r="U23" t="str">
        <f t="shared" si="11"/>
        <v/>
      </c>
      <c r="V23" t="str">
        <f t="shared" si="12"/>
        <v/>
      </c>
      <c r="W23">
        <f t="shared" si="13"/>
        <v>22</v>
      </c>
      <c r="X23" s="11" t="s">
        <v>147</v>
      </c>
      <c r="Y23" s="12" t="s">
        <v>148</v>
      </c>
      <c r="Z23" s="12" t="s">
        <v>149</v>
      </c>
      <c r="AA23" s="12" t="s">
        <v>150</v>
      </c>
      <c r="AB23" s="1" t="str">
        <f>DEFs!A23</f>
        <v>Texans</v>
      </c>
      <c r="AC23" s="12" t="s">
        <v>171</v>
      </c>
      <c r="AD23" t="str">
        <f t="shared" si="14"/>
        <v>Texans</v>
      </c>
      <c r="AE23">
        <f>DEFs!B23</f>
        <v>14</v>
      </c>
      <c r="AF23">
        <f>DEFs!D23</f>
        <v>-52</v>
      </c>
      <c r="AG23">
        <f>DEFs!F23</f>
        <v>-52</v>
      </c>
      <c r="AH23">
        <f>DEFs!H23</f>
        <v>-52</v>
      </c>
      <c r="AI23">
        <f>DEFs!J23</f>
        <v>-52</v>
      </c>
      <c r="AJ23" s="70">
        <f>DEFs!L23</f>
        <v>-52</v>
      </c>
      <c r="AK23" t="str">
        <f t="shared" si="15"/>
        <v>Texans</v>
      </c>
      <c r="AL23" s="52">
        <f t="shared" si="16"/>
        <v>1</v>
      </c>
      <c r="AM23" s="52">
        <f t="shared" si="17"/>
        <v>1</v>
      </c>
      <c r="AN23" s="52">
        <f t="shared" si="18"/>
        <v>1</v>
      </c>
      <c r="AO23" s="52">
        <f t="shared" si="19"/>
        <v>1</v>
      </c>
      <c r="AP23" s="52">
        <f t="shared" si="20"/>
        <v>1</v>
      </c>
      <c r="AQ23">
        <f t="shared" si="21"/>
        <v>1</v>
      </c>
      <c r="AR23">
        <f t="shared" si="22"/>
        <v>1</v>
      </c>
      <c r="AS23">
        <f t="shared" si="23"/>
        <v>1</v>
      </c>
      <c r="AT23">
        <f t="shared" si="24"/>
        <v>1</v>
      </c>
      <c r="AU23">
        <f t="shared" si="25"/>
        <v>1</v>
      </c>
    </row>
    <row r="24" spans="2:47" x14ac:dyDescent="0.35">
      <c r="B24" t="str">
        <f t="shared" si="0"/>
        <v xml:space="preserve">&lt;li&gt; Browns, DEF. Bye: 10.  &lt;/li&gt;  </v>
      </c>
      <c r="C24" t="str">
        <f t="shared" si="1"/>
        <v xml:space="preserve">&lt;li&gt; Browns, DEF. Bye: 10.  -- &lt;b&gt;$1&lt;/b&gt; &lt;/li&gt;  </v>
      </c>
      <c r="D24" t="str">
        <f t="shared" si="2"/>
        <v xml:space="preserve">&lt;li&gt; Browns, DEF. Bye: 10.  -- &lt;b&gt;$1&lt;/b&gt; &lt;/li&gt;  </v>
      </c>
      <c r="E24" t="str">
        <f t="shared" si="3"/>
        <v xml:space="preserve">&lt;li&gt; Browns, DEF. Bye: 10.  -- &lt;b&gt;$1&lt;/b&gt; &lt;/li&gt;  </v>
      </c>
      <c r="F24" t="str">
        <f t="shared" si="4"/>
        <v xml:space="preserve">&lt;li&gt; Browns, DEF. Bye: 10.  -- &lt;b&gt;$1&lt;/b&gt; &lt;/li&gt;  </v>
      </c>
      <c r="G24" t="str">
        <f t="shared" si="5"/>
        <v xml:space="preserve">&lt;li&gt; Browns, DEF. Bye: 10.  -- &lt;b&gt;$1&lt;/b&gt; &lt;/li&gt;  </v>
      </c>
      <c r="H24" t="s">
        <v>139</v>
      </c>
      <c r="I24" t="s">
        <v>140</v>
      </c>
      <c r="J24" t="s">
        <v>141</v>
      </c>
      <c r="K24" t="s">
        <v>142</v>
      </c>
      <c r="L24" t="s">
        <v>143</v>
      </c>
      <c r="M24" t="s">
        <v>144</v>
      </c>
      <c r="N24" t="s">
        <v>145</v>
      </c>
      <c r="O24" t="s">
        <v>146</v>
      </c>
      <c r="P24" t="str">
        <f t="shared" si="6"/>
        <v xml:space="preserve">
</v>
      </c>
      <c r="Q24" t="str">
        <f t="shared" si="7"/>
        <v xml:space="preserve"> </v>
      </c>
      <c r="R24" t="str">
        <f t="shared" si="8"/>
        <v/>
      </c>
      <c r="S24" t="str">
        <f t="shared" si="9"/>
        <v/>
      </c>
      <c r="T24" t="str">
        <f t="shared" si="10"/>
        <v/>
      </c>
      <c r="U24" t="str">
        <f t="shared" si="11"/>
        <v/>
      </c>
      <c r="V24" t="str">
        <f t="shared" si="12"/>
        <v/>
      </c>
      <c r="W24">
        <f t="shared" si="13"/>
        <v>23</v>
      </c>
      <c r="X24" s="11" t="s">
        <v>147</v>
      </c>
      <c r="Y24" s="12" t="s">
        <v>148</v>
      </c>
      <c r="Z24" s="12" t="s">
        <v>149</v>
      </c>
      <c r="AA24" s="12" t="s">
        <v>150</v>
      </c>
      <c r="AB24" s="1" t="str">
        <f>DEFs!A24</f>
        <v>Browns</v>
      </c>
      <c r="AC24" s="12" t="s">
        <v>171</v>
      </c>
      <c r="AD24" t="str">
        <f t="shared" si="14"/>
        <v>Browns</v>
      </c>
      <c r="AE24">
        <f>DEFs!B24</f>
        <v>10</v>
      </c>
      <c r="AF24">
        <f>DEFs!D24</f>
        <v>-55</v>
      </c>
      <c r="AG24">
        <f>DEFs!F24</f>
        <v>-55</v>
      </c>
      <c r="AH24">
        <f>DEFs!H24</f>
        <v>-55</v>
      </c>
      <c r="AI24">
        <f>DEFs!J24</f>
        <v>-55</v>
      </c>
      <c r="AJ24" s="70">
        <f>DEFs!L24</f>
        <v>-55</v>
      </c>
      <c r="AK24" t="str">
        <f t="shared" si="15"/>
        <v>Browns</v>
      </c>
      <c r="AL24" s="52">
        <f t="shared" si="16"/>
        <v>1</v>
      </c>
      <c r="AM24" s="52">
        <f t="shared" si="17"/>
        <v>1</v>
      </c>
      <c r="AN24" s="52">
        <f t="shared" si="18"/>
        <v>1</v>
      </c>
      <c r="AO24" s="52">
        <f t="shared" si="19"/>
        <v>1</v>
      </c>
      <c r="AP24" s="52">
        <f t="shared" si="20"/>
        <v>1</v>
      </c>
      <c r="AQ24">
        <f t="shared" si="21"/>
        <v>1</v>
      </c>
      <c r="AR24">
        <f t="shared" si="22"/>
        <v>1</v>
      </c>
      <c r="AS24">
        <f t="shared" si="23"/>
        <v>1</v>
      </c>
      <c r="AT24">
        <f t="shared" si="24"/>
        <v>1</v>
      </c>
      <c r="AU24">
        <f t="shared" si="25"/>
        <v>1</v>
      </c>
    </row>
    <row r="25" spans="2:47" x14ac:dyDescent="0.35">
      <c r="B25" t="str">
        <f t="shared" si="0"/>
        <v xml:space="preserve">&lt;li&gt; Jaguars, DEF. Bye: 12.  &lt;/li&gt;  </v>
      </c>
      <c r="C25" t="str">
        <f t="shared" si="1"/>
        <v xml:space="preserve">&lt;li&gt; Jaguars, DEF. Bye: 12.  -- &lt;b&gt;$1&lt;/b&gt; &lt;/li&gt;  </v>
      </c>
      <c r="D25" t="str">
        <f t="shared" si="2"/>
        <v xml:space="preserve">&lt;li&gt; Jaguars, DEF. Bye: 12.  -- &lt;b&gt;$1&lt;/b&gt; &lt;/li&gt;  </v>
      </c>
      <c r="E25" t="str">
        <f t="shared" si="3"/>
        <v xml:space="preserve">&lt;li&gt; Jaguars, DEF. Bye: 12.  -- &lt;b&gt;$1&lt;/b&gt; &lt;/li&gt;  </v>
      </c>
      <c r="F25" t="str">
        <f t="shared" si="4"/>
        <v xml:space="preserve">&lt;li&gt; Jaguars, DEF. Bye: 12.  -- &lt;b&gt;$1&lt;/b&gt; &lt;/li&gt;  </v>
      </c>
      <c r="G25" t="str">
        <f t="shared" si="5"/>
        <v xml:space="preserve">&lt;li&gt; Jaguars, DEF. Bye: 12.  -- &lt;b&gt;$1&lt;/b&gt; &lt;/li&gt;  </v>
      </c>
      <c r="H25" t="s">
        <v>139</v>
      </c>
      <c r="I25" t="s">
        <v>140</v>
      </c>
      <c r="J25" t="s">
        <v>141</v>
      </c>
      <c r="K25" t="s">
        <v>142</v>
      </c>
      <c r="L25" t="s">
        <v>143</v>
      </c>
      <c r="M25" t="s">
        <v>144</v>
      </c>
      <c r="N25" t="s">
        <v>145</v>
      </c>
      <c r="O25" t="s">
        <v>146</v>
      </c>
      <c r="P25" t="str">
        <f t="shared" si="6"/>
        <v xml:space="preserve">
</v>
      </c>
      <c r="Q25" t="str">
        <f t="shared" si="7"/>
        <v xml:space="preserve"> </v>
      </c>
      <c r="R25" t="str">
        <f t="shared" si="8"/>
        <v/>
      </c>
      <c r="S25" t="str">
        <f t="shared" si="9"/>
        <v/>
      </c>
      <c r="T25" t="str">
        <f t="shared" si="10"/>
        <v/>
      </c>
      <c r="U25" t="str">
        <f t="shared" si="11"/>
        <v/>
      </c>
      <c r="V25" t="str">
        <f t="shared" si="12"/>
        <v/>
      </c>
      <c r="W25">
        <f t="shared" si="13"/>
        <v>24</v>
      </c>
      <c r="X25" s="11" t="s">
        <v>147</v>
      </c>
      <c r="Y25" s="12" t="s">
        <v>148</v>
      </c>
      <c r="Z25" s="12" t="s">
        <v>149</v>
      </c>
      <c r="AA25" s="12" t="s">
        <v>150</v>
      </c>
      <c r="AB25" s="1" t="str">
        <f>DEFs!A25</f>
        <v>Jaguars</v>
      </c>
      <c r="AC25" s="12" t="s">
        <v>171</v>
      </c>
      <c r="AD25" t="str">
        <f t="shared" si="14"/>
        <v>Jaguars</v>
      </c>
      <c r="AE25">
        <f>DEFs!B25</f>
        <v>12</v>
      </c>
      <c r="AF25">
        <f>DEFs!D25</f>
        <v>-55</v>
      </c>
      <c r="AG25">
        <f>DEFs!F25</f>
        <v>-55</v>
      </c>
      <c r="AH25">
        <f>DEFs!H25</f>
        <v>-55</v>
      </c>
      <c r="AI25">
        <f>DEFs!J25</f>
        <v>-55</v>
      </c>
      <c r="AJ25" s="70">
        <f>DEFs!L25</f>
        <v>-55</v>
      </c>
      <c r="AK25" t="str">
        <f t="shared" si="15"/>
        <v>Jaguars</v>
      </c>
      <c r="AL25" s="52">
        <f t="shared" si="16"/>
        <v>1</v>
      </c>
      <c r="AM25" s="52">
        <f t="shared" si="17"/>
        <v>1</v>
      </c>
      <c r="AN25" s="52">
        <f t="shared" si="18"/>
        <v>1</v>
      </c>
      <c r="AO25" s="52">
        <f t="shared" si="19"/>
        <v>1</v>
      </c>
      <c r="AP25" s="52">
        <f t="shared" si="20"/>
        <v>1</v>
      </c>
      <c r="AQ25">
        <f t="shared" si="21"/>
        <v>1</v>
      </c>
      <c r="AR25">
        <f t="shared" si="22"/>
        <v>1</v>
      </c>
      <c r="AS25">
        <f t="shared" si="23"/>
        <v>1</v>
      </c>
      <c r="AT25">
        <f t="shared" si="24"/>
        <v>1</v>
      </c>
      <c r="AU25">
        <f t="shared" si="25"/>
        <v>1</v>
      </c>
    </row>
    <row r="26" spans="2:47" x14ac:dyDescent="0.35">
      <c r="B26" t="str">
        <f t="shared" si="0"/>
        <v xml:space="preserve">&lt;li&gt; Rams, DEF. Bye: 6.  &lt;/li&gt;  </v>
      </c>
      <c r="C26" t="str">
        <f t="shared" si="1"/>
        <v xml:space="preserve">&lt;li&gt; Rams, DEF. Bye: 6.  -- &lt;b&gt;$1&lt;/b&gt; &lt;/li&gt;  </v>
      </c>
      <c r="D26" t="str">
        <f t="shared" si="2"/>
        <v xml:space="preserve">&lt;li&gt; Rams, DEF. Bye: 6.  -- &lt;b&gt;$1&lt;/b&gt; &lt;/li&gt;  </v>
      </c>
      <c r="E26" t="str">
        <f t="shared" si="3"/>
        <v xml:space="preserve">&lt;li&gt; Rams, DEF. Bye: 6.  -- &lt;b&gt;$1&lt;/b&gt; &lt;/li&gt;  </v>
      </c>
      <c r="F26" t="str">
        <f t="shared" si="4"/>
        <v xml:space="preserve">&lt;li&gt; Rams, DEF. Bye: 6.  -- &lt;b&gt;$1&lt;/b&gt; &lt;/li&gt;  </v>
      </c>
      <c r="G26" t="str">
        <f t="shared" si="5"/>
        <v xml:space="preserve">&lt;li&gt; Rams, DEF. Bye: 6.  -- &lt;b&gt;$1&lt;/b&gt; &lt;/li&gt;  </v>
      </c>
      <c r="H26" t="s">
        <v>139</v>
      </c>
      <c r="I26" t="s">
        <v>140</v>
      </c>
      <c r="J26" t="s">
        <v>141</v>
      </c>
      <c r="K26" t="s">
        <v>142</v>
      </c>
      <c r="L26" t="s">
        <v>143</v>
      </c>
      <c r="M26" t="s">
        <v>144</v>
      </c>
      <c r="N26" t="s">
        <v>145</v>
      </c>
      <c r="O26" t="s">
        <v>146</v>
      </c>
      <c r="P26" t="str">
        <f t="shared" si="6"/>
        <v xml:space="preserve">
</v>
      </c>
      <c r="Q26" t="str">
        <f t="shared" si="7"/>
        <v xml:space="preserve"> </v>
      </c>
      <c r="R26" t="str">
        <f t="shared" si="8"/>
        <v/>
      </c>
      <c r="S26" t="str">
        <f t="shared" si="9"/>
        <v/>
      </c>
      <c r="T26" t="str">
        <f t="shared" si="10"/>
        <v/>
      </c>
      <c r="U26" t="str">
        <f t="shared" si="11"/>
        <v/>
      </c>
      <c r="V26" t="str">
        <f t="shared" si="12"/>
        <v/>
      </c>
      <c r="W26">
        <f t="shared" si="13"/>
        <v>25</v>
      </c>
      <c r="X26" s="11" t="s">
        <v>147</v>
      </c>
      <c r="Y26" s="12" t="s">
        <v>148</v>
      </c>
      <c r="Z26" s="12" t="s">
        <v>149</v>
      </c>
      <c r="AA26" s="12" t="s">
        <v>150</v>
      </c>
      <c r="AB26" s="1" t="str">
        <f>DEFs!A26</f>
        <v>Rams</v>
      </c>
      <c r="AC26" s="12" t="s">
        <v>171</v>
      </c>
      <c r="AD26" t="str">
        <f t="shared" si="14"/>
        <v>Rams</v>
      </c>
      <c r="AE26">
        <f>DEFs!B26</f>
        <v>6</v>
      </c>
      <c r="AF26">
        <f>DEFs!D26</f>
        <v>-80</v>
      </c>
      <c r="AG26">
        <f>DEFs!F26</f>
        <v>-80</v>
      </c>
      <c r="AH26">
        <f>DEFs!H26</f>
        <v>-80</v>
      </c>
      <c r="AI26">
        <f>DEFs!J26</f>
        <v>-80</v>
      </c>
      <c r="AJ26" s="70">
        <f>DEFs!L26</f>
        <v>-80</v>
      </c>
      <c r="AK26" t="str">
        <f t="shared" si="15"/>
        <v>Rams</v>
      </c>
      <c r="AL26" s="52">
        <f t="shared" si="16"/>
        <v>1</v>
      </c>
      <c r="AM26" s="52">
        <f t="shared" si="17"/>
        <v>1</v>
      </c>
      <c r="AN26" s="52">
        <f t="shared" si="18"/>
        <v>1</v>
      </c>
      <c r="AO26" s="52">
        <f t="shared" si="19"/>
        <v>1</v>
      </c>
      <c r="AP26" s="52">
        <f t="shared" si="20"/>
        <v>1</v>
      </c>
      <c r="AQ26">
        <f t="shared" si="21"/>
        <v>1</v>
      </c>
      <c r="AR26">
        <f t="shared" si="22"/>
        <v>1</v>
      </c>
      <c r="AS26">
        <f t="shared" si="23"/>
        <v>1</v>
      </c>
      <c r="AT26">
        <f t="shared" si="24"/>
        <v>1</v>
      </c>
      <c r="AU26">
        <f t="shared" si="25"/>
        <v>1</v>
      </c>
    </row>
    <row r="27" spans="2:47" x14ac:dyDescent="0.35">
      <c r="B27" t="str">
        <f t="shared" si="0"/>
        <v xml:space="preserve">&lt;li&gt; Buccaneers, DEF. Bye: 11.  &lt;/li&gt;  </v>
      </c>
      <c r="C27" t="str">
        <f t="shared" si="1"/>
        <v xml:space="preserve">&lt;li&gt; Buccaneers, DEF. Bye: 11.  -- &lt;b&gt;$1&lt;/b&gt; &lt;/li&gt;  </v>
      </c>
      <c r="D27" t="str">
        <f t="shared" si="2"/>
        <v xml:space="preserve">&lt;li&gt; Buccaneers, DEF. Bye: 11.  -- &lt;b&gt;$1&lt;/b&gt; &lt;/li&gt;  </v>
      </c>
      <c r="E27" t="str">
        <f t="shared" si="3"/>
        <v xml:space="preserve">&lt;li&gt; Buccaneers, DEF. Bye: 11.  -- &lt;b&gt;$1&lt;/b&gt; &lt;/li&gt;  </v>
      </c>
      <c r="F27" t="str">
        <f t="shared" si="4"/>
        <v xml:space="preserve">&lt;li&gt; Buccaneers, DEF. Bye: 11.  -- &lt;b&gt;$1&lt;/b&gt; &lt;/li&gt;  </v>
      </c>
      <c r="G27" t="str">
        <f t="shared" si="5"/>
        <v xml:space="preserve">&lt;li&gt; Buccaneers, DEF. Bye: 11.  -- &lt;b&gt;$1&lt;/b&gt; &lt;/li&gt;  </v>
      </c>
      <c r="H27" t="s">
        <v>139</v>
      </c>
      <c r="I27" t="s">
        <v>140</v>
      </c>
      <c r="J27" t="s">
        <v>141</v>
      </c>
      <c r="K27" t="s">
        <v>142</v>
      </c>
      <c r="L27" t="s">
        <v>143</v>
      </c>
      <c r="M27" t="s">
        <v>144</v>
      </c>
      <c r="N27" t="s">
        <v>145</v>
      </c>
      <c r="O27" t="s">
        <v>146</v>
      </c>
      <c r="P27" t="str">
        <f t="shared" si="6"/>
        <v xml:space="preserve">
</v>
      </c>
      <c r="Q27" t="str">
        <f t="shared" si="7"/>
        <v xml:space="preserve"> </v>
      </c>
      <c r="R27" t="str">
        <f t="shared" si="8"/>
        <v/>
      </c>
      <c r="S27" t="str">
        <f t="shared" si="9"/>
        <v/>
      </c>
      <c r="T27" t="str">
        <f t="shared" si="10"/>
        <v/>
      </c>
      <c r="U27" t="str">
        <f t="shared" si="11"/>
        <v/>
      </c>
      <c r="V27" t="str">
        <f t="shared" si="12"/>
        <v/>
      </c>
      <c r="W27">
        <f t="shared" si="13"/>
        <v>26</v>
      </c>
      <c r="X27" s="11" t="s">
        <v>147</v>
      </c>
      <c r="Y27" s="12" t="s">
        <v>148</v>
      </c>
      <c r="Z27" s="12" t="s">
        <v>149</v>
      </c>
      <c r="AA27" s="12" t="s">
        <v>150</v>
      </c>
      <c r="AB27" s="1" t="str">
        <f>DEFs!A27</f>
        <v>Buccaneers</v>
      </c>
      <c r="AC27" s="12" t="s">
        <v>171</v>
      </c>
      <c r="AD27" t="str">
        <f t="shared" si="14"/>
        <v>Buccaneers</v>
      </c>
      <c r="AE27">
        <f>DEFs!B27</f>
        <v>11</v>
      </c>
      <c r="AF27">
        <f>DEFs!D27</f>
        <v>-108</v>
      </c>
      <c r="AG27">
        <f>DEFs!F27</f>
        <v>-108</v>
      </c>
      <c r="AH27">
        <f>DEFs!H27</f>
        <v>-108</v>
      </c>
      <c r="AI27">
        <f>DEFs!J27</f>
        <v>-108</v>
      </c>
      <c r="AJ27" s="70">
        <f>DEFs!L27</f>
        <v>-108</v>
      </c>
      <c r="AK27" t="str">
        <f t="shared" si="15"/>
        <v>Buccaneers</v>
      </c>
      <c r="AL27" s="52">
        <f t="shared" si="16"/>
        <v>1</v>
      </c>
      <c r="AM27" s="52">
        <f t="shared" si="17"/>
        <v>1</v>
      </c>
      <c r="AN27" s="52">
        <f t="shared" si="18"/>
        <v>1</v>
      </c>
      <c r="AO27" s="52">
        <f t="shared" si="19"/>
        <v>1</v>
      </c>
      <c r="AP27" s="52">
        <f t="shared" si="20"/>
        <v>1</v>
      </c>
      <c r="AQ27">
        <f t="shared" si="21"/>
        <v>1</v>
      </c>
      <c r="AR27">
        <f t="shared" si="22"/>
        <v>1</v>
      </c>
      <c r="AS27">
        <f t="shared" si="23"/>
        <v>1</v>
      </c>
      <c r="AT27">
        <f t="shared" si="24"/>
        <v>1</v>
      </c>
      <c r="AU27">
        <f t="shared" si="25"/>
        <v>1</v>
      </c>
    </row>
    <row r="28" spans="2:47" x14ac:dyDescent="0.35">
      <c r="B28" t="str">
        <f t="shared" si="0"/>
        <v xml:space="preserve">&lt;li&gt; Titans, DEF. Bye: 11.  &lt;/li&gt;  </v>
      </c>
      <c r="C28" t="str">
        <f t="shared" si="1"/>
        <v xml:space="preserve">&lt;li&gt; Titans, DEF. Bye: 11.  -- &lt;b&gt;$1&lt;/b&gt; &lt;/li&gt;  </v>
      </c>
      <c r="D28" t="str">
        <f t="shared" si="2"/>
        <v xml:space="preserve">&lt;li&gt; Titans, DEF. Bye: 11.  -- &lt;b&gt;$1&lt;/b&gt; &lt;/li&gt;  </v>
      </c>
      <c r="E28" t="str">
        <f t="shared" si="3"/>
        <v xml:space="preserve">&lt;li&gt; Titans, DEF. Bye: 11.  -- &lt;b&gt;$1&lt;/b&gt; &lt;/li&gt;  </v>
      </c>
      <c r="F28" t="str">
        <f t="shared" si="4"/>
        <v xml:space="preserve">&lt;li&gt; Titans, DEF. Bye: 11.  -- &lt;b&gt;$1&lt;/b&gt; &lt;/li&gt;  </v>
      </c>
      <c r="G28" t="str">
        <f t="shared" si="5"/>
        <v xml:space="preserve">&lt;li&gt; Titans, DEF. Bye: 11.  -- &lt;b&gt;$1&lt;/b&gt; &lt;/li&gt;  </v>
      </c>
      <c r="H28" t="s">
        <v>139</v>
      </c>
      <c r="I28" t="s">
        <v>140</v>
      </c>
      <c r="J28" t="s">
        <v>141</v>
      </c>
      <c r="K28" t="s">
        <v>142</v>
      </c>
      <c r="L28" t="s">
        <v>143</v>
      </c>
      <c r="M28" t="s">
        <v>144</v>
      </c>
      <c r="N28" t="s">
        <v>145</v>
      </c>
      <c r="O28" t="s">
        <v>146</v>
      </c>
      <c r="P28" t="str">
        <f t="shared" si="6"/>
        <v xml:space="preserve">
</v>
      </c>
      <c r="Q28" t="str">
        <f t="shared" si="7"/>
        <v xml:space="preserve"> </v>
      </c>
      <c r="R28" t="str">
        <f t="shared" si="8"/>
        <v/>
      </c>
      <c r="S28" t="str">
        <f t="shared" si="9"/>
        <v/>
      </c>
      <c r="T28" t="str">
        <f t="shared" si="10"/>
        <v/>
      </c>
      <c r="U28" t="str">
        <f t="shared" si="11"/>
        <v/>
      </c>
      <c r="V28" t="str">
        <f t="shared" si="12"/>
        <v/>
      </c>
      <c r="W28">
        <f t="shared" si="13"/>
        <v>27</v>
      </c>
      <c r="X28" s="11" t="s">
        <v>147</v>
      </c>
      <c r="Y28" s="12" t="s">
        <v>148</v>
      </c>
      <c r="Z28" s="12" t="s">
        <v>149</v>
      </c>
      <c r="AA28" s="12" t="s">
        <v>150</v>
      </c>
      <c r="AB28" s="1" t="str">
        <f>DEFs!A29</f>
        <v>Titans</v>
      </c>
      <c r="AC28" s="12" t="s">
        <v>171</v>
      </c>
      <c r="AD28" t="str">
        <f t="shared" si="14"/>
        <v>Titans</v>
      </c>
      <c r="AE28">
        <f>DEFs!B28</f>
        <v>11</v>
      </c>
      <c r="AF28">
        <f>DEFs!D28</f>
        <v>-129</v>
      </c>
      <c r="AG28">
        <f>DEFs!F28</f>
        <v>-129</v>
      </c>
      <c r="AH28">
        <f>DEFs!H28</f>
        <v>-129</v>
      </c>
      <c r="AI28">
        <f>DEFs!J28</f>
        <v>-129</v>
      </c>
      <c r="AJ28" s="70">
        <f>DEFs!L28</f>
        <v>-129</v>
      </c>
      <c r="AK28" t="str">
        <f t="shared" si="15"/>
        <v>Titans</v>
      </c>
      <c r="AL28" s="52">
        <f t="shared" si="16"/>
        <v>1</v>
      </c>
      <c r="AM28" s="52">
        <f t="shared" si="17"/>
        <v>1</v>
      </c>
      <c r="AN28" s="52">
        <f t="shared" si="18"/>
        <v>1</v>
      </c>
      <c r="AO28" s="52">
        <f t="shared" si="19"/>
        <v>1</v>
      </c>
      <c r="AP28" s="52">
        <f t="shared" si="20"/>
        <v>1</v>
      </c>
      <c r="AQ28">
        <f t="shared" si="21"/>
        <v>1</v>
      </c>
      <c r="AR28">
        <f t="shared" si="22"/>
        <v>1</v>
      </c>
      <c r="AS28">
        <f t="shared" si="23"/>
        <v>1</v>
      </c>
      <c r="AT28">
        <f t="shared" si="24"/>
        <v>1</v>
      </c>
      <c r="AU28">
        <f t="shared" si="25"/>
        <v>1</v>
      </c>
    </row>
    <row r="29" spans="2:47" x14ac:dyDescent="0.35">
      <c r="B29" t="str">
        <f t="shared" si="0"/>
        <v xml:space="preserve">&lt;li&gt; Seahawks, DEF. Bye: 5.  &lt;/li&gt;  </v>
      </c>
      <c r="C29" t="str">
        <f t="shared" si="1"/>
        <v xml:space="preserve">&lt;li&gt; Seahawks, DEF. Bye: 5.  -- &lt;b&gt;$1&lt;/b&gt; &lt;/li&gt;  </v>
      </c>
      <c r="D29" t="str">
        <f t="shared" si="2"/>
        <v xml:space="preserve">&lt;li&gt; Seahawks, DEF. Bye: 5.  -- &lt;b&gt;$1&lt;/b&gt; &lt;/li&gt;  </v>
      </c>
      <c r="E29" t="str">
        <f t="shared" si="3"/>
        <v xml:space="preserve">&lt;li&gt; Seahawks, DEF. Bye: 5.  -- &lt;b&gt;$1&lt;/b&gt; &lt;/li&gt;  </v>
      </c>
      <c r="F29" t="str">
        <f t="shared" si="4"/>
        <v xml:space="preserve">&lt;li&gt; Seahawks, DEF. Bye: 5.  -- &lt;b&gt;$1&lt;/b&gt; &lt;/li&gt;  </v>
      </c>
      <c r="G29" t="str">
        <f t="shared" si="5"/>
        <v xml:space="preserve">&lt;li&gt; Seahawks, DEF. Bye: 5.  -- &lt;b&gt;$1&lt;/b&gt; &lt;/li&gt;  </v>
      </c>
      <c r="H29" t="s">
        <v>139</v>
      </c>
      <c r="I29" t="s">
        <v>140</v>
      </c>
      <c r="J29" t="s">
        <v>141</v>
      </c>
      <c r="K29" t="s">
        <v>142</v>
      </c>
      <c r="L29" t="s">
        <v>143</v>
      </c>
      <c r="M29" t="s">
        <v>144</v>
      </c>
      <c r="N29" t="s">
        <v>145</v>
      </c>
      <c r="O29" t="s">
        <v>146</v>
      </c>
      <c r="P29" t="str">
        <f t="shared" si="6"/>
        <v xml:space="preserve">
</v>
      </c>
      <c r="Q29" t="str">
        <f t="shared" si="7"/>
        <v xml:space="preserve"> </v>
      </c>
      <c r="R29" t="str">
        <f t="shared" si="8"/>
        <v/>
      </c>
      <c r="S29" t="str">
        <f t="shared" si="9"/>
        <v/>
      </c>
      <c r="T29" t="str">
        <f t="shared" si="10"/>
        <v/>
      </c>
      <c r="U29" t="str">
        <f t="shared" si="11"/>
        <v/>
      </c>
      <c r="V29" t="str">
        <f t="shared" si="12"/>
        <v/>
      </c>
      <c r="W29">
        <f t="shared" si="13"/>
        <v>28</v>
      </c>
      <c r="X29" s="11" t="s">
        <v>147</v>
      </c>
      <c r="Y29" s="12" t="s">
        <v>148</v>
      </c>
      <c r="Z29" s="12" t="s">
        <v>149</v>
      </c>
      <c r="AA29" s="12" t="s">
        <v>150</v>
      </c>
      <c r="AB29" s="1" t="str">
        <f>DEFs!A30</f>
        <v>Seahawks</v>
      </c>
      <c r="AC29" s="12" t="s">
        <v>171</v>
      </c>
      <c r="AD29" t="str">
        <f t="shared" si="14"/>
        <v>Seahawks</v>
      </c>
      <c r="AE29">
        <f>DEFs!B29</f>
        <v>5</v>
      </c>
      <c r="AF29">
        <f>DEFs!D29</f>
        <v>-133</v>
      </c>
      <c r="AG29">
        <f>DEFs!F29</f>
        <v>-133</v>
      </c>
      <c r="AH29">
        <f>DEFs!H29</f>
        <v>-133</v>
      </c>
      <c r="AI29">
        <f>DEFs!J29</f>
        <v>-133</v>
      </c>
      <c r="AJ29" s="70">
        <f>DEFs!L29</f>
        <v>-133</v>
      </c>
      <c r="AK29" t="str">
        <f t="shared" si="15"/>
        <v>Seahawks</v>
      </c>
      <c r="AL29" s="52">
        <f t="shared" si="16"/>
        <v>1</v>
      </c>
      <c r="AM29" s="52">
        <f t="shared" si="17"/>
        <v>1</v>
      </c>
      <c r="AN29" s="52">
        <f t="shared" si="18"/>
        <v>1</v>
      </c>
      <c r="AO29" s="52">
        <f t="shared" si="19"/>
        <v>1</v>
      </c>
      <c r="AP29" s="52">
        <f t="shared" si="20"/>
        <v>1</v>
      </c>
      <c r="AQ29">
        <f t="shared" si="21"/>
        <v>1</v>
      </c>
      <c r="AR29">
        <f t="shared" si="22"/>
        <v>1</v>
      </c>
      <c r="AS29">
        <f t="shared" si="23"/>
        <v>1</v>
      </c>
      <c r="AT29">
        <f t="shared" si="24"/>
        <v>1</v>
      </c>
      <c r="AU29">
        <f t="shared" si="25"/>
        <v>1</v>
      </c>
    </row>
    <row r="30" spans="2:47" x14ac:dyDescent="0.35">
      <c r="B30" t="str">
        <f t="shared" si="0"/>
        <v xml:space="preserve">&lt;li&gt; Falcons, DEF. Bye: 10.  &lt;/li&gt;  </v>
      </c>
      <c r="C30" t="str">
        <f t="shared" si="1"/>
        <v xml:space="preserve">&lt;li&gt; Falcons, DEF. Bye: 10.  -- &lt;b&gt;$1&lt;/b&gt; &lt;/li&gt;  </v>
      </c>
      <c r="D30" t="str">
        <f t="shared" si="2"/>
        <v xml:space="preserve">&lt;li&gt; Falcons, DEF. Bye: 10.  -- &lt;b&gt;$1&lt;/b&gt; &lt;/li&gt;  </v>
      </c>
      <c r="E30" t="str">
        <f t="shared" si="3"/>
        <v xml:space="preserve">&lt;li&gt; Falcons, DEF. Bye: 10.  -- &lt;b&gt;$1&lt;/b&gt; &lt;/li&gt;  </v>
      </c>
      <c r="F30" t="str">
        <f t="shared" si="4"/>
        <v xml:space="preserve">&lt;li&gt; Falcons, DEF. Bye: 10.  -- &lt;b&gt;$1&lt;/b&gt; &lt;/li&gt;  </v>
      </c>
      <c r="G30" t="str">
        <f t="shared" si="5"/>
        <v xml:space="preserve">&lt;li&gt; Falcons, DEF. Bye: 10.  -- &lt;b&gt;$1&lt;/b&gt; &lt;/li&gt;  </v>
      </c>
      <c r="H30" t="s">
        <v>139</v>
      </c>
      <c r="I30" t="s">
        <v>140</v>
      </c>
      <c r="J30" t="s">
        <v>141</v>
      </c>
      <c r="K30" t="s">
        <v>142</v>
      </c>
      <c r="L30" t="s">
        <v>143</v>
      </c>
      <c r="M30" t="s">
        <v>144</v>
      </c>
      <c r="N30" t="s">
        <v>145</v>
      </c>
      <c r="O30" t="s">
        <v>146</v>
      </c>
      <c r="P30" t="str">
        <f t="shared" si="6"/>
        <v xml:space="preserve">
</v>
      </c>
      <c r="Q30" t="str">
        <f t="shared" si="7"/>
        <v xml:space="preserve"> </v>
      </c>
      <c r="R30" t="str">
        <f t="shared" si="8"/>
        <v/>
      </c>
      <c r="S30" t="str">
        <f t="shared" si="9"/>
        <v/>
      </c>
      <c r="T30" t="str">
        <f t="shared" si="10"/>
        <v/>
      </c>
      <c r="U30" t="str">
        <f t="shared" si="11"/>
        <v/>
      </c>
      <c r="V30" t="str">
        <f t="shared" si="12"/>
        <v/>
      </c>
      <c r="W30">
        <f t="shared" si="13"/>
        <v>29</v>
      </c>
      <c r="X30" s="11" t="s">
        <v>147</v>
      </c>
      <c r="Y30" s="12" t="s">
        <v>148</v>
      </c>
      <c r="Z30" s="12" t="s">
        <v>149</v>
      </c>
      <c r="AA30" s="12" t="s">
        <v>150</v>
      </c>
      <c r="AB30" s="1" t="str">
        <f>DEFs!A31</f>
        <v>Falcons</v>
      </c>
      <c r="AC30" s="12" t="s">
        <v>171</v>
      </c>
      <c r="AD30" t="str">
        <f t="shared" si="14"/>
        <v>Falcons</v>
      </c>
      <c r="AE30">
        <f>DEFs!B30</f>
        <v>10</v>
      </c>
      <c r="AF30">
        <f>DEFs!D30</f>
        <v>-180</v>
      </c>
      <c r="AG30">
        <f>DEFs!F30</f>
        <v>-180</v>
      </c>
      <c r="AH30">
        <f>DEFs!H30</f>
        <v>-180</v>
      </c>
      <c r="AI30">
        <f>DEFs!J30</f>
        <v>-180</v>
      </c>
      <c r="AJ30" s="70">
        <f>DEFs!L30</f>
        <v>-180</v>
      </c>
      <c r="AK30" t="str">
        <f t="shared" si="15"/>
        <v>Falcons</v>
      </c>
      <c r="AL30" s="52">
        <f t="shared" si="16"/>
        <v>1</v>
      </c>
      <c r="AM30" s="52">
        <f t="shared" si="17"/>
        <v>1</v>
      </c>
      <c r="AN30" s="52">
        <f t="shared" si="18"/>
        <v>1</v>
      </c>
      <c r="AO30" s="52">
        <f t="shared" si="19"/>
        <v>1</v>
      </c>
      <c r="AP30" s="52">
        <f t="shared" si="20"/>
        <v>1</v>
      </c>
      <c r="AQ30">
        <f t="shared" si="21"/>
        <v>1</v>
      </c>
      <c r="AR30">
        <f t="shared" si="22"/>
        <v>1</v>
      </c>
      <c r="AS30">
        <f t="shared" si="23"/>
        <v>1</v>
      </c>
      <c r="AT30">
        <f t="shared" si="24"/>
        <v>1</v>
      </c>
      <c r="AU30">
        <f t="shared" si="25"/>
        <v>1</v>
      </c>
    </row>
    <row r="31" spans="2:47" x14ac:dyDescent="0.35">
      <c r="B31" t="str">
        <f t="shared" si="0"/>
        <v xml:space="preserve">&lt;li&gt; Cardinals, DEF. Bye: 12.  &lt;/li&gt; 
&lt;br&gt;&lt;br&gt;
</v>
      </c>
      <c r="C31" t="str">
        <f t="shared" si="1"/>
        <v xml:space="preserve">&lt;li&gt; Cardinals, DEF. Bye: 12.  -- &lt;b&gt;$1&lt;/b&gt; &lt;/li&gt; 
&lt;br&gt;&lt;br&gt;
</v>
      </c>
      <c r="D31" t="str">
        <f t="shared" si="2"/>
        <v xml:space="preserve">&lt;li&gt; Cardinals, DEF. Bye: 12.  -- &lt;b&gt;$1&lt;/b&gt; &lt;/li&gt; 
&lt;br&gt;&lt;br&gt;
</v>
      </c>
      <c r="E31" t="str">
        <f t="shared" si="3"/>
        <v xml:space="preserve">&lt;li&gt; Cardinals, DEF. Bye: 12.  -- &lt;b&gt;$1&lt;/b&gt; &lt;/li&gt; 
&lt;br&gt;&lt;br&gt;
</v>
      </c>
      <c r="F31" t="str">
        <f t="shared" si="4"/>
        <v xml:space="preserve">&lt;li&gt; Cardinals, DEF. Bye: 12.  -- &lt;b&gt;$1&lt;/b&gt; &lt;/li&gt; 
&lt;br&gt;&lt;br&gt;
</v>
      </c>
      <c r="G31" t="str">
        <f t="shared" si="5"/>
        <v xml:space="preserve">&lt;li&gt; Cardinals, DEF. Bye: 12.  -- &lt;b&gt;$1&lt;/b&gt; &lt;/li&gt; 
&lt;br&gt;&lt;br&gt;
</v>
      </c>
      <c r="H31" t="s">
        <v>139</v>
      </c>
      <c r="I31" t="s">
        <v>140</v>
      </c>
      <c r="J31" t="s">
        <v>141</v>
      </c>
      <c r="K31" t="s">
        <v>142</v>
      </c>
      <c r="L31" t="s">
        <v>143</v>
      </c>
      <c r="M31" t="s">
        <v>144</v>
      </c>
      <c r="N31" t="s">
        <v>145</v>
      </c>
      <c r="O31" t="s">
        <v>146</v>
      </c>
      <c r="P31" t="str">
        <f t="shared" si="6"/>
        <v xml:space="preserve">
</v>
      </c>
      <c r="Q31" t="str">
        <f t="shared" si="7"/>
        <v xml:space="preserve">
&lt;br&gt;&lt;br&gt;
</v>
      </c>
      <c r="R31" t="str">
        <f t="shared" si="8"/>
        <v/>
      </c>
      <c r="S31" t="str">
        <f t="shared" si="9"/>
        <v/>
      </c>
      <c r="T31" t="str">
        <f t="shared" si="10"/>
        <v/>
      </c>
      <c r="U31" t="str">
        <f t="shared" si="11"/>
        <v/>
      </c>
      <c r="V31" t="str">
        <f t="shared" si="12"/>
        <v/>
      </c>
      <c r="W31">
        <f t="shared" si="13"/>
        <v>30</v>
      </c>
      <c r="X31" s="11" t="s">
        <v>147</v>
      </c>
      <c r="Y31" s="12" t="s">
        <v>148</v>
      </c>
      <c r="Z31" s="12" t="s">
        <v>149</v>
      </c>
      <c r="AA31" s="12" t="s">
        <v>150</v>
      </c>
      <c r="AB31" s="1" t="str">
        <f>DEFs!A32</f>
        <v>Cardinals</v>
      </c>
      <c r="AC31" s="12" t="s">
        <v>171</v>
      </c>
      <c r="AD31" t="str">
        <f t="shared" si="14"/>
        <v>Cardinals</v>
      </c>
      <c r="AE31">
        <f>DEFs!B31</f>
        <v>12</v>
      </c>
      <c r="AF31">
        <f>DEFs!D31</f>
        <v>-222</v>
      </c>
      <c r="AG31">
        <f>DEFs!F31</f>
        <v>-222</v>
      </c>
      <c r="AH31">
        <f>DEFs!H31</f>
        <v>-222</v>
      </c>
      <c r="AI31">
        <f>DEFs!J31</f>
        <v>-222</v>
      </c>
      <c r="AJ31" s="70">
        <f>DEFs!L31</f>
        <v>-222</v>
      </c>
      <c r="AK31" t="str">
        <f t="shared" si="15"/>
        <v>Cardinals</v>
      </c>
      <c r="AL31" s="52">
        <f t="shared" si="16"/>
        <v>1</v>
      </c>
      <c r="AM31" s="52">
        <f t="shared" si="17"/>
        <v>1</v>
      </c>
      <c r="AN31" s="52">
        <f t="shared" si="18"/>
        <v>1</v>
      </c>
      <c r="AO31" s="52">
        <f t="shared" si="19"/>
        <v>1</v>
      </c>
      <c r="AP31" s="52">
        <f t="shared" si="20"/>
        <v>1</v>
      </c>
      <c r="AQ31">
        <f t="shared" si="21"/>
        <v>1</v>
      </c>
      <c r="AR31">
        <f t="shared" si="22"/>
        <v>1</v>
      </c>
      <c r="AS31">
        <f t="shared" si="23"/>
        <v>1</v>
      </c>
      <c r="AT31">
        <f t="shared" si="24"/>
        <v>1</v>
      </c>
      <c r="AU31">
        <f t="shared" si="25"/>
        <v>1</v>
      </c>
    </row>
    <row r="32" spans="2:47" x14ac:dyDescent="0.35">
      <c r="B32" t="str">
        <f t="shared" si="0"/>
        <v xml:space="preserve">&lt;li&gt; Redskins, DEF. Bye: 11.  &lt;/li&gt;  </v>
      </c>
      <c r="C32" t="str">
        <f t="shared" si="1"/>
        <v xml:space="preserve">&lt;li&gt; Redskins, DEF. Bye: 11.  -- &lt;b&gt;$1&lt;/b&gt; &lt;/li&gt;  </v>
      </c>
      <c r="D32" t="str">
        <f t="shared" si="2"/>
        <v xml:space="preserve">&lt;li&gt; Redskins, DEF. Bye: 11.  -- &lt;b&gt;$1&lt;/b&gt; &lt;/li&gt;  </v>
      </c>
      <c r="E32" t="str">
        <f t="shared" si="3"/>
        <v xml:space="preserve">&lt;li&gt; Redskins, DEF. Bye: 11.  -- &lt;b&gt;$1&lt;/b&gt; &lt;/li&gt;  </v>
      </c>
      <c r="F32" t="str">
        <f t="shared" si="4"/>
        <v xml:space="preserve">&lt;li&gt; Redskins, DEF. Bye: 11.  -- &lt;b&gt;$1&lt;/b&gt; &lt;/li&gt;  </v>
      </c>
      <c r="G32" t="str">
        <f t="shared" si="5"/>
        <v xml:space="preserve">&lt;li&gt; Redskins, DEF. Bye: 11.  -- &lt;b&gt;$1&lt;/b&gt; &lt;/li&gt;  </v>
      </c>
      <c r="H32" t="s">
        <v>139</v>
      </c>
      <c r="I32" t="s">
        <v>140</v>
      </c>
      <c r="J32" t="s">
        <v>141</v>
      </c>
      <c r="K32" t="s">
        <v>142</v>
      </c>
      <c r="L32" t="s">
        <v>143</v>
      </c>
      <c r="M32" t="s">
        <v>144</v>
      </c>
      <c r="N32" t="s">
        <v>145</v>
      </c>
      <c r="O32" t="s">
        <v>146</v>
      </c>
      <c r="P32" t="str">
        <f t="shared" si="6"/>
        <v xml:space="preserve">
</v>
      </c>
      <c r="Q32" t="str">
        <f t="shared" si="7"/>
        <v xml:space="preserve"> </v>
      </c>
      <c r="R32" t="str">
        <f t="shared" si="8"/>
        <v/>
      </c>
      <c r="S32" t="str">
        <f t="shared" si="9"/>
        <v/>
      </c>
      <c r="T32" t="str">
        <f t="shared" si="10"/>
        <v/>
      </c>
      <c r="U32" t="str">
        <f t="shared" si="11"/>
        <v/>
      </c>
      <c r="V32" t="str">
        <f t="shared" si="12"/>
        <v/>
      </c>
      <c r="W32">
        <f t="shared" si="13"/>
        <v>31</v>
      </c>
      <c r="X32" s="11" t="s">
        <v>147</v>
      </c>
      <c r="Y32" s="12" t="s">
        <v>148</v>
      </c>
      <c r="Z32" s="12" t="s">
        <v>149</v>
      </c>
      <c r="AA32" s="12" t="s">
        <v>150</v>
      </c>
      <c r="AB32" s="1" t="str">
        <f>DEFs!A33</f>
        <v>Redskins</v>
      </c>
      <c r="AC32" s="12" t="s">
        <v>171</v>
      </c>
      <c r="AD32" t="str">
        <f t="shared" si="14"/>
        <v>Redskins</v>
      </c>
      <c r="AE32">
        <f>DEFs!B32</f>
        <v>11</v>
      </c>
      <c r="AF32">
        <f>DEFs!D32</f>
        <v>-299</v>
      </c>
      <c r="AG32">
        <f>DEFs!F32</f>
        <v>-299</v>
      </c>
      <c r="AH32">
        <f>DEFs!H32</f>
        <v>-299</v>
      </c>
      <c r="AI32">
        <f>DEFs!J32</f>
        <v>-299</v>
      </c>
      <c r="AJ32" s="70">
        <f>DEFs!L32</f>
        <v>-299</v>
      </c>
      <c r="AK32" t="str">
        <f t="shared" si="15"/>
        <v>Redskins</v>
      </c>
      <c r="AL32" s="52">
        <f t="shared" si="16"/>
        <v>1</v>
      </c>
      <c r="AM32" s="52">
        <f t="shared" si="17"/>
        <v>1</v>
      </c>
      <c r="AN32" s="52">
        <f t="shared" si="18"/>
        <v>1</v>
      </c>
      <c r="AO32" s="52">
        <f t="shared" si="19"/>
        <v>1</v>
      </c>
      <c r="AP32" s="52">
        <f t="shared" si="20"/>
        <v>1</v>
      </c>
      <c r="AQ32">
        <f t="shared" si="21"/>
        <v>1</v>
      </c>
      <c r="AR32">
        <f t="shared" si="22"/>
        <v>1</v>
      </c>
      <c r="AS32">
        <f t="shared" si="23"/>
        <v>1</v>
      </c>
      <c r="AT32">
        <f t="shared" si="24"/>
        <v>1</v>
      </c>
      <c r="AU32">
        <f t="shared" si="25"/>
        <v>1</v>
      </c>
    </row>
    <row r="33" spans="2:47" x14ac:dyDescent="0.35">
      <c r="B33" t="str">
        <f t="shared" si="0"/>
        <v xml:space="preserve">&lt;li&gt; Giants, DEF. Bye: 14.  &lt;/li&gt;  </v>
      </c>
      <c r="C33" t="str">
        <f t="shared" si="1"/>
        <v xml:space="preserve">&lt;li&gt; Giants, DEF. Bye: 14.  -- &lt;b&gt;$1&lt;/b&gt; &lt;/li&gt;  </v>
      </c>
      <c r="D33" t="str">
        <f t="shared" si="2"/>
        <v xml:space="preserve">&lt;li&gt; Giants, DEF. Bye: 14.  -- &lt;b&gt;$1&lt;/b&gt; &lt;/li&gt;  </v>
      </c>
      <c r="E33" t="str">
        <f t="shared" si="3"/>
        <v xml:space="preserve">&lt;li&gt; Giants, DEF. Bye: 14.  -- &lt;b&gt;$1&lt;/b&gt; &lt;/li&gt;  </v>
      </c>
      <c r="F33" t="str">
        <f t="shared" si="4"/>
        <v xml:space="preserve">&lt;li&gt; Giants, DEF. Bye: 14.  -- &lt;b&gt;$1&lt;/b&gt; &lt;/li&gt;  </v>
      </c>
      <c r="G33" t="str">
        <f t="shared" si="5"/>
        <v xml:space="preserve">&lt;li&gt; Giants, DEF. Bye: 14.  -- &lt;b&gt;$1&lt;/b&gt; &lt;/li&gt;  </v>
      </c>
      <c r="H33" t="s">
        <v>139</v>
      </c>
      <c r="I33" t="s">
        <v>140</v>
      </c>
      <c r="J33" t="s">
        <v>141</v>
      </c>
      <c r="K33" t="s">
        <v>142</v>
      </c>
      <c r="L33" t="s">
        <v>143</v>
      </c>
      <c r="M33" t="s">
        <v>144</v>
      </c>
      <c r="N33" t="s">
        <v>145</v>
      </c>
      <c r="O33" t="s">
        <v>146</v>
      </c>
      <c r="P33" t="str">
        <f t="shared" si="6"/>
        <v xml:space="preserve">
</v>
      </c>
      <c r="Q33" t="str">
        <f t="shared" si="7"/>
        <v xml:space="preserve"> </v>
      </c>
      <c r="R33" t="str">
        <f t="shared" si="8"/>
        <v/>
      </c>
      <c r="S33" t="str">
        <f t="shared" si="9"/>
        <v/>
      </c>
      <c r="T33" t="str">
        <f t="shared" si="10"/>
        <v/>
      </c>
      <c r="U33" t="str">
        <f t="shared" si="11"/>
        <v/>
      </c>
      <c r="V33" t="str">
        <f t="shared" si="12"/>
        <v/>
      </c>
      <c r="W33">
        <f t="shared" si="13"/>
        <v>32</v>
      </c>
      <c r="X33" s="11" t="s">
        <v>147</v>
      </c>
      <c r="Y33" s="12" t="s">
        <v>148</v>
      </c>
      <c r="Z33" s="12" t="s">
        <v>149</v>
      </c>
      <c r="AA33" s="12" t="s">
        <v>150</v>
      </c>
      <c r="AB33" s="1" t="str">
        <f>DEFs!A28</f>
        <v>Giants</v>
      </c>
      <c r="AC33" s="12" t="s">
        <v>171</v>
      </c>
      <c r="AD33" t="str">
        <f t="shared" si="14"/>
        <v>Giants</v>
      </c>
      <c r="AE33">
        <f>DEFs!B33</f>
        <v>14</v>
      </c>
      <c r="AF33">
        <f>DEFs!D33</f>
        <v>-349</v>
      </c>
      <c r="AG33">
        <f>DEFs!F33</f>
        <v>-349</v>
      </c>
      <c r="AH33">
        <f>DEFs!H33</f>
        <v>-349</v>
      </c>
      <c r="AI33">
        <f>DEFs!J33</f>
        <v>-349</v>
      </c>
      <c r="AJ33" s="70">
        <f>DEFs!L33</f>
        <v>-349</v>
      </c>
      <c r="AK33" t="str">
        <f t="shared" si="15"/>
        <v>Giants</v>
      </c>
      <c r="AL33" s="52">
        <f t="shared" si="16"/>
        <v>1</v>
      </c>
      <c r="AM33" s="52">
        <f t="shared" si="17"/>
        <v>1</v>
      </c>
      <c r="AN33" s="52">
        <f t="shared" si="18"/>
        <v>1</v>
      </c>
      <c r="AO33" s="52">
        <f t="shared" si="19"/>
        <v>1</v>
      </c>
      <c r="AP33" s="52">
        <f t="shared" si="20"/>
        <v>1</v>
      </c>
      <c r="AQ33">
        <f t="shared" si="21"/>
        <v>1</v>
      </c>
      <c r="AR33">
        <f t="shared" si="22"/>
        <v>1</v>
      </c>
      <c r="AS33">
        <f t="shared" si="23"/>
        <v>1</v>
      </c>
      <c r="AT33">
        <f t="shared" si="24"/>
        <v>1</v>
      </c>
      <c r="AU33">
        <f t="shared" si="25"/>
        <v>1</v>
      </c>
    </row>
    <row r="34" spans="2:47" x14ac:dyDescent="0.35">
      <c r="B34" t="str">
        <f t="shared" si="0"/>
        <v xml:space="preserve">&lt;li&gt; Brandon Aubrey, K, Cowboys. Bye: 7.  &lt;/li&gt;  </v>
      </c>
      <c r="C34" t="str">
        <f t="shared" si="1"/>
        <v xml:space="preserve">&lt;li&gt; Brandon Aubrey, K, Cowboys. Bye: 7.  -- &lt;b&gt;$1&lt;/b&gt; &lt;/li&gt;  </v>
      </c>
      <c r="D34" t="str">
        <f t="shared" si="2"/>
        <v xml:space="preserve">&lt;li&gt; Brandon Aubrey, K, Cowboys. Bye: 7.  -- &lt;b&gt;$1&lt;/b&gt; &lt;/li&gt;  </v>
      </c>
      <c r="E34" t="str">
        <f t="shared" si="3"/>
        <v xml:space="preserve">&lt;li&gt; Brandon Aubrey, K, Cowboys. Bye: 7.  -- &lt;b&gt;$1&lt;/b&gt; &lt;/li&gt;  </v>
      </c>
      <c r="F34" t="str">
        <f t="shared" si="4"/>
        <v xml:space="preserve">&lt;li&gt; Brandon Aubrey, K, Cowboys. Bye: 7.  -- &lt;b&gt;$1&lt;/b&gt; &lt;/li&gt;  </v>
      </c>
      <c r="G34" t="str">
        <f t="shared" si="5"/>
        <v xml:space="preserve">&lt;li&gt; Brandon Aubrey, K, Cowboys. Bye: 7.  -- &lt;b&gt;$1&lt;/b&gt; &lt;/li&gt;  </v>
      </c>
      <c r="H34" t="s">
        <v>139</v>
      </c>
      <c r="I34" t="s">
        <v>140</v>
      </c>
      <c r="J34" t="s">
        <v>141</v>
      </c>
      <c r="K34" t="s">
        <v>142</v>
      </c>
      <c r="L34" t="s">
        <v>143</v>
      </c>
      <c r="M34" t="s">
        <v>144</v>
      </c>
      <c r="N34" t="s">
        <v>145</v>
      </c>
      <c r="O34" t="s">
        <v>146</v>
      </c>
      <c r="P34" t="str">
        <f t="shared" si="6"/>
        <v xml:space="preserve">
</v>
      </c>
      <c r="Q34" t="str">
        <f t="shared" si="7"/>
        <v xml:space="preserve"> </v>
      </c>
      <c r="R34" t="str">
        <f t="shared" si="8"/>
        <v/>
      </c>
      <c r="S34" t="str">
        <f t="shared" si="9"/>
        <v/>
      </c>
      <c r="T34" t="str">
        <f t="shared" si="10"/>
        <v/>
      </c>
      <c r="U34" t="str">
        <f t="shared" si="11"/>
        <v/>
      </c>
      <c r="V34" t="str">
        <f t="shared" si="12"/>
        <v/>
      </c>
      <c r="W34">
        <f t="shared" si="13"/>
        <v>33</v>
      </c>
      <c r="X34" s="11" t="s">
        <v>147</v>
      </c>
      <c r="Y34" s="12" t="s">
        <v>148</v>
      </c>
      <c r="Z34" s="12" t="s">
        <v>149</v>
      </c>
      <c r="AA34" s="12" t="s">
        <v>150</v>
      </c>
      <c r="AB34" s="1" t="str">
        <f>CONCATENATE(Ks!B2," ",Ks!A2)</f>
        <v>Brandon Aubrey</v>
      </c>
      <c r="AC34" t="str">
        <f>Ks!E2</f>
        <v>K</v>
      </c>
      <c r="AD34" t="str">
        <f>Ks!C2</f>
        <v>Cowboys</v>
      </c>
      <c r="AE34">
        <f>Ks!D2</f>
        <v>7</v>
      </c>
      <c r="AF34">
        <f>Ks!K2</f>
        <v>0</v>
      </c>
      <c r="AG34">
        <f>Ks!M2</f>
        <v>0</v>
      </c>
      <c r="AH34">
        <f>Ks!O2</f>
        <v>0</v>
      </c>
      <c r="AI34">
        <f>Ks!Q2</f>
        <v>0</v>
      </c>
      <c r="AJ34" s="70">
        <f>Ks!S2</f>
        <v>0</v>
      </c>
      <c r="AK34" t="str">
        <f t="shared" si="15"/>
        <v>Brandon Aubrey</v>
      </c>
      <c r="AL34" s="52">
        <f t="shared" si="16"/>
        <v>1</v>
      </c>
      <c r="AM34" s="52">
        <f t="shared" si="17"/>
        <v>1</v>
      </c>
      <c r="AN34" s="52">
        <f t="shared" si="18"/>
        <v>1</v>
      </c>
      <c r="AO34" s="52">
        <f t="shared" si="19"/>
        <v>1</v>
      </c>
      <c r="AP34" s="52">
        <f t="shared" si="20"/>
        <v>1</v>
      </c>
      <c r="AQ34">
        <f t="shared" si="21"/>
        <v>1</v>
      </c>
      <c r="AR34">
        <f t="shared" si="22"/>
        <v>1</v>
      </c>
      <c r="AS34">
        <f t="shared" si="23"/>
        <v>1</v>
      </c>
      <c r="AT34">
        <f t="shared" si="24"/>
        <v>1</v>
      </c>
      <c r="AU34">
        <f t="shared" si="25"/>
        <v>1</v>
      </c>
    </row>
    <row r="35" spans="2:47" x14ac:dyDescent="0.35">
      <c r="B35" t="str">
        <f t="shared" si="0"/>
        <v xml:space="preserve">&lt;li&gt; Justin Tucker, K, Ravens. Bye: 14.  &lt;/li&gt;  </v>
      </c>
      <c r="C35" t="str">
        <f t="shared" si="1"/>
        <v xml:space="preserve">&lt;li&gt; Justin Tucker, K, Ravens. Bye: 14.  -- &lt;b&gt;$1&lt;/b&gt; &lt;/li&gt;  </v>
      </c>
      <c r="D35" t="str">
        <f t="shared" si="2"/>
        <v xml:space="preserve">&lt;li&gt; Justin Tucker, K, Ravens. Bye: 14.  -- &lt;b&gt;$1&lt;/b&gt; &lt;/li&gt;  </v>
      </c>
      <c r="E35" t="str">
        <f t="shared" si="3"/>
        <v xml:space="preserve">&lt;li&gt; Justin Tucker, K, Ravens. Bye: 14.  -- &lt;b&gt;$1&lt;/b&gt; &lt;/li&gt;  </v>
      </c>
      <c r="F35" t="str">
        <f t="shared" si="4"/>
        <v xml:space="preserve">&lt;li&gt; Justin Tucker, K, Ravens. Bye: 14.  -- &lt;b&gt;$1&lt;/b&gt; &lt;/li&gt;  </v>
      </c>
      <c r="G35" t="str">
        <f t="shared" si="5"/>
        <v xml:space="preserve">&lt;li&gt; Justin Tucker, K, Ravens. Bye: 14.  -- &lt;b&gt;$1&lt;/b&gt; &lt;/li&gt;  </v>
      </c>
      <c r="H35" t="s">
        <v>139</v>
      </c>
      <c r="I35" t="s">
        <v>140</v>
      </c>
      <c r="J35" t="s">
        <v>141</v>
      </c>
      <c r="K35" t="s">
        <v>142</v>
      </c>
      <c r="L35" t="s">
        <v>143</v>
      </c>
      <c r="M35" t="s">
        <v>144</v>
      </c>
      <c r="N35" t="s">
        <v>145</v>
      </c>
      <c r="O35" t="s">
        <v>146</v>
      </c>
      <c r="P35" t="str">
        <f t="shared" si="6"/>
        <v xml:space="preserve">
</v>
      </c>
      <c r="Q35" t="str">
        <f t="shared" si="7"/>
        <v xml:space="preserve"> </v>
      </c>
      <c r="R35" t="str">
        <f t="shared" si="8"/>
        <v/>
      </c>
      <c r="S35" t="str">
        <f t="shared" si="9"/>
        <v/>
      </c>
      <c r="T35" t="str">
        <f t="shared" si="10"/>
        <v/>
      </c>
      <c r="U35" t="str">
        <f t="shared" si="11"/>
        <v/>
      </c>
      <c r="V35" t="str">
        <f t="shared" si="12"/>
        <v/>
      </c>
      <c r="W35">
        <f t="shared" si="13"/>
        <v>34</v>
      </c>
      <c r="X35" s="11" t="s">
        <v>147</v>
      </c>
      <c r="Y35" s="12" t="s">
        <v>148</v>
      </c>
      <c r="Z35" s="12" t="s">
        <v>149</v>
      </c>
      <c r="AA35" s="12" t="s">
        <v>150</v>
      </c>
      <c r="AB35" s="1" t="str">
        <f>CONCATENATE(Ks!B3," ",Ks!A3)</f>
        <v>Justin Tucker</v>
      </c>
      <c r="AC35" t="str">
        <f>Ks!E3</f>
        <v>K</v>
      </c>
      <c r="AD35" t="str">
        <f>Ks!C3</f>
        <v>Ravens</v>
      </c>
      <c r="AE35">
        <f>Ks!D3</f>
        <v>14</v>
      </c>
      <c r="AF35">
        <f>Ks!K3</f>
        <v>-13</v>
      </c>
      <c r="AG35">
        <f>Ks!M3</f>
        <v>-13</v>
      </c>
      <c r="AH35">
        <f>Ks!O3</f>
        <v>-13</v>
      </c>
      <c r="AI35">
        <f>Ks!Q3</f>
        <v>-13</v>
      </c>
      <c r="AJ35" s="70">
        <f>Ks!S3</f>
        <v>-13</v>
      </c>
      <c r="AK35" t="str">
        <f t="shared" si="15"/>
        <v>Justin Tucker</v>
      </c>
      <c r="AL35" s="52">
        <f t="shared" si="16"/>
        <v>1</v>
      </c>
      <c r="AM35" s="52">
        <f t="shared" si="17"/>
        <v>1</v>
      </c>
      <c r="AN35" s="52">
        <f t="shared" si="18"/>
        <v>1</v>
      </c>
      <c r="AO35" s="52">
        <f t="shared" si="19"/>
        <v>1</v>
      </c>
      <c r="AP35" s="52">
        <f t="shared" si="20"/>
        <v>1</v>
      </c>
      <c r="AQ35">
        <f t="shared" si="21"/>
        <v>1</v>
      </c>
      <c r="AR35">
        <f t="shared" si="22"/>
        <v>1</v>
      </c>
      <c r="AS35">
        <f t="shared" si="23"/>
        <v>1</v>
      </c>
      <c r="AT35">
        <f t="shared" si="24"/>
        <v>1</v>
      </c>
      <c r="AU35">
        <f t="shared" si="25"/>
        <v>1</v>
      </c>
    </row>
    <row r="36" spans="2:47" x14ac:dyDescent="0.35">
      <c r="B36" t="str">
        <f t="shared" si="0"/>
        <v xml:space="preserve">&lt;li&gt; Younghoe Koo, K, Falcons. Bye: 12.  &lt;/li&gt;  </v>
      </c>
      <c r="C36" t="str">
        <f t="shared" si="1"/>
        <v xml:space="preserve">&lt;li&gt; Younghoe Koo, K, Falcons. Bye: 12.  -- &lt;b&gt;$1&lt;/b&gt; &lt;/li&gt;  </v>
      </c>
      <c r="D36" t="str">
        <f t="shared" si="2"/>
        <v xml:space="preserve">&lt;li&gt; Younghoe Koo, K, Falcons. Bye: 12.  -- &lt;b&gt;$1&lt;/b&gt; &lt;/li&gt;  </v>
      </c>
      <c r="E36" t="str">
        <f t="shared" si="3"/>
        <v xml:space="preserve">&lt;li&gt; Younghoe Koo, K, Falcons. Bye: 12.  -- &lt;b&gt;$1&lt;/b&gt; &lt;/li&gt;  </v>
      </c>
      <c r="F36" t="str">
        <f t="shared" si="4"/>
        <v xml:space="preserve">&lt;li&gt; Younghoe Koo, K, Falcons. Bye: 12.  -- &lt;b&gt;$1&lt;/b&gt; &lt;/li&gt;  </v>
      </c>
      <c r="G36" t="str">
        <f t="shared" si="5"/>
        <v xml:space="preserve">&lt;li&gt; Younghoe Koo, K, Falcons. Bye: 12.  -- &lt;b&gt;$1&lt;/b&gt; &lt;/li&gt;  </v>
      </c>
      <c r="H36" t="s">
        <v>139</v>
      </c>
      <c r="I36" t="s">
        <v>140</v>
      </c>
      <c r="J36" t="s">
        <v>141</v>
      </c>
      <c r="K36" t="s">
        <v>142</v>
      </c>
      <c r="L36" t="s">
        <v>143</v>
      </c>
      <c r="M36" t="s">
        <v>144</v>
      </c>
      <c r="N36" t="s">
        <v>145</v>
      </c>
      <c r="O36" t="s">
        <v>146</v>
      </c>
      <c r="P36" t="str">
        <f t="shared" si="6"/>
        <v xml:space="preserve">
</v>
      </c>
      <c r="Q36" t="str">
        <f t="shared" si="7"/>
        <v xml:space="preserve"> </v>
      </c>
      <c r="R36" t="str">
        <f t="shared" si="8"/>
        <v/>
      </c>
      <c r="S36" t="str">
        <f t="shared" si="9"/>
        <v/>
      </c>
      <c r="T36" t="str">
        <f t="shared" si="10"/>
        <v/>
      </c>
      <c r="U36" t="str">
        <f t="shared" si="11"/>
        <v/>
      </c>
      <c r="V36" t="str">
        <f t="shared" si="12"/>
        <v/>
      </c>
      <c r="W36">
        <f t="shared" si="13"/>
        <v>35</v>
      </c>
      <c r="X36" s="11" t="s">
        <v>147</v>
      </c>
      <c r="Y36" s="12" t="s">
        <v>148</v>
      </c>
      <c r="Z36" s="12" t="s">
        <v>149</v>
      </c>
      <c r="AA36" s="12" t="s">
        <v>150</v>
      </c>
      <c r="AB36" s="1" t="str">
        <f>CONCATENATE(Ks!B4," ",Ks!A4)</f>
        <v>Younghoe Koo</v>
      </c>
      <c r="AC36" t="str">
        <f>Ks!E4</f>
        <v>K</v>
      </c>
      <c r="AD36" t="str">
        <f>Ks!C4</f>
        <v>Falcons</v>
      </c>
      <c r="AE36">
        <f>Ks!D4</f>
        <v>12</v>
      </c>
      <c r="AF36">
        <f>Ks!K4</f>
        <v>-32</v>
      </c>
      <c r="AG36">
        <f>Ks!M4</f>
        <v>-32</v>
      </c>
      <c r="AH36">
        <f>Ks!O4</f>
        <v>-32</v>
      </c>
      <c r="AI36">
        <f>Ks!Q4</f>
        <v>-32</v>
      </c>
      <c r="AJ36" s="70">
        <f>Ks!S4</f>
        <v>-32</v>
      </c>
      <c r="AK36" t="str">
        <f t="shared" si="15"/>
        <v>Younghoe Koo</v>
      </c>
      <c r="AL36" s="52">
        <f t="shared" si="16"/>
        <v>1</v>
      </c>
      <c r="AM36" s="52">
        <f t="shared" si="17"/>
        <v>1</v>
      </c>
      <c r="AN36" s="52">
        <f t="shared" si="18"/>
        <v>1</v>
      </c>
      <c r="AO36" s="52">
        <f t="shared" si="19"/>
        <v>1</v>
      </c>
      <c r="AP36" s="52">
        <f t="shared" si="20"/>
        <v>1</v>
      </c>
      <c r="AQ36">
        <f t="shared" si="21"/>
        <v>1</v>
      </c>
      <c r="AR36">
        <f t="shared" si="22"/>
        <v>1</v>
      </c>
      <c r="AS36">
        <f t="shared" si="23"/>
        <v>1</v>
      </c>
      <c r="AT36">
        <f t="shared" si="24"/>
        <v>1</v>
      </c>
      <c r="AU36">
        <f t="shared" si="25"/>
        <v>1</v>
      </c>
    </row>
    <row r="37" spans="2:47" x14ac:dyDescent="0.35">
      <c r="B37" t="str">
        <f t="shared" si="0"/>
        <v xml:space="preserve">&lt;li&gt; Greg Zuerlein, K, Jets. Bye: 12.  &lt;/li&gt;  </v>
      </c>
      <c r="C37" t="str">
        <f t="shared" si="1"/>
        <v xml:space="preserve">&lt;li&gt; Greg Zuerlein, K, Jets. Bye: 12.  -- &lt;b&gt;$1&lt;/b&gt; &lt;/li&gt;  </v>
      </c>
      <c r="D37" t="str">
        <f t="shared" si="2"/>
        <v xml:space="preserve">&lt;li&gt; Greg Zuerlein, K, Jets. Bye: 12.  -- &lt;b&gt;$1&lt;/b&gt; &lt;/li&gt;  </v>
      </c>
      <c r="E37" t="str">
        <f t="shared" si="3"/>
        <v xml:space="preserve">&lt;li&gt; Greg Zuerlein, K, Jets. Bye: 12.  -- &lt;b&gt;$1&lt;/b&gt; &lt;/li&gt;  </v>
      </c>
      <c r="F37" t="str">
        <f t="shared" si="4"/>
        <v xml:space="preserve">&lt;li&gt; Greg Zuerlein, K, Jets. Bye: 12.  -- &lt;b&gt;$1&lt;/b&gt; &lt;/li&gt;  </v>
      </c>
      <c r="G37" t="str">
        <f t="shared" si="5"/>
        <v xml:space="preserve">&lt;li&gt; Greg Zuerlein, K, Jets. Bye: 12.  -- &lt;b&gt;$1&lt;/b&gt; &lt;/li&gt;  </v>
      </c>
      <c r="H37" t="s">
        <v>139</v>
      </c>
      <c r="I37" t="s">
        <v>140</v>
      </c>
      <c r="J37" t="s">
        <v>141</v>
      </c>
      <c r="K37" t="s">
        <v>142</v>
      </c>
      <c r="L37" t="s">
        <v>143</v>
      </c>
      <c r="M37" t="s">
        <v>144</v>
      </c>
      <c r="N37" t="s">
        <v>145</v>
      </c>
      <c r="O37" t="s">
        <v>146</v>
      </c>
      <c r="P37" t="str">
        <f t="shared" si="6"/>
        <v xml:space="preserve">
</v>
      </c>
      <c r="Q37" t="str">
        <f t="shared" si="7"/>
        <v xml:space="preserve"> </v>
      </c>
      <c r="R37" t="str">
        <f t="shared" si="8"/>
        <v/>
      </c>
      <c r="S37" t="str">
        <f t="shared" si="9"/>
        <v/>
      </c>
      <c r="T37" t="str">
        <f t="shared" si="10"/>
        <v/>
      </c>
      <c r="U37" t="str">
        <f t="shared" si="11"/>
        <v/>
      </c>
      <c r="V37" t="str">
        <f t="shared" si="12"/>
        <v/>
      </c>
      <c r="W37">
        <f t="shared" si="13"/>
        <v>36</v>
      </c>
      <c r="X37" s="11" t="s">
        <v>147</v>
      </c>
      <c r="Y37" s="12" t="s">
        <v>148</v>
      </c>
      <c r="Z37" s="12" t="s">
        <v>149</v>
      </c>
      <c r="AA37" s="12" t="s">
        <v>150</v>
      </c>
      <c r="AB37" s="1" t="str">
        <f>CONCATENATE(Ks!B5," ",Ks!A5)</f>
        <v>Greg Zuerlein</v>
      </c>
      <c r="AC37" t="str">
        <f>Ks!E5</f>
        <v>K</v>
      </c>
      <c r="AD37" t="str">
        <f>Ks!C5</f>
        <v>Jets</v>
      </c>
      <c r="AE37">
        <f>Ks!D5</f>
        <v>12</v>
      </c>
      <c r="AF37">
        <f>Ks!K5</f>
        <v>-33</v>
      </c>
      <c r="AG37">
        <f>Ks!M5</f>
        <v>-33</v>
      </c>
      <c r="AH37">
        <f>Ks!O5</f>
        <v>-33</v>
      </c>
      <c r="AI37">
        <f>Ks!Q5</f>
        <v>-33</v>
      </c>
      <c r="AJ37" s="70">
        <f>Ks!S5</f>
        <v>-33</v>
      </c>
      <c r="AK37" t="str">
        <f t="shared" si="15"/>
        <v>Greg Zuerlein</v>
      </c>
      <c r="AL37" s="52">
        <f t="shared" si="16"/>
        <v>1</v>
      </c>
      <c r="AM37" s="52">
        <f t="shared" si="17"/>
        <v>1</v>
      </c>
      <c r="AN37" s="52">
        <f t="shared" si="18"/>
        <v>1</v>
      </c>
      <c r="AO37" s="52">
        <f t="shared" si="19"/>
        <v>1</v>
      </c>
      <c r="AP37" s="52">
        <f t="shared" si="20"/>
        <v>1</v>
      </c>
      <c r="AQ37">
        <f t="shared" si="21"/>
        <v>1</v>
      </c>
      <c r="AR37">
        <f t="shared" si="22"/>
        <v>1</v>
      </c>
      <c r="AS37">
        <f t="shared" si="23"/>
        <v>1</v>
      </c>
      <c r="AT37">
        <f t="shared" si="24"/>
        <v>1</v>
      </c>
      <c r="AU37">
        <f t="shared" si="25"/>
        <v>1</v>
      </c>
    </row>
    <row r="38" spans="2:47" x14ac:dyDescent="0.35">
      <c r="B38" t="str">
        <f t="shared" si="0"/>
        <v xml:space="preserve">&lt;li&gt; Evan McPherson, K, Bengals. Bye: 12.  &lt;/li&gt;  </v>
      </c>
      <c r="C38" t="str">
        <f t="shared" si="1"/>
        <v xml:space="preserve">&lt;li&gt; Evan McPherson, K, Bengals. Bye: 12.  -- &lt;b&gt;$1&lt;/b&gt; &lt;/li&gt;  </v>
      </c>
      <c r="D38" t="str">
        <f t="shared" si="2"/>
        <v xml:space="preserve">&lt;li&gt; Evan McPherson, K, Bengals. Bye: 12.  -- &lt;b&gt;$1&lt;/b&gt; &lt;/li&gt;  </v>
      </c>
      <c r="E38" t="str">
        <f t="shared" si="3"/>
        <v xml:space="preserve">&lt;li&gt; Evan McPherson, K, Bengals. Bye: 12.  -- &lt;b&gt;$1&lt;/b&gt; &lt;/li&gt;  </v>
      </c>
      <c r="F38" t="str">
        <f t="shared" si="4"/>
        <v xml:space="preserve">&lt;li&gt; Evan McPherson, K, Bengals. Bye: 12.  -- &lt;b&gt;$1&lt;/b&gt; &lt;/li&gt;  </v>
      </c>
      <c r="G38" t="str">
        <f t="shared" si="5"/>
        <v xml:space="preserve">&lt;li&gt; Evan McPherson, K, Bengals. Bye: 12.  -- &lt;b&gt;$1&lt;/b&gt; &lt;/li&gt;  </v>
      </c>
      <c r="H38" t="s">
        <v>139</v>
      </c>
      <c r="I38" t="s">
        <v>140</v>
      </c>
      <c r="J38" t="s">
        <v>141</v>
      </c>
      <c r="K38" t="s">
        <v>142</v>
      </c>
      <c r="L38" t="s">
        <v>143</v>
      </c>
      <c r="M38" t="s">
        <v>144</v>
      </c>
      <c r="N38" t="s">
        <v>145</v>
      </c>
      <c r="O38" t="s">
        <v>146</v>
      </c>
      <c r="P38" t="str">
        <f t="shared" si="6"/>
        <v xml:space="preserve">
</v>
      </c>
      <c r="Q38" t="str">
        <f t="shared" si="7"/>
        <v xml:space="preserve"> </v>
      </c>
      <c r="R38" t="str">
        <f t="shared" si="8"/>
        <v/>
      </c>
      <c r="S38" t="str">
        <f t="shared" si="9"/>
        <v/>
      </c>
      <c r="T38" t="str">
        <f t="shared" si="10"/>
        <v/>
      </c>
      <c r="U38" t="str">
        <f t="shared" si="11"/>
        <v/>
      </c>
      <c r="V38" t="str">
        <f t="shared" si="12"/>
        <v/>
      </c>
      <c r="W38">
        <f t="shared" si="13"/>
        <v>37</v>
      </c>
      <c r="X38" s="11" t="s">
        <v>147</v>
      </c>
      <c r="Y38" s="12" t="s">
        <v>148</v>
      </c>
      <c r="Z38" s="12" t="s">
        <v>149</v>
      </c>
      <c r="AA38" s="12" t="s">
        <v>150</v>
      </c>
      <c r="AB38" s="1" t="str">
        <f>CONCATENATE(Ks!B6," ",Ks!A6)</f>
        <v>Evan McPherson</v>
      </c>
      <c r="AC38" t="str">
        <f>Ks!E6</f>
        <v>K</v>
      </c>
      <c r="AD38" t="str">
        <f>Ks!C6</f>
        <v>Bengals</v>
      </c>
      <c r="AE38">
        <f>Ks!D6</f>
        <v>12</v>
      </c>
      <c r="AF38">
        <f>Ks!K6</f>
        <v>-37</v>
      </c>
      <c r="AG38">
        <f>Ks!M6</f>
        <v>-37</v>
      </c>
      <c r="AH38">
        <f>Ks!O6</f>
        <v>-37</v>
      </c>
      <c r="AI38">
        <f>Ks!Q6</f>
        <v>-37</v>
      </c>
      <c r="AJ38" s="70">
        <f>Ks!S6</f>
        <v>-37</v>
      </c>
      <c r="AK38" t="str">
        <f t="shared" si="15"/>
        <v>Evan McPherson</v>
      </c>
      <c r="AL38" s="52">
        <f t="shared" si="16"/>
        <v>1</v>
      </c>
      <c r="AM38" s="52">
        <f t="shared" si="17"/>
        <v>1</v>
      </c>
      <c r="AN38" s="52">
        <f t="shared" si="18"/>
        <v>1</v>
      </c>
      <c r="AO38" s="52">
        <f t="shared" si="19"/>
        <v>1</v>
      </c>
      <c r="AP38" s="52">
        <f t="shared" si="20"/>
        <v>1</v>
      </c>
      <c r="AQ38">
        <f t="shared" si="21"/>
        <v>1</v>
      </c>
      <c r="AR38">
        <f t="shared" si="22"/>
        <v>1</v>
      </c>
      <c r="AS38">
        <f t="shared" si="23"/>
        <v>1</v>
      </c>
      <c r="AT38">
        <f t="shared" si="24"/>
        <v>1</v>
      </c>
      <c r="AU38">
        <f t="shared" si="25"/>
        <v>1</v>
      </c>
    </row>
    <row r="39" spans="2:47" x14ac:dyDescent="0.35">
      <c r="B39" t="str">
        <f t="shared" si="0"/>
        <v xml:space="preserve">&lt;li&gt; Blake Grupe, K, Saints. Bye: 12.  &lt;/li&gt;  </v>
      </c>
      <c r="C39" t="str">
        <f t="shared" si="1"/>
        <v xml:space="preserve">&lt;li&gt; Blake Grupe, K, Saints. Bye: 12.  -- &lt;b&gt;$1&lt;/b&gt; &lt;/li&gt;  </v>
      </c>
      <c r="D39" t="str">
        <f t="shared" si="2"/>
        <v xml:space="preserve">&lt;li&gt; Blake Grupe, K, Saints. Bye: 12.  -- &lt;b&gt;$1&lt;/b&gt; &lt;/li&gt;  </v>
      </c>
      <c r="E39" t="str">
        <f t="shared" si="3"/>
        <v xml:space="preserve">&lt;li&gt; Blake Grupe, K, Saints. Bye: 12.  -- &lt;b&gt;$1&lt;/b&gt; &lt;/li&gt;  </v>
      </c>
      <c r="F39" t="str">
        <f t="shared" si="4"/>
        <v xml:space="preserve">&lt;li&gt; Blake Grupe, K, Saints. Bye: 12.  -- &lt;b&gt;$1&lt;/b&gt; &lt;/li&gt;  </v>
      </c>
      <c r="G39" t="str">
        <f t="shared" si="5"/>
        <v xml:space="preserve">&lt;li&gt; Blake Grupe, K, Saints. Bye: 12.  -- &lt;b&gt;$1&lt;/b&gt; &lt;/li&gt;  </v>
      </c>
      <c r="H39" t="s">
        <v>139</v>
      </c>
      <c r="I39" t="s">
        <v>140</v>
      </c>
      <c r="J39" t="s">
        <v>141</v>
      </c>
      <c r="K39" t="s">
        <v>142</v>
      </c>
      <c r="L39" t="s">
        <v>143</v>
      </c>
      <c r="M39" t="s">
        <v>144</v>
      </c>
      <c r="N39" t="s">
        <v>145</v>
      </c>
      <c r="O39" t="s">
        <v>146</v>
      </c>
      <c r="P39" t="str">
        <f t="shared" si="6"/>
        <v xml:space="preserve">
</v>
      </c>
      <c r="Q39" t="str">
        <f t="shared" si="7"/>
        <v xml:space="preserve"> </v>
      </c>
      <c r="R39" t="str">
        <f t="shared" si="8"/>
        <v/>
      </c>
      <c r="S39" t="str">
        <f t="shared" si="9"/>
        <v/>
      </c>
      <c r="T39" t="str">
        <f t="shared" si="10"/>
        <v/>
      </c>
      <c r="U39" t="str">
        <f t="shared" si="11"/>
        <v/>
      </c>
      <c r="V39" t="str">
        <f t="shared" si="12"/>
        <v/>
      </c>
      <c r="W39">
        <f t="shared" si="13"/>
        <v>38</v>
      </c>
      <c r="X39" s="11" t="s">
        <v>147</v>
      </c>
      <c r="Y39" s="12" t="s">
        <v>148</v>
      </c>
      <c r="Z39" s="12" t="s">
        <v>149</v>
      </c>
      <c r="AA39" s="12" t="s">
        <v>150</v>
      </c>
      <c r="AB39" s="1" t="str">
        <f>CONCATENATE(Ks!B7," ",Ks!A7)</f>
        <v>Blake Grupe</v>
      </c>
      <c r="AC39" t="str">
        <f>Ks!E7</f>
        <v>K</v>
      </c>
      <c r="AD39" t="str">
        <f>Ks!C7</f>
        <v>Saints</v>
      </c>
      <c r="AE39">
        <f>Ks!D7</f>
        <v>12</v>
      </c>
      <c r="AF39">
        <f>Ks!K7</f>
        <v>-37</v>
      </c>
      <c r="AG39">
        <f>Ks!M7</f>
        <v>-37</v>
      </c>
      <c r="AH39">
        <f>Ks!O7</f>
        <v>-37</v>
      </c>
      <c r="AI39">
        <f>Ks!Q7</f>
        <v>-37</v>
      </c>
      <c r="AJ39" s="70">
        <f>Ks!S7</f>
        <v>-37</v>
      </c>
      <c r="AK39" t="str">
        <f t="shared" si="15"/>
        <v>Blake Grupe</v>
      </c>
      <c r="AL39" s="52">
        <f t="shared" si="16"/>
        <v>1</v>
      </c>
      <c r="AM39" s="52">
        <f t="shared" si="17"/>
        <v>1</v>
      </c>
      <c r="AN39" s="52">
        <f t="shared" si="18"/>
        <v>1</v>
      </c>
      <c r="AO39" s="52">
        <f t="shared" si="19"/>
        <v>1</v>
      </c>
      <c r="AP39" s="52">
        <f t="shared" si="20"/>
        <v>1</v>
      </c>
      <c r="AQ39">
        <f t="shared" si="21"/>
        <v>1</v>
      </c>
      <c r="AR39">
        <f t="shared" si="22"/>
        <v>1</v>
      </c>
      <c r="AS39">
        <f t="shared" si="23"/>
        <v>1</v>
      </c>
      <c r="AT39">
        <f t="shared" si="24"/>
        <v>1</v>
      </c>
      <c r="AU39">
        <f t="shared" si="25"/>
        <v>1</v>
      </c>
    </row>
    <row r="40" spans="2:47" x14ac:dyDescent="0.35">
      <c r="B40" t="str">
        <f t="shared" si="0"/>
        <v xml:space="preserve">&lt;li&gt; Harrison Butker, K, Chiefs. Bye: 6.  &lt;/li&gt;  </v>
      </c>
      <c r="C40" t="str">
        <f t="shared" si="1"/>
        <v xml:space="preserve">&lt;li&gt; Harrison Butker, K, Chiefs. Bye: 6.  -- &lt;b&gt;$1&lt;/b&gt; &lt;/li&gt;  </v>
      </c>
      <c r="D40" t="str">
        <f t="shared" si="2"/>
        <v xml:space="preserve">&lt;li&gt; Harrison Butker, K, Chiefs. Bye: 6.  -- &lt;b&gt;$1&lt;/b&gt; &lt;/li&gt;  </v>
      </c>
      <c r="E40" t="str">
        <f t="shared" si="3"/>
        <v xml:space="preserve">&lt;li&gt; Harrison Butker, K, Chiefs. Bye: 6.  -- &lt;b&gt;$1&lt;/b&gt; &lt;/li&gt;  </v>
      </c>
      <c r="F40" t="str">
        <f t="shared" si="4"/>
        <v xml:space="preserve">&lt;li&gt; Harrison Butker, K, Chiefs. Bye: 6.  -- &lt;b&gt;$1&lt;/b&gt; &lt;/li&gt;  </v>
      </c>
      <c r="G40" t="str">
        <f t="shared" si="5"/>
        <v xml:space="preserve">&lt;li&gt; Harrison Butker, K, Chiefs. Bye: 6.  -- &lt;b&gt;$1&lt;/b&gt; &lt;/li&gt;  </v>
      </c>
      <c r="H40" t="s">
        <v>139</v>
      </c>
      <c r="I40" t="s">
        <v>140</v>
      </c>
      <c r="J40" t="s">
        <v>141</v>
      </c>
      <c r="K40" t="s">
        <v>142</v>
      </c>
      <c r="L40" t="s">
        <v>143</v>
      </c>
      <c r="M40" t="s">
        <v>144</v>
      </c>
      <c r="N40" t="s">
        <v>145</v>
      </c>
      <c r="O40" t="s">
        <v>146</v>
      </c>
      <c r="P40" t="str">
        <f t="shared" si="6"/>
        <v xml:space="preserve">
</v>
      </c>
      <c r="Q40" t="str">
        <f t="shared" si="7"/>
        <v xml:space="preserve"> </v>
      </c>
      <c r="R40" t="str">
        <f t="shared" si="8"/>
        <v/>
      </c>
      <c r="S40" t="str">
        <f t="shared" si="9"/>
        <v/>
      </c>
      <c r="T40" t="str">
        <f t="shared" si="10"/>
        <v/>
      </c>
      <c r="U40" t="str">
        <f t="shared" si="11"/>
        <v/>
      </c>
      <c r="V40" t="str">
        <f t="shared" si="12"/>
        <v/>
      </c>
      <c r="W40">
        <f t="shared" si="13"/>
        <v>39</v>
      </c>
      <c r="X40" s="11" t="s">
        <v>147</v>
      </c>
      <c r="Y40" s="12" t="s">
        <v>148</v>
      </c>
      <c r="Z40" s="12" t="s">
        <v>149</v>
      </c>
      <c r="AA40" s="12" t="s">
        <v>150</v>
      </c>
      <c r="AB40" s="1" t="str">
        <f>CONCATENATE(Ks!B8," ",Ks!A8)</f>
        <v>Harrison Butker</v>
      </c>
      <c r="AC40" t="str">
        <f>Ks!E8</f>
        <v>K</v>
      </c>
      <c r="AD40" t="str">
        <f>Ks!C8</f>
        <v>Chiefs</v>
      </c>
      <c r="AE40">
        <f>Ks!D8</f>
        <v>6</v>
      </c>
      <c r="AF40">
        <f>Ks!K8</f>
        <v>-38</v>
      </c>
      <c r="AG40">
        <f>Ks!M8</f>
        <v>-38</v>
      </c>
      <c r="AH40">
        <f>Ks!O8</f>
        <v>-38</v>
      </c>
      <c r="AI40">
        <f>Ks!Q8</f>
        <v>-38</v>
      </c>
      <c r="AJ40" s="70">
        <f>Ks!S8</f>
        <v>-38</v>
      </c>
      <c r="AK40" t="str">
        <f t="shared" si="15"/>
        <v>Harrison Butker</v>
      </c>
      <c r="AL40" s="52">
        <f t="shared" si="16"/>
        <v>1</v>
      </c>
      <c r="AM40" s="52">
        <f t="shared" si="17"/>
        <v>1</v>
      </c>
      <c r="AN40" s="52">
        <f t="shared" si="18"/>
        <v>1</v>
      </c>
      <c r="AO40" s="52">
        <f t="shared" si="19"/>
        <v>1</v>
      </c>
      <c r="AP40" s="52">
        <f t="shared" si="20"/>
        <v>1</v>
      </c>
      <c r="AQ40">
        <f t="shared" si="21"/>
        <v>1</v>
      </c>
      <c r="AR40">
        <f t="shared" si="22"/>
        <v>1</v>
      </c>
      <c r="AS40">
        <f t="shared" si="23"/>
        <v>1</v>
      </c>
      <c r="AT40">
        <f t="shared" si="24"/>
        <v>1</v>
      </c>
      <c r="AU40">
        <f t="shared" si="25"/>
        <v>1</v>
      </c>
    </row>
    <row r="41" spans="2:47" x14ac:dyDescent="0.35">
      <c r="B41" t="str">
        <f t="shared" si="0"/>
        <v xml:space="preserve">&lt;li&gt; Jake Moody, K, 49ers. Bye: 9.  &lt;/li&gt; 
&lt;br&gt;&lt;br&gt;
&lt;br&gt;
&lt;center&gt;
&lt;?php
include("yard300.php");
?&gt;
&lt;/center&gt;
&lt;br&gt;
</v>
      </c>
      <c r="C41" t="str">
        <f t="shared" si="1"/>
        <v xml:space="preserve">&lt;li&gt; Jake Moody, K, 49ers. Bye: 9.  -- &lt;b&gt;$1&lt;/b&gt; &lt;/li&gt; 
&lt;br&gt;&lt;br&gt;
&lt;br&gt;
&lt;center&gt;
&lt;?php
include("yard300.php");
?&gt;
&lt;/center&gt;
&lt;br&gt;
</v>
      </c>
      <c r="D41" t="str">
        <f t="shared" si="2"/>
        <v xml:space="preserve">&lt;li&gt; Jake Moody, K, 49ers. Bye: 9.  -- &lt;b&gt;$1&lt;/b&gt; &lt;/li&gt; 
&lt;br&gt;&lt;br&gt;
&lt;br&gt;
&lt;center&gt;
&lt;?php
include("yard300.php");
?&gt;
&lt;/center&gt;
&lt;br&gt;
</v>
      </c>
      <c r="E41" t="str">
        <f t="shared" si="3"/>
        <v xml:space="preserve">&lt;li&gt; Jake Moody, K, 49ers. Bye: 9.  -- &lt;b&gt;$1&lt;/b&gt; &lt;/li&gt; 
&lt;br&gt;&lt;br&gt;
&lt;br&gt;
&lt;center&gt;
&lt;?php
include("yard300.php");
?&gt;
&lt;/center&gt;
&lt;br&gt;
</v>
      </c>
      <c r="F41" t="str">
        <f t="shared" si="4"/>
        <v xml:space="preserve">&lt;li&gt; Jake Moody, K, 49ers. Bye: 9.  -- &lt;b&gt;$1&lt;/b&gt; &lt;/li&gt; 
&lt;br&gt;&lt;br&gt;
&lt;br&gt;
&lt;center&gt;
&lt;?php
include("yard300.php");
?&gt;
&lt;/center&gt;
&lt;br&gt;
</v>
      </c>
      <c r="G41" t="str">
        <f t="shared" si="5"/>
        <v xml:space="preserve">&lt;li&gt; Jake Moody, K, 49ers. Bye: 9.  -- &lt;b&gt;$1&lt;/b&gt; &lt;/li&gt; 
&lt;br&gt;&lt;br&gt;
&lt;br&gt;
&lt;center&gt;
&lt;?php
include("yard300.php");
?&gt;
&lt;/center&gt;
&lt;br&gt;
</v>
      </c>
      <c r="H41" t="s">
        <v>139</v>
      </c>
      <c r="I41" t="s">
        <v>140</v>
      </c>
      <c r="J41" t="s">
        <v>141</v>
      </c>
      <c r="K41" t="s">
        <v>142</v>
      </c>
      <c r="L41" t="s">
        <v>143</v>
      </c>
      <c r="M41" t="s">
        <v>144</v>
      </c>
      <c r="N41" t="s">
        <v>145</v>
      </c>
      <c r="O41" t="s">
        <v>146</v>
      </c>
      <c r="P41" t="str">
        <f t="shared" si="6"/>
        <v xml:space="preserve">
</v>
      </c>
      <c r="Q41" t="str">
        <f t="shared" si="7"/>
        <v xml:space="preserve">
&lt;br&gt;&lt;br&gt;
</v>
      </c>
      <c r="R41" t="str">
        <f t="shared" si="8"/>
        <v/>
      </c>
      <c r="S41" t="str">
        <f t="shared" si="9"/>
        <v xml:space="preserve">
&lt;br&gt;
&lt;center&gt;
&lt;?php
include("yard300.php");
?&gt;
&lt;/center&gt;
&lt;br&gt;
</v>
      </c>
      <c r="T41" t="str">
        <f t="shared" si="10"/>
        <v/>
      </c>
      <c r="U41" t="str">
        <f t="shared" si="11"/>
        <v/>
      </c>
      <c r="V41" t="str">
        <f t="shared" si="12"/>
        <v/>
      </c>
      <c r="W41">
        <f t="shared" si="13"/>
        <v>40</v>
      </c>
      <c r="X41" s="11" t="s">
        <v>147</v>
      </c>
      <c r="Y41" s="12" t="s">
        <v>148</v>
      </c>
      <c r="Z41" s="12" t="s">
        <v>149</v>
      </c>
      <c r="AA41" s="12" t="s">
        <v>150</v>
      </c>
      <c r="AB41" s="1" t="str">
        <f>CONCATENATE(Ks!B10," ",Ks!A10)</f>
        <v>Jake Moody</v>
      </c>
      <c r="AC41" t="str">
        <f>Ks!E10</f>
        <v>K</v>
      </c>
      <c r="AD41" t="str">
        <f>Ks!C10</f>
        <v>49ers</v>
      </c>
      <c r="AE41">
        <f>Ks!D10</f>
        <v>9</v>
      </c>
      <c r="AF41">
        <f>Ks!K10</f>
        <v>-40</v>
      </c>
      <c r="AG41">
        <f>Ks!M10</f>
        <v>-40</v>
      </c>
      <c r="AH41">
        <f>Ks!O10</f>
        <v>-40</v>
      </c>
      <c r="AI41">
        <f>Ks!Q10</f>
        <v>-40</v>
      </c>
      <c r="AJ41" s="70">
        <f>Ks!S10</f>
        <v>-40</v>
      </c>
      <c r="AK41" t="str">
        <f t="shared" si="15"/>
        <v>Jake Moody</v>
      </c>
      <c r="AL41" s="52">
        <f t="shared" si="16"/>
        <v>1</v>
      </c>
      <c r="AM41" s="52">
        <f t="shared" si="17"/>
        <v>1</v>
      </c>
      <c r="AN41" s="52">
        <f t="shared" si="18"/>
        <v>1</v>
      </c>
      <c r="AO41" s="52">
        <f t="shared" si="19"/>
        <v>1</v>
      </c>
      <c r="AP41" s="52">
        <f t="shared" si="20"/>
        <v>1</v>
      </c>
      <c r="AQ41">
        <f t="shared" si="21"/>
        <v>1</v>
      </c>
      <c r="AR41">
        <f t="shared" si="22"/>
        <v>1</v>
      </c>
      <c r="AS41">
        <f t="shared" si="23"/>
        <v>1</v>
      </c>
      <c r="AT41">
        <f t="shared" si="24"/>
        <v>1</v>
      </c>
      <c r="AU41">
        <f t="shared" si="25"/>
        <v>1</v>
      </c>
    </row>
    <row r="42" spans="2:47" x14ac:dyDescent="0.35">
      <c r="B42" t="str">
        <f t="shared" si="0"/>
        <v xml:space="preserve">&lt;li&gt; Daniel Carlson, K, Raiders. Bye: 10.  &lt;/li&gt;  </v>
      </c>
      <c r="C42" t="str">
        <f t="shared" si="1"/>
        <v xml:space="preserve">&lt;li&gt; Daniel Carlson, K, Raiders. Bye: 10.  -- &lt;b&gt;$1&lt;/b&gt; &lt;/li&gt;  </v>
      </c>
      <c r="D42" t="str">
        <f t="shared" si="2"/>
        <v xml:space="preserve">&lt;li&gt; Daniel Carlson, K, Raiders. Bye: 10.  -- &lt;b&gt;$1&lt;/b&gt; &lt;/li&gt;  </v>
      </c>
      <c r="E42" t="str">
        <f t="shared" si="3"/>
        <v xml:space="preserve">&lt;li&gt; Daniel Carlson, K, Raiders. Bye: 10.  -- &lt;b&gt;$1&lt;/b&gt; &lt;/li&gt;  </v>
      </c>
      <c r="F42" t="str">
        <f t="shared" si="4"/>
        <v xml:space="preserve">&lt;li&gt; Daniel Carlson, K, Raiders. Bye: 10.  -- &lt;b&gt;$1&lt;/b&gt; &lt;/li&gt;  </v>
      </c>
      <c r="G42" t="str">
        <f t="shared" si="5"/>
        <v xml:space="preserve">&lt;li&gt; Daniel Carlson, K, Raiders. Bye: 10.  -- &lt;b&gt;$1&lt;/b&gt; &lt;/li&gt;  </v>
      </c>
      <c r="H42" t="s">
        <v>139</v>
      </c>
      <c r="I42" t="s">
        <v>140</v>
      </c>
      <c r="J42" t="s">
        <v>141</v>
      </c>
      <c r="K42" t="s">
        <v>142</v>
      </c>
      <c r="L42" t="s">
        <v>143</v>
      </c>
      <c r="M42" t="s">
        <v>144</v>
      </c>
      <c r="N42" t="s">
        <v>145</v>
      </c>
      <c r="O42" t="s">
        <v>146</v>
      </c>
      <c r="P42" t="str">
        <f t="shared" si="6"/>
        <v xml:space="preserve">
</v>
      </c>
      <c r="Q42" t="str">
        <f t="shared" si="7"/>
        <v xml:space="preserve"> </v>
      </c>
      <c r="R42" t="str">
        <f t="shared" si="8"/>
        <v/>
      </c>
      <c r="S42" t="str">
        <f t="shared" si="9"/>
        <v/>
      </c>
      <c r="T42" t="str">
        <f t="shared" si="10"/>
        <v/>
      </c>
      <c r="U42" t="str">
        <f t="shared" si="11"/>
        <v/>
      </c>
      <c r="V42" t="str">
        <f t="shared" si="12"/>
        <v/>
      </c>
      <c r="W42">
        <f t="shared" si="13"/>
        <v>41</v>
      </c>
      <c r="X42" s="11" t="s">
        <v>147</v>
      </c>
      <c r="Y42" s="12" t="s">
        <v>148</v>
      </c>
      <c r="Z42" s="12" t="s">
        <v>149</v>
      </c>
      <c r="AA42" s="12" t="s">
        <v>150</v>
      </c>
      <c r="AB42" s="1" t="str">
        <f>CONCATENATE(Ks!B9," ",Ks!A9)</f>
        <v>Daniel Carlson</v>
      </c>
      <c r="AC42" t="str">
        <f>Ks!E9</f>
        <v>K</v>
      </c>
      <c r="AD42" t="str">
        <f>Ks!C9</f>
        <v>Raiders</v>
      </c>
      <c r="AE42">
        <f>Ks!D9</f>
        <v>10</v>
      </c>
      <c r="AF42">
        <f>Ks!K9</f>
        <v>-38</v>
      </c>
      <c r="AG42">
        <f>Ks!M9</f>
        <v>-38</v>
      </c>
      <c r="AH42">
        <f>Ks!O9</f>
        <v>-38</v>
      </c>
      <c r="AI42">
        <f>Ks!Q9</f>
        <v>-38</v>
      </c>
      <c r="AJ42" s="70">
        <f>Ks!S9</f>
        <v>-38</v>
      </c>
      <c r="AK42" t="str">
        <f t="shared" si="15"/>
        <v>Daniel Carlson</v>
      </c>
      <c r="AL42" s="52">
        <f t="shared" si="16"/>
        <v>1</v>
      </c>
      <c r="AM42" s="52">
        <f t="shared" si="17"/>
        <v>1</v>
      </c>
      <c r="AN42" s="52">
        <f t="shared" si="18"/>
        <v>1</v>
      </c>
      <c r="AO42" s="52">
        <f t="shared" si="19"/>
        <v>1</v>
      </c>
      <c r="AP42" s="52">
        <f t="shared" si="20"/>
        <v>1</v>
      </c>
      <c r="AQ42">
        <f t="shared" si="21"/>
        <v>1</v>
      </c>
      <c r="AR42">
        <f t="shared" si="22"/>
        <v>1</v>
      </c>
      <c r="AS42">
        <f t="shared" si="23"/>
        <v>1</v>
      </c>
      <c r="AT42">
        <f t="shared" si="24"/>
        <v>1</v>
      </c>
      <c r="AU42">
        <f t="shared" si="25"/>
        <v>1</v>
      </c>
    </row>
    <row r="43" spans="2:47" x14ac:dyDescent="0.35">
      <c r="B43" t="str">
        <f t="shared" si="0"/>
        <v xml:space="preserve">&lt;li&gt; Tyler Bass, K, Bills. Bye: 12.  &lt;/li&gt;  </v>
      </c>
      <c r="C43" t="str">
        <f t="shared" si="1"/>
        <v xml:space="preserve">&lt;li&gt; Tyler Bass, K, Bills. Bye: 12.  -- &lt;b&gt;$1&lt;/b&gt; &lt;/li&gt;  </v>
      </c>
      <c r="D43" t="str">
        <f t="shared" si="2"/>
        <v xml:space="preserve">&lt;li&gt; Tyler Bass, K, Bills. Bye: 12.  -- &lt;b&gt;$1&lt;/b&gt; &lt;/li&gt;  </v>
      </c>
      <c r="E43" t="str">
        <f t="shared" si="3"/>
        <v xml:space="preserve">&lt;li&gt; Tyler Bass, K, Bills. Bye: 12.  -- &lt;b&gt;$1&lt;/b&gt; &lt;/li&gt;  </v>
      </c>
      <c r="F43" t="str">
        <f t="shared" si="4"/>
        <v xml:space="preserve">&lt;li&gt; Tyler Bass, K, Bills. Bye: 12.  -- &lt;b&gt;$1&lt;/b&gt; &lt;/li&gt;  </v>
      </c>
      <c r="G43" t="str">
        <f t="shared" si="5"/>
        <v xml:space="preserve">&lt;li&gt; Tyler Bass, K, Bills. Bye: 12.  -- &lt;b&gt;$1&lt;/b&gt; &lt;/li&gt;  </v>
      </c>
      <c r="H43" t="s">
        <v>139</v>
      </c>
      <c r="I43" t="s">
        <v>140</v>
      </c>
      <c r="J43" t="s">
        <v>141</v>
      </c>
      <c r="K43" t="s">
        <v>142</v>
      </c>
      <c r="L43" t="s">
        <v>143</v>
      </c>
      <c r="M43" t="s">
        <v>144</v>
      </c>
      <c r="N43" t="s">
        <v>145</v>
      </c>
      <c r="O43" t="s">
        <v>146</v>
      </c>
      <c r="P43" t="str">
        <f t="shared" si="6"/>
        <v xml:space="preserve">
</v>
      </c>
      <c r="Q43" t="str">
        <f t="shared" si="7"/>
        <v xml:space="preserve"> </v>
      </c>
      <c r="R43" t="str">
        <f t="shared" si="8"/>
        <v/>
      </c>
      <c r="S43" t="str">
        <f t="shared" si="9"/>
        <v/>
      </c>
      <c r="T43" t="str">
        <f t="shared" si="10"/>
        <v/>
      </c>
      <c r="U43" t="str">
        <f t="shared" si="11"/>
        <v/>
      </c>
      <c r="V43" t="str">
        <f t="shared" si="12"/>
        <v/>
      </c>
      <c r="W43">
        <f t="shared" si="13"/>
        <v>42</v>
      </c>
      <c r="X43" s="11" t="s">
        <v>147</v>
      </c>
      <c r="Y43" s="12" t="s">
        <v>148</v>
      </c>
      <c r="Z43" s="12" t="s">
        <v>149</v>
      </c>
      <c r="AA43" s="12" t="s">
        <v>150</v>
      </c>
      <c r="AB43" s="1" t="str">
        <f>CONCATENATE(Ks!B11," ",Ks!A11)</f>
        <v>Tyler Bass</v>
      </c>
      <c r="AC43" t="str">
        <f>Ks!E11</f>
        <v>K</v>
      </c>
      <c r="AD43" t="str">
        <f>Ks!C11</f>
        <v>Bills</v>
      </c>
      <c r="AE43">
        <f>Ks!D11</f>
        <v>12</v>
      </c>
      <c r="AF43">
        <f>Ks!K11</f>
        <v>-40</v>
      </c>
      <c r="AG43">
        <f>Ks!M11</f>
        <v>-40</v>
      </c>
      <c r="AH43">
        <f>Ks!O11</f>
        <v>-40</v>
      </c>
      <c r="AI43">
        <f>Ks!Q11</f>
        <v>-40</v>
      </c>
      <c r="AJ43" s="70">
        <f>Ks!S11</f>
        <v>-40</v>
      </c>
      <c r="AK43" t="str">
        <f t="shared" si="15"/>
        <v>Tyler Bass</v>
      </c>
      <c r="AL43" s="52">
        <f t="shared" si="16"/>
        <v>1</v>
      </c>
      <c r="AM43" s="52">
        <f t="shared" si="17"/>
        <v>1</v>
      </c>
      <c r="AN43" s="52">
        <f t="shared" si="18"/>
        <v>1</v>
      </c>
      <c r="AO43" s="52">
        <f t="shared" si="19"/>
        <v>1</v>
      </c>
      <c r="AP43" s="52">
        <f t="shared" si="20"/>
        <v>1</v>
      </c>
      <c r="AQ43">
        <f t="shared" si="21"/>
        <v>1</v>
      </c>
      <c r="AR43">
        <f t="shared" si="22"/>
        <v>1</v>
      </c>
      <c r="AS43">
        <f t="shared" si="23"/>
        <v>1</v>
      </c>
      <c r="AT43">
        <f t="shared" si="24"/>
        <v>1</v>
      </c>
      <c r="AU43">
        <f t="shared" si="25"/>
        <v>1</v>
      </c>
    </row>
    <row r="44" spans="2:47" x14ac:dyDescent="0.35">
      <c r="B44" t="str">
        <f t="shared" si="0"/>
        <v xml:space="preserve">&lt;li&gt; Jason Myers, K, Seahawks. Bye: 10.  &lt;/li&gt;  </v>
      </c>
      <c r="C44" t="str">
        <f t="shared" si="1"/>
        <v xml:space="preserve">&lt;li&gt; Jason Myers, K, Seahawks. Bye: 10.  -- &lt;b&gt;$1&lt;/b&gt; &lt;/li&gt;  </v>
      </c>
      <c r="D44" t="str">
        <f t="shared" si="2"/>
        <v xml:space="preserve">&lt;li&gt; Jason Myers, K, Seahawks. Bye: 10.  -- &lt;b&gt;$1&lt;/b&gt; &lt;/li&gt;  </v>
      </c>
      <c r="E44" t="str">
        <f t="shared" si="3"/>
        <v xml:space="preserve">&lt;li&gt; Jason Myers, K, Seahawks. Bye: 10.  -- &lt;b&gt;$1&lt;/b&gt; &lt;/li&gt;  </v>
      </c>
      <c r="F44" t="str">
        <f t="shared" si="4"/>
        <v xml:space="preserve">&lt;li&gt; Jason Myers, K, Seahawks. Bye: 10.  -- &lt;b&gt;$1&lt;/b&gt; &lt;/li&gt;  </v>
      </c>
      <c r="G44" t="str">
        <f t="shared" si="5"/>
        <v xml:space="preserve">&lt;li&gt; Jason Myers, K, Seahawks. Bye: 10.  -- &lt;b&gt;$1&lt;/b&gt; &lt;/li&gt;  </v>
      </c>
      <c r="H44" t="s">
        <v>139</v>
      </c>
      <c r="I44" t="s">
        <v>140</v>
      </c>
      <c r="J44" t="s">
        <v>141</v>
      </c>
      <c r="K44" t="s">
        <v>142</v>
      </c>
      <c r="L44" t="s">
        <v>143</v>
      </c>
      <c r="M44" t="s">
        <v>144</v>
      </c>
      <c r="N44" t="s">
        <v>145</v>
      </c>
      <c r="O44" t="s">
        <v>146</v>
      </c>
      <c r="P44" t="str">
        <f t="shared" si="6"/>
        <v xml:space="preserve">
</v>
      </c>
      <c r="Q44" t="str">
        <f t="shared" si="7"/>
        <v xml:space="preserve"> </v>
      </c>
      <c r="R44" t="str">
        <f t="shared" si="8"/>
        <v/>
      </c>
      <c r="S44" t="str">
        <f t="shared" si="9"/>
        <v/>
      </c>
      <c r="T44" t="str">
        <f t="shared" si="10"/>
        <v/>
      </c>
      <c r="U44" t="str">
        <f t="shared" si="11"/>
        <v/>
      </c>
      <c r="V44" t="str">
        <f t="shared" si="12"/>
        <v/>
      </c>
      <c r="W44">
        <f t="shared" si="13"/>
        <v>43</v>
      </c>
      <c r="X44" s="11" t="s">
        <v>147</v>
      </c>
      <c r="Y44" s="12" t="s">
        <v>148</v>
      </c>
      <c r="Z44" s="12" t="s">
        <v>149</v>
      </c>
      <c r="AA44" s="12" t="s">
        <v>150</v>
      </c>
      <c r="AB44" s="1" t="str">
        <f>CONCATENATE(Ks!B13," ",Ks!A13)</f>
        <v>Jason Myers</v>
      </c>
      <c r="AC44" t="str">
        <f>Ks!E13</f>
        <v>K</v>
      </c>
      <c r="AD44" t="str">
        <f>Ks!C13</f>
        <v>Seahawks</v>
      </c>
      <c r="AE44">
        <f>Ks!D13</f>
        <v>10</v>
      </c>
      <c r="AF44">
        <f>Ks!K13</f>
        <v>-40</v>
      </c>
      <c r="AG44">
        <f>Ks!M13</f>
        <v>-40</v>
      </c>
      <c r="AH44">
        <f>Ks!O13</f>
        <v>-40</v>
      </c>
      <c r="AI44">
        <f>Ks!Q13</f>
        <v>-40</v>
      </c>
      <c r="AJ44" s="70">
        <f>Ks!S13</f>
        <v>-40</v>
      </c>
      <c r="AK44" t="str">
        <f t="shared" si="15"/>
        <v>Jason Myers</v>
      </c>
      <c r="AL44" s="52">
        <f t="shared" si="16"/>
        <v>1</v>
      </c>
      <c r="AM44" s="52">
        <f t="shared" si="17"/>
        <v>1</v>
      </c>
      <c r="AN44" s="52">
        <f t="shared" si="18"/>
        <v>1</v>
      </c>
      <c r="AO44" s="52">
        <f t="shared" si="19"/>
        <v>1</v>
      </c>
      <c r="AP44" s="52">
        <f t="shared" si="20"/>
        <v>1</v>
      </c>
      <c r="AQ44">
        <f t="shared" si="21"/>
        <v>1</v>
      </c>
      <c r="AR44">
        <f t="shared" si="22"/>
        <v>1</v>
      </c>
      <c r="AS44">
        <f t="shared" si="23"/>
        <v>1</v>
      </c>
      <c r="AT44">
        <f t="shared" si="24"/>
        <v>1</v>
      </c>
      <c r="AU44">
        <f t="shared" si="25"/>
        <v>1</v>
      </c>
    </row>
    <row r="45" spans="2:47" x14ac:dyDescent="0.35">
      <c r="B45" t="str">
        <f t="shared" si="0"/>
        <v xml:space="preserve">&lt;li&gt; Jake Elliott, K, Eagles. Bye: 5.  &lt;/li&gt;  </v>
      </c>
      <c r="C45" t="str">
        <f t="shared" si="1"/>
        <v xml:space="preserve">&lt;li&gt; Jake Elliott, K, Eagles. Bye: 5.  -- &lt;b&gt;$1&lt;/b&gt; &lt;/li&gt;  </v>
      </c>
      <c r="D45" t="str">
        <f t="shared" si="2"/>
        <v xml:space="preserve">&lt;li&gt; Jake Elliott, K, Eagles. Bye: 5.  -- &lt;b&gt;$1&lt;/b&gt; &lt;/li&gt;  </v>
      </c>
      <c r="E45" t="str">
        <f t="shared" si="3"/>
        <v xml:space="preserve">&lt;li&gt; Jake Elliott, K, Eagles. Bye: 5.  -- &lt;b&gt;$1&lt;/b&gt; &lt;/li&gt;  </v>
      </c>
      <c r="F45" t="str">
        <f t="shared" si="4"/>
        <v xml:space="preserve">&lt;li&gt; Jake Elliott, K, Eagles. Bye: 5.  -- &lt;b&gt;$1&lt;/b&gt; &lt;/li&gt;  </v>
      </c>
      <c r="G45" t="str">
        <f t="shared" si="5"/>
        <v xml:space="preserve">&lt;li&gt; Jake Elliott, K, Eagles. Bye: 5.  -- &lt;b&gt;$1&lt;/b&gt; &lt;/li&gt;  </v>
      </c>
      <c r="H45" t="s">
        <v>139</v>
      </c>
      <c r="I45" t="s">
        <v>140</v>
      </c>
      <c r="J45" t="s">
        <v>141</v>
      </c>
      <c r="K45" t="s">
        <v>142</v>
      </c>
      <c r="L45" t="s">
        <v>143</v>
      </c>
      <c r="M45" t="s">
        <v>144</v>
      </c>
      <c r="N45" t="s">
        <v>145</v>
      </c>
      <c r="O45" t="s">
        <v>146</v>
      </c>
      <c r="P45" t="str">
        <f t="shared" si="6"/>
        <v xml:space="preserve">
</v>
      </c>
      <c r="Q45" t="str">
        <f t="shared" si="7"/>
        <v xml:space="preserve"> </v>
      </c>
      <c r="R45" t="str">
        <f t="shared" si="8"/>
        <v/>
      </c>
      <c r="S45" t="str">
        <f t="shared" si="9"/>
        <v/>
      </c>
      <c r="T45" t="str">
        <f t="shared" si="10"/>
        <v/>
      </c>
      <c r="U45" t="str">
        <f t="shared" si="11"/>
        <v/>
      </c>
      <c r="V45" t="str">
        <f t="shared" si="12"/>
        <v/>
      </c>
      <c r="W45">
        <f t="shared" si="13"/>
        <v>44</v>
      </c>
      <c r="X45" s="11" t="s">
        <v>147</v>
      </c>
      <c r="Y45" s="12" t="s">
        <v>148</v>
      </c>
      <c r="Z45" s="12" t="s">
        <v>149</v>
      </c>
      <c r="AA45" s="12" t="s">
        <v>150</v>
      </c>
      <c r="AB45" s="1" t="str">
        <f>CONCATENATE(Ks!B12," ",Ks!A12)</f>
        <v>Jake Elliott</v>
      </c>
      <c r="AC45" t="str">
        <f>Ks!E12</f>
        <v>K</v>
      </c>
      <c r="AD45" t="str">
        <f>Ks!C12</f>
        <v>Eagles</v>
      </c>
      <c r="AE45">
        <f>Ks!D12</f>
        <v>5</v>
      </c>
      <c r="AF45">
        <f>Ks!K12</f>
        <v>-40</v>
      </c>
      <c r="AG45">
        <f>Ks!M12</f>
        <v>-40</v>
      </c>
      <c r="AH45">
        <f>Ks!O12</f>
        <v>-40</v>
      </c>
      <c r="AI45">
        <f>Ks!Q12</f>
        <v>-40</v>
      </c>
      <c r="AJ45" s="70">
        <f>Ks!S12</f>
        <v>-40</v>
      </c>
      <c r="AK45" t="str">
        <f t="shared" si="15"/>
        <v>Jake Elliott</v>
      </c>
      <c r="AL45" s="52">
        <f t="shared" si="16"/>
        <v>1</v>
      </c>
      <c r="AM45" s="52">
        <f t="shared" si="17"/>
        <v>1</v>
      </c>
      <c r="AN45" s="52">
        <f t="shared" si="18"/>
        <v>1</v>
      </c>
      <c r="AO45" s="52">
        <f t="shared" si="19"/>
        <v>1</v>
      </c>
      <c r="AP45" s="52">
        <f t="shared" si="20"/>
        <v>1</v>
      </c>
      <c r="AQ45">
        <f t="shared" si="21"/>
        <v>1</v>
      </c>
      <c r="AR45">
        <f t="shared" si="22"/>
        <v>1</v>
      </c>
      <c r="AS45">
        <f t="shared" si="23"/>
        <v>1</v>
      </c>
      <c r="AT45">
        <f t="shared" si="24"/>
        <v>1</v>
      </c>
      <c r="AU45">
        <f t="shared" si="25"/>
        <v>1</v>
      </c>
    </row>
    <row r="46" spans="2:47" x14ac:dyDescent="0.35">
      <c r="B46" t="str">
        <f t="shared" si="0"/>
        <v xml:space="preserve">&lt;li&gt; Fairbairn Ka'imi, K, Texans. Bye: 14.  &lt;/li&gt;  </v>
      </c>
      <c r="C46" t="str">
        <f t="shared" si="1"/>
        <v xml:space="preserve">&lt;li&gt; Fairbairn Ka'imi, K, Texans. Bye: 14.  -- &lt;b&gt;$1&lt;/b&gt; &lt;/li&gt;  </v>
      </c>
      <c r="D46" t="str">
        <f t="shared" si="2"/>
        <v xml:space="preserve">&lt;li&gt; Fairbairn Ka'imi, K, Texans. Bye: 14.  -- &lt;b&gt;$1&lt;/b&gt; &lt;/li&gt;  </v>
      </c>
      <c r="E46" t="str">
        <f t="shared" si="3"/>
        <v xml:space="preserve">&lt;li&gt; Fairbairn Ka'imi, K, Texans. Bye: 14.  -- &lt;b&gt;$1&lt;/b&gt; &lt;/li&gt;  </v>
      </c>
      <c r="F46" t="str">
        <f t="shared" si="4"/>
        <v xml:space="preserve">&lt;li&gt; Fairbairn Ka'imi, K, Texans. Bye: 14.  -- &lt;b&gt;$1&lt;/b&gt; &lt;/li&gt;  </v>
      </c>
      <c r="G46" t="str">
        <f t="shared" si="5"/>
        <v xml:space="preserve">&lt;li&gt; Fairbairn Ka'imi, K, Texans. Bye: 14.  -- &lt;b&gt;$1&lt;/b&gt; &lt;/li&gt;  </v>
      </c>
      <c r="H46" t="s">
        <v>139</v>
      </c>
      <c r="I46" t="s">
        <v>140</v>
      </c>
      <c r="J46" t="s">
        <v>141</v>
      </c>
      <c r="K46" t="s">
        <v>142</v>
      </c>
      <c r="L46" t="s">
        <v>143</v>
      </c>
      <c r="M46" t="s">
        <v>144</v>
      </c>
      <c r="N46" t="s">
        <v>145</v>
      </c>
      <c r="O46" t="s">
        <v>146</v>
      </c>
      <c r="P46" t="str">
        <f t="shared" si="6"/>
        <v xml:space="preserve">
</v>
      </c>
      <c r="Q46" t="str">
        <f t="shared" si="7"/>
        <v xml:space="preserve"> </v>
      </c>
      <c r="R46" t="str">
        <f t="shared" si="8"/>
        <v/>
      </c>
      <c r="S46" t="str">
        <f t="shared" si="9"/>
        <v/>
      </c>
      <c r="T46" t="str">
        <f t="shared" si="10"/>
        <v/>
      </c>
      <c r="U46" t="str">
        <f t="shared" si="11"/>
        <v/>
      </c>
      <c r="V46" t="str">
        <f t="shared" si="12"/>
        <v/>
      </c>
      <c r="W46">
        <f t="shared" si="13"/>
        <v>45</v>
      </c>
      <c r="X46" s="11" t="s">
        <v>147</v>
      </c>
      <c r="Y46" s="12" t="s">
        <v>148</v>
      </c>
      <c r="Z46" s="12" t="s">
        <v>149</v>
      </c>
      <c r="AA46" s="12" t="s">
        <v>150</v>
      </c>
      <c r="AB46" s="1" t="str">
        <f>CONCATENATE(Ks!B14," ",Ks!A14)</f>
        <v>Fairbairn Ka'imi</v>
      </c>
      <c r="AC46" t="str">
        <f>Ks!E14</f>
        <v>K</v>
      </c>
      <c r="AD46" t="str">
        <f>Ks!C14</f>
        <v>Texans</v>
      </c>
      <c r="AE46">
        <f>Ks!D14</f>
        <v>14</v>
      </c>
      <c r="AF46">
        <f>Ks!K14</f>
        <v>-41</v>
      </c>
      <c r="AG46">
        <f>Ks!M14</f>
        <v>-41</v>
      </c>
      <c r="AH46">
        <f>Ks!O14</f>
        <v>-41</v>
      </c>
      <c r="AI46">
        <f>Ks!Q14</f>
        <v>-41</v>
      </c>
      <c r="AJ46" s="70">
        <f>Ks!S14</f>
        <v>-41</v>
      </c>
      <c r="AK46" t="str">
        <f t="shared" si="15"/>
        <v>Fairbairn Ka'imi</v>
      </c>
      <c r="AL46" s="52">
        <f t="shared" si="16"/>
        <v>1</v>
      </c>
      <c r="AM46" s="52">
        <f t="shared" si="17"/>
        <v>1</v>
      </c>
      <c r="AN46" s="52">
        <f t="shared" si="18"/>
        <v>1</v>
      </c>
      <c r="AO46" s="52">
        <f t="shared" si="19"/>
        <v>1</v>
      </c>
      <c r="AP46" s="52">
        <f t="shared" si="20"/>
        <v>1</v>
      </c>
      <c r="AQ46">
        <f t="shared" si="21"/>
        <v>1</v>
      </c>
      <c r="AR46">
        <f t="shared" si="22"/>
        <v>1</v>
      </c>
      <c r="AS46">
        <f t="shared" si="23"/>
        <v>1</v>
      </c>
      <c r="AT46">
        <f t="shared" si="24"/>
        <v>1</v>
      </c>
      <c r="AU46">
        <f t="shared" si="25"/>
        <v>1</v>
      </c>
    </row>
    <row r="47" spans="2:47" x14ac:dyDescent="0.35">
      <c r="B47" t="str">
        <f t="shared" si="0"/>
        <v xml:space="preserve">&lt;li&gt; Cam Little, K, Jaguars. Bye: 12.  &lt;/li&gt;  </v>
      </c>
      <c r="C47" t="str">
        <f t="shared" si="1"/>
        <v xml:space="preserve">&lt;li&gt; Cam Little, K, Jaguars. Bye: 12.  -- &lt;b&gt;$1&lt;/b&gt; &lt;/li&gt;  </v>
      </c>
      <c r="D47" t="str">
        <f t="shared" si="2"/>
        <v xml:space="preserve">&lt;li&gt; Cam Little, K, Jaguars. Bye: 12.  -- &lt;b&gt;$1&lt;/b&gt; &lt;/li&gt;  </v>
      </c>
      <c r="E47" t="str">
        <f t="shared" si="3"/>
        <v xml:space="preserve">&lt;li&gt; Cam Little, K, Jaguars. Bye: 12.  -- &lt;b&gt;$1&lt;/b&gt; &lt;/li&gt;  </v>
      </c>
      <c r="F47" t="str">
        <f t="shared" si="4"/>
        <v xml:space="preserve">&lt;li&gt; Cam Little, K, Jaguars. Bye: 12.  -- &lt;b&gt;$1&lt;/b&gt; &lt;/li&gt;  </v>
      </c>
      <c r="G47" t="str">
        <f t="shared" si="5"/>
        <v xml:space="preserve">&lt;li&gt; Cam Little, K, Jaguars. Bye: 12.  -- &lt;b&gt;$1&lt;/b&gt; &lt;/li&gt;  </v>
      </c>
      <c r="H47" t="s">
        <v>139</v>
      </c>
      <c r="I47" t="s">
        <v>140</v>
      </c>
      <c r="J47" t="s">
        <v>141</v>
      </c>
      <c r="K47" t="s">
        <v>142</v>
      </c>
      <c r="L47" t="s">
        <v>143</v>
      </c>
      <c r="M47" t="s">
        <v>144</v>
      </c>
      <c r="N47" t="s">
        <v>145</v>
      </c>
      <c r="O47" t="s">
        <v>146</v>
      </c>
      <c r="P47" t="str">
        <f t="shared" si="6"/>
        <v xml:space="preserve">
</v>
      </c>
      <c r="Q47" t="str">
        <f t="shared" si="7"/>
        <v xml:space="preserve"> </v>
      </c>
      <c r="R47" t="str">
        <f t="shared" si="8"/>
        <v/>
      </c>
      <c r="S47" t="str">
        <f t="shared" si="9"/>
        <v/>
      </c>
      <c r="T47" t="str">
        <f t="shared" si="10"/>
        <v/>
      </c>
      <c r="U47" t="str">
        <f t="shared" si="11"/>
        <v/>
      </c>
      <c r="V47" t="str">
        <f t="shared" si="12"/>
        <v/>
      </c>
      <c r="W47">
        <f t="shared" si="13"/>
        <v>46</v>
      </c>
      <c r="X47" s="11" t="s">
        <v>147</v>
      </c>
      <c r="Y47" s="12" t="s">
        <v>148</v>
      </c>
      <c r="Z47" s="12" t="s">
        <v>149</v>
      </c>
      <c r="AA47" s="12" t="s">
        <v>150</v>
      </c>
      <c r="AB47" s="1" t="str">
        <f>CONCATENATE(Ks!B15," ",Ks!A15)</f>
        <v>Cam Little</v>
      </c>
      <c r="AC47" t="str">
        <f>Ks!E15</f>
        <v>K</v>
      </c>
      <c r="AD47" t="str">
        <f>Ks!C15</f>
        <v>Jaguars</v>
      </c>
      <c r="AE47">
        <f>Ks!D15</f>
        <v>12</v>
      </c>
      <c r="AF47">
        <f>Ks!K15</f>
        <v>-42</v>
      </c>
      <c r="AG47">
        <f>Ks!M15</f>
        <v>-42</v>
      </c>
      <c r="AH47">
        <f>Ks!O15</f>
        <v>-42</v>
      </c>
      <c r="AI47">
        <f>Ks!Q15</f>
        <v>-42</v>
      </c>
      <c r="AJ47" s="70">
        <f>Ks!S15</f>
        <v>-42</v>
      </c>
      <c r="AK47" t="str">
        <f t="shared" si="15"/>
        <v>Cam Little</v>
      </c>
      <c r="AL47" s="52">
        <f t="shared" si="16"/>
        <v>1</v>
      </c>
      <c r="AM47" s="52">
        <f t="shared" si="17"/>
        <v>1</v>
      </c>
      <c r="AN47" s="52">
        <f t="shared" si="18"/>
        <v>1</v>
      </c>
      <c r="AO47" s="52">
        <f t="shared" si="19"/>
        <v>1</v>
      </c>
      <c r="AP47" s="52">
        <f t="shared" si="20"/>
        <v>1</v>
      </c>
      <c r="AQ47">
        <f t="shared" si="21"/>
        <v>1</v>
      </c>
      <c r="AR47">
        <f t="shared" si="22"/>
        <v>1</v>
      </c>
      <c r="AS47">
        <f t="shared" si="23"/>
        <v>1</v>
      </c>
      <c r="AT47">
        <f t="shared" si="24"/>
        <v>1</v>
      </c>
      <c r="AU47">
        <f t="shared" si="25"/>
        <v>1</v>
      </c>
    </row>
    <row r="48" spans="2:47" x14ac:dyDescent="0.35">
      <c r="B48" t="str">
        <f t="shared" si="0"/>
        <v xml:space="preserve">&lt;li&gt; Graham Gano, K, Giants. Bye: 11.  &lt;/li&gt;  </v>
      </c>
      <c r="C48" t="str">
        <f t="shared" si="1"/>
        <v xml:space="preserve">&lt;li&gt; Graham Gano, K, Giants. Bye: 11.  -- &lt;b&gt;$1&lt;/b&gt; &lt;/li&gt;  </v>
      </c>
      <c r="D48" t="str">
        <f t="shared" si="2"/>
        <v xml:space="preserve">&lt;li&gt; Graham Gano, K, Giants. Bye: 11.  -- &lt;b&gt;$1&lt;/b&gt; &lt;/li&gt;  </v>
      </c>
      <c r="E48" t="str">
        <f t="shared" si="3"/>
        <v xml:space="preserve">&lt;li&gt; Graham Gano, K, Giants. Bye: 11.  -- &lt;b&gt;$1&lt;/b&gt; &lt;/li&gt;  </v>
      </c>
      <c r="F48" t="str">
        <f t="shared" si="4"/>
        <v xml:space="preserve">&lt;li&gt; Graham Gano, K, Giants. Bye: 11.  -- &lt;b&gt;$1&lt;/b&gt; &lt;/li&gt;  </v>
      </c>
      <c r="G48" t="str">
        <f t="shared" si="5"/>
        <v xml:space="preserve">&lt;li&gt; Graham Gano, K, Giants. Bye: 11.  -- &lt;b&gt;$1&lt;/b&gt; &lt;/li&gt;  </v>
      </c>
      <c r="H48" t="s">
        <v>139</v>
      </c>
      <c r="I48" t="s">
        <v>140</v>
      </c>
      <c r="J48" t="s">
        <v>141</v>
      </c>
      <c r="K48" t="s">
        <v>142</v>
      </c>
      <c r="L48" t="s">
        <v>143</v>
      </c>
      <c r="M48" t="s">
        <v>144</v>
      </c>
      <c r="N48" t="s">
        <v>145</v>
      </c>
      <c r="O48" t="s">
        <v>146</v>
      </c>
      <c r="P48" t="str">
        <f t="shared" si="6"/>
        <v xml:space="preserve">
</v>
      </c>
      <c r="Q48" t="str">
        <f t="shared" si="7"/>
        <v xml:space="preserve"> </v>
      </c>
      <c r="R48" t="str">
        <f t="shared" si="8"/>
        <v/>
      </c>
      <c r="S48" t="str">
        <f t="shared" si="9"/>
        <v/>
      </c>
      <c r="T48" t="str">
        <f t="shared" si="10"/>
        <v/>
      </c>
      <c r="U48" t="str">
        <f t="shared" si="11"/>
        <v/>
      </c>
      <c r="V48" t="str">
        <f t="shared" si="12"/>
        <v/>
      </c>
      <c r="W48">
        <f t="shared" si="13"/>
        <v>47</v>
      </c>
      <c r="X48" s="11" t="s">
        <v>147</v>
      </c>
      <c r="Y48" s="12" t="s">
        <v>148</v>
      </c>
      <c r="Z48" s="12" t="s">
        <v>149</v>
      </c>
      <c r="AA48" s="12" t="s">
        <v>150</v>
      </c>
      <c r="AB48" s="1" t="str">
        <f>CONCATENATE(Ks!B17," ",Ks!A17)</f>
        <v>Graham Gano</v>
      </c>
      <c r="AC48" t="str">
        <f>Ks!E17</f>
        <v>K</v>
      </c>
      <c r="AD48" t="str">
        <f>Ks!C17</f>
        <v>Giants</v>
      </c>
      <c r="AE48">
        <f>Ks!D17</f>
        <v>11</v>
      </c>
      <c r="AF48">
        <f>Ks!K17</f>
        <v>-43</v>
      </c>
      <c r="AG48">
        <f>Ks!M17</f>
        <v>-43</v>
      </c>
      <c r="AH48">
        <f>Ks!O17</f>
        <v>-43</v>
      </c>
      <c r="AI48">
        <f>Ks!Q17</f>
        <v>-43</v>
      </c>
      <c r="AJ48" s="70">
        <f>Ks!S17</f>
        <v>-43</v>
      </c>
      <c r="AK48" t="str">
        <f t="shared" si="15"/>
        <v>Graham Gano</v>
      </c>
      <c r="AL48" s="52">
        <f t="shared" si="16"/>
        <v>1</v>
      </c>
      <c r="AM48" s="52">
        <f t="shared" si="17"/>
        <v>1</v>
      </c>
      <c r="AN48" s="52">
        <f t="shared" si="18"/>
        <v>1</v>
      </c>
      <c r="AO48" s="52">
        <f t="shared" si="19"/>
        <v>1</v>
      </c>
      <c r="AP48" s="52">
        <f t="shared" si="20"/>
        <v>1</v>
      </c>
      <c r="AQ48">
        <f t="shared" si="21"/>
        <v>1</v>
      </c>
      <c r="AR48">
        <f t="shared" si="22"/>
        <v>1</v>
      </c>
      <c r="AS48">
        <f t="shared" si="23"/>
        <v>1</v>
      </c>
      <c r="AT48">
        <f t="shared" si="24"/>
        <v>1</v>
      </c>
      <c r="AU48">
        <f t="shared" si="25"/>
        <v>1</v>
      </c>
    </row>
    <row r="49" spans="2:47" x14ac:dyDescent="0.35">
      <c r="B49" t="str">
        <f t="shared" si="0"/>
        <v xml:space="preserve">&lt;li&gt; Matt Prater, K, Cardinals. Bye: 11.  &lt;/li&gt;  </v>
      </c>
      <c r="C49" t="str">
        <f t="shared" si="1"/>
        <v xml:space="preserve">&lt;li&gt; Matt Prater, K, Cardinals. Bye: 11.  -- &lt;b&gt;$1&lt;/b&gt; &lt;/li&gt;  </v>
      </c>
      <c r="D49" t="str">
        <f t="shared" si="2"/>
        <v xml:space="preserve">&lt;li&gt; Matt Prater, K, Cardinals. Bye: 11.  -- &lt;b&gt;$1&lt;/b&gt; &lt;/li&gt;  </v>
      </c>
      <c r="E49" t="str">
        <f t="shared" si="3"/>
        <v xml:space="preserve">&lt;li&gt; Matt Prater, K, Cardinals. Bye: 11.  -- &lt;b&gt;$1&lt;/b&gt; &lt;/li&gt;  </v>
      </c>
      <c r="F49" t="str">
        <f t="shared" si="4"/>
        <v xml:space="preserve">&lt;li&gt; Matt Prater, K, Cardinals. Bye: 11.  -- &lt;b&gt;$1&lt;/b&gt; &lt;/li&gt;  </v>
      </c>
      <c r="G49" t="str">
        <f t="shared" si="5"/>
        <v xml:space="preserve">&lt;li&gt; Matt Prater, K, Cardinals. Bye: 11.  -- &lt;b&gt;$1&lt;/b&gt; &lt;/li&gt;  </v>
      </c>
      <c r="H49" t="s">
        <v>139</v>
      </c>
      <c r="I49" t="s">
        <v>140</v>
      </c>
      <c r="J49" t="s">
        <v>141</v>
      </c>
      <c r="K49" t="s">
        <v>142</v>
      </c>
      <c r="L49" t="s">
        <v>143</v>
      </c>
      <c r="M49" t="s">
        <v>144</v>
      </c>
      <c r="N49" t="s">
        <v>145</v>
      </c>
      <c r="O49" t="s">
        <v>146</v>
      </c>
      <c r="P49" t="str">
        <f t="shared" si="6"/>
        <v xml:space="preserve">
</v>
      </c>
      <c r="Q49" t="str">
        <f t="shared" si="7"/>
        <v xml:space="preserve"> </v>
      </c>
      <c r="R49" t="str">
        <f t="shared" si="8"/>
        <v/>
      </c>
      <c r="S49" t="str">
        <f t="shared" si="9"/>
        <v/>
      </c>
      <c r="T49" t="str">
        <f t="shared" si="10"/>
        <v/>
      </c>
      <c r="U49" t="str">
        <f t="shared" si="11"/>
        <v/>
      </c>
      <c r="V49" t="str">
        <f t="shared" si="12"/>
        <v/>
      </c>
      <c r="W49">
        <f t="shared" si="13"/>
        <v>48</v>
      </c>
      <c r="X49" s="11" t="s">
        <v>147</v>
      </c>
      <c r="Y49" s="12" t="s">
        <v>148</v>
      </c>
      <c r="Z49" s="12" t="s">
        <v>149</v>
      </c>
      <c r="AA49" s="12" t="s">
        <v>150</v>
      </c>
      <c r="AB49" s="1" t="str">
        <f>CONCATENATE(Ks!B16," ",Ks!A16)</f>
        <v>Matt Prater</v>
      </c>
      <c r="AC49" t="str">
        <f>Ks!E16</f>
        <v>K</v>
      </c>
      <c r="AD49" t="str">
        <f>Ks!C16</f>
        <v>Cardinals</v>
      </c>
      <c r="AE49">
        <f>Ks!D16</f>
        <v>11</v>
      </c>
      <c r="AF49">
        <f>Ks!K16</f>
        <v>-43</v>
      </c>
      <c r="AG49">
        <f>Ks!M16</f>
        <v>-43</v>
      </c>
      <c r="AH49">
        <f>Ks!O16</f>
        <v>-43</v>
      </c>
      <c r="AI49">
        <f>Ks!Q16</f>
        <v>-43</v>
      </c>
      <c r="AJ49" s="70">
        <f>Ks!S16</f>
        <v>-43</v>
      </c>
      <c r="AK49" t="str">
        <f t="shared" si="15"/>
        <v>Matt Prater</v>
      </c>
      <c r="AL49" s="52">
        <f t="shared" si="16"/>
        <v>1</v>
      </c>
      <c r="AM49" s="52">
        <f t="shared" si="17"/>
        <v>1</v>
      </c>
      <c r="AN49" s="52">
        <f t="shared" si="18"/>
        <v>1</v>
      </c>
      <c r="AO49" s="52">
        <f t="shared" si="19"/>
        <v>1</v>
      </c>
      <c r="AP49" s="52">
        <f t="shared" si="20"/>
        <v>1</v>
      </c>
      <c r="AQ49">
        <f t="shared" si="21"/>
        <v>1</v>
      </c>
      <c r="AR49">
        <f t="shared" si="22"/>
        <v>1</v>
      </c>
      <c r="AS49">
        <f t="shared" si="23"/>
        <v>1</v>
      </c>
      <c r="AT49">
        <f t="shared" si="24"/>
        <v>1</v>
      </c>
      <c r="AU49">
        <f t="shared" si="25"/>
        <v>1</v>
      </c>
    </row>
    <row r="50" spans="2:47" x14ac:dyDescent="0.35">
      <c r="B50" t="str">
        <f t="shared" si="0"/>
        <v xml:space="preserve">&lt;li&gt; Matt Gay, K, Colts. Bye: 14.  &lt;/li&gt;  </v>
      </c>
      <c r="C50" t="str">
        <f t="shared" si="1"/>
        <v xml:space="preserve">&lt;li&gt; Matt Gay, K, Colts. Bye: 14.  -- &lt;b&gt;$1&lt;/b&gt; &lt;/li&gt;  </v>
      </c>
      <c r="D50" t="str">
        <f t="shared" si="2"/>
        <v xml:space="preserve">&lt;li&gt; Matt Gay, K, Colts. Bye: 14.  -- &lt;b&gt;$1&lt;/b&gt; &lt;/li&gt;  </v>
      </c>
      <c r="E50" t="str">
        <f t="shared" si="3"/>
        <v xml:space="preserve">&lt;li&gt; Matt Gay, K, Colts. Bye: 14.  -- &lt;b&gt;$1&lt;/b&gt; &lt;/li&gt;  </v>
      </c>
      <c r="F50" t="str">
        <f t="shared" si="4"/>
        <v xml:space="preserve">&lt;li&gt; Matt Gay, K, Colts. Bye: 14.  -- &lt;b&gt;$1&lt;/b&gt; &lt;/li&gt;  </v>
      </c>
      <c r="G50" t="str">
        <f t="shared" si="5"/>
        <v xml:space="preserve">&lt;li&gt; Matt Gay, K, Colts. Bye: 14.  -- &lt;b&gt;$1&lt;/b&gt; &lt;/li&gt;  </v>
      </c>
      <c r="H50" t="s">
        <v>139</v>
      </c>
      <c r="I50" t="s">
        <v>140</v>
      </c>
      <c r="J50" t="s">
        <v>141</v>
      </c>
      <c r="K50" t="s">
        <v>142</v>
      </c>
      <c r="L50" t="s">
        <v>143</v>
      </c>
      <c r="M50" t="s">
        <v>144</v>
      </c>
      <c r="N50" t="s">
        <v>145</v>
      </c>
      <c r="O50" t="s">
        <v>146</v>
      </c>
      <c r="P50" t="str">
        <f t="shared" si="6"/>
        <v xml:space="preserve">
</v>
      </c>
      <c r="Q50" t="str">
        <f t="shared" si="7"/>
        <v xml:space="preserve"> </v>
      </c>
      <c r="R50" t="str">
        <f t="shared" si="8"/>
        <v/>
      </c>
      <c r="S50" t="str">
        <f t="shared" si="9"/>
        <v/>
      </c>
      <c r="T50" t="str">
        <f t="shared" si="10"/>
        <v/>
      </c>
      <c r="U50" t="str">
        <f t="shared" si="11"/>
        <v/>
      </c>
      <c r="V50" t="str">
        <f t="shared" si="12"/>
        <v/>
      </c>
      <c r="W50">
        <f t="shared" si="13"/>
        <v>49</v>
      </c>
      <c r="X50" s="11" t="s">
        <v>147</v>
      </c>
      <c r="Y50" s="12" t="s">
        <v>148</v>
      </c>
      <c r="Z50" s="12" t="s">
        <v>149</v>
      </c>
      <c r="AA50" s="12" t="s">
        <v>150</v>
      </c>
      <c r="AB50" s="1" t="str">
        <f>CONCATENATE(Ks!B18," ",Ks!A18)</f>
        <v>Matt Gay</v>
      </c>
      <c r="AC50" t="str">
        <f>Ks!E18</f>
        <v>K</v>
      </c>
      <c r="AD50" t="str">
        <f>Ks!C18</f>
        <v>Colts</v>
      </c>
      <c r="AE50">
        <f>Ks!D18</f>
        <v>14</v>
      </c>
      <c r="AF50">
        <f>Ks!K18</f>
        <v>-44</v>
      </c>
      <c r="AG50">
        <f>Ks!M18</f>
        <v>-44</v>
      </c>
      <c r="AH50">
        <f>Ks!O18</f>
        <v>-44</v>
      </c>
      <c r="AI50">
        <f>Ks!Q18</f>
        <v>-44</v>
      </c>
      <c r="AJ50" s="70">
        <f>Ks!S18</f>
        <v>-44</v>
      </c>
      <c r="AK50" t="str">
        <f t="shared" si="15"/>
        <v>Matt Gay</v>
      </c>
      <c r="AL50" s="52">
        <f t="shared" si="16"/>
        <v>1</v>
      </c>
      <c r="AM50" s="52">
        <f t="shared" si="17"/>
        <v>1</v>
      </c>
      <c r="AN50" s="52">
        <f t="shared" si="18"/>
        <v>1</v>
      </c>
      <c r="AO50" s="52">
        <f t="shared" si="19"/>
        <v>1</v>
      </c>
      <c r="AP50" s="52">
        <f t="shared" si="20"/>
        <v>1</v>
      </c>
      <c r="AQ50">
        <f t="shared" si="21"/>
        <v>1</v>
      </c>
      <c r="AR50">
        <f t="shared" si="22"/>
        <v>1</v>
      </c>
      <c r="AS50">
        <f t="shared" si="23"/>
        <v>1</v>
      </c>
      <c r="AT50">
        <f t="shared" si="24"/>
        <v>1</v>
      </c>
      <c r="AU50">
        <f t="shared" si="25"/>
        <v>1</v>
      </c>
    </row>
    <row r="51" spans="2:47" x14ac:dyDescent="0.35">
      <c r="B51" t="str">
        <f t="shared" si="0"/>
        <v xml:space="preserve">&lt;li&gt; Chris Boswell, K, Steelers. Bye: 9.  &lt;/li&gt; 
&lt;br&gt;&lt;br&gt;
</v>
      </c>
      <c r="C51" t="str">
        <f t="shared" si="1"/>
        <v xml:space="preserve">&lt;li&gt; Chris Boswell, K, Steelers. Bye: 9.  -- &lt;b&gt;$1&lt;/b&gt; &lt;/li&gt; 
&lt;br&gt;&lt;br&gt;
</v>
      </c>
      <c r="D51" t="str">
        <f t="shared" si="2"/>
        <v xml:space="preserve">&lt;li&gt; Chris Boswell, K, Steelers. Bye: 9.  -- &lt;b&gt;$1&lt;/b&gt; &lt;/li&gt; 
&lt;br&gt;&lt;br&gt;
</v>
      </c>
      <c r="E51" t="str">
        <f t="shared" si="3"/>
        <v xml:space="preserve">&lt;li&gt; Chris Boswell, K, Steelers. Bye: 9.  -- &lt;b&gt;$1&lt;/b&gt; &lt;/li&gt; 
&lt;br&gt;&lt;br&gt;
</v>
      </c>
      <c r="F51" t="str">
        <f t="shared" si="4"/>
        <v xml:space="preserve">&lt;li&gt; Chris Boswell, K, Steelers. Bye: 9.  -- &lt;b&gt;$1&lt;/b&gt; &lt;/li&gt; 
&lt;br&gt;&lt;br&gt;
</v>
      </c>
      <c r="G51" t="str">
        <f t="shared" si="5"/>
        <v xml:space="preserve">&lt;li&gt; Chris Boswell, K, Steelers. Bye: 9.  -- &lt;b&gt;$1&lt;/b&gt; &lt;/li&gt; 
&lt;br&gt;&lt;br&gt;
</v>
      </c>
      <c r="H51" t="s">
        <v>139</v>
      </c>
      <c r="I51" t="s">
        <v>140</v>
      </c>
      <c r="J51" t="s">
        <v>141</v>
      </c>
      <c r="K51" t="s">
        <v>142</v>
      </c>
      <c r="L51" t="s">
        <v>143</v>
      </c>
      <c r="M51" t="s">
        <v>144</v>
      </c>
      <c r="N51" t="s">
        <v>145</v>
      </c>
      <c r="O51" t="s">
        <v>146</v>
      </c>
      <c r="P51" t="str">
        <f t="shared" si="6"/>
        <v xml:space="preserve">
</v>
      </c>
      <c r="Q51" t="str">
        <f t="shared" si="7"/>
        <v xml:space="preserve">
&lt;br&gt;&lt;br&gt;
</v>
      </c>
      <c r="R51" t="str">
        <f t="shared" si="8"/>
        <v/>
      </c>
      <c r="S51" t="str">
        <f t="shared" si="9"/>
        <v/>
      </c>
      <c r="T51" t="str">
        <f t="shared" si="10"/>
        <v/>
      </c>
      <c r="U51" t="str">
        <f t="shared" si="11"/>
        <v/>
      </c>
      <c r="V51" t="str">
        <f t="shared" si="12"/>
        <v/>
      </c>
      <c r="W51">
        <f t="shared" si="13"/>
        <v>50</v>
      </c>
      <c r="X51" s="11" t="s">
        <v>147</v>
      </c>
      <c r="Y51" s="12" t="s">
        <v>148</v>
      </c>
      <c r="Z51" s="12" t="s">
        <v>149</v>
      </c>
      <c r="AA51" s="12" t="s">
        <v>150</v>
      </c>
      <c r="AB51" s="1" t="str">
        <f>CONCATENATE(Ks!B19," ",Ks!A19)</f>
        <v>Chris Boswell</v>
      </c>
      <c r="AC51" t="str">
        <f>Ks!E19</f>
        <v>K</v>
      </c>
      <c r="AD51" t="str">
        <f>Ks!C19</f>
        <v>Steelers</v>
      </c>
      <c r="AE51">
        <f>Ks!D19</f>
        <v>9</v>
      </c>
      <c r="AF51">
        <f>Ks!K19</f>
        <v>-44</v>
      </c>
      <c r="AG51">
        <f>Ks!M19</f>
        <v>-44</v>
      </c>
      <c r="AH51">
        <f>Ks!O19</f>
        <v>-44</v>
      </c>
      <c r="AI51">
        <f>Ks!Q19</f>
        <v>-44</v>
      </c>
      <c r="AJ51" s="70">
        <f>Ks!S19</f>
        <v>-44</v>
      </c>
      <c r="AK51" t="str">
        <f t="shared" si="15"/>
        <v>Chris Boswell</v>
      </c>
      <c r="AL51" s="52">
        <f t="shared" si="16"/>
        <v>1</v>
      </c>
      <c r="AM51" s="52">
        <f t="shared" si="17"/>
        <v>1</v>
      </c>
      <c r="AN51" s="52">
        <f t="shared" si="18"/>
        <v>1</v>
      </c>
      <c r="AO51" s="52">
        <f t="shared" si="19"/>
        <v>1</v>
      </c>
      <c r="AP51" s="52">
        <f t="shared" si="20"/>
        <v>1</v>
      </c>
      <c r="AQ51">
        <f t="shared" si="21"/>
        <v>1</v>
      </c>
      <c r="AR51">
        <f t="shared" si="22"/>
        <v>1</v>
      </c>
      <c r="AS51">
        <f t="shared" si="23"/>
        <v>1</v>
      </c>
      <c r="AT51">
        <f t="shared" si="24"/>
        <v>1</v>
      </c>
      <c r="AU51">
        <f t="shared" si="25"/>
        <v>1</v>
      </c>
    </row>
    <row r="52" spans="2:47" x14ac:dyDescent="0.35">
      <c r="B52" t="str">
        <f t="shared" si="0"/>
        <v xml:space="preserve">&lt;li&gt; Jason Sanders, K, Dolphins. Bye: 6.  &lt;/li&gt;  </v>
      </c>
      <c r="C52" t="str">
        <f t="shared" si="1"/>
        <v xml:space="preserve">&lt;li&gt; Jason Sanders, K, Dolphins. Bye: 6.  -- &lt;b&gt;$1&lt;/b&gt; &lt;/li&gt;  </v>
      </c>
      <c r="D52" t="str">
        <f t="shared" si="2"/>
        <v xml:space="preserve">&lt;li&gt; Jason Sanders, K, Dolphins. Bye: 6.  -- &lt;b&gt;$1&lt;/b&gt; &lt;/li&gt;  </v>
      </c>
      <c r="E52" t="str">
        <f t="shared" si="3"/>
        <v xml:space="preserve">&lt;li&gt; Jason Sanders, K, Dolphins. Bye: 6.  -- &lt;b&gt;$1&lt;/b&gt; &lt;/li&gt;  </v>
      </c>
      <c r="F52" t="str">
        <f t="shared" si="4"/>
        <v xml:space="preserve">&lt;li&gt; Jason Sanders, K, Dolphins. Bye: 6.  -- &lt;b&gt;$1&lt;/b&gt; &lt;/li&gt;  </v>
      </c>
      <c r="G52" t="str">
        <f t="shared" si="5"/>
        <v xml:space="preserve">&lt;li&gt; Jason Sanders, K, Dolphins. Bye: 6.  -- &lt;b&gt;$1&lt;/b&gt; &lt;/li&gt;  </v>
      </c>
      <c r="H52" t="s">
        <v>139</v>
      </c>
      <c r="I52" t="s">
        <v>140</v>
      </c>
      <c r="J52" t="s">
        <v>141</v>
      </c>
      <c r="K52" t="s">
        <v>142</v>
      </c>
      <c r="L52" t="s">
        <v>143</v>
      </c>
      <c r="M52" t="s">
        <v>144</v>
      </c>
      <c r="N52" t="s">
        <v>145</v>
      </c>
      <c r="O52" t="s">
        <v>146</v>
      </c>
      <c r="P52" t="str">
        <f t="shared" si="6"/>
        <v xml:space="preserve">
</v>
      </c>
      <c r="Q52" t="str">
        <f t="shared" si="7"/>
        <v xml:space="preserve"> </v>
      </c>
      <c r="R52" t="str">
        <f t="shared" si="8"/>
        <v/>
      </c>
      <c r="S52" t="str">
        <f t="shared" si="9"/>
        <v/>
      </c>
      <c r="T52" t="str">
        <f t="shared" si="10"/>
        <v/>
      </c>
      <c r="U52" t="str">
        <f t="shared" si="11"/>
        <v/>
      </c>
      <c r="V52" t="str">
        <f t="shared" si="12"/>
        <v/>
      </c>
      <c r="W52">
        <f t="shared" si="13"/>
        <v>51</v>
      </c>
      <c r="X52" s="11" t="s">
        <v>147</v>
      </c>
      <c r="Y52" s="12" t="s">
        <v>148</v>
      </c>
      <c r="Z52" s="12" t="s">
        <v>149</v>
      </c>
      <c r="AA52" s="12" t="s">
        <v>150</v>
      </c>
      <c r="AB52" s="1" t="str">
        <f>CONCATENATE(Ks!B21," ",Ks!A21)</f>
        <v>Jason Sanders</v>
      </c>
      <c r="AC52" t="str">
        <f>Ks!E21</f>
        <v>K</v>
      </c>
      <c r="AD52" t="str">
        <f>Ks!C21</f>
        <v>Dolphins</v>
      </c>
      <c r="AE52">
        <f>Ks!D21</f>
        <v>6</v>
      </c>
      <c r="AF52">
        <f>Ks!K21</f>
        <v>-47</v>
      </c>
      <c r="AG52">
        <f>Ks!M21</f>
        <v>-47</v>
      </c>
      <c r="AH52">
        <f>Ks!O21</f>
        <v>-47</v>
      </c>
      <c r="AI52">
        <f>Ks!Q21</f>
        <v>-47</v>
      </c>
      <c r="AJ52" s="70">
        <f>Ks!S21</f>
        <v>-47</v>
      </c>
      <c r="AK52" t="str">
        <f t="shared" si="15"/>
        <v>Jason Sanders</v>
      </c>
      <c r="AL52" s="52">
        <f t="shared" si="16"/>
        <v>1</v>
      </c>
      <c r="AM52" s="52">
        <f t="shared" si="17"/>
        <v>1</v>
      </c>
      <c r="AN52" s="52">
        <f t="shared" si="18"/>
        <v>1</v>
      </c>
      <c r="AO52" s="52">
        <f t="shared" si="19"/>
        <v>1</v>
      </c>
      <c r="AP52" s="52">
        <f t="shared" si="20"/>
        <v>1</v>
      </c>
      <c r="AQ52">
        <f t="shared" si="21"/>
        <v>1</v>
      </c>
      <c r="AR52">
        <f t="shared" si="22"/>
        <v>1</v>
      </c>
      <c r="AS52">
        <f t="shared" si="23"/>
        <v>1</v>
      </c>
      <c r="AT52">
        <f t="shared" si="24"/>
        <v>1</v>
      </c>
      <c r="AU52">
        <f t="shared" si="25"/>
        <v>1</v>
      </c>
    </row>
    <row r="53" spans="2:47" x14ac:dyDescent="0.35">
      <c r="B53" t="str">
        <f t="shared" si="0"/>
        <v xml:space="preserve">&lt;li&gt; Will Reichard, K, Vikings. Bye: 6.  &lt;/li&gt;  </v>
      </c>
      <c r="C53" t="str">
        <f t="shared" si="1"/>
        <v xml:space="preserve">&lt;li&gt; Will Reichard, K, Vikings. Bye: 6.  -- &lt;b&gt;$1&lt;/b&gt; &lt;/li&gt;  </v>
      </c>
      <c r="D53" t="str">
        <f t="shared" si="2"/>
        <v xml:space="preserve">&lt;li&gt; Will Reichard, K, Vikings. Bye: 6.  -- &lt;b&gt;$1&lt;/b&gt; &lt;/li&gt;  </v>
      </c>
      <c r="E53" t="str">
        <f t="shared" si="3"/>
        <v xml:space="preserve">&lt;li&gt; Will Reichard, K, Vikings. Bye: 6.  -- &lt;b&gt;$1&lt;/b&gt; &lt;/li&gt;  </v>
      </c>
      <c r="F53" t="str">
        <f t="shared" si="4"/>
        <v xml:space="preserve">&lt;li&gt; Will Reichard, K, Vikings. Bye: 6.  -- &lt;b&gt;$1&lt;/b&gt; &lt;/li&gt;  </v>
      </c>
      <c r="G53" t="str">
        <f t="shared" si="5"/>
        <v xml:space="preserve">&lt;li&gt; Will Reichard, K, Vikings. Bye: 6.  -- &lt;b&gt;$1&lt;/b&gt; &lt;/li&gt;  </v>
      </c>
      <c r="H53" t="s">
        <v>139</v>
      </c>
      <c r="I53" t="s">
        <v>140</v>
      </c>
      <c r="J53" t="s">
        <v>141</v>
      </c>
      <c r="K53" t="s">
        <v>142</v>
      </c>
      <c r="L53" t="s">
        <v>143</v>
      </c>
      <c r="M53" t="s">
        <v>144</v>
      </c>
      <c r="N53" t="s">
        <v>145</v>
      </c>
      <c r="O53" t="s">
        <v>146</v>
      </c>
      <c r="P53" t="str">
        <f t="shared" si="6"/>
        <v xml:space="preserve">
</v>
      </c>
      <c r="Q53" t="str">
        <f t="shared" si="7"/>
        <v xml:space="preserve"> </v>
      </c>
      <c r="R53" t="str">
        <f t="shared" si="8"/>
        <v/>
      </c>
      <c r="S53" t="str">
        <f t="shared" si="9"/>
        <v/>
      </c>
      <c r="T53" t="str">
        <f t="shared" si="10"/>
        <v/>
      </c>
      <c r="U53" t="str">
        <f t="shared" si="11"/>
        <v/>
      </c>
      <c r="V53" t="str">
        <f t="shared" si="12"/>
        <v/>
      </c>
      <c r="W53">
        <f t="shared" si="13"/>
        <v>52</v>
      </c>
      <c r="X53" s="11" t="s">
        <v>147</v>
      </c>
      <c r="Y53" s="12" t="s">
        <v>148</v>
      </c>
      <c r="Z53" s="12" t="s">
        <v>149</v>
      </c>
      <c r="AA53" s="12" t="s">
        <v>150</v>
      </c>
      <c r="AB53" s="1" t="str">
        <f>CONCATENATE(Ks!B20," ",Ks!A20)</f>
        <v>Will Reichard</v>
      </c>
      <c r="AC53" t="str">
        <f>Ks!E20</f>
        <v>K</v>
      </c>
      <c r="AD53" t="str">
        <f>Ks!C20</f>
        <v>Vikings</v>
      </c>
      <c r="AE53">
        <f>Ks!D20</f>
        <v>6</v>
      </c>
      <c r="AF53">
        <f>Ks!K20</f>
        <v>-45</v>
      </c>
      <c r="AG53">
        <f>Ks!M20</f>
        <v>-45</v>
      </c>
      <c r="AH53">
        <f>Ks!O20</f>
        <v>-45</v>
      </c>
      <c r="AI53">
        <f>Ks!Q20</f>
        <v>-45</v>
      </c>
      <c r="AJ53" s="70">
        <f>Ks!S20</f>
        <v>-45</v>
      </c>
      <c r="AK53" t="str">
        <f t="shared" si="15"/>
        <v>Will Reichard</v>
      </c>
      <c r="AL53" s="52">
        <f t="shared" si="16"/>
        <v>1</v>
      </c>
      <c r="AM53" s="52">
        <f t="shared" si="17"/>
        <v>1</v>
      </c>
      <c r="AN53" s="52">
        <f t="shared" si="18"/>
        <v>1</v>
      </c>
      <c r="AO53" s="52">
        <f t="shared" si="19"/>
        <v>1</v>
      </c>
      <c r="AP53" s="52">
        <f t="shared" si="20"/>
        <v>1</v>
      </c>
      <c r="AQ53">
        <f t="shared" si="21"/>
        <v>1</v>
      </c>
      <c r="AR53">
        <f t="shared" si="22"/>
        <v>1</v>
      </c>
      <c r="AS53">
        <f t="shared" si="23"/>
        <v>1</v>
      </c>
      <c r="AT53">
        <f t="shared" si="24"/>
        <v>1</v>
      </c>
      <c r="AU53">
        <f t="shared" si="25"/>
        <v>1</v>
      </c>
    </row>
    <row r="54" spans="2:47" x14ac:dyDescent="0.35">
      <c r="B54" t="str">
        <f t="shared" si="0"/>
        <v xml:space="preserve">&lt;li&gt; Jake Bates, K, Lions. Bye: 5.  &lt;/li&gt;  </v>
      </c>
      <c r="C54" t="str">
        <f t="shared" si="1"/>
        <v xml:space="preserve">&lt;li&gt; Jake Bates, K, Lions. Bye: 5.  -- &lt;b&gt;$1&lt;/b&gt; &lt;/li&gt;  </v>
      </c>
      <c r="D54" t="str">
        <f t="shared" si="2"/>
        <v xml:space="preserve">&lt;li&gt; Jake Bates, K, Lions. Bye: 5.  -- &lt;b&gt;$1&lt;/b&gt; &lt;/li&gt;  </v>
      </c>
      <c r="E54" t="str">
        <f t="shared" si="3"/>
        <v xml:space="preserve">&lt;li&gt; Jake Bates, K, Lions. Bye: 5.  -- &lt;b&gt;$1&lt;/b&gt; &lt;/li&gt;  </v>
      </c>
      <c r="F54" t="str">
        <f t="shared" si="4"/>
        <v xml:space="preserve">&lt;li&gt; Jake Bates, K, Lions. Bye: 5.  -- &lt;b&gt;$1&lt;/b&gt; &lt;/li&gt;  </v>
      </c>
      <c r="G54" t="str">
        <f t="shared" si="5"/>
        <v xml:space="preserve">&lt;li&gt; Jake Bates, K, Lions. Bye: 5.  -- &lt;b&gt;$1&lt;/b&gt; &lt;/li&gt;  </v>
      </c>
      <c r="H54" t="s">
        <v>139</v>
      </c>
      <c r="I54" t="s">
        <v>140</v>
      </c>
      <c r="J54" t="s">
        <v>141</v>
      </c>
      <c r="K54" t="s">
        <v>142</v>
      </c>
      <c r="L54" t="s">
        <v>143</v>
      </c>
      <c r="M54" t="s">
        <v>144</v>
      </c>
      <c r="N54" t="s">
        <v>145</v>
      </c>
      <c r="O54" t="s">
        <v>146</v>
      </c>
      <c r="P54" t="str">
        <f t="shared" si="6"/>
        <v xml:space="preserve">
</v>
      </c>
      <c r="Q54" t="str">
        <f t="shared" si="7"/>
        <v xml:space="preserve"> </v>
      </c>
      <c r="R54" t="str">
        <f t="shared" si="8"/>
        <v/>
      </c>
      <c r="S54" t="str">
        <f t="shared" si="9"/>
        <v/>
      </c>
      <c r="T54" t="str">
        <f t="shared" si="10"/>
        <v/>
      </c>
      <c r="U54" t="str">
        <f t="shared" si="11"/>
        <v/>
      </c>
      <c r="V54" t="str">
        <f t="shared" si="12"/>
        <v/>
      </c>
      <c r="W54">
        <f t="shared" si="13"/>
        <v>53</v>
      </c>
      <c r="X54" s="11" t="s">
        <v>147</v>
      </c>
      <c r="Y54" s="12" t="s">
        <v>148</v>
      </c>
      <c r="Z54" s="12" t="s">
        <v>149</v>
      </c>
      <c r="AA54" s="12" t="s">
        <v>150</v>
      </c>
      <c r="AB54" s="1" t="str">
        <f>CONCATENATE(Ks!B22," ",Ks!A22)</f>
        <v>Jake Bates</v>
      </c>
      <c r="AC54" t="str">
        <f>Ks!E22</f>
        <v>K</v>
      </c>
      <c r="AD54" t="str">
        <f>Ks!C22</f>
        <v>Lions</v>
      </c>
      <c r="AE54">
        <f>Ks!D22</f>
        <v>5</v>
      </c>
      <c r="AF54">
        <f>Ks!K22</f>
        <v>-48</v>
      </c>
      <c r="AG54">
        <f>Ks!M22</f>
        <v>-48</v>
      </c>
      <c r="AH54">
        <f>Ks!O22</f>
        <v>-48</v>
      </c>
      <c r="AI54">
        <f>Ks!Q22</f>
        <v>-48</v>
      </c>
      <c r="AJ54" s="70">
        <f>Ks!S22</f>
        <v>-48</v>
      </c>
      <c r="AK54" t="str">
        <f t="shared" si="15"/>
        <v>Jake Bates</v>
      </c>
      <c r="AL54" s="52">
        <f t="shared" si="16"/>
        <v>1</v>
      </c>
      <c r="AM54" s="52">
        <f t="shared" si="17"/>
        <v>1</v>
      </c>
      <c r="AN54" s="52">
        <f t="shared" si="18"/>
        <v>1</v>
      </c>
      <c r="AO54" s="52">
        <f t="shared" si="19"/>
        <v>1</v>
      </c>
      <c r="AP54" s="52">
        <f t="shared" si="20"/>
        <v>1</v>
      </c>
      <c r="AQ54">
        <f t="shared" si="21"/>
        <v>1</v>
      </c>
      <c r="AR54">
        <f t="shared" si="22"/>
        <v>1</v>
      </c>
      <c r="AS54">
        <f t="shared" si="23"/>
        <v>1</v>
      </c>
      <c r="AT54">
        <f t="shared" si="24"/>
        <v>1</v>
      </c>
      <c r="AU54">
        <f t="shared" si="25"/>
        <v>1</v>
      </c>
    </row>
    <row r="55" spans="2:47" x14ac:dyDescent="0.35">
      <c r="B55" t="str">
        <f t="shared" si="0"/>
        <v xml:space="preserve">&lt;li&gt; Chad Ryland, K, Patriots. Bye: 14.  &lt;/li&gt;  </v>
      </c>
      <c r="C55" t="str">
        <f t="shared" si="1"/>
        <v xml:space="preserve">&lt;li&gt; Chad Ryland, K, Patriots. Bye: 14.  -- &lt;b&gt;$1&lt;/b&gt; &lt;/li&gt;  </v>
      </c>
      <c r="D55" t="str">
        <f t="shared" si="2"/>
        <v xml:space="preserve">&lt;li&gt; Chad Ryland, K, Patriots. Bye: 14.  -- &lt;b&gt;$1&lt;/b&gt; &lt;/li&gt;  </v>
      </c>
      <c r="E55" t="str">
        <f t="shared" si="3"/>
        <v xml:space="preserve">&lt;li&gt; Chad Ryland, K, Patriots. Bye: 14.  -- &lt;b&gt;$1&lt;/b&gt; &lt;/li&gt;  </v>
      </c>
      <c r="F55" t="str">
        <f t="shared" si="4"/>
        <v xml:space="preserve">&lt;li&gt; Chad Ryland, K, Patriots. Bye: 14.  -- &lt;b&gt;$1&lt;/b&gt; &lt;/li&gt;  </v>
      </c>
      <c r="G55" t="str">
        <f t="shared" si="5"/>
        <v xml:space="preserve">&lt;li&gt; Chad Ryland, K, Patriots. Bye: 14.  -- &lt;b&gt;$1&lt;/b&gt; &lt;/li&gt;  </v>
      </c>
      <c r="H55" t="s">
        <v>139</v>
      </c>
      <c r="I55" t="s">
        <v>140</v>
      </c>
      <c r="J55" t="s">
        <v>141</v>
      </c>
      <c r="K55" t="s">
        <v>142</v>
      </c>
      <c r="L55" t="s">
        <v>143</v>
      </c>
      <c r="M55" t="s">
        <v>144</v>
      </c>
      <c r="N55" t="s">
        <v>145</v>
      </c>
      <c r="O55" t="s">
        <v>146</v>
      </c>
      <c r="P55" t="str">
        <f t="shared" si="6"/>
        <v xml:space="preserve">
</v>
      </c>
      <c r="Q55" t="str">
        <f t="shared" si="7"/>
        <v xml:space="preserve"> </v>
      </c>
      <c r="R55" t="str">
        <f t="shared" si="8"/>
        <v/>
      </c>
      <c r="S55" t="str">
        <f t="shared" si="9"/>
        <v/>
      </c>
      <c r="T55" t="str">
        <f t="shared" si="10"/>
        <v/>
      </c>
      <c r="U55" t="str">
        <f t="shared" si="11"/>
        <v/>
      </c>
      <c r="V55" t="str">
        <f t="shared" si="12"/>
        <v/>
      </c>
      <c r="W55">
        <f t="shared" si="13"/>
        <v>54</v>
      </c>
      <c r="X55" s="11" t="s">
        <v>147</v>
      </c>
      <c r="Y55" s="12" t="s">
        <v>148</v>
      </c>
      <c r="Z55" s="12" t="s">
        <v>149</v>
      </c>
      <c r="AA55" s="12" t="s">
        <v>150</v>
      </c>
      <c r="AB55" s="1" t="str">
        <f>CONCATENATE(Ks!B23," ",Ks!A23)</f>
        <v>Chad Ryland</v>
      </c>
      <c r="AC55" t="str">
        <f>Ks!E23</f>
        <v>K</v>
      </c>
      <c r="AD55" t="str">
        <f>Ks!C23</f>
        <v>Patriots</v>
      </c>
      <c r="AE55">
        <f>Ks!D23</f>
        <v>14</v>
      </c>
      <c r="AF55">
        <f>Ks!K23</f>
        <v>-51</v>
      </c>
      <c r="AG55">
        <f>Ks!M23</f>
        <v>-51</v>
      </c>
      <c r="AH55">
        <f>Ks!O23</f>
        <v>-51</v>
      </c>
      <c r="AI55">
        <f>Ks!Q23</f>
        <v>-51</v>
      </c>
      <c r="AJ55" s="70">
        <f>Ks!S23</f>
        <v>-51</v>
      </c>
      <c r="AK55" t="str">
        <f t="shared" si="15"/>
        <v>Chad Ryland</v>
      </c>
      <c r="AL55" s="52">
        <f t="shared" si="16"/>
        <v>1</v>
      </c>
      <c r="AM55" s="52">
        <f t="shared" si="17"/>
        <v>1</v>
      </c>
      <c r="AN55" s="52">
        <f t="shared" si="18"/>
        <v>1</v>
      </c>
      <c r="AO55" s="52">
        <f t="shared" si="19"/>
        <v>1</v>
      </c>
      <c r="AP55" s="52">
        <f t="shared" si="20"/>
        <v>1</v>
      </c>
      <c r="AQ55">
        <f t="shared" si="21"/>
        <v>1</v>
      </c>
      <c r="AR55">
        <f t="shared" si="22"/>
        <v>1</v>
      </c>
      <c r="AS55">
        <f t="shared" si="23"/>
        <v>1</v>
      </c>
      <c r="AT55">
        <f t="shared" si="24"/>
        <v>1</v>
      </c>
      <c r="AU55">
        <f t="shared" si="25"/>
        <v>1</v>
      </c>
    </row>
    <row r="56" spans="2:47" x14ac:dyDescent="0.35">
      <c r="B56" t="str">
        <f t="shared" si="0"/>
        <v xml:space="preserve">&lt;li&gt; Cameron Dicker, K, Chargers. Bye: 5.  &lt;/li&gt;  </v>
      </c>
      <c r="C56" t="str">
        <f t="shared" si="1"/>
        <v xml:space="preserve">&lt;li&gt; Cameron Dicker, K, Chargers. Bye: 5.  -- &lt;b&gt;$1&lt;/b&gt; &lt;/li&gt;  </v>
      </c>
      <c r="D56" t="str">
        <f t="shared" si="2"/>
        <v xml:space="preserve">&lt;li&gt; Cameron Dicker, K, Chargers. Bye: 5.  -- &lt;b&gt;$1&lt;/b&gt; &lt;/li&gt;  </v>
      </c>
      <c r="E56" t="str">
        <f t="shared" si="3"/>
        <v xml:space="preserve">&lt;li&gt; Cameron Dicker, K, Chargers. Bye: 5.  -- &lt;b&gt;$1&lt;/b&gt; &lt;/li&gt;  </v>
      </c>
      <c r="F56" t="str">
        <f t="shared" si="4"/>
        <v xml:space="preserve">&lt;li&gt; Cameron Dicker, K, Chargers. Bye: 5.  -- &lt;b&gt;$1&lt;/b&gt; &lt;/li&gt;  </v>
      </c>
      <c r="G56" t="str">
        <f t="shared" si="5"/>
        <v xml:space="preserve">&lt;li&gt; Cameron Dicker, K, Chargers. Bye: 5.  -- &lt;b&gt;$1&lt;/b&gt; &lt;/li&gt;  </v>
      </c>
      <c r="H56" t="s">
        <v>139</v>
      </c>
      <c r="I56" t="s">
        <v>140</v>
      </c>
      <c r="J56" t="s">
        <v>141</v>
      </c>
      <c r="K56" t="s">
        <v>142</v>
      </c>
      <c r="L56" t="s">
        <v>143</v>
      </c>
      <c r="M56" t="s">
        <v>144</v>
      </c>
      <c r="N56" t="s">
        <v>145</v>
      </c>
      <c r="O56" t="s">
        <v>146</v>
      </c>
      <c r="P56" t="str">
        <f t="shared" si="6"/>
        <v xml:space="preserve">
</v>
      </c>
      <c r="Q56" t="str">
        <f t="shared" si="7"/>
        <v xml:space="preserve"> </v>
      </c>
      <c r="R56" t="str">
        <f t="shared" si="8"/>
        <v/>
      </c>
      <c r="S56" t="str">
        <f t="shared" si="9"/>
        <v/>
      </c>
      <c r="T56" t="str">
        <f t="shared" si="10"/>
        <v/>
      </c>
      <c r="U56" t="str">
        <f t="shared" si="11"/>
        <v/>
      </c>
      <c r="V56" t="str">
        <f t="shared" si="12"/>
        <v/>
      </c>
      <c r="W56">
        <f t="shared" si="13"/>
        <v>55</v>
      </c>
      <c r="X56" s="11" t="s">
        <v>147</v>
      </c>
      <c r="Y56" s="12" t="s">
        <v>148</v>
      </c>
      <c r="Z56" s="12" t="s">
        <v>149</v>
      </c>
      <c r="AA56" s="12" t="s">
        <v>150</v>
      </c>
      <c r="AB56" s="1" t="str">
        <f>CONCATENATE(Ks!B24," ",Ks!A24)</f>
        <v>Cameron Dicker</v>
      </c>
      <c r="AC56" t="str">
        <f>Ks!E24</f>
        <v>K</v>
      </c>
      <c r="AD56" t="str">
        <f>Ks!C24</f>
        <v>Chargers</v>
      </c>
      <c r="AE56">
        <f>Ks!D24</f>
        <v>5</v>
      </c>
      <c r="AF56">
        <f>Ks!K24</f>
        <v>-52</v>
      </c>
      <c r="AG56">
        <f>Ks!M24</f>
        <v>-52</v>
      </c>
      <c r="AH56">
        <f>Ks!O24</f>
        <v>-52</v>
      </c>
      <c r="AI56">
        <f>Ks!Q24</f>
        <v>-52</v>
      </c>
      <c r="AJ56" s="70">
        <f>Ks!S24</f>
        <v>-52</v>
      </c>
      <c r="AK56" t="str">
        <f t="shared" si="15"/>
        <v>Cameron Dicker</v>
      </c>
      <c r="AL56" s="52">
        <f t="shared" si="16"/>
        <v>1</v>
      </c>
      <c r="AM56" s="52">
        <f t="shared" si="17"/>
        <v>1</v>
      </c>
      <c r="AN56" s="52">
        <f t="shared" si="18"/>
        <v>1</v>
      </c>
      <c r="AO56" s="52">
        <f t="shared" si="19"/>
        <v>1</v>
      </c>
      <c r="AP56" s="52">
        <f t="shared" si="20"/>
        <v>1</v>
      </c>
      <c r="AQ56">
        <f t="shared" si="21"/>
        <v>1</v>
      </c>
      <c r="AR56">
        <f t="shared" si="22"/>
        <v>1</v>
      </c>
      <c r="AS56">
        <f t="shared" si="23"/>
        <v>1</v>
      </c>
      <c r="AT56">
        <f t="shared" si="24"/>
        <v>1</v>
      </c>
      <c r="AU56">
        <f t="shared" si="25"/>
        <v>1</v>
      </c>
    </row>
    <row r="57" spans="2:47" x14ac:dyDescent="0.35">
      <c r="B57" t="str">
        <f t="shared" si="0"/>
        <v xml:space="preserve">&lt;li&gt; Dustin Hopkins, K, Browns. Bye: 10.  &lt;/li&gt;  </v>
      </c>
      <c r="C57" t="str">
        <f t="shared" si="1"/>
        <v xml:space="preserve">&lt;li&gt; Dustin Hopkins, K, Browns. Bye: 10.  -- &lt;b&gt;$1&lt;/b&gt; &lt;/li&gt;  </v>
      </c>
      <c r="D57" t="str">
        <f t="shared" si="2"/>
        <v xml:space="preserve">&lt;li&gt; Dustin Hopkins, K, Browns. Bye: 10.  -- &lt;b&gt;$1&lt;/b&gt; &lt;/li&gt;  </v>
      </c>
      <c r="E57" t="str">
        <f t="shared" si="3"/>
        <v xml:space="preserve">&lt;li&gt; Dustin Hopkins, K, Browns. Bye: 10.  -- &lt;b&gt;$1&lt;/b&gt; &lt;/li&gt;  </v>
      </c>
      <c r="F57" t="str">
        <f t="shared" si="4"/>
        <v xml:space="preserve">&lt;li&gt; Dustin Hopkins, K, Browns. Bye: 10.  -- &lt;b&gt;$1&lt;/b&gt; &lt;/li&gt;  </v>
      </c>
      <c r="G57" t="str">
        <f t="shared" si="5"/>
        <v xml:space="preserve">&lt;li&gt; Dustin Hopkins, K, Browns. Bye: 10.  -- &lt;b&gt;$1&lt;/b&gt; &lt;/li&gt;  </v>
      </c>
      <c r="H57" t="s">
        <v>139</v>
      </c>
      <c r="I57" t="s">
        <v>140</v>
      </c>
      <c r="J57" t="s">
        <v>141</v>
      </c>
      <c r="K57" t="s">
        <v>142</v>
      </c>
      <c r="L57" t="s">
        <v>143</v>
      </c>
      <c r="M57" t="s">
        <v>144</v>
      </c>
      <c r="N57" t="s">
        <v>145</v>
      </c>
      <c r="O57" t="s">
        <v>146</v>
      </c>
      <c r="P57" t="str">
        <f t="shared" si="6"/>
        <v xml:space="preserve">
</v>
      </c>
      <c r="Q57" t="str">
        <f t="shared" si="7"/>
        <v xml:space="preserve"> </v>
      </c>
      <c r="R57" t="str">
        <f t="shared" si="8"/>
        <v/>
      </c>
      <c r="S57" t="str">
        <f t="shared" si="9"/>
        <v/>
      </c>
      <c r="T57" t="str">
        <f t="shared" si="10"/>
        <v/>
      </c>
      <c r="U57" t="str">
        <f t="shared" si="11"/>
        <v/>
      </c>
      <c r="V57" t="str">
        <f t="shared" si="12"/>
        <v/>
      </c>
      <c r="W57">
        <f t="shared" si="13"/>
        <v>56</v>
      </c>
      <c r="X57" s="11" t="s">
        <v>147</v>
      </c>
      <c r="Y57" s="12" t="s">
        <v>148</v>
      </c>
      <c r="Z57" s="12" t="s">
        <v>149</v>
      </c>
      <c r="AA57" s="12" t="s">
        <v>150</v>
      </c>
      <c r="AB57" s="1" t="str">
        <f>CONCATENATE(Ks!B25," ",Ks!A25)</f>
        <v>Dustin Hopkins</v>
      </c>
      <c r="AC57" t="str">
        <f>Ks!E25</f>
        <v>K</v>
      </c>
      <c r="AD57" t="str">
        <f>Ks!C25</f>
        <v>Browns</v>
      </c>
      <c r="AE57">
        <f>Ks!D25</f>
        <v>10</v>
      </c>
      <c r="AF57">
        <f>Ks!K25</f>
        <v>-53</v>
      </c>
      <c r="AG57">
        <f>Ks!M25</f>
        <v>-53</v>
      </c>
      <c r="AH57">
        <f>Ks!O25</f>
        <v>-53</v>
      </c>
      <c r="AI57">
        <f>Ks!Q25</f>
        <v>-53</v>
      </c>
      <c r="AJ57" s="70">
        <f>Ks!S25</f>
        <v>-53</v>
      </c>
      <c r="AK57" t="str">
        <f t="shared" si="15"/>
        <v>Dustin Hopkins</v>
      </c>
      <c r="AL57" s="52">
        <f t="shared" si="16"/>
        <v>1</v>
      </c>
      <c r="AM57" s="52">
        <f t="shared" si="17"/>
        <v>1</v>
      </c>
      <c r="AN57" s="52">
        <f t="shared" si="18"/>
        <v>1</v>
      </c>
      <c r="AO57" s="52">
        <f t="shared" si="19"/>
        <v>1</v>
      </c>
      <c r="AP57" s="52">
        <f t="shared" si="20"/>
        <v>1</v>
      </c>
      <c r="AQ57">
        <f t="shared" si="21"/>
        <v>1</v>
      </c>
      <c r="AR57">
        <f t="shared" si="22"/>
        <v>1</v>
      </c>
      <c r="AS57">
        <f t="shared" si="23"/>
        <v>1</v>
      </c>
      <c r="AT57">
        <f t="shared" si="24"/>
        <v>1</v>
      </c>
      <c r="AU57">
        <f t="shared" si="25"/>
        <v>1</v>
      </c>
    </row>
    <row r="58" spans="2:47" x14ac:dyDescent="0.35">
      <c r="B58" t="str">
        <f t="shared" si="0"/>
        <v xml:space="preserve">&lt;li&gt; Wil Lutz, K, Broncos. Bye: 14.  &lt;/li&gt;  </v>
      </c>
      <c r="C58" t="str">
        <f t="shared" si="1"/>
        <v xml:space="preserve">&lt;li&gt; Wil Lutz, K, Broncos. Bye: 14.  -- &lt;b&gt;$1&lt;/b&gt; &lt;/li&gt;  </v>
      </c>
      <c r="D58" t="str">
        <f t="shared" si="2"/>
        <v xml:space="preserve">&lt;li&gt; Wil Lutz, K, Broncos. Bye: 14.  -- &lt;b&gt;$1&lt;/b&gt; &lt;/li&gt;  </v>
      </c>
      <c r="E58" t="str">
        <f t="shared" si="3"/>
        <v xml:space="preserve">&lt;li&gt; Wil Lutz, K, Broncos. Bye: 14.  -- &lt;b&gt;$1&lt;/b&gt; &lt;/li&gt;  </v>
      </c>
      <c r="F58" t="str">
        <f t="shared" si="4"/>
        <v xml:space="preserve">&lt;li&gt; Wil Lutz, K, Broncos. Bye: 14.  -- &lt;b&gt;$1&lt;/b&gt; &lt;/li&gt;  </v>
      </c>
      <c r="G58" t="str">
        <f t="shared" si="5"/>
        <v xml:space="preserve">&lt;li&gt; Wil Lutz, K, Broncos. Bye: 14.  -- &lt;b&gt;$1&lt;/b&gt; &lt;/li&gt;  </v>
      </c>
      <c r="H58" t="s">
        <v>139</v>
      </c>
      <c r="I58" t="s">
        <v>140</v>
      </c>
      <c r="J58" t="s">
        <v>141</v>
      </c>
      <c r="K58" t="s">
        <v>142</v>
      </c>
      <c r="L58" t="s">
        <v>143</v>
      </c>
      <c r="M58" t="s">
        <v>144</v>
      </c>
      <c r="N58" t="s">
        <v>145</v>
      </c>
      <c r="O58" t="s">
        <v>146</v>
      </c>
      <c r="P58" t="str">
        <f t="shared" si="6"/>
        <v xml:space="preserve">
</v>
      </c>
      <c r="Q58" t="str">
        <f t="shared" si="7"/>
        <v xml:space="preserve"> </v>
      </c>
      <c r="R58" t="str">
        <f t="shared" si="8"/>
        <v/>
      </c>
      <c r="S58" t="str">
        <f t="shared" si="9"/>
        <v/>
      </c>
      <c r="T58" t="str">
        <f t="shared" si="10"/>
        <v/>
      </c>
      <c r="U58" t="str">
        <f t="shared" si="11"/>
        <v/>
      </c>
      <c r="V58" t="str">
        <f t="shared" si="12"/>
        <v/>
      </c>
      <c r="W58">
        <f t="shared" si="13"/>
        <v>57</v>
      </c>
      <c r="X58" s="11" t="s">
        <v>147</v>
      </c>
      <c r="Y58" s="12" t="s">
        <v>148</v>
      </c>
      <c r="Z58" s="12" t="s">
        <v>149</v>
      </c>
      <c r="AA58" s="12" t="s">
        <v>150</v>
      </c>
      <c r="AB58" s="1" t="str">
        <f>CONCATENATE(Ks!B26," ",Ks!A26)</f>
        <v>Wil Lutz</v>
      </c>
      <c r="AC58" t="str">
        <f>Ks!E26</f>
        <v>K</v>
      </c>
      <c r="AD58" t="str">
        <f>Ks!C26</f>
        <v>Broncos</v>
      </c>
      <c r="AE58">
        <f>Ks!D26</f>
        <v>14</v>
      </c>
      <c r="AF58">
        <f>Ks!K26</f>
        <v>-55</v>
      </c>
      <c r="AG58">
        <f>Ks!M26</f>
        <v>-55</v>
      </c>
      <c r="AH58">
        <f>Ks!O26</f>
        <v>-55</v>
      </c>
      <c r="AI58">
        <f>Ks!Q26</f>
        <v>-55</v>
      </c>
      <c r="AJ58" s="70">
        <f>Ks!S26</f>
        <v>-55</v>
      </c>
      <c r="AK58" t="str">
        <f t="shared" si="15"/>
        <v>Wil Lutz</v>
      </c>
      <c r="AL58" s="52">
        <f t="shared" si="16"/>
        <v>1</v>
      </c>
      <c r="AM58" s="52">
        <f t="shared" si="17"/>
        <v>1</v>
      </c>
      <c r="AN58" s="52">
        <f t="shared" si="18"/>
        <v>1</v>
      </c>
      <c r="AO58" s="52">
        <f t="shared" si="19"/>
        <v>1</v>
      </c>
      <c r="AP58" s="52">
        <f t="shared" si="20"/>
        <v>1</v>
      </c>
      <c r="AQ58">
        <f t="shared" si="21"/>
        <v>1</v>
      </c>
      <c r="AR58">
        <f t="shared" si="22"/>
        <v>1</v>
      </c>
      <c r="AS58">
        <f t="shared" si="23"/>
        <v>1</v>
      </c>
      <c r="AT58">
        <f t="shared" si="24"/>
        <v>1</v>
      </c>
      <c r="AU58">
        <f t="shared" si="25"/>
        <v>1</v>
      </c>
    </row>
    <row r="59" spans="2:47" x14ac:dyDescent="0.35">
      <c r="B59" t="str">
        <f t="shared" si="0"/>
        <v xml:space="preserve">&lt;li&gt; Cairo Santos, K, Bears. Bye: 7.  &lt;/li&gt;  </v>
      </c>
      <c r="C59" t="str">
        <f t="shared" si="1"/>
        <v xml:space="preserve">&lt;li&gt; Cairo Santos, K, Bears. Bye: 7.  -- &lt;b&gt;$1&lt;/b&gt; &lt;/li&gt;  </v>
      </c>
      <c r="D59" t="str">
        <f t="shared" si="2"/>
        <v xml:space="preserve">&lt;li&gt; Cairo Santos, K, Bears. Bye: 7.  -- &lt;b&gt;$1&lt;/b&gt; &lt;/li&gt;  </v>
      </c>
      <c r="E59" t="str">
        <f t="shared" si="3"/>
        <v xml:space="preserve">&lt;li&gt; Cairo Santos, K, Bears. Bye: 7.  -- &lt;b&gt;$1&lt;/b&gt; &lt;/li&gt;  </v>
      </c>
      <c r="F59" t="str">
        <f t="shared" si="4"/>
        <v xml:space="preserve">&lt;li&gt; Cairo Santos, K, Bears. Bye: 7.  -- &lt;b&gt;$1&lt;/b&gt; &lt;/li&gt;  </v>
      </c>
      <c r="G59" t="str">
        <f t="shared" si="5"/>
        <v xml:space="preserve">&lt;li&gt; Cairo Santos, K, Bears. Bye: 7.  -- &lt;b&gt;$1&lt;/b&gt; &lt;/li&gt;  </v>
      </c>
      <c r="H59" t="s">
        <v>139</v>
      </c>
      <c r="I59" t="s">
        <v>140</v>
      </c>
      <c r="J59" t="s">
        <v>141</v>
      </c>
      <c r="K59" t="s">
        <v>142</v>
      </c>
      <c r="L59" t="s">
        <v>143</v>
      </c>
      <c r="M59" t="s">
        <v>144</v>
      </c>
      <c r="N59" t="s">
        <v>145</v>
      </c>
      <c r="O59" t="s">
        <v>146</v>
      </c>
      <c r="P59" t="str">
        <f t="shared" si="6"/>
        <v xml:space="preserve">
</v>
      </c>
      <c r="Q59" t="str">
        <f t="shared" si="7"/>
        <v xml:space="preserve"> </v>
      </c>
      <c r="R59" t="str">
        <f t="shared" si="8"/>
        <v/>
      </c>
      <c r="S59" t="str">
        <f t="shared" si="9"/>
        <v/>
      </c>
      <c r="T59" t="str">
        <f t="shared" si="10"/>
        <v/>
      </c>
      <c r="U59" t="str">
        <f t="shared" si="11"/>
        <v/>
      </c>
      <c r="V59" t="str">
        <f t="shared" si="12"/>
        <v/>
      </c>
      <c r="W59">
        <f t="shared" si="13"/>
        <v>58</v>
      </c>
      <c r="X59" s="11" t="s">
        <v>147</v>
      </c>
      <c r="Y59" s="12" t="s">
        <v>148</v>
      </c>
      <c r="Z59" s="12" t="s">
        <v>149</v>
      </c>
      <c r="AA59" s="12" t="s">
        <v>150</v>
      </c>
      <c r="AB59" s="1" t="str">
        <f>CONCATENATE(Ks!B27," ",Ks!A27)</f>
        <v>Cairo Santos</v>
      </c>
      <c r="AC59" t="str">
        <f>Ks!E27</f>
        <v>K</v>
      </c>
      <c r="AD59" t="str">
        <f>Ks!C27</f>
        <v>Bears</v>
      </c>
      <c r="AE59">
        <f>Ks!D27</f>
        <v>7</v>
      </c>
      <c r="AF59">
        <f>Ks!K27</f>
        <v>-56</v>
      </c>
      <c r="AG59">
        <f>Ks!M27</f>
        <v>-56</v>
      </c>
      <c r="AH59">
        <f>Ks!O27</f>
        <v>-56</v>
      </c>
      <c r="AI59">
        <f>Ks!Q27</f>
        <v>-56</v>
      </c>
      <c r="AJ59" s="70">
        <f>Ks!S27</f>
        <v>-56</v>
      </c>
      <c r="AK59" t="str">
        <f t="shared" si="15"/>
        <v>Cairo Santos</v>
      </c>
      <c r="AL59" s="52">
        <f t="shared" si="16"/>
        <v>1</v>
      </c>
      <c r="AM59" s="52">
        <f t="shared" si="17"/>
        <v>1</v>
      </c>
      <c r="AN59" s="52">
        <f t="shared" si="18"/>
        <v>1</v>
      </c>
      <c r="AO59" s="52">
        <f t="shared" si="19"/>
        <v>1</v>
      </c>
      <c r="AP59" s="52">
        <f t="shared" si="20"/>
        <v>1</v>
      </c>
      <c r="AQ59">
        <f t="shared" si="21"/>
        <v>1</v>
      </c>
      <c r="AR59">
        <f t="shared" si="22"/>
        <v>1</v>
      </c>
      <c r="AS59">
        <f t="shared" si="23"/>
        <v>1</v>
      </c>
      <c r="AT59">
        <f t="shared" si="24"/>
        <v>1</v>
      </c>
      <c r="AU59">
        <f t="shared" si="25"/>
        <v>1</v>
      </c>
    </row>
    <row r="60" spans="2:47" x14ac:dyDescent="0.35">
      <c r="B60" t="str">
        <f t="shared" si="0"/>
        <v xml:space="preserve">&lt;li&gt; Eddy Pineiro, K, Panthers. Bye: 11.  &lt;/li&gt;  </v>
      </c>
      <c r="C60" t="str">
        <f t="shared" si="1"/>
        <v xml:space="preserve">&lt;li&gt; Eddy Pineiro, K, Panthers. Bye: 11.  -- &lt;b&gt;$1&lt;/b&gt; &lt;/li&gt;  </v>
      </c>
      <c r="D60" t="str">
        <f t="shared" si="2"/>
        <v xml:space="preserve">&lt;li&gt; Eddy Pineiro, K, Panthers. Bye: 11.  -- &lt;b&gt;$1&lt;/b&gt; &lt;/li&gt;  </v>
      </c>
      <c r="E60" t="str">
        <f t="shared" si="3"/>
        <v xml:space="preserve">&lt;li&gt; Eddy Pineiro, K, Panthers. Bye: 11.  -- &lt;b&gt;$1&lt;/b&gt; &lt;/li&gt;  </v>
      </c>
      <c r="F60" t="str">
        <f t="shared" si="4"/>
        <v xml:space="preserve">&lt;li&gt; Eddy Pineiro, K, Panthers. Bye: 11.  -- &lt;b&gt;$1&lt;/b&gt; &lt;/li&gt;  </v>
      </c>
      <c r="G60" t="str">
        <f t="shared" si="5"/>
        <v xml:space="preserve">&lt;li&gt; Eddy Pineiro, K, Panthers. Bye: 11.  -- &lt;b&gt;$1&lt;/b&gt; &lt;/li&gt;  </v>
      </c>
      <c r="H60" t="s">
        <v>139</v>
      </c>
      <c r="I60" t="s">
        <v>140</v>
      </c>
      <c r="J60" t="s">
        <v>141</v>
      </c>
      <c r="K60" t="s">
        <v>142</v>
      </c>
      <c r="L60" t="s">
        <v>143</v>
      </c>
      <c r="M60" t="s">
        <v>144</v>
      </c>
      <c r="N60" t="s">
        <v>145</v>
      </c>
      <c r="O60" t="s">
        <v>146</v>
      </c>
      <c r="P60" t="str">
        <f t="shared" si="6"/>
        <v xml:space="preserve">
</v>
      </c>
      <c r="Q60" t="str">
        <f t="shared" si="7"/>
        <v xml:space="preserve"> </v>
      </c>
      <c r="R60" t="str">
        <f t="shared" si="8"/>
        <v/>
      </c>
      <c r="S60" t="str">
        <f t="shared" si="9"/>
        <v/>
      </c>
      <c r="T60" t="str">
        <f t="shared" si="10"/>
        <v/>
      </c>
      <c r="U60" t="str">
        <f t="shared" si="11"/>
        <v/>
      </c>
      <c r="V60" t="str">
        <f t="shared" si="12"/>
        <v/>
      </c>
      <c r="W60">
        <f t="shared" si="13"/>
        <v>59</v>
      </c>
      <c r="X60" s="11" t="s">
        <v>147</v>
      </c>
      <c r="Y60" s="12" t="s">
        <v>148</v>
      </c>
      <c r="Z60" s="12" t="s">
        <v>149</v>
      </c>
      <c r="AA60" s="12" t="s">
        <v>150</v>
      </c>
      <c r="AB60" s="1" t="str">
        <f>CONCATENATE(Ks!B29," ",Ks!A29)</f>
        <v>Eddy Pineiro</v>
      </c>
      <c r="AC60" t="str">
        <f>Ks!E29</f>
        <v>K</v>
      </c>
      <c r="AD60" t="str">
        <f>Ks!C29</f>
        <v>Panthers</v>
      </c>
      <c r="AE60">
        <f>Ks!D29</f>
        <v>11</v>
      </c>
      <c r="AF60">
        <f>Ks!K29</f>
        <v>-61</v>
      </c>
      <c r="AG60">
        <f>Ks!M29</f>
        <v>-61</v>
      </c>
      <c r="AH60">
        <f>Ks!O29</f>
        <v>-61</v>
      </c>
      <c r="AI60">
        <f>Ks!Q29</f>
        <v>-61</v>
      </c>
      <c r="AJ60" s="70">
        <f>Ks!S29</f>
        <v>-61</v>
      </c>
      <c r="AK60" t="str">
        <f t="shared" si="15"/>
        <v>Eddy Pineiro</v>
      </c>
      <c r="AL60" s="52">
        <f t="shared" si="16"/>
        <v>1</v>
      </c>
      <c r="AM60" s="52">
        <f t="shared" si="17"/>
        <v>1</v>
      </c>
      <c r="AN60" s="52">
        <f t="shared" si="18"/>
        <v>1</v>
      </c>
      <c r="AO60" s="52">
        <f t="shared" si="19"/>
        <v>1</v>
      </c>
      <c r="AP60" s="52">
        <f t="shared" si="20"/>
        <v>1</v>
      </c>
      <c r="AQ60">
        <f t="shared" si="21"/>
        <v>1</v>
      </c>
      <c r="AR60">
        <f t="shared" si="22"/>
        <v>1</v>
      </c>
      <c r="AS60">
        <f t="shared" si="23"/>
        <v>1</v>
      </c>
      <c r="AT60">
        <f t="shared" si="24"/>
        <v>1</v>
      </c>
      <c r="AU60">
        <f t="shared" si="25"/>
        <v>1</v>
      </c>
    </row>
    <row r="61" spans="2:47" x14ac:dyDescent="0.35">
      <c r="B61" t="str">
        <f t="shared" si="0"/>
        <v xml:space="preserve">&lt;li&gt; Joshua Karty, K, Rams. Bye: 6.  &lt;/li&gt; 
&lt;br&gt;&lt;br&gt;
&lt;br&gt;
&lt;center&gt;
&lt;?php
include("thirdbox.php");
?&gt;
&lt;/center&gt;
&lt;br&gt;
</v>
      </c>
      <c r="C61" t="str">
        <f t="shared" si="1"/>
        <v xml:space="preserve">&lt;li&gt; Joshua Karty, K, Rams. Bye: 6.  -- &lt;b&gt;$1&lt;/b&gt; &lt;/li&gt; 
&lt;br&gt;&lt;br&gt;
&lt;br&gt;
&lt;center&gt;
&lt;?php
include("thirdbox.php");
?&gt;
&lt;/center&gt;
&lt;br&gt;
</v>
      </c>
      <c r="D61" t="str">
        <f t="shared" si="2"/>
        <v xml:space="preserve">&lt;li&gt; Joshua Karty, K, Rams. Bye: 6.  -- &lt;b&gt;$1&lt;/b&gt; &lt;/li&gt; 
&lt;br&gt;&lt;br&gt;
&lt;br&gt;
&lt;center&gt;
&lt;?php
include("thirdbox.php");
?&gt;
&lt;/center&gt;
&lt;br&gt;
</v>
      </c>
      <c r="E61" t="str">
        <f t="shared" si="3"/>
        <v xml:space="preserve">&lt;li&gt; Joshua Karty, K, Rams. Bye: 6.  -- &lt;b&gt;$1&lt;/b&gt; &lt;/li&gt; 
&lt;br&gt;&lt;br&gt;
&lt;br&gt;
&lt;center&gt;
&lt;?php
include("thirdbox.php");
?&gt;
&lt;/center&gt;
&lt;br&gt;
</v>
      </c>
      <c r="F61" t="str">
        <f t="shared" si="4"/>
        <v xml:space="preserve">&lt;li&gt; Joshua Karty, K, Rams. Bye: 6.  -- &lt;b&gt;$1&lt;/b&gt; &lt;/li&gt; 
&lt;br&gt;&lt;br&gt;
&lt;br&gt;
&lt;center&gt;
&lt;?php
include("thirdbox.php");
?&gt;
&lt;/center&gt;
&lt;br&gt;
</v>
      </c>
      <c r="G61" t="str">
        <f t="shared" si="5"/>
        <v xml:space="preserve">&lt;li&gt; Joshua Karty, K, Rams. Bye: 6.  -- &lt;b&gt;$1&lt;/b&gt; &lt;/li&gt; 
&lt;br&gt;&lt;br&gt;
&lt;br&gt;
&lt;center&gt;
&lt;?php
include("thirdbox.php");
?&gt;
&lt;/center&gt;
&lt;br&gt;
</v>
      </c>
      <c r="H61" t="s">
        <v>139</v>
      </c>
      <c r="I61" t="s">
        <v>140</v>
      </c>
      <c r="J61" t="s">
        <v>141</v>
      </c>
      <c r="K61" t="s">
        <v>142</v>
      </c>
      <c r="L61" t="s">
        <v>143</v>
      </c>
      <c r="M61" t="s">
        <v>144</v>
      </c>
      <c r="N61" t="s">
        <v>145</v>
      </c>
      <c r="O61" t="s">
        <v>146</v>
      </c>
      <c r="P61" t="str">
        <f t="shared" si="6"/>
        <v xml:space="preserve">
</v>
      </c>
      <c r="Q61" t="str">
        <f t="shared" si="7"/>
        <v xml:space="preserve">
&lt;br&gt;&lt;br&gt;
</v>
      </c>
      <c r="R61" t="str">
        <f t="shared" si="8"/>
        <v/>
      </c>
      <c r="S61" t="str">
        <f t="shared" si="9"/>
        <v/>
      </c>
      <c r="T61" t="str">
        <f t="shared" si="10"/>
        <v xml:space="preserve">
&lt;br&gt;
&lt;center&gt;
&lt;?php
include("thirdbox.php");
?&gt;
&lt;/center&gt;
&lt;br&gt;
</v>
      </c>
      <c r="U61" t="str">
        <f t="shared" si="11"/>
        <v/>
      </c>
      <c r="V61" t="str">
        <f t="shared" si="12"/>
        <v/>
      </c>
      <c r="W61">
        <f t="shared" si="13"/>
        <v>60</v>
      </c>
      <c r="X61" s="11" t="s">
        <v>147</v>
      </c>
      <c r="Y61" s="12" t="s">
        <v>148</v>
      </c>
      <c r="Z61" s="12" t="s">
        <v>149</v>
      </c>
      <c r="AA61" s="12" t="s">
        <v>150</v>
      </c>
      <c r="AB61" s="1" t="str">
        <f>CONCATENATE(Ks!B28," ",Ks!A28)</f>
        <v>Joshua Karty</v>
      </c>
      <c r="AC61" t="str">
        <f>Ks!E28</f>
        <v>K</v>
      </c>
      <c r="AD61" t="str">
        <f>Ks!C28</f>
        <v>Rams</v>
      </c>
      <c r="AE61">
        <f>Ks!D28</f>
        <v>6</v>
      </c>
      <c r="AF61">
        <f>Ks!K28</f>
        <v>-59</v>
      </c>
      <c r="AG61">
        <f>Ks!M28</f>
        <v>-59</v>
      </c>
      <c r="AH61">
        <f>Ks!O28</f>
        <v>-59</v>
      </c>
      <c r="AI61">
        <f>Ks!Q28</f>
        <v>-59</v>
      </c>
      <c r="AJ61" s="70">
        <f>Ks!S28</f>
        <v>-59</v>
      </c>
      <c r="AK61" t="str">
        <f t="shared" si="15"/>
        <v>Joshua Karty</v>
      </c>
      <c r="AL61" s="52">
        <f t="shared" si="16"/>
        <v>1</v>
      </c>
      <c r="AM61" s="52">
        <f t="shared" si="17"/>
        <v>1</v>
      </c>
      <c r="AN61" s="52">
        <f t="shared" si="18"/>
        <v>1</v>
      </c>
      <c r="AO61" s="52">
        <f t="shared" si="19"/>
        <v>1</v>
      </c>
      <c r="AP61" s="52">
        <f t="shared" si="20"/>
        <v>1</v>
      </c>
      <c r="AQ61">
        <f t="shared" si="21"/>
        <v>1</v>
      </c>
      <c r="AR61">
        <f t="shared" si="22"/>
        <v>1</v>
      </c>
      <c r="AS61">
        <f t="shared" si="23"/>
        <v>1</v>
      </c>
      <c r="AT61">
        <f t="shared" si="24"/>
        <v>1</v>
      </c>
      <c r="AU61">
        <f t="shared" si="25"/>
        <v>1</v>
      </c>
    </row>
    <row r="62" spans="2:47" x14ac:dyDescent="0.35">
      <c r="B62" t="str">
        <f t="shared" si="0"/>
        <v xml:space="preserve">&lt;li&gt; Nick Folk, K, Titans. Bye: 5.  &lt;/li&gt;  </v>
      </c>
      <c r="C62" t="str">
        <f t="shared" si="1"/>
        <v xml:space="preserve">&lt;li&gt; Nick Folk, K, Titans. Bye: 5.  -- &lt;b&gt;$1&lt;/b&gt; &lt;/li&gt;  </v>
      </c>
      <c r="D62" t="str">
        <f t="shared" si="2"/>
        <v xml:space="preserve">&lt;li&gt; Nick Folk, K, Titans. Bye: 5.  -- &lt;b&gt;$1&lt;/b&gt; &lt;/li&gt;  </v>
      </c>
      <c r="E62" t="str">
        <f t="shared" si="3"/>
        <v xml:space="preserve">&lt;li&gt; Nick Folk, K, Titans. Bye: 5.  -- &lt;b&gt;$1&lt;/b&gt; &lt;/li&gt;  </v>
      </c>
      <c r="F62" t="str">
        <f t="shared" si="4"/>
        <v xml:space="preserve">&lt;li&gt; Nick Folk, K, Titans. Bye: 5.  -- &lt;b&gt;$1&lt;/b&gt; &lt;/li&gt;  </v>
      </c>
      <c r="G62" t="str">
        <f t="shared" si="5"/>
        <v xml:space="preserve">&lt;li&gt; Nick Folk, K, Titans. Bye: 5.  -- &lt;b&gt;$1&lt;/b&gt; &lt;/li&gt;  </v>
      </c>
      <c r="H62" t="s">
        <v>139</v>
      </c>
      <c r="I62" t="s">
        <v>140</v>
      </c>
      <c r="J62" t="s">
        <v>141</v>
      </c>
      <c r="K62" t="s">
        <v>142</v>
      </c>
      <c r="L62" t="s">
        <v>143</v>
      </c>
      <c r="M62" t="s">
        <v>144</v>
      </c>
      <c r="N62" t="s">
        <v>145</v>
      </c>
      <c r="O62" t="s">
        <v>146</v>
      </c>
      <c r="P62" t="str">
        <f t="shared" si="6"/>
        <v xml:space="preserve">
</v>
      </c>
      <c r="Q62" t="str">
        <f t="shared" si="7"/>
        <v xml:space="preserve"> </v>
      </c>
      <c r="R62" t="str">
        <f t="shared" si="8"/>
        <v/>
      </c>
      <c r="S62" t="str">
        <f t="shared" si="9"/>
        <v/>
      </c>
      <c r="T62" t="str">
        <f t="shared" si="10"/>
        <v/>
      </c>
      <c r="U62" t="str">
        <f t="shared" si="11"/>
        <v/>
      </c>
      <c r="V62" t="str">
        <f t="shared" si="12"/>
        <v/>
      </c>
      <c r="W62">
        <f t="shared" si="13"/>
        <v>61</v>
      </c>
      <c r="X62" s="11" t="s">
        <v>147</v>
      </c>
      <c r="Y62" s="12" t="s">
        <v>148</v>
      </c>
      <c r="Z62" s="12" t="s">
        <v>149</v>
      </c>
      <c r="AA62" s="12" t="s">
        <v>150</v>
      </c>
      <c r="AB62" s="1" t="str">
        <f>CONCATENATE(Ks!B30," ",Ks!A30)</f>
        <v>Nick Folk</v>
      </c>
      <c r="AC62" t="str">
        <f>Ks!E30</f>
        <v>K</v>
      </c>
      <c r="AD62" t="str">
        <f>Ks!C30</f>
        <v>Titans</v>
      </c>
      <c r="AE62">
        <f>Ks!D30</f>
        <v>5</v>
      </c>
      <c r="AF62">
        <f>Ks!K30</f>
        <v>-61</v>
      </c>
      <c r="AG62">
        <f>Ks!M30</f>
        <v>-61</v>
      </c>
      <c r="AH62">
        <f>Ks!O30</f>
        <v>-61</v>
      </c>
      <c r="AI62">
        <f>Ks!Q30</f>
        <v>-61</v>
      </c>
      <c r="AJ62" s="70">
        <f>Ks!S30</f>
        <v>-61</v>
      </c>
      <c r="AK62" t="str">
        <f t="shared" si="15"/>
        <v>Nick Folk</v>
      </c>
      <c r="AL62" s="52">
        <f t="shared" si="16"/>
        <v>1</v>
      </c>
      <c r="AM62" s="52">
        <f t="shared" si="17"/>
        <v>1</v>
      </c>
      <c r="AN62" s="52">
        <f t="shared" si="18"/>
        <v>1</v>
      </c>
      <c r="AO62" s="52">
        <f t="shared" si="19"/>
        <v>1</v>
      </c>
      <c r="AP62" s="52">
        <f t="shared" si="20"/>
        <v>1</v>
      </c>
      <c r="AQ62">
        <f t="shared" si="21"/>
        <v>1</v>
      </c>
      <c r="AR62">
        <f t="shared" si="22"/>
        <v>1</v>
      </c>
      <c r="AS62">
        <f t="shared" si="23"/>
        <v>1</v>
      </c>
      <c r="AT62">
        <f t="shared" si="24"/>
        <v>1</v>
      </c>
      <c r="AU62">
        <f t="shared" si="25"/>
        <v>1</v>
      </c>
    </row>
    <row r="63" spans="2:47" x14ac:dyDescent="0.35">
      <c r="B63" t="str">
        <f t="shared" si="0"/>
        <v xml:space="preserve">&lt;li&gt; Chase McLaughlin, K, Buccaneers. Bye: 11.  &lt;/li&gt;  </v>
      </c>
      <c r="C63" t="str">
        <f t="shared" si="1"/>
        <v xml:space="preserve">&lt;li&gt; Chase McLaughlin, K, Buccaneers. Bye: 11.  -- &lt;b&gt;$1&lt;/b&gt; &lt;/li&gt;  </v>
      </c>
      <c r="D63" t="str">
        <f t="shared" si="2"/>
        <v xml:space="preserve">&lt;li&gt; Chase McLaughlin, K, Buccaneers. Bye: 11.  -- &lt;b&gt;$1&lt;/b&gt; &lt;/li&gt;  </v>
      </c>
      <c r="E63" t="str">
        <f t="shared" si="3"/>
        <v xml:space="preserve">&lt;li&gt; Chase McLaughlin, K, Buccaneers. Bye: 11.  -- &lt;b&gt;$1&lt;/b&gt; &lt;/li&gt;  </v>
      </c>
      <c r="F63" t="str">
        <f t="shared" si="4"/>
        <v xml:space="preserve">&lt;li&gt; Chase McLaughlin, K, Buccaneers. Bye: 11.  -- &lt;b&gt;$1&lt;/b&gt; &lt;/li&gt;  </v>
      </c>
      <c r="G63" t="str">
        <f t="shared" si="5"/>
        <v xml:space="preserve">&lt;li&gt; Chase McLaughlin, K, Buccaneers. Bye: 11.  -- &lt;b&gt;$1&lt;/b&gt; &lt;/li&gt;  </v>
      </c>
      <c r="H63" t="s">
        <v>139</v>
      </c>
      <c r="I63" t="s">
        <v>140</v>
      </c>
      <c r="J63" t="s">
        <v>141</v>
      </c>
      <c r="K63" t="s">
        <v>142</v>
      </c>
      <c r="L63" t="s">
        <v>143</v>
      </c>
      <c r="M63" t="s">
        <v>144</v>
      </c>
      <c r="N63" t="s">
        <v>145</v>
      </c>
      <c r="O63" t="s">
        <v>146</v>
      </c>
      <c r="P63" t="str">
        <f t="shared" si="6"/>
        <v xml:space="preserve">
</v>
      </c>
      <c r="Q63" t="str">
        <f t="shared" si="7"/>
        <v xml:space="preserve"> </v>
      </c>
      <c r="R63" t="str">
        <f t="shared" si="8"/>
        <v/>
      </c>
      <c r="S63" t="str">
        <f t="shared" si="9"/>
        <v/>
      </c>
      <c r="T63" t="str">
        <f t="shared" si="10"/>
        <v/>
      </c>
      <c r="U63" t="str">
        <f t="shared" si="11"/>
        <v/>
      </c>
      <c r="V63" t="str">
        <f t="shared" si="12"/>
        <v/>
      </c>
      <c r="W63">
        <f t="shared" si="13"/>
        <v>62</v>
      </c>
      <c r="X63" s="11" t="s">
        <v>147</v>
      </c>
      <c r="Y63" s="12" t="s">
        <v>148</v>
      </c>
      <c r="Z63" s="12" t="s">
        <v>149</v>
      </c>
      <c r="AA63" s="12" t="s">
        <v>150</v>
      </c>
      <c r="AB63" s="1" t="str">
        <f>CONCATENATE(Ks!B31," ",Ks!A31)</f>
        <v>Chase McLaughlin</v>
      </c>
      <c r="AC63" t="str">
        <f>Ks!E31</f>
        <v>K</v>
      </c>
      <c r="AD63" t="str">
        <f>Ks!C31</f>
        <v>Buccaneers</v>
      </c>
      <c r="AE63">
        <f>Ks!D31</f>
        <v>11</v>
      </c>
      <c r="AF63">
        <f>Ks!K31</f>
        <v>-68</v>
      </c>
      <c r="AG63">
        <f>Ks!M31</f>
        <v>-68</v>
      </c>
      <c r="AH63">
        <f>Ks!O31</f>
        <v>-68</v>
      </c>
      <c r="AI63">
        <f>Ks!Q31</f>
        <v>-68</v>
      </c>
      <c r="AJ63" s="70">
        <f>Ks!S31</f>
        <v>-68</v>
      </c>
      <c r="AK63" t="str">
        <f t="shared" si="15"/>
        <v>Chase McLaughlin</v>
      </c>
      <c r="AL63" s="52">
        <f t="shared" si="16"/>
        <v>1</v>
      </c>
      <c r="AM63" s="52">
        <f t="shared" si="17"/>
        <v>1</v>
      </c>
      <c r="AN63" s="52">
        <f t="shared" si="18"/>
        <v>1</v>
      </c>
      <c r="AO63" s="52">
        <f t="shared" si="19"/>
        <v>1</v>
      </c>
      <c r="AP63" s="52">
        <f t="shared" si="20"/>
        <v>1</v>
      </c>
      <c r="AQ63">
        <f t="shared" si="21"/>
        <v>1</v>
      </c>
      <c r="AR63">
        <f t="shared" si="22"/>
        <v>1</v>
      </c>
      <c r="AS63">
        <f t="shared" si="23"/>
        <v>1</v>
      </c>
      <c r="AT63">
        <f t="shared" si="24"/>
        <v>1</v>
      </c>
      <c r="AU63">
        <f t="shared" si="25"/>
        <v>1</v>
      </c>
    </row>
    <row r="64" spans="2:47" x14ac:dyDescent="0.35">
      <c r="B64" t="str">
        <f t="shared" si="0"/>
        <v xml:space="preserve">&lt;li&gt; Anders Carlson, K, Packers. Bye: 10.  &lt;/li&gt;  </v>
      </c>
      <c r="C64" t="str">
        <f t="shared" si="1"/>
        <v xml:space="preserve">&lt;li&gt; Anders Carlson, K, Packers. Bye: 10.  -- &lt;b&gt;$1&lt;/b&gt; &lt;/li&gt;  </v>
      </c>
      <c r="D64" t="str">
        <f t="shared" si="2"/>
        <v xml:space="preserve">&lt;li&gt; Anders Carlson, K, Packers. Bye: 10.  -- &lt;b&gt;$1&lt;/b&gt; &lt;/li&gt;  </v>
      </c>
      <c r="E64" t="str">
        <f t="shared" si="3"/>
        <v xml:space="preserve">&lt;li&gt; Anders Carlson, K, Packers. Bye: 10.  -- &lt;b&gt;$1&lt;/b&gt; &lt;/li&gt;  </v>
      </c>
      <c r="F64" t="str">
        <f t="shared" si="4"/>
        <v xml:space="preserve">&lt;li&gt; Anders Carlson, K, Packers. Bye: 10.  -- &lt;b&gt;$1&lt;/b&gt; &lt;/li&gt;  </v>
      </c>
      <c r="G64" t="str">
        <f t="shared" si="5"/>
        <v xml:space="preserve">&lt;li&gt; Anders Carlson, K, Packers. Bye: 10.  -- &lt;b&gt;$1&lt;/b&gt; &lt;/li&gt;  </v>
      </c>
      <c r="H64" t="s">
        <v>139</v>
      </c>
      <c r="I64" t="s">
        <v>140</v>
      </c>
      <c r="J64" t="s">
        <v>141</v>
      </c>
      <c r="K64" t="s">
        <v>142</v>
      </c>
      <c r="L64" t="s">
        <v>143</v>
      </c>
      <c r="M64" t="s">
        <v>144</v>
      </c>
      <c r="N64" t="s">
        <v>145</v>
      </c>
      <c r="O64" t="s">
        <v>146</v>
      </c>
      <c r="P64" t="str">
        <f t="shared" si="6"/>
        <v xml:space="preserve">
</v>
      </c>
      <c r="Q64" t="str">
        <f t="shared" si="7"/>
        <v xml:space="preserve"> </v>
      </c>
      <c r="R64" t="str">
        <f t="shared" si="8"/>
        <v/>
      </c>
      <c r="S64" t="str">
        <f t="shared" si="9"/>
        <v/>
      </c>
      <c r="T64" t="str">
        <f t="shared" si="10"/>
        <v/>
      </c>
      <c r="U64" t="str">
        <f t="shared" si="11"/>
        <v/>
      </c>
      <c r="V64" t="str">
        <f t="shared" si="12"/>
        <v/>
      </c>
      <c r="W64">
        <f t="shared" si="13"/>
        <v>63</v>
      </c>
      <c r="X64" s="11" t="s">
        <v>147</v>
      </c>
      <c r="Y64" s="12" t="s">
        <v>148</v>
      </c>
      <c r="Z64" s="12" t="s">
        <v>149</v>
      </c>
      <c r="AA64" s="12" t="s">
        <v>150</v>
      </c>
      <c r="AB64" s="1" t="str">
        <f>CONCATENATE(Ks!B32," ",Ks!A32)</f>
        <v>Anders Carlson</v>
      </c>
      <c r="AC64" t="str">
        <f>Ks!E32</f>
        <v>K</v>
      </c>
      <c r="AD64" t="str">
        <f>Ks!C32</f>
        <v>Packers</v>
      </c>
      <c r="AE64">
        <f>Ks!D32</f>
        <v>10</v>
      </c>
      <c r="AF64">
        <f>Ks!K32</f>
        <v>-75</v>
      </c>
      <c r="AG64">
        <f>Ks!M32</f>
        <v>-75</v>
      </c>
      <c r="AH64">
        <f>Ks!O32</f>
        <v>-75</v>
      </c>
      <c r="AI64">
        <f>Ks!Q32</f>
        <v>-75</v>
      </c>
      <c r="AJ64" s="70">
        <f>Ks!S32</f>
        <v>-75</v>
      </c>
      <c r="AK64" t="str">
        <f t="shared" si="15"/>
        <v>Anders Carlson</v>
      </c>
      <c r="AL64" s="52">
        <f t="shared" si="16"/>
        <v>1</v>
      </c>
      <c r="AM64" s="52">
        <f t="shared" si="17"/>
        <v>1</v>
      </c>
      <c r="AN64" s="52">
        <f t="shared" si="18"/>
        <v>1</v>
      </c>
      <c r="AO64" s="52">
        <f t="shared" si="19"/>
        <v>1</v>
      </c>
      <c r="AP64" s="52">
        <f t="shared" si="20"/>
        <v>1</v>
      </c>
      <c r="AQ64">
        <f t="shared" si="21"/>
        <v>1</v>
      </c>
      <c r="AR64">
        <f t="shared" si="22"/>
        <v>1</v>
      </c>
      <c r="AS64">
        <f t="shared" si="23"/>
        <v>1</v>
      </c>
      <c r="AT64">
        <f t="shared" si="24"/>
        <v>1</v>
      </c>
      <c r="AU64">
        <f t="shared" si="25"/>
        <v>1</v>
      </c>
    </row>
    <row r="65" spans="1:47" x14ac:dyDescent="0.35">
      <c r="B65" t="str">
        <f t="shared" si="0"/>
        <v xml:space="preserve">&lt;li&gt; Ramiz Ahmed, K, Redskins. Bye: 14.  &lt;/li&gt;  </v>
      </c>
      <c r="C65" t="str">
        <f t="shared" si="1"/>
        <v xml:space="preserve">&lt;li&gt; Ramiz Ahmed, K, Redskins. Bye: 14.  -- &lt;b&gt;$1&lt;/b&gt; &lt;/li&gt;  </v>
      </c>
      <c r="D65" t="str">
        <f t="shared" si="2"/>
        <v xml:space="preserve">&lt;li&gt; Ramiz Ahmed, K, Redskins. Bye: 14.  -- &lt;b&gt;$1&lt;/b&gt; &lt;/li&gt;  </v>
      </c>
      <c r="E65" t="str">
        <f t="shared" si="3"/>
        <v xml:space="preserve">&lt;li&gt; Ramiz Ahmed, K, Redskins. Bye: 14.  -- &lt;b&gt;$1&lt;/b&gt; &lt;/li&gt;  </v>
      </c>
      <c r="F65" t="str">
        <f t="shared" si="4"/>
        <v xml:space="preserve">&lt;li&gt; Ramiz Ahmed, K, Redskins. Bye: 14.  -- &lt;b&gt;$1&lt;/b&gt; &lt;/li&gt;  </v>
      </c>
      <c r="G65" t="str">
        <f t="shared" si="5"/>
        <v xml:space="preserve">&lt;li&gt; Ramiz Ahmed, K, Redskins. Bye: 14.  -- &lt;b&gt;$1&lt;/b&gt; &lt;/li&gt;  </v>
      </c>
      <c r="H65" t="s">
        <v>139</v>
      </c>
      <c r="I65" t="s">
        <v>140</v>
      </c>
      <c r="J65" t="s">
        <v>141</v>
      </c>
      <c r="K65" t="s">
        <v>142</v>
      </c>
      <c r="L65" t="s">
        <v>143</v>
      </c>
      <c r="M65" t="s">
        <v>144</v>
      </c>
      <c r="N65" t="s">
        <v>145</v>
      </c>
      <c r="O65" t="s">
        <v>146</v>
      </c>
      <c r="P65" t="str">
        <f t="shared" si="6"/>
        <v xml:space="preserve">
</v>
      </c>
      <c r="Q65" t="str">
        <f t="shared" si="7"/>
        <v xml:space="preserve"> </v>
      </c>
      <c r="R65" t="str">
        <f t="shared" si="8"/>
        <v/>
      </c>
      <c r="S65" t="str">
        <f t="shared" si="9"/>
        <v/>
      </c>
      <c r="T65" t="str">
        <f t="shared" si="10"/>
        <v/>
      </c>
      <c r="U65" t="str">
        <f t="shared" si="11"/>
        <v/>
      </c>
      <c r="V65" t="str">
        <f t="shared" si="12"/>
        <v/>
      </c>
      <c r="W65">
        <f t="shared" si="13"/>
        <v>64</v>
      </c>
      <c r="X65" s="11" t="s">
        <v>147</v>
      </c>
      <c r="Y65" s="12" t="s">
        <v>148</v>
      </c>
      <c r="Z65" s="12" t="s">
        <v>149</v>
      </c>
      <c r="AA65" s="12" t="s">
        <v>150</v>
      </c>
      <c r="AB65" s="1" t="str">
        <f>CONCATENATE(Ks!B33," ",Ks!A33)</f>
        <v>Ramiz Ahmed</v>
      </c>
      <c r="AC65" t="str">
        <f>Ks!E33</f>
        <v>K</v>
      </c>
      <c r="AD65" t="str">
        <f>Ks!C33</f>
        <v>Redskins</v>
      </c>
      <c r="AE65">
        <f>Ks!D33</f>
        <v>14</v>
      </c>
      <c r="AF65">
        <f>Ks!K33</f>
        <v>-88</v>
      </c>
      <c r="AG65">
        <f>Ks!M33</f>
        <v>-88</v>
      </c>
      <c r="AH65">
        <f>Ks!O33</f>
        <v>-88</v>
      </c>
      <c r="AI65">
        <f>Ks!Q33</f>
        <v>-88</v>
      </c>
      <c r="AJ65" s="70">
        <f>Ks!S33</f>
        <v>-88</v>
      </c>
      <c r="AK65" t="str">
        <f t="shared" si="15"/>
        <v>Ramiz Ahmed</v>
      </c>
      <c r="AL65" s="52">
        <f t="shared" si="16"/>
        <v>1</v>
      </c>
      <c r="AM65" s="52">
        <f t="shared" si="17"/>
        <v>1</v>
      </c>
      <c r="AN65" s="52">
        <f t="shared" si="18"/>
        <v>1</v>
      </c>
      <c r="AO65" s="52">
        <f t="shared" si="19"/>
        <v>1</v>
      </c>
      <c r="AP65" s="52">
        <f t="shared" si="20"/>
        <v>1</v>
      </c>
      <c r="AQ65">
        <f t="shared" si="21"/>
        <v>1</v>
      </c>
      <c r="AR65">
        <f t="shared" si="22"/>
        <v>1</v>
      </c>
      <c r="AS65">
        <f t="shared" si="23"/>
        <v>1</v>
      </c>
      <c r="AT65">
        <f t="shared" si="24"/>
        <v>1</v>
      </c>
      <c r="AU65">
        <f t="shared" si="25"/>
        <v>1</v>
      </c>
    </row>
    <row r="66" spans="1:47" x14ac:dyDescent="0.35">
      <c r="A66" t="s">
        <v>138</v>
      </c>
      <c r="B66" t="str">
        <f t="shared" ref="B66:B129" si="26">IF(AB66&lt;&gt;AD66,CONCATENATE(J66,AB66,M66,AC66,M66,AD66,N66,O66,AE66,N66,K66,Q66,R66,S66,T66,U66,V66),CONCATENATE(J66,AB66,M66,AC66,N66,O66,AE66,N66,K66,Q66,R66,S66,T66,U66,V66))</f>
        <v xml:space="preserve">&lt;li&gt; Patrick Mahomes, QB, Chiefs. Bye: 6.  &lt;/li&gt;  </v>
      </c>
      <c r="C66" t="str">
        <f t="shared" ref="C66:C129" si="27">IF(AB66&lt;&gt;AD66,CONCATENATE(J66,AB66,M66,AC66,M66,AD66,N66,O66,AE66,N66,X66,Y66,AA66,AL66,Z66,K66,Q66,R66,S66,T66,U66,V66),CONCATENATE(J66,AB66,M66,AC66,N66,O66,AE66,N66,X66,Y66,AA66,AL66,Z66,K66,Q66,R66,S66,T66,U66,V66))</f>
        <v xml:space="preserve">&lt;li&gt; Patrick Mahomes, QB, Chiefs. Bye: 6.  -- &lt;b&gt;$25&lt;/b&gt; &lt;/li&gt;  </v>
      </c>
      <c r="D66" t="str">
        <f t="shared" ref="D66:D129" si="28">IF(AB66&lt;&gt;AD66,CONCATENATE(J66,AB66,M66,AC66,M66,AD66,N66,O66,AE66,N66,X66,Y66,AA66,AM66,Z66,K66,Q66,R66,S66,T66,U66,V66),CONCATENATE(J66,AB66,M66,AC66,N66,O66,AE66,N66,X66,Y66,AA66,AM66,Z66,K66,Q66,R66,S66,T66,U66,V66))</f>
        <v xml:space="preserve">&lt;li&gt; Patrick Mahomes, QB, Chiefs. Bye: 6.  -- &lt;b&gt;$20&lt;/b&gt; &lt;/li&gt;  </v>
      </c>
      <c r="E66" t="str">
        <f t="shared" ref="E66:E129" si="29">IF(AB66&lt;&gt;AD66,CONCATENATE(J66,AB66,M66,AC66,M66,AD66,N66,O66,AE66,N66,X66,Y66,AA66,AN66,Z66,K66,Q66,R66,S66,T66,U66,V66),CONCATENATE(J66,AB66,M66,AC66,N66,O66,AE66,N66,X66,Y66,AA66,AN66,Z66,K66,Q66,R66,S66,T66,U66,V66))</f>
        <v xml:space="preserve">&lt;li&gt; Patrick Mahomes, QB, Chiefs. Bye: 6.  -- &lt;b&gt;$22&lt;/b&gt; &lt;/li&gt;  </v>
      </c>
      <c r="F66" t="str">
        <f t="shared" ref="F66:F129" si="30">IF(AB66&lt;&gt;AD66,CONCATENATE(J66,AB66,M66,AC66,M66,AD66,N66,O66,AE66,N66,X66,Y66,AA66,AO66,Z66,K66,Q66,R66,S66,T66,U66,V66),CONCATENATE(J66,AB66,M66,AC66,N66,O66,AE66,N66,X66,Y66,AA66,AO66,Z66,K66,Q66,R66,S66,T66,U66,V66))</f>
        <v xml:space="preserve">&lt;li&gt; Patrick Mahomes, QB, Chiefs. Bye: 6.  -- &lt;b&gt;$55&lt;/b&gt; &lt;/li&gt;  </v>
      </c>
      <c r="G66" t="str">
        <f t="shared" ref="G66:G129" si="31">IF(AB66&lt;&gt;AD66,CONCATENATE(J66,AB66,M66,AC66,M66,AD66,N66,O66,AE66,N66,X66,Y66,AA66,AP66,Z66,K66,Q66,R66,S66,T66,U66,V66),CONCATENATE(J66,AB66,M66,AC66,N66,O66,AE66,N66,X66,Y66,AA66,AP66,Z66,K66,Q66,R66,S66,T66,U66,V66))</f>
        <v xml:space="preserve">&lt;li&gt; Patrick Mahomes, QB, Chiefs. Bye: 6.  -- &lt;b&gt;$25&lt;/b&gt; &lt;/li&gt;  </v>
      </c>
      <c r="H66" t="s">
        <v>139</v>
      </c>
      <c r="I66" t="s">
        <v>140</v>
      </c>
      <c r="J66" t="s">
        <v>141</v>
      </c>
      <c r="K66" t="s">
        <v>142</v>
      </c>
      <c r="L66" t="s">
        <v>143</v>
      </c>
      <c r="M66" t="s">
        <v>144</v>
      </c>
      <c r="N66" t="s">
        <v>145</v>
      </c>
      <c r="O66" t="s">
        <v>146</v>
      </c>
      <c r="P66" t="str">
        <f t="shared" ref="P66:P129" si="32">CHAR(10)</f>
        <v xml:space="preserve">
</v>
      </c>
      <c r="Q66" t="str">
        <f t="shared" ref="Q66:Q129" si="33">IF(MOD(W66,10)=0,CONCATENATE(P66,P66,L66,L66,P66,P66,P66)," ")</f>
        <v xml:space="preserve"> </v>
      </c>
      <c r="R66" t="str">
        <f t="shared" ref="R66:R129" si="34">IF(W66=20,CONCATENATE(P66,P66,P66,L66,P66,"&lt;center&gt;",P66,P66,"&lt;?php",P66,R$1,P66,"?&gt;",P66,P66,"&lt;/center&gt;",P66,L66,P66,P66,P66,P66),"")</f>
        <v/>
      </c>
      <c r="S66" t="str">
        <f t="shared" ref="S66:S129" si="35">IF(W66=40,CONCATENATE(P66,P66,P66,L66,P66,"&lt;center&gt;",P66,P66,"&lt;?php",P66,S$1,P66,"?&gt;",P66,P66,"&lt;/center&gt;",P66,L66,P66,P66,P66,P66),"")</f>
        <v/>
      </c>
      <c r="T66" t="str">
        <f t="shared" ref="T66:T129" si="36">IF(W66=60,CONCATENATE(P66,P66,P66,L66,P66,"&lt;center&gt;",P66,P66,"&lt;?php",P66,T$1,P66,"?&gt;",P66,P66,"&lt;/center&gt;",P66,L66,P66,P66,P66,P66),"")</f>
        <v/>
      </c>
      <c r="U66" t="str">
        <f t="shared" ref="U66:U129" si="37">IF(W66=80,CONCATENATE(P66,P66,P66,L66,P66,"&lt;center&gt;",P66,P66,"&lt;?php",P66,U$1,P66,"?&gt;",P66,P66,"&lt;/center&gt;",P66,L66,P66,P66,P66,P66),"")</f>
        <v/>
      </c>
      <c r="V66" t="str">
        <f t="shared" ref="V66:V129" si="38">IF(W66=100,CONCATENATE(P66,P66,P66,P66,"&lt;?php",P66,V$1,P66,"?&gt;",P66,P66,P66,P66,P66),"")</f>
        <v/>
      </c>
      <c r="W66">
        <f t="shared" ref="W66:W129" si="39">W65+1</f>
        <v>65</v>
      </c>
      <c r="X66" s="11" t="s">
        <v>147</v>
      </c>
      <c r="Y66" s="12" t="s">
        <v>148</v>
      </c>
      <c r="Z66" s="12" t="s">
        <v>149</v>
      </c>
      <c r="AA66" s="12" t="s">
        <v>150</v>
      </c>
      <c r="AB66" s="1" t="str">
        <f>CONCATENATE(QBs!B2," ",QBs!A2)</f>
        <v>Patrick Mahomes</v>
      </c>
      <c r="AC66" t="str">
        <f>QBs!E2</f>
        <v>QB</v>
      </c>
      <c r="AD66" t="str">
        <f>QBs!C2</f>
        <v>Chiefs</v>
      </c>
      <c r="AE66">
        <f>QBs!D2</f>
        <v>6</v>
      </c>
      <c r="AF66">
        <f>QBs!P2</f>
        <v>58</v>
      </c>
      <c r="AG66">
        <f>QBs!R2</f>
        <v>58</v>
      </c>
      <c r="AH66">
        <f>QBs!T2</f>
        <v>39</v>
      </c>
      <c r="AI66">
        <f>QBs!V2</f>
        <v>159</v>
      </c>
      <c r="AJ66" s="70">
        <f>QBs!X2</f>
        <v>58</v>
      </c>
      <c r="AK66" t="str">
        <f t="shared" ref="AK66:AK129" si="40">AB66</f>
        <v>Patrick Mahomes</v>
      </c>
      <c r="AL66" s="52">
        <f t="shared" ref="AL66:AL129" si="41">ROUNDUP((0.43+0.01*((STDEV($AQ$2:$AQ$312)-STDEV(AQ$2:AQ$312))))*AQ66,0)</f>
        <v>25</v>
      </c>
      <c r="AM66" s="52">
        <f t="shared" ref="AM66:AM129" si="42">ROUNDUP((0.43+0.01*((STDEV($AQ$2:$AQ$312)-STDEV(AR$2:AR$312))))*AR66,0)</f>
        <v>20</v>
      </c>
      <c r="AN66" s="52">
        <f t="shared" ref="AN66:AN129" si="43">ROUNDUP((0.43+0.01*((STDEV($AQ$2:$AQ$312)-STDEV(AS$2:AS$312))))*AS66,0)</f>
        <v>22</v>
      </c>
      <c r="AO66" s="52">
        <f t="shared" ref="AO66:AO129" si="44">ROUNDUP((0.43+0.01*((STDEV($AQ$2:$AQ$312)-STDEV(AT$2:AT$312))))*AT66,0)</f>
        <v>55</v>
      </c>
      <c r="AP66" s="52">
        <f t="shared" ref="AP66:AP129" si="45">ROUNDUP((0.43+0.01*((STDEV($AQ$2:$AQ$312)-STDEV(AU$2:AU$312))))*AU66,0)</f>
        <v>25</v>
      </c>
      <c r="AQ66">
        <f t="shared" ref="AQ66:AQ129" si="46">IF(AF66&gt;0,AF66,1)</f>
        <v>58</v>
      </c>
      <c r="AR66">
        <f t="shared" ref="AR66:AR129" si="47">IF(AG66&gt;0,AG66,1)</f>
        <v>58</v>
      </c>
      <c r="AS66">
        <f t="shared" ref="AS66:AS129" si="48">IF(AH66&gt;0,AH66,1)</f>
        <v>39</v>
      </c>
      <c r="AT66">
        <f t="shared" ref="AT66:AT129" si="49">IF(AI66&gt;0,AI66,1)</f>
        <v>159</v>
      </c>
      <c r="AU66">
        <f t="shared" ref="AU66:AU129" si="50">IF(AJ66&gt;0,AJ66,1)</f>
        <v>58</v>
      </c>
    </row>
    <row r="67" spans="1:47" x14ac:dyDescent="0.35">
      <c r="A67" t="s">
        <v>151</v>
      </c>
      <c r="B67" t="str">
        <f t="shared" si="26"/>
        <v xml:space="preserve">&lt;li&gt; Josh Allen, QB, Bills. Bye: 12.  &lt;/li&gt;  </v>
      </c>
      <c r="C67" t="str">
        <f t="shared" si="27"/>
        <v xml:space="preserve">&lt;li&gt; Josh Allen, QB, Bills. Bye: 12.  -- &lt;b&gt;$24&lt;/b&gt; &lt;/li&gt;  </v>
      </c>
      <c r="D67" t="str">
        <f t="shared" si="28"/>
        <v xml:space="preserve">&lt;li&gt; Josh Allen, QB, Bills. Bye: 12.  -- &lt;b&gt;$19&lt;/b&gt; &lt;/li&gt;  </v>
      </c>
      <c r="E67" t="str">
        <f t="shared" si="29"/>
        <v xml:space="preserve">&lt;li&gt; Josh Allen, QB, Bills. Bye: 12.  -- &lt;b&gt;$22&lt;/b&gt; &lt;/li&gt;  </v>
      </c>
      <c r="F67" t="str">
        <f t="shared" si="30"/>
        <v xml:space="preserve">&lt;li&gt; Josh Allen, QB, Bills. Bye: 12.  -- &lt;b&gt;$54&lt;/b&gt; &lt;/li&gt;  </v>
      </c>
      <c r="G67" t="str">
        <f t="shared" si="31"/>
        <v xml:space="preserve">&lt;li&gt; Josh Allen, QB, Bills. Bye: 12.  -- &lt;b&gt;$23&lt;/b&gt; &lt;/li&gt;  </v>
      </c>
      <c r="H67" t="s">
        <v>139</v>
      </c>
      <c r="I67" t="s">
        <v>140</v>
      </c>
      <c r="J67" t="s">
        <v>141</v>
      </c>
      <c r="K67" t="s">
        <v>142</v>
      </c>
      <c r="L67" t="s">
        <v>143</v>
      </c>
      <c r="M67" t="s">
        <v>144</v>
      </c>
      <c r="N67" t="s">
        <v>145</v>
      </c>
      <c r="O67" t="s">
        <v>146</v>
      </c>
      <c r="P67" t="str">
        <f t="shared" si="32"/>
        <v xml:space="preserve">
</v>
      </c>
      <c r="Q67" t="str">
        <f t="shared" si="33"/>
        <v xml:space="preserve"> </v>
      </c>
      <c r="R67" t="str">
        <f t="shared" si="34"/>
        <v/>
      </c>
      <c r="S67" t="str">
        <f t="shared" si="35"/>
        <v/>
      </c>
      <c r="T67" t="str">
        <f t="shared" si="36"/>
        <v/>
      </c>
      <c r="U67" t="str">
        <f t="shared" si="37"/>
        <v/>
      </c>
      <c r="V67" t="str">
        <f t="shared" si="38"/>
        <v/>
      </c>
      <c r="W67">
        <f t="shared" si="39"/>
        <v>66</v>
      </c>
      <c r="X67" s="11" t="s">
        <v>147</v>
      </c>
      <c r="Y67" s="12" t="s">
        <v>148</v>
      </c>
      <c r="Z67" s="12" t="s">
        <v>149</v>
      </c>
      <c r="AA67" s="12" t="s">
        <v>150</v>
      </c>
      <c r="AB67" s="1" t="str">
        <f>CONCATENATE(QBs!B3," ",QBs!A3)</f>
        <v>Josh Allen</v>
      </c>
      <c r="AC67" t="str">
        <f>QBs!E3</f>
        <v>QB</v>
      </c>
      <c r="AD67" t="str">
        <f>QBs!C3</f>
        <v>Bills</v>
      </c>
      <c r="AE67">
        <f>QBs!D3</f>
        <v>12</v>
      </c>
      <c r="AF67">
        <f>QBs!P3</f>
        <v>55</v>
      </c>
      <c r="AG67">
        <f>QBs!R3</f>
        <v>55</v>
      </c>
      <c r="AH67">
        <f>QBs!T3</f>
        <v>38</v>
      </c>
      <c r="AI67">
        <f>QBs!V3</f>
        <v>156</v>
      </c>
      <c r="AJ67" s="70">
        <f>QBs!X3</f>
        <v>55</v>
      </c>
      <c r="AK67" t="str">
        <f t="shared" si="40"/>
        <v>Josh Allen</v>
      </c>
      <c r="AL67" s="52">
        <f t="shared" si="41"/>
        <v>24</v>
      </c>
      <c r="AM67" s="52">
        <f t="shared" si="42"/>
        <v>19</v>
      </c>
      <c r="AN67" s="52">
        <f t="shared" si="43"/>
        <v>22</v>
      </c>
      <c r="AO67" s="52">
        <f t="shared" si="44"/>
        <v>54</v>
      </c>
      <c r="AP67" s="52">
        <f t="shared" si="45"/>
        <v>23</v>
      </c>
      <c r="AQ67">
        <f t="shared" si="46"/>
        <v>55</v>
      </c>
      <c r="AR67">
        <f t="shared" si="47"/>
        <v>55</v>
      </c>
      <c r="AS67">
        <f t="shared" si="48"/>
        <v>38</v>
      </c>
      <c r="AT67">
        <f t="shared" si="49"/>
        <v>156</v>
      </c>
      <c r="AU67">
        <f t="shared" si="50"/>
        <v>55</v>
      </c>
    </row>
    <row r="68" spans="1:47" x14ac:dyDescent="0.35">
      <c r="A68" t="s">
        <v>152</v>
      </c>
      <c r="B68" t="str">
        <f t="shared" si="26"/>
        <v xml:space="preserve">&lt;li&gt; Jalen Hurts, QB, Eagles. Bye: 5.  &lt;/li&gt;  </v>
      </c>
      <c r="C68" t="str">
        <f t="shared" si="27"/>
        <v xml:space="preserve">&lt;li&gt; Jalen Hurts, QB, Eagles. Bye: 5.  -- &lt;b&gt;$23&lt;/b&gt; &lt;/li&gt;  </v>
      </c>
      <c r="D68" t="str">
        <f t="shared" si="28"/>
        <v xml:space="preserve">&lt;li&gt; Jalen Hurts, QB, Eagles. Bye: 5.  -- &lt;b&gt;$18&lt;/b&gt; &lt;/li&gt;  </v>
      </c>
      <c r="E68" t="str">
        <f t="shared" si="29"/>
        <v xml:space="preserve">&lt;li&gt; Jalen Hurts, QB, Eagles. Bye: 5.  -- &lt;b&gt;$19&lt;/b&gt; &lt;/li&gt;  </v>
      </c>
      <c r="F68" t="str">
        <f t="shared" si="30"/>
        <v xml:space="preserve">&lt;li&gt; Jalen Hurts, QB, Eagles. Bye: 5.  -- &lt;b&gt;$53&lt;/b&gt; &lt;/li&gt;  </v>
      </c>
      <c r="G68" t="str">
        <f t="shared" si="31"/>
        <v xml:space="preserve">&lt;li&gt; Jalen Hurts, QB, Eagles. Bye: 5.  -- &lt;b&gt;$22&lt;/b&gt; &lt;/li&gt;  </v>
      </c>
      <c r="H68" t="s">
        <v>139</v>
      </c>
      <c r="I68" t="s">
        <v>140</v>
      </c>
      <c r="J68" t="s">
        <v>141</v>
      </c>
      <c r="K68" t="s">
        <v>142</v>
      </c>
      <c r="L68" t="s">
        <v>143</v>
      </c>
      <c r="M68" t="s">
        <v>144</v>
      </c>
      <c r="N68" t="s">
        <v>145</v>
      </c>
      <c r="O68" t="s">
        <v>146</v>
      </c>
      <c r="P68" t="str">
        <f t="shared" si="32"/>
        <v xml:space="preserve">
</v>
      </c>
      <c r="Q68" t="str">
        <f t="shared" si="33"/>
        <v xml:space="preserve"> </v>
      </c>
      <c r="R68" t="str">
        <f t="shared" si="34"/>
        <v/>
      </c>
      <c r="S68" t="str">
        <f t="shared" si="35"/>
        <v/>
      </c>
      <c r="T68" t="str">
        <f t="shared" si="36"/>
        <v/>
      </c>
      <c r="U68" t="str">
        <f t="shared" si="37"/>
        <v/>
      </c>
      <c r="V68" t="str">
        <f t="shared" si="38"/>
        <v/>
      </c>
      <c r="W68">
        <f t="shared" si="39"/>
        <v>67</v>
      </c>
      <c r="X68" s="11" t="s">
        <v>147</v>
      </c>
      <c r="Y68" s="12" t="s">
        <v>148</v>
      </c>
      <c r="Z68" s="12" t="s">
        <v>149</v>
      </c>
      <c r="AA68" s="12" t="s">
        <v>150</v>
      </c>
      <c r="AB68" s="1" t="str">
        <f>CONCATENATE(QBs!B4," ",QBs!A4)</f>
        <v>Jalen Hurts</v>
      </c>
      <c r="AC68" t="str">
        <f>QBs!E4</f>
        <v>QB</v>
      </c>
      <c r="AD68" t="str">
        <f>QBs!C4</f>
        <v>Eagles</v>
      </c>
      <c r="AE68">
        <f>QBs!D4</f>
        <v>5</v>
      </c>
      <c r="AF68">
        <f>QBs!P4</f>
        <v>52</v>
      </c>
      <c r="AG68">
        <f>QBs!R4</f>
        <v>52</v>
      </c>
      <c r="AH68">
        <f>QBs!T4</f>
        <v>34</v>
      </c>
      <c r="AI68">
        <f>QBs!V4</f>
        <v>153</v>
      </c>
      <c r="AJ68" s="70">
        <f>QBs!X4</f>
        <v>52</v>
      </c>
      <c r="AK68" t="str">
        <f t="shared" si="40"/>
        <v>Jalen Hurts</v>
      </c>
      <c r="AL68" s="52">
        <f t="shared" si="41"/>
        <v>23</v>
      </c>
      <c r="AM68" s="52">
        <f t="shared" si="42"/>
        <v>18</v>
      </c>
      <c r="AN68" s="52">
        <f t="shared" si="43"/>
        <v>19</v>
      </c>
      <c r="AO68" s="52">
        <f t="shared" si="44"/>
        <v>53</v>
      </c>
      <c r="AP68" s="52">
        <f t="shared" si="45"/>
        <v>22</v>
      </c>
      <c r="AQ68">
        <f t="shared" si="46"/>
        <v>52</v>
      </c>
      <c r="AR68">
        <f t="shared" si="47"/>
        <v>52</v>
      </c>
      <c r="AS68">
        <f t="shared" si="48"/>
        <v>34</v>
      </c>
      <c r="AT68">
        <f t="shared" si="49"/>
        <v>153</v>
      </c>
      <c r="AU68">
        <f t="shared" si="50"/>
        <v>52</v>
      </c>
    </row>
    <row r="69" spans="1:47" x14ac:dyDescent="0.35">
      <c r="A69" t="s">
        <v>153</v>
      </c>
      <c r="B69" t="str">
        <f t="shared" si="26"/>
        <v xml:space="preserve">&lt;li&gt; C.J. Stroud, QB, Texans. Bye: 14.  &lt;/li&gt;  </v>
      </c>
      <c r="C69" t="str">
        <f t="shared" si="27"/>
        <v xml:space="preserve">&lt;li&gt; C.J. Stroud, QB, Texans. Bye: 14.  -- &lt;b&gt;$19&lt;/b&gt; &lt;/li&gt;  </v>
      </c>
      <c r="D69" t="str">
        <f t="shared" si="28"/>
        <v xml:space="preserve">&lt;li&gt; C.J. Stroud, QB, Texans. Bye: 14.  -- &lt;b&gt;$15&lt;/b&gt; &lt;/li&gt;  </v>
      </c>
      <c r="E69" t="str">
        <f t="shared" si="29"/>
        <v xml:space="preserve">&lt;li&gt; C.J. Stroud, QB, Texans. Bye: 14.  -- &lt;b&gt;$19&lt;/b&gt; &lt;/li&gt;  </v>
      </c>
      <c r="F69" t="str">
        <f t="shared" si="30"/>
        <v xml:space="preserve">&lt;li&gt; C.J. Stroud, QB, Texans. Bye: 14.  -- &lt;b&gt;$50&lt;/b&gt; &lt;/li&gt;  </v>
      </c>
      <c r="G69" t="str">
        <f t="shared" si="31"/>
        <v xml:space="preserve">&lt;li&gt; C.J. Stroud, QB, Texans. Bye: 14.  -- &lt;b&gt;$19&lt;/b&gt; &lt;/li&gt;  </v>
      </c>
      <c r="H69" t="s">
        <v>139</v>
      </c>
      <c r="I69" t="s">
        <v>140</v>
      </c>
      <c r="J69" t="s">
        <v>141</v>
      </c>
      <c r="K69" t="s">
        <v>142</v>
      </c>
      <c r="L69" t="s">
        <v>143</v>
      </c>
      <c r="M69" t="s">
        <v>144</v>
      </c>
      <c r="N69" t="s">
        <v>145</v>
      </c>
      <c r="O69" t="s">
        <v>146</v>
      </c>
      <c r="P69" t="str">
        <f t="shared" si="32"/>
        <v xml:space="preserve">
</v>
      </c>
      <c r="Q69" t="str">
        <f t="shared" si="33"/>
        <v xml:space="preserve"> </v>
      </c>
      <c r="R69" t="str">
        <f t="shared" si="34"/>
        <v/>
      </c>
      <c r="S69" t="str">
        <f t="shared" si="35"/>
        <v/>
      </c>
      <c r="T69" t="str">
        <f t="shared" si="36"/>
        <v/>
      </c>
      <c r="U69" t="str">
        <f t="shared" si="37"/>
        <v/>
      </c>
      <c r="V69" t="str">
        <f t="shared" si="38"/>
        <v/>
      </c>
      <c r="W69">
        <f t="shared" si="39"/>
        <v>68</v>
      </c>
      <c r="X69" s="11" t="s">
        <v>147</v>
      </c>
      <c r="Y69" s="12" t="s">
        <v>148</v>
      </c>
      <c r="Z69" s="12" t="s">
        <v>149</v>
      </c>
      <c r="AA69" s="12" t="s">
        <v>150</v>
      </c>
      <c r="AB69" s="1" t="str">
        <f>CONCATENATE(QBs!B5," ",QBs!A5)</f>
        <v>C.J. Stroud</v>
      </c>
      <c r="AC69" t="str">
        <f>QBs!E5</f>
        <v>QB</v>
      </c>
      <c r="AD69" t="str">
        <f>QBs!C5</f>
        <v>Texans</v>
      </c>
      <c r="AE69">
        <f>QBs!D5</f>
        <v>14</v>
      </c>
      <c r="AF69">
        <f>QBs!P5</f>
        <v>44</v>
      </c>
      <c r="AG69">
        <f>QBs!R5</f>
        <v>44</v>
      </c>
      <c r="AH69">
        <f>QBs!T5</f>
        <v>34</v>
      </c>
      <c r="AI69">
        <f>QBs!V5</f>
        <v>145</v>
      </c>
      <c r="AJ69" s="70">
        <f>QBs!X5</f>
        <v>44</v>
      </c>
      <c r="AK69" t="str">
        <f t="shared" si="40"/>
        <v>C.J. Stroud</v>
      </c>
      <c r="AL69" s="52">
        <f t="shared" si="41"/>
        <v>19</v>
      </c>
      <c r="AM69" s="52">
        <f t="shared" si="42"/>
        <v>15</v>
      </c>
      <c r="AN69" s="52">
        <f t="shared" si="43"/>
        <v>19</v>
      </c>
      <c r="AO69" s="52">
        <f t="shared" si="44"/>
        <v>50</v>
      </c>
      <c r="AP69" s="52">
        <f t="shared" si="45"/>
        <v>19</v>
      </c>
      <c r="AQ69">
        <f t="shared" si="46"/>
        <v>44</v>
      </c>
      <c r="AR69">
        <f t="shared" si="47"/>
        <v>44</v>
      </c>
      <c r="AS69">
        <f t="shared" si="48"/>
        <v>34</v>
      </c>
      <c r="AT69">
        <f t="shared" si="49"/>
        <v>145</v>
      </c>
      <c r="AU69">
        <f t="shared" si="50"/>
        <v>44</v>
      </c>
    </row>
    <row r="70" spans="1:47" x14ac:dyDescent="0.35">
      <c r="B70" t="str">
        <f t="shared" si="26"/>
        <v xml:space="preserve">&lt;li&gt; Jordan Love, QB, Packers. Bye: 10.  &lt;/li&gt;  </v>
      </c>
      <c r="C70" t="str">
        <f t="shared" si="27"/>
        <v xml:space="preserve">&lt;li&gt; Jordan Love, QB, Packers. Bye: 10.  -- &lt;b&gt;$14&lt;/b&gt; &lt;/li&gt;  </v>
      </c>
      <c r="D70" t="str">
        <f t="shared" si="28"/>
        <v xml:space="preserve">&lt;li&gt; Jordan Love, QB, Packers. Bye: 10.  -- &lt;b&gt;$11&lt;/b&gt; &lt;/li&gt;  </v>
      </c>
      <c r="E70" t="str">
        <f t="shared" si="29"/>
        <v xml:space="preserve">&lt;li&gt; Jordan Love, QB, Packers. Bye: 10.  -- &lt;b&gt;$15&lt;/b&gt; &lt;/li&gt;  </v>
      </c>
      <c r="F70" t="str">
        <f t="shared" si="30"/>
        <v xml:space="preserve">&lt;li&gt; Jordan Love, QB, Packers. Bye: 10.  -- &lt;b&gt;$46&lt;/b&gt; &lt;/li&gt;  </v>
      </c>
      <c r="G70" t="str">
        <f t="shared" si="31"/>
        <v xml:space="preserve">&lt;li&gt; Jordan Love, QB, Packers. Bye: 10.  -- &lt;b&gt;$13&lt;/b&gt; &lt;/li&gt;  </v>
      </c>
      <c r="H70" t="s">
        <v>139</v>
      </c>
      <c r="I70" t="s">
        <v>140</v>
      </c>
      <c r="J70" t="s">
        <v>141</v>
      </c>
      <c r="K70" t="s">
        <v>142</v>
      </c>
      <c r="L70" t="s">
        <v>143</v>
      </c>
      <c r="M70" t="s">
        <v>144</v>
      </c>
      <c r="N70" t="s">
        <v>145</v>
      </c>
      <c r="O70" t="s">
        <v>146</v>
      </c>
      <c r="P70" t="str">
        <f t="shared" si="32"/>
        <v xml:space="preserve">
</v>
      </c>
      <c r="Q70" t="str">
        <f t="shared" si="33"/>
        <v xml:space="preserve"> </v>
      </c>
      <c r="R70" t="str">
        <f t="shared" si="34"/>
        <v/>
      </c>
      <c r="S70" t="str">
        <f t="shared" si="35"/>
        <v/>
      </c>
      <c r="T70" t="str">
        <f t="shared" si="36"/>
        <v/>
      </c>
      <c r="U70" t="str">
        <f t="shared" si="37"/>
        <v/>
      </c>
      <c r="V70" t="str">
        <f t="shared" si="38"/>
        <v/>
      </c>
      <c r="W70">
        <f t="shared" si="39"/>
        <v>69</v>
      </c>
      <c r="X70" s="11" t="s">
        <v>147</v>
      </c>
      <c r="Y70" s="12" t="s">
        <v>148</v>
      </c>
      <c r="Z70" s="12" t="s">
        <v>149</v>
      </c>
      <c r="AA70" s="12" t="s">
        <v>150</v>
      </c>
      <c r="AB70" s="1" t="str">
        <f>CONCATENATE(QBs!B6," ",QBs!A6)</f>
        <v>Jordan Love</v>
      </c>
      <c r="AC70" t="str">
        <f>QBs!E6</f>
        <v>QB</v>
      </c>
      <c r="AD70" t="str">
        <f>QBs!C6</f>
        <v>Packers</v>
      </c>
      <c r="AE70">
        <f>QBs!D6</f>
        <v>10</v>
      </c>
      <c r="AF70">
        <f>QBs!P6</f>
        <v>31</v>
      </c>
      <c r="AG70">
        <f>QBs!R6</f>
        <v>31</v>
      </c>
      <c r="AH70">
        <f>QBs!T6</f>
        <v>27</v>
      </c>
      <c r="AI70">
        <f>QBs!V6</f>
        <v>132</v>
      </c>
      <c r="AJ70" s="70">
        <f>QBs!X6</f>
        <v>31</v>
      </c>
      <c r="AK70" t="str">
        <f t="shared" si="40"/>
        <v>Jordan Love</v>
      </c>
      <c r="AL70" s="52">
        <f t="shared" si="41"/>
        <v>14</v>
      </c>
      <c r="AM70" s="52">
        <f t="shared" si="42"/>
        <v>11</v>
      </c>
      <c r="AN70" s="52">
        <f t="shared" si="43"/>
        <v>15</v>
      </c>
      <c r="AO70" s="52">
        <f t="shared" si="44"/>
        <v>46</v>
      </c>
      <c r="AP70" s="52">
        <f t="shared" si="45"/>
        <v>13</v>
      </c>
      <c r="AQ70">
        <f t="shared" si="46"/>
        <v>31</v>
      </c>
      <c r="AR70">
        <f t="shared" si="47"/>
        <v>31</v>
      </c>
      <c r="AS70">
        <f t="shared" si="48"/>
        <v>27</v>
      </c>
      <c r="AT70">
        <f t="shared" si="49"/>
        <v>132</v>
      </c>
      <c r="AU70">
        <f t="shared" si="50"/>
        <v>31</v>
      </c>
    </row>
    <row r="71" spans="1:47" x14ac:dyDescent="0.35">
      <c r="A71" t="s">
        <v>154</v>
      </c>
      <c r="B71" t="str">
        <f t="shared" si="26"/>
        <v xml:space="preserve">&lt;li&gt; Joe Burrow, QB, Bengals. Bye: 12.  &lt;/li&gt; 
&lt;br&gt;&lt;br&gt;
</v>
      </c>
      <c r="C71" t="str">
        <f t="shared" si="27"/>
        <v xml:space="preserve">&lt;li&gt; Joe Burrow, QB, Bengals. Bye: 12.  -- &lt;b&gt;$12&lt;/b&gt; &lt;/li&gt; 
&lt;br&gt;&lt;br&gt;
</v>
      </c>
      <c r="D71" t="str">
        <f t="shared" si="28"/>
        <v xml:space="preserve">&lt;li&gt; Joe Burrow, QB, Bengals. Bye: 12.  -- &lt;b&gt;$9&lt;/b&gt; &lt;/li&gt; 
&lt;br&gt;&lt;br&gt;
</v>
      </c>
      <c r="E71" t="str">
        <f t="shared" si="29"/>
        <v xml:space="preserve">&lt;li&gt; Joe Burrow, QB, Bengals. Bye: 12.  -- &lt;b&gt;$12&lt;/b&gt; &lt;/li&gt; 
&lt;br&gt;&lt;br&gt;
</v>
      </c>
      <c r="F71" t="str">
        <f t="shared" si="30"/>
        <v xml:space="preserve">&lt;li&gt; Joe Burrow, QB, Bengals. Bye: 12.  -- &lt;b&gt;$44&lt;/b&gt; &lt;/li&gt; 
&lt;br&gt;&lt;br&gt;
</v>
      </c>
      <c r="G71" t="str">
        <f t="shared" si="31"/>
        <v xml:space="preserve">&lt;li&gt; Joe Burrow, QB, Bengals. Bye: 12.  -- &lt;b&gt;$12&lt;/b&gt; &lt;/li&gt; 
&lt;br&gt;&lt;br&gt;
</v>
      </c>
      <c r="H71" t="s">
        <v>139</v>
      </c>
      <c r="I71" t="s">
        <v>140</v>
      </c>
      <c r="J71" t="s">
        <v>141</v>
      </c>
      <c r="K71" t="s">
        <v>142</v>
      </c>
      <c r="L71" t="s">
        <v>143</v>
      </c>
      <c r="M71" t="s">
        <v>144</v>
      </c>
      <c r="N71" t="s">
        <v>145</v>
      </c>
      <c r="O71" t="s">
        <v>146</v>
      </c>
      <c r="P71" t="str">
        <f t="shared" si="32"/>
        <v xml:space="preserve">
</v>
      </c>
      <c r="Q71" t="str">
        <f t="shared" si="33"/>
        <v xml:space="preserve">
&lt;br&gt;&lt;br&gt;
</v>
      </c>
      <c r="R71" t="str">
        <f t="shared" si="34"/>
        <v/>
      </c>
      <c r="S71" t="str">
        <f t="shared" si="35"/>
        <v/>
      </c>
      <c r="T71" t="str">
        <f t="shared" si="36"/>
        <v/>
      </c>
      <c r="U71" t="str">
        <f t="shared" si="37"/>
        <v/>
      </c>
      <c r="V71" t="str">
        <f t="shared" si="38"/>
        <v/>
      </c>
      <c r="W71">
        <f t="shared" si="39"/>
        <v>70</v>
      </c>
      <c r="X71" s="11" t="s">
        <v>147</v>
      </c>
      <c r="Y71" s="12" t="s">
        <v>148</v>
      </c>
      <c r="Z71" s="12" t="s">
        <v>149</v>
      </c>
      <c r="AA71" s="12" t="s">
        <v>150</v>
      </c>
      <c r="AB71" s="1" t="str">
        <f>CONCATENATE(QBs!B7," ",QBs!A7)</f>
        <v>Joe Burrow</v>
      </c>
      <c r="AC71" t="str">
        <f>QBs!E7</f>
        <v>QB</v>
      </c>
      <c r="AD71" t="str">
        <f>QBs!C7</f>
        <v>Bengals</v>
      </c>
      <c r="AE71">
        <f>QBs!D7</f>
        <v>12</v>
      </c>
      <c r="AF71">
        <f>QBs!P7</f>
        <v>27</v>
      </c>
      <c r="AG71">
        <f>QBs!R7</f>
        <v>27</v>
      </c>
      <c r="AH71">
        <f>QBs!T7</f>
        <v>21</v>
      </c>
      <c r="AI71">
        <f>QBs!V7</f>
        <v>128</v>
      </c>
      <c r="AJ71" s="70">
        <f>QBs!X7</f>
        <v>27</v>
      </c>
      <c r="AK71" t="str">
        <f t="shared" si="40"/>
        <v>Joe Burrow</v>
      </c>
      <c r="AL71" s="52">
        <f t="shared" si="41"/>
        <v>12</v>
      </c>
      <c r="AM71" s="52">
        <f t="shared" si="42"/>
        <v>9</v>
      </c>
      <c r="AN71" s="52">
        <f t="shared" si="43"/>
        <v>12</v>
      </c>
      <c r="AO71" s="52">
        <f t="shared" si="44"/>
        <v>44</v>
      </c>
      <c r="AP71" s="52">
        <f t="shared" si="45"/>
        <v>12</v>
      </c>
      <c r="AQ71">
        <f t="shared" si="46"/>
        <v>27</v>
      </c>
      <c r="AR71">
        <f t="shared" si="47"/>
        <v>27</v>
      </c>
      <c r="AS71">
        <f t="shared" si="48"/>
        <v>21</v>
      </c>
      <c r="AT71">
        <f t="shared" si="49"/>
        <v>128</v>
      </c>
      <c r="AU71">
        <f t="shared" si="50"/>
        <v>27</v>
      </c>
    </row>
    <row r="72" spans="1:47" x14ac:dyDescent="0.35">
      <c r="B72" t="str">
        <f t="shared" si="26"/>
        <v xml:space="preserve">&lt;li&gt; Tua Tagovailoa, QB, Dolphins. Bye: 6.  &lt;/li&gt;  </v>
      </c>
      <c r="C72" t="str">
        <f t="shared" si="27"/>
        <v xml:space="preserve">&lt;li&gt; Tua Tagovailoa, QB, Dolphins. Bye: 6.  -- &lt;b&gt;$9&lt;/b&gt; &lt;/li&gt;  </v>
      </c>
      <c r="D72" t="str">
        <f t="shared" si="28"/>
        <v xml:space="preserve">&lt;li&gt; Tua Tagovailoa, QB, Dolphins. Bye: 6.  -- &lt;b&gt;$7&lt;/b&gt; &lt;/li&gt;  </v>
      </c>
      <c r="E72" t="str">
        <f t="shared" si="29"/>
        <v xml:space="preserve">&lt;li&gt; Tua Tagovailoa, QB, Dolphins. Bye: 6.  -- &lt;b&gt;$9&lt;/b&gt; &lt;/li&gt;  </v>
      </c>
      <c r="F72" t="str">
        <f t="shared" si="30"/>
        <v xml:space="preserve">&lt;li&gt; Tua Tagovailoa, QB, Dolphins. Bye: 6.  -- &lt;b&gt;$42&lt;/b&gt; &lt;/li&gt;  </v>
      </c>
      <c r="G72" t="str">
        <f t="shared" si="31"/>
        <v xml:space="preserve">&lt;li&gt; Tua Tagovailoa, QB, Dolphins. Bye: 6.  -- &lt;b&gt;$8&lt;/b&gt; &lt;/li&gt;  </v>
      </c>
      <c r="H72" t="s">
        <v>139</v>
      </c>
      <c r="I72" t="s">
        <v>140</v>
      </c>
      <c r="J72" t="s">
        <v>141</v>
      </c>
      <c r="K72" t="s">
        <v>142</v>
      </c>
      <c r="L72" t="s">
        <v>143</v>
      </c>
      <c r="M72" t="s">
        <v>144</v>
      </c>
      <c r="N72" t="s">
        <v>145</v>
      </c>
      <c r="O72" t="s">
        <v>146</v>
      </c>
      <c r="P72" t="str">
        <f t="shared" si="32"/>
        <v xml:space="preserve">
</v>
      </c>
      <c r="Q72" t="str">
        <f t="shared" si="33"/>
        <v xml:space="preserve"> </v>
      </c>
      <c r="R72" t="str">
        <f t="shared" si="34"/>
        <v/>
      </c>
      <c r="S72" t="str">
        <f t="shared" si="35"/>
        <v/>
      </c>
      <c r="T72" t="str">
        <f t="shared" si="36"/>
        <v/>
      </c>
      <c r="U72" t="str">
        <f t="shared" si="37"/>
        <v/>
      </c>
      <c r="V72" t="str">
        <f t="shared" si="38"/>
        <v/>
      </c>
      <c r="W72">
        <f t="shared" si="39"/>
        <v>71</v>
      </c>
      <c r="X72" s="11" t="s">
        <v>147</v>
      </c>
      <c r="Y72" s="12" t="s">
        <v>148</v>
      </c>
      <c r="Z72" s="12" t="s">
        <v>149</v>
      </c>
      <c r="AA72" s="12" t="s">
        <v>150</v>
      </c>
      <c r="AB72" s="1" t="str">
        <f>CONCATENATE(QBs!B8," ",QBs!A8)</f>
        <v>Tua Tagovailoa</v>
      </c>
      <c r="AC72" t="str">
        <f>QBs!E8</f>
        <v>QB</v>
      </c>
      <c r="AD72" t="str">
        <f>QBs!C8</f>
        <v>Dolphins</v>
      </c>
      <c r="AE72">
        <f>QBs!D8</f>
        <v>6</v>
      </c>
      <c r="AF72">
        <f>QBs!P8</f>
        <v>19</v>
      </c>
      <c r="AG72">
        <f>QBs!R8</f>
        <v>19</v>
      </c>
      <c r="AH72">
        <f>QBs!T8</f>
        <v>16</v>
      </c>
      <c r="AI72">
        <f>QBs!V8</f>
        <v>120</v>
      </c>
      <c r="AJ72" s="70">
        <f>QBs!X8</f>
        <v>19</v>
      </c>
      <c r="AK72" t="str">
        <f t="shared" si="40"/>
        <v>Tua Tagovailoa</v>
      </c>
      <c r="AL72" s="52">
        <f t="shared" si="41"/>
        <v>9</v>
      </c>
      <c r="AM72" s="52">
        <f t="shared" si="42"/>
        <v>7</v>
      </c>
      <c r="AN72" s="52">
        <f t="shared" si="43"/>
        <v>9</v>
      </c>
      <c r="AO72" s="52">
        <f t="shared" si="44"/>
        <v>42</v>
      </c>
      <c r="AP72" s="52">
        <f t="shared" si="45"/>
        <v>8</v>
      </c>
      <c r="AQ72">
        <f t="shared" si="46"/>
        <v>19</v>
      </c>
      <c r="AR72">
        <f t="shared" si="47"/>
        <v>19</v>
      </c>
      <c r="AS72">
        <f t="shared" si="48"/>
        <v>16</v>
      </c>
      <c r="AT72">
        <f t="shared" si="49"/>
        <v>120</v>
      </c>
      <c r="AU72">
        <f t="shared" si="50"/>
        <v>19</v>
      </c>
    </row>
    <row r="73" spans="1:47" x14ac:dyDescent="0.35">
      <c r="B73" t="str">
        <f t="shared" si="26"/>
        <v xml:space="preserve">&lt;li&gt; Anthony Richardson, QB, Colts. Bye: 14.  &lt;/li&gt;  </v>
      </c>
      <c r="C73" t="str">
        <f t="shared" si="27"/>
        <v xml:space="preserve">&lt;li&gt; Anthony Richardson, QB, Colts. Bye: 14.  -- &lt;b&gt;$8&lt;/b&gt; &lt;/li&gt;  </v>
      </c>
      <c r="D73" t="str">
        <f t="shared" si="28"/>
        <v xml:space="preserve">&lt;li&gt; Anthony Richardson, QB, Colts. Bye: 14.  -- &lt;b&gt;$6&lt;/b&gt; &lt;/li&gt;  </v>
      </c>
      <c r="E73" t="str">
        <f t="shared" si="29"/>
        <v xml:space="preserve">&lt;li&gt; Anthony Richardson, QB, Colts. Bye: 14.  -- &lt;b&gt;$4&lt;/b&gt; &lt;/li&gt;  </v>
      </c>
      <c r="F73" t="str">
        <f t="shared" si="30"/>
        <v xml:space="preserve">&lt;li&gt; Anthony Richardson, QB, Colts. Bye: 14.  -- &lt;b&gt;$41&lt;/b&gt; &lt;/li&gt;  </v>
      </c>
      <c r="G73" t="str">
        <f t="shared" si="31"/>
        <v xml:space="preserve">&lt;li&gt; Anthony Richardson, QB, Colts. Bye: 14.  -- &lt;b&gt;$8&lt;/b&gt; &lt;/li&gt;  </v>
      </c>
      <c r="H73" t="s">
        <v>139</v>
      </c>
      <c r="I73" t="s">
        <v>140</v>
      </c>
      <c r="J73" t="s">
        <v>141</v>
      </c>
      <c r="K73" t="s">
        <v>142</v>
      </c>
      <c r="L73" t="s">
        <v>143</v>
      </c>
      <c r="M73" t="s">
        <v>144</v>
      </c>
      <c r="N73" t="s">
        <v>145</v>
      </c>
      <c r="O73" t="s">
        <v>146</v>
      </c>
      <c r="P73" t="str">
        <f t="shared" si="32"/>
        <v xml:space="preserve">
</v>
      </c>
      <c r="Q73" t="str">
        <f t="shared" si="33"/>
        <v xml:space="preserve"> </v>
      </c>
      <c r="R73" t="str">
        <f t="shared" si="34"/>
        <v/>
      </c>
      <c r="S73" t="str">
        <f t="shared" si="35"/>
        <v/>
      </c>
      <c r="T73" t="str">
        <f t="shared" si="36"/>
        <v/>
      </c>
      <c r="U73" t="str">
        <f t="shared" si="37"/>
        <v/>
      </c>
      <c r="V73" t="str">
        <f t="shared" si="38"/>
        <v/>
      </c>
      <c r="W73">
        <f t="shared" si="39"/>
        <v>72</v>
      </c>
      <c r="X73" s="11" t="s">
        <v>147</v>
      </c>
      <c r="Y73" s="12" t="s">
        <v>148</v>
      </c>
      <c r="Z73" s="12" t="s">
        <v>149</v>
      </c>
      <c r="AA73" s="12" t="s">
        <v>150</v>
      </c>
      <c r="AB73" s="1" t="str">
        <f>CONCATENATE(QBs!B9," ",QBs!A9)</f>
        <v>Anthony Richardson</v>
      </c>
      <c r="AC73" t="str">
        <f>QBs!E9</f>
        <v>QB</v>
      </c>
      <c r="AD73" t="str">
        <f>QBs!C9</f>
        <v>Colts</v>
      </c>
      <c r="AE73">
        <f>QBs!D9</f>
        <v>14</v>
      </c>
      <c r="AF73">
        <f>QBs!P9</f>
        <v>18</v>
      </c>
      <c r="AG73">
        <f>QBs!R9</f>
        <v>18</v>
      </c>
      <c r="AH73">
        <f>QBs!T9</f>
        <v>7</v>
      </c>
      <c r="AI73">
        <f>QBs!V9</f>
        <v>119</v>
      </c>
      <c r="AJ73" s="70">
        <f>QBs!X9</f>
        <v>18</v>
      </c>
      <c r="AK73" t="str">
        <f t="shared" si="40"/>
        <v>Anthony Richardson</v>
      </c>
      <c r="AL73" s="52">
        <f t="shared" si="41"/>
        <v>8</v>
      </c>
      <c r="AM73" s="52">
        <f t="shared" si="42"/>
        <v>6</v>
      </c>
      <c r="AN73" s="52">
        <f t="shared" si="43"/>
        <v>4</v>
      </c>
      <c r="AO73" s="52">
        <f t="shared" si="44"/>
        <v>41</v>
      </c>
      <c r="AP73" s="52">
        <f t="shared" si="45"/>
        <v>8</v>
      </c>
      <c r="AQ73">
        <f t="shared" si="46"/>
        <v>18</v>
      </c>
      <c r="AR73">
        <f t="shared" si="47"/>
        <v>18</v>
      </c>
      <c r="AS73">
        <f t="shared" si="48"/>
        <v>7</v>
      </c>
      <c r="AT73">
        <f t="shared" si="49"/>
        <v>119</v>
      </c>
      <c r="AU73">
        <f t="shared" si="50"/>
        <v>18</v>
      </c>
    </row>
    <row r="74" spans="1:47" x14ac:dyDescent="0.35">
      <c r="B74" t="str">
        <f t="shared" si="26"/>
        <v xml:space="preserve">&lt;li&gt; Lamar Jackson, QB, Ravens. Bye: 14.  &lt;/li&gt;  </v>
      </c>
      <c r="C74" t="str">
        <f t="shared" si="27"/>
        <v xml:space="preserve">&lt;li&gt; Lamar Jackson, QB, Ravens. Bye: 14.  -- &lt;b&gt;$5&lt;/b&gt; &lt;/li&gt;  </v>
      </c>
      <c r="D74" t="str">
        <f t="shared" si="28"/>
        <v xml:space="preserve">&lt;li&gt; Lamar Jackson, QB, Ravens. Bye: 14.  -- &lt;b&gt;$4&lt;/b&gt; &lt;/li&gt;  </v>
      </c>
      <c r="E74" t="str">
        <f t="shared" si="29"/>
        <v xml:space="preserve">&lt;li&gt; Lamar Jackson, QB, Ravens. Bye: 14.  -- &lt;b&gt;$1&lt;/b&gt; &lt;/li&gt;  </v>
      </c>
      <c r="F74" t="str">
        <f t="shared" si="30"/>
        <v xml:space="preserve">&lt;li&gt; Lamar Jackson, QB, Ravens. Bye: 14.  -- &lt;b&gt;$39&lt;/b&gt; &lt;/li&gt;  </v>
      </c>
      <c r="G74" t="str">
        <f t="shared" si="31"/>
        <v xml:space="preserve">&lt;li&gt; Lamar Jackson, QB, Ravens. Bye: 14.  -- &lt;b&gt;$5&lt;/b&gt; &lt;/li&gt;  </v>
      </c>
      <c r="H74" t="s">
        <v>139</v>
      </c>
      <c r="I74" t="s">
        <v>140</v>
      </c>
      <c r="J74" t="s">
        <v>141</v>
      </c>
      <c r="K74" t="s">
        <v>142</v>
      </c>
      <c r="L74" t="s">
        <v>143</v>
      </c>
      <c r="M74" t="s">
        <v>144</v>
      </c>
      <c r="N74" t="s">
        <v>145</v>
      </c>
      <c r="O74" t="s">
        <v>146</v>
      </c>
      <c r="P74" t="str">
        <f t="shared" si="32"/>
        <v xml:space="preserve">
</v>
      </c>
      <c r="Q74" t="str">
        <f t="shared" si="33"/>
        <v xml:space="preserve"> </v>
      </c>
      <c r="R74" t="str">
        <f t="shared" si="34"/>
        <v/>
      </c>
      <c r="S74" t="str">
        <f t="shared" si="35"/>
        <v/>
      </c>
      <c r="T74" t="str">
        <f t="shared" si="36"/>
        <v/>
      </c>
      <c r="U74" t="str">
        <f t="shared" si="37"/>
        <v/>
      </c>
      <c r="V74" t="str">
        <f t="shared" si="38"/>
        <v/>
      </c>
      <c r="W74">
        <f t="shared" si="39"/>
        <v>73</v>
      </c>
      <c r="X74" s="11" t="s">
        <v>147</v>
      </c>
      <c r="Y74" s="12" t="s">
        <v>148</v>
      </c>
      <c r="Z74" s="12" t="s">
        <v>149</v>
      </c>
      <c r="AA74" s="12" t="s">
        <v>150</v>
      </c>
      <c r="AB74" s="1" t="str">
        <f>CONCATENATE(QBs!B10," ",QBs!A10)</f>
        <v>Lamar Jackson</v>
      </c>
      <c r="AC74" t="str">
        <f>QBs!E10</f>
        <v>QB</v>
      </c>
      <c r="AD74" t="str">
        <f>QBs!C10</f>
        <v>Ravens</v>
      </c>
      <c r="AE74">
        <f>QBs!D10</f>
        <v>14</v>
      </c>
      <c r="AF74">
        <f>QBs!P10</f>
        <v>11</v>
      </c>
      <c r="AG74">
        <f>QBs!R10</f>
        <v>11</v>
      </c>
      <c r="AH74">
        <f>QBs!T10</f>
        <v>-9</v>
      </c>
      <c r="AI74">
        <f>QBs!V10</f>
        <v>112</v>
      </c>
      <c r="AJ74" s="70">
        <f>QBs!X10</f>
        <v>11</v>
      </c>
      <c r="AK74" t="str">
        <f t="shared" si="40"/>
        <v>Lamar Jackson</v>
      </c>
      <c r="AL74" s="52">
        <f t="shared" si="41"/>
        <v>5</v>
      </c>
      <c r="AM74" s="52">
        <f t="shared" si="42"/>
        <v>4</v>
      </c>
      <c r="AN74" s="52">
        <f t="shared" si="43"/>
        <v>1</v>
      </c>
      <c r="AO74" s="52">
        <f t="shared" si="44"/>
        <v>39</v>
      </c>
      <c r="AP74" s="52">
        <f t="shared" si="45"/>
        <v>5</v>
      </c>
      <c r="AQ74">
        <f t="shared" si="46"/>
        <v>11</v>
      </c>
      <c r="AR74">
        <f t="shared" si="47"/>
        <v>11</v>
      </c>
      <c r="AS74">
        <f t="shared" si="48"/>
        <v>1</v>
      </c>
      <c r="AT74">
        <f t="shared" si="49"/>
        <v>112</v>
      </c>
      <c r="AU74">
        <f t="shared" si="50"/>
        <v>11</v>
      </c>
    </row>
    <row r="75" spans="1:47" x14ac:dyDescent="0.35">
      <c r="B75" t="str">
        <f t="shared" si="26"/>
        <v xml:space="preserve">&lt;li&gt; Dak Prescott, QB, Cowboys. Bye: 7.  &lt;/li&gt;  </v>
      </c>
      <c r="C75" t="str">
        <f t="shared" si="27"/>
        <v xml:space="preserve">&lt;li&gt; Dak Prescott, QB, Cowboys. Bye: 7.  -- &lt;b&gt;$4&lt;/b&gt; &lt;/li&gt;  </v>
      </c>
      <c r="D75" t="str">
        <f t="shared" si="28"/>
        <v xml:space="preserve">&lt;li&gt; Dak Prescott, QB, Cowboys. Bye: 7.  -- &lt;b&gt;$3&lt;/b&gt; &lt;/li&gt;  </v>
      </c>
      <c r="E75" t="str">
        <f t="shared" si="29"/>
        <v xml:space="preserve">&lt;li&gt; Dak Prescott, QB, Cowboys. Bye: 7.  -- &lt;b&gt;$5&lt;/b&gt; &lt;/li&gt;  </v>
      </c>
      <c r="F75" t="str">
        <f t="shared" si="30"/>
        <v xml:space="preserve">&lt;li&gt; Dak Prescott, QB, Cowboys. Bye: 7.  -- &lt;b&gt;$38&lt;/b&gt; &lt;/li&gt;  </v>
      </c>
      <c r="G75" t="str">
        <f t="shared" si="31"/>
        <v xml:space="preserve">&lt;li&gt; Dak Prescott, QB, Cowboys. Bye: 7.  -- &lt;b&gt;$4&lt;/b&gt; &lt;/li&gt;  </v>
      </c>
      <c r="H75" t="s">
        <v>139</v>
      </c>
      <c r="I75" t="s">
        <v>140</v>
      </c>
      <c r="J75" t="s">
        <v>141</v>
      </c>
      <c r="K75" t="s">
        <v>142</v>
      </c>
      <c r="L75" t="s">
        <v>143</v>
      </c>
      <c r="M75" t="s">
        <v>144</v>
      </c>
      <c r="N75" t="s">
        <v>145</v>
      </c>
      <c r="O75" t="s">
        <v>146</v>
      </c>
      <c r="P75" t="str">
        <f t="shared" si="32"/>
        <v xml:space="preserve">
</v>
      </c>
      <c r="Q75" t="str">
        <f t="shared" si="33"/>
        <v xml:space="preserve"> </v>
      </c>
      <c r="R75" t="str">
        <f t="shared" si="34"/>
        <v/>
      </c>
      <c r="S75" t="str">
        <f t="shared" si="35"/>
        <v/>
      </c>
      <c r="T75" t="str">
        <f t="shared" si="36"/>
        <v/>
      </c>
      <c r="U75" t="str">
        <f t="shared" si="37"/>
        <v/>
      </c>
      <c r="V75" t="str">
        <f t="shared" si="38"/>
        <v/>
      </c>
      <c r="W75">
        <f t="shared" si="39"/>
        <v>74</v>
      </c>
      <c r="X75" s="11" t="s">
        <v>147</v>
      </c>
      <c r="Y75" s="12" t="s">
        <v>148</v>
      </c>
      <c r="Z75" s="12" t="s">
        <v>149</v>
      </c>
      <c r="AA75" s="12" t="s">
        <v>150</v>
      </c>
      <c r="AB75" s="1" t="str">
        <f>CONCATENATE(QBs!B11," ",QBs!A11)</f>
        <v>Dak Prescott</v>
      </c>
      <c r="AC75" t="str">
        <f>QBs!E11</f>
        <v>QB</v>
      </c>
      <c r="AD75" t="str">
        <f>QBs!C11</f>
        <v>Cowboys</v>
      </c>
      <c r="AE75">
        <f>QBs!D11</f>
        <v>7</v>
      </c>
      <c r="AF75">
        <f>QBs!P11</f>
        <v>9</v>
      </c>
      <c r="AG75">
        <f>QBs!R11</f>
        <v>9</v>
      </c>
      <c r="AH75">
        <f>QBs!T11</f>
        <v>8</v>
      </c>
      <c r="AI75">
        <f>QBs!V11</f>
        <v>110</v>
      </c>
      <c r="AJ75" s="70">
        <f>QBs!X11</f>
        <v>9</v>
      </c>
      <c r="AK75" t="str">
        <f t="shared" si="40"/>
        <v>Dak Prescott</v>
      </c>
      <c r="AL75" s="52">
        <f t="shared" si="41"/>
        <v>4</v>
      </c>
      <c r="AM75" s="52">
        <f t="shared" si="42"/>
        <v>3</v>
      </c>
      <c r="AN75" s="52">
        <f t="shared" si="43"/>
        <v>5</v>
      </c>
      <c r="AO75" s="52">
        <f t="shared" si="44"/>
        <v>38</v>
      </c>
      <c r="AP75" s="52">
        <f t="shared" si="45"/>
        <v>4</v>
      </c>
      <c r="AQ75">
        <f t="shared" si="46"/>
        <v>9</v>
      </c>
      <c r="AR75">
        <f t="shared" si="47"/>
        <v>9</v>
      </c>
      <c r="AS75">
        <f t="shared" si="48"/>
        <v>8</v>
      </c>
      <c r="AT75">
        <f t="shared" si="49"/>
        <v>110</v>
      </c>
      <c r="AU75">
        <f t="shared" si="50"/>
        <v>9</v>
      </c>
    </row>
    <row r="76" spans="1:47" x14ac:dyDescent="0.35">
      <c r="B76" t="str">
        <f t="shared" si="26"/>
        <v xml:space="preserve">&lt;li&gt; Kyler Murray, QB, Cardinals. Bye: 11.  &lt;/li&gt;  </v>
      </c>
      <c r="C76" t="str">
        <f t="shared" si="27"/>
        <v xml:space="preserve">&lt;li&gt; Kyler Murray, QB, Cardinals. Bye: 11.  -- &lt;b&gt;$4&lt;/b&gt; &lt;/li&gt;  </v>
      </c>
      <c r="D76" t="str">
        <f t="shared" si="28"/>
        <v xml:space="preserve">&lt;li&gt; Kyler Murray, QB, Cardinals. Bye: 11.  -- &lt;b&gt;$3&lt;/b&gt; &lt;/li&gt;  </v>
      </c>
      <c r="E76" t="str">
        <f t="shared" si="29"/>
        <v xml:space="preserve">&lt;li&gt; Kyler Murray, QB, Cardinals. Bye: 11.  -- &lt;b&gt;$1&lt;/b&gt; &lt;/li&gt;  </v>
      </c>
      <c r="F76" t="str">
        <f t="shared" si="30"/>
        <v xml:space="preserve">&lt;li&gt; Kyler Murray, QB, Cardinals. Bye: 11.  -- &lt;b&gt;$38&lt;/b&gt; &lt;/li&gt;  </v>
      </c>
      <c r="G76" t="str">
        <f t="shared" si="31"/>
        <v xml:space="preserve">&lt;li&gt; Kyler Murray, QB, Cardinals. Bye: 11.  -- &lt;b&gt;$3&lt;/b&gt; &lt;/li&gt;  </v>
      </c>
      <c r="H76" t="s">
        <v>139</v>
      </c>
      <c r="I76" t="s">
        <v>140</v>
      </c>
      <c r="J76" t="s">
        <v>141</v>
      </c>
      <c r="K76" t="s">
        <v>142</v>
      </c>
      <c r="L76" t="s">
        <v>143</v>
      </c>
      <c r="M76" t="s">
        <v>144</v>
      </c>
      <c r="N76" t="s">
        <v>145</v>
      </c>
      <c r="O76" t="s">
        <v>146</v>
      </c>
      <c r="P76" t="str">
        <f t="shared" si="32"/>
        <v xml:space="preserve">
</v>
      </c>
      <c r="Q76" t="str">
        <f t="shared" si="33"/>
        <v xml:space="preserve"> </v>
      </c>
      <c r="R76" t="str">
        <f t="shared" si="34"/>
        <v/>
      </c>
      <c r="S76" t="str">
        <f t="shared" si="35"/>
        <v/>
      </c>
      <c r="T76" t="str">
        <f t="shared" si="36"/>
        <v/>
      </c>
      <c r="U76" t="str">
        <f t="shared" si="37"/>
        <v/>
      </c>
      <c r="V76" t="str">
        <f t="shared" si="38"/>
        <v/>
      </c>
      <c r="W76">
        <f t="shared" si="39"/>
        <v>75</v>
      </c>
      <c r="X76" s="11" t="s">
        <v>147</v>
      </c>
      <c r="Y76" s="12" t="s">
        <v>148</v>
      </c>
      <c r="Z76" s="12" t="s">
        <v>149</v>
      </c>
      <c r="AA76" s="12" t="s">
        <v>150</v>
      </c>
      <c r="AB76" s="1" t="str">
        <f>CONCATENATE(QBs!B12," ",QBs!A12)</f>
        <v>Kyler Murray</v>
      </c>
      <c r="AC76" t="str">
        <f>QBs!E12</f>
        <v>QB</v>
      </c>
      <c r="AD76" t="str">
        <f>QBs!C12</f>
        <v>Cardinals</v>
      </c>
      <c r="AE76">
        <f>QBs!D12</f>
        <v>11</v>
      </c>
      <c r="AF76">
        <f>QBs!P12</f>
        <v>7</v>
      </c>
      <c r="AG76">
        <f>QBs!R12</f>
        <v>7</v>
      </c>
      <c r="AH76">
        <f>QBs!T12</f>
        <v>-2</v>
      </c>
      <c r="AI76">
        <f>QBs!V12</f>
        <v>108</v>
      </c>
      <c r="AJ76" s="70">
        <f>QBs!X12</f>
        <v>7</v>
      </c>
      <c r="AK76" t="str">
        <f t="shared" si="40"/>
        <v>Kyler Murray</v>
      </c>
      <c r="AL76" s="52">
        <f t="shared" si="41"/>
        <v>4</v>
      </c>
      <c r="AM76" s="52">
        <f t="shared" si="42"/>
        <v>3</v>
      </c>
      <c r="AN76" s="52">
        <f t="shared" si="43"/>
        <v>1</v>
      </c>
      <c r="AO76" s="52">
        <f t="shared" si="44"/>
        <v>38</v>
      </c>
      <c r="AP76" s="52">
        <f t="shared" si="45"/>
        <v>3</v>
      </c>
      <c r="AQ76">
        <f t="shared" si="46"/>
        <v>7</v>
      </c>
      <c r="AR76">
        <f t="shared" si="47"/>
        <v>7</v>
      </c>
      <c r="AS76">
        <f t="shared" si="48"/>
        <v>1</v>
      </c>
      <c r="AT76">
        <f t="shared" si="49"/>
        <v>108</v>
      </c>
      <c r="AU76">
        <f t="shared" si="50"/>
        <v>7</v>
      </c>
    </row>
    <row r="77" spans="1:47" x14ac:dyDescent="0.35">
      <c r="B77" t="str">
        <f t="shared" si="26"/>
        <v xml:space="preserve">&lt;li&gt; Trevor Lawrence, QB, Jaguars. Bye: 12.  &lt;/li&gt;  </v>
      </c>
      <c r="C77" t="str">
        <f t="shared" si="27"/>
        <v xml:space="preserve">&lt;li&gt; Trevor Lawrence, QB, Jaguars. Bye: 12.  -- &lt;b&gt;$3&lt;/b&gt; &lt;/li&gt;  </v>
      </c>
      <c r="D77" t="str">
        <f t="shared" si="28"/>
        <v xml:space="preserve">&lt;li&gt; Trevor Lawrence, QB, Jaguars. Bye: 12.  -- &lt;b&gt;$2&lt;/b&gt; &lt;/li&gt;  </v>
      </c>
      <c r="E77" t="str">
        <f t="shared" si="29"/>
        <v xml:space="preserve">&lt;li&gt; Trevor Lawrence, QB, Jaguars. Bye: 12.  -- &lt;b&gt;$1&lt;/b&gt; &lt;/li&gt;  </v>
      </c>
      <c r="F77" t="str">
        <f t="shared" si="30"/>
        <v xml:space="preserve">&lt;li&gt; Trevor Lawrence, QB, Jaguars. Bye: 12.  -- &lt;b&gt;$37&lt;/b&gt; &lt;/li&gt;  </v>
      </c>
      <c r="G77" t="str">
        <f t="shared" si="31"/>
        <v xml:space="preserve">&lt;li&gt; Trevor Lawrence, QB, Jaguars. Bye: 12.  -- &lt;b&gt;$3&lt;/b&gt; &lt;/li&gt;  </v>
      </c>
      <c r="H77" t="s">
        <v>139</v>
      </c>
      <c r="I77" t="s">
        <v>140</v>
      </c>
      <c r="J77" t="s">
        <v>141</v>
      </c>
      <c r="K77" t="s">
        <v>142</v>
      </c>
      <c r="L77" t="s">
        <v>143</v>
      </c>
      <c r="M77" t="s">
        <v>144</v>
      </c>
      <c r="N77" t="s">
        <v>145</v>
      </c>
      <c r="O77" t="s">
        <v>146</v>
      </c>
      <c r="P77" t="str">
        <f t="shared" si="32"/>
        <v xml:space="preserve">
</v>
      </c>
      <c r="Q77" t="str">
        <f t="shared" si="33"/>
        <v xml:space="preserve"> </v>
      </c>
      <c r="R77" t="str">
        <f t="shared" si="34"/>
        <v/>
      </c>
      <c r="S77" t="str">
        <f t="shared" si="35"/>
        <v/>
      </c>
      <c r="T77" t="str">
        <f t="shared" si="36"/>
        <v/>
      </c>
      <c r="U77" t="str">
        <f t="shared" si="37"/>
        <v/>
      </c>
      <c r="V77" t="str">
        <f t="shared" si="38"/>
        <v/>
      </c>
      <c r="W77">
        <f t="shared" si="39"/>
        <v>76</v>
      </c>
      <c r="X77" s="11" t="s">
        <v>147</v>
      </c>
      <c r="Y77" s="12" t="s">
        <v>148</v>
      </c>
      <c r="Z77" s="12" t="s">
        <v>149</v>
      </c>
      <c r="AA77" s="12" t="s">
        <v>150</v>
      </c>
      <c r="AB77" s="1" t="str">
        <f>CONCATENATE(QBs!B13," ",QBs!A13)</f>
        <v>Trevor Lawrence</v>
      </c>
      <c r="AC77" t="str">
        <f>QBs!E13</f>
        <v>QB</v>
      </c>
      <c r="AD77" t="str">
        <f>QBs!C13</f>
        <v>Jaguars</v>
      </c>
      <c r="AE77">
        <f>QBs!D13</f>
        <v>12</v>
      </c>
      <c r="AF77">
        <f>QBs!P13</f>
        <v>6</v>
      </c>
      <c r="AG77">
        <f>QBs!R13</f>
        <v>6</v>
      </c>
      <c r="AH77">
        <f>QBs!T13</f>
        <v>0</v>
      </c>
      <c r="AI77">
        <f>QBs!V13</f>
        <v>107</v>
      </c>
      <c r="AJ77" s="70">
        <f>QBs!X13</f>
        <v>6</v>
      </c>
      <c r="AK77" t="str">
        <f t="shared" si="40"/>
        <v>Trevor Lawrence</v>
      </c>
      <c r="AL77" s="52">
        <f t="shared" si="41"/>
        <v>3</v>
      </c>
      <c r="AM77" s="52">
        <f t="shared" si="42"/>
        <v>2</v>
      </c>
      <c r="AN77" s="52">
        <f t="shared" si="43"/>
        <v>1</v>
      </c>
      <c r="AO77" s="52">
        <f t="shared" si="44"/>
        <v>37</v>
      </c>
      <c r="AP77" s="52">
        <f t="shared" si="45"/>
        <v>3</v>
      </c>
      <c r="AQ77">
        <f t="shared" si="46"/>
        <v>6</v>
      </c>
      <c r="AR77">
        <f t="shared" si="47"/>
        <v>6</v>
      </c>
      <c r="AS77">
        <f t="shared" si="48"/>
        <v>1</v>
      </c>
      <c r="AT77">
        <f t="shared" si="49"/>
        <v>107</v>
      </c>
      <c r="AU77">
        <f t="shared" si="50"/>
        <v>6</v>
      </c>
    </row>
    <row r="78" spans="1:47" x14ac:dyDescent="0.35">
      <c r="B78" t="str">
        <f t="shared" si="26"/>
        <v xml:space="preserve">&lt;li&gt; Jayden Daniels, QB, Redskins. Bye: 14.  &lt;/li&gt;  </v>
      </c>
      <c r="C78" t="str">
        <f t="shared" si="27"/>
        <v xml:space="preserve">&lt;li&gt; Jayden Daniels, QB, Redskins. Bye: 14.  -- &lt;b&gt;$3&lt;/b&gt; &lt;/li&gt;  </v>
      </c>
      <c r="D78" t="str">
        <f t="shared" si="28"/>
        <v xml:space="preserve">&lt;li&gt; Jayden Daniels, QB, Redskins. Bye: 14.  -- &lt;b&gt;$2&lt;/b&gt; &lt;/li&gt;  </v>
      </c>
      <c r="E78" t="str">
        <f t="shared" si="29"/>
        <v xml:space="preserve">&lt;li&gt; Jayden Daniels, QB, Redskins. Bye: 14.  -- &lt;b&gt;$1&lt;/b&gt; &lt;/li&gt;  </v>
      </c>
      <c r="F78" t="str">
        <f t="shared" si="30"/>
        <v xml:space="preserve">&lt;li&gt; Jayden Daniels, QB, Redskins. Bye: 14.  -- &lt;b&gt;$37&lt;/b&gt; &lt;/li&gt;  </v>
      </c>
      <c r="G78" t="str">
        <f t="shared" si="31"/>
        <v xml:space="preserve">&lt;li&gt; Jayden Daniels, QB, Redskins. Bye: 14.  -- &lt;b&gt;$3&lt;/b&gt; &lt;/li&gt;  </v>
      </c>
      <c r="H78" t="s">
        <v>139</v>
      </c>
      <c r="I78" t="s">
        <v>140</v>
      </c>
      <c r="J78" t="s">
        <v>141</v>
      </c>
      <c r="K78" t="s">
        <v>142</v>
      </c>
      <c r="L78" t="s">
        <v>143</v>
      </c>
      <c r="M78" t="s">
        <v>144</v>
      </c>
      <c r="N78" t="s">
        <v>145</v>
      </c>
      <c r="O78" t="s">
        <v>146</v>
      </c>
      <c r="P78" t="str">
        <f t="shared" si="32"/>
        <v xml:space="preserve">
</v>
      </c>
      <c r="Q78" t="str">
        <f t="shared" si="33"/>
        <v xml:space="preserve"> </v>
      </c>
      <c r="R78" t="str">
        <f t="shared" si="34"/>
        <v/>
      </c>
      <c r="S78" t="str">
        <f t="shared" si="35"/>
        <v/>
      </c>
      <c r="T78" t="str">
        <f t="shared" si="36"/>
        <v/>
      </c>
      <c r="U78" t="str">
        <f t="shared" si="37"/>
        <v/>
      </c>
      <c r="V78" t="str">
        <f t="shared" si="38"/>
        <v/>
      </c>
      <c r="W78">
        <f t="shared" si="39"/>
        <v>77</v>
      </c>
      <c r="X78" s="11" t="s">
        <v>147</v>
      </c>
      <c r="Y78" s="12" t="s">
        <v>148</v>
      </c>
      <c r="Z78" s="12" t="s">
        <v>149</v>
      </c>
      <c r="AA78" s="12" t="s">
        <v>150</v>
      </c>
      <c r="AB78" s="1" t="str">
        <f>CONCATENATE(QBs!B14," ",QBs!A14)</f>
        <v>Jayden Daniels</v>
      </c>
      <c r="AC78" t="str">
        <f>QBs!E14</f>
        <v>QB</v>
      </c>
      <c r="AD78" t="str">
        <f>QBs!C14</f>
        <v>Redskins</v>
      </c>
      <c r="AE78">
        <f>QBs!D14</f>
        <v>14</v>
      </c>
      <c r="AF78">
        <f>QBs!P14</f>
        <v>5</v>
      </c>
      <c r="AG78">
        <f>QBs!R14</f>
        <v>5</v>
      </c>
      <c r="AH78">
        <f>QBs!T14</f>
        <v>-11</v>
      </c>
      <c r="AI78">
        <f>QBs!V14</f>
        <v>106</v>
      </c>
      <c r="AJ78" s="70">
        <f>QBs!X14</f>
        <v>5</v>
      </c>
      <c r="AK78" t="str">
        <f t="shared" si="40"/>
        <v>Jayden Daniels</v>
      </c>
      <c r="AL78" s="52">
        <f t="shared" si="41"/>
        <v>3</v>
      </c>
      <c r="AM78" s="52">
        <f t="shared" si="42"/>
        <v>2</v>
      </c>
      <c r="AN78" s="52">
        <f t="shared" si="43"/>
        <v>1</v>
      </c>
      <c r="AO78" s="52">
        <f t="shared" si="44"/>
        <v>37</v>
      </c>
      <c r="AP78" s="52">
        <f t="shared" si="45"/>
        <v>3</v>
      </c>
      <c r="AQ78">
        <f t="shared" si="46"/>
        <v>5</v>
      </c>
      <c r="AR78">
        <f t="shared" si="47"/>
        <v>5</v>
      </c>
      <c r="AS78">
        <f t="shared" si="48"/>
        <v>1</v>
      </c>
      <c r="AT78">
        <f t="shared" si="49"/>
        <v>106</v>
      </c>
      <c r="AU78">
        <f t="shared" si="50"/>
        <v>5</v>
      </c>
    </row>
    <row r="79" spans="1:47" x14ac:dyDescent="0.35">
      <c r="B79" t="str">
        <f t="shared" si="26"/>
        <v xml:space="preserve">&lt;li&gt; Caleb Williams, QB, Bears. Bye: 7.  &lt;/li&gt;  </v>
      </c>
      <c r="C79" t="str">
        <f t="shared" si="27"/>
        <v xml:space="preserve">&lt;li&gt; Caleb Williams, QB, Bears. Bye: 7.  -- &lt;b&gt;$1&lt;/b&gt; &lt;/li&gt;  </v>
      </c>
      <c r="D79" t="str">
        <f t="shared" si="28"/>
        <v xml:space="preserve">&lt;li&gt; Caleb Williams, QB, Bears. Bye: 7.  -- &lt;b&gt;$1&lt;/b&gt; &lt;/li&gt;  </v>
      </c>
      <c r="E79" t="str">
        <f t="shared" si="29"/>
        <v xml:space="preserve">&lt;li&gt; Caleb Williams, QB, Bears. Bye: 7.  -- &lt;b&gt;$2&lt;/b&gt; &lt;/li&gt;  </v>
      </c>
      <c r="F79" t="str">
        <f t="shared" si="30"/>
        <v xml:space="preserve">&lt;li&gt; Caleb Williams, QB, Bears. Bye: 7.  -- &lt;b&gt;$36&lt;/b&gt; &lt;/li&gt;  </v>
      </c>
      <c r="G79" t="str">
        <f t="shared" si="31"/>
        <v xml:space="preserve">&lt;li&gt; Caleb Williams, QB, Bears. Bye: 7.  -- &lt;b&gt;$1&lt;/b&gt; &lt;/li&gt;  </v>
      </c>
      <c r="H79" t="s">
        <v>139</v>
      </c>
      <c r="I79" t="s">
        <v>140</v>
      </c>
      <c r="J79" t="s">
        <v>141</v>
      </c>
      <c r="K79" t="s">
        <v>142</v>
      </c>
      <c r="L79" t="s">
        <v>143</v>
      </c>
      <c r="M79" t="s">
        <v>144</v>
      </c>
      <c r="N79" t="s">
        <v>145</v>
      </c>
      <c r="O79" t="s">
        <v>146</v>
      </c>
      <c r="P79" t="str">
        <f t="shared" si="32"/>
        <v xml:space="preserve">
</v>
      </c>
      <c r="Q79" t="str">
        <f t="shared" si="33"/>
        <v xml:space="preserve"> </v>
      </c>
      <c r="R79" t="str">
        <f t="shared" si="34"/>
        <v/>
      </c>
      <c r="S79" t="str">
        <f t="shared" si="35"/>
        <v/>
      </c>
      <c r="T79" t="str">
        <f t="shared" si="36"/>
        <v/>
      </c>
      <c r="U79" t="str">
        <f t="shared" si="37"/>
        <v/>
      </c>
      <c r="V79" t="str">
        <f t="shared" si="38"/>
        <v/>
      </c>
      <c r="W79">
        <f t="shared" si="39"/>
        <v>78</v>
      </c>
      <c r="X79" s="11" t="s">
        <v>147</v>
      </c>
      <c r="Y79" s="12" t="s">
        <v>148</v>
      </c>
      <c r="Z79" s="12" t="s">
        <v>149</v>
      </c>
      <c r="AA79" s="12" t="s">
        <v>150</v>
      </c>
      <c r="AB79" s="1" t="str">
        <f>CONCATENATE(QBs!B15," ",QBs!A15)</f>
        <v>Caleb Williams</v>
      </c>
      <c r="AC79" t="str">
        <f>QBs!E15</f>
        <v>QB</v>
      </c>
      <c r="AD79" t="str">
        <f>QBs!C15</f>
        <v>Bears</v>
      </c>
      <c r="AE79">
        <f>QBs!D15</f>
        <v>7</v>
      </c>
      <c r="AF79">
        <f>QBs!P15</f>
        <v>1</v>
      </c>
      <c r="AG79">
        <f>QBs!R15</f>
        <v>1</v>
      </c>
      <c r="AH79">
        <f>QBs!T15</f>
        <v>3</v>
      </c>
      <c r="AI79">
        <f>QBs!V15</f>
        <v>102</v>
      </c>
      <c r="AJ79" s="70">
        <f>QBs!X15</f>
        <v>1</v>
      </c>
      <c r="AK79" t="str">
        <f t="shared" si="40"/>
        <v>Caleb Williams</v>
      </c>
      <c r="AL79" s="52">
        <f t="shared" si="41"/>
        <v>1</v>
      </c>
      <c r="AM79" s="52">
        <f t="shared" si="42"/>
        <v>1</v>
      </c>
      <c r="AN79" s="52">
        <f t="shared" si="43"/>
        <v>2</v>
      </c>
      <c r="AO79" s="52">
        <f t="shared" si="44"/>
        <v>36</v>
      </c>
      <c r="AP79" s="52">
        <f t="shared" si="45"/>
        <v>1</v>
      </c>
      <c r="AQ79">
        <f t="shared" si="46"/>
        <v>1</v>
      </c>
      <c r="AR79">
        <f t="shared" si="47"/>
        <v>1</v>
      </c>
      <c r="AS79">
        <f t="shared" si="48"/>
        <v>3</v>
      </c>
      <c r="AT79">
        <f t="shared" si="49"/>
        <v>102</v>
      </c>
      <c r="AU79">
        <f t="shared" si="50"/>
        <v>1</v>
      </c>
    </row>
    <row r="80" spans="1:47" x14ac:dyDescent="0.35">
      <c r="B80" t="str">
        <f t="shared" si="26"/>
        <v xml:space="preserve">&lt;li&gt; Brock Purdy, QB, 49ers. Bye: 9.  &lt;/li&gt;  </v>
      </c>
      <c r="C80" t="str">
        <f t="shared" si="27"/>
        <v xml:space="preserve">&lt;li&gt; Brock Purdy, QB, 49ers. Bye: 9.  -- &lt;b&gt;$1&lt;/b&gt; &lt;/li&gt;  </v>
      </c>
      <c r="D80" t="str">
        <f t="shared" si="28"/>
        <v xml:space="preserve">&lt;li&gt; Brock Purdy, QB, 49ers. Bye: 9.  -- &lt;b&gt;$1&lt;/b&gt; &lt;/li&gt;  </v>
      </c>
      <c r="E80" t="str">
        <f t="shared" si="29"/>
        <v xml:space="preserve">&lt;li&gt; Brock Purdy, QB, 49ers. Bye: 9.  -- &lt;b&gt;$2&lt;/b&gt; &lt;/li&gt;  </v>
      </c>
      <c r="F80" t="str">
        <f t="shared" si="30"/>
        <v xml:space="preserve">&lt;li&gt; Brock Purdy, QB, 49ers. Bye: 9.  -- &lt;b&gt;$35&lt;/b&gt; &lt;/li&gt;  </v>
      </c>
      <c r="G80" t="str">
        <f t="shared" si="31"/>
        <v xml:space="preserve">&lt;li&gt; Brock Purdy, QB, 49ers. Bye: 9.  -- &lt;b&gt;$1&lt;/b&gt; &lt;/li&gt;  </v>
      </c>
      <c r="H80" t="s">
        <v>139</v>
      </c>
      <c r="I80" t="s">
        <v>140</v>
      </c>
      <c r="J80" t="s">
        <v>141</v>
      </c>
      <c r="K80" t="s">
        <v>142</v>
      </c>
      <c r="L80" t="s">
        <v>143</v>
      </c>
      <c r="M80" t="s">
        <v>144</v>
      </c>
      <c r="N80" t="s">
        <v>145</v>
      </c>
      <c r="O80" t="s">
        <v>146</v>
      </c>
      <c r="P80" t="str">
        <f t="shared" si="32"/>
        <v xml:space="preserve">
</v>
      </c>
      <c r="Q80" t="str">
        <f t="shared" si="33"/>
        <v xml:space="preserve"> </v>
      </c>
      <c r="R80" t="str">
        <f t="shared" si="34"/>
        <v/>
      </c>
      <c r="S80" t="str">
        <f t="shared" si="35"/>
        <v/>
      </c>
      <c r="T80" t="str">
        <f t="shared" si="36"/>
        <v/>
      </c>
      <c r="U80" t="str">
        <f t="shared" si="37"/>
        <v/>
      </c>
      <c r="V80" t="str">
        <f t="shared" si="38"/>
        <v/>
      </c>
      <c r="W80">
        <f t="shared" si="39"/>
        <v>79</v>
      </c>
      <c r="X80" s="11" t="s">
        <v>147</v>
      </c>
      <c r="Y80" s="12" t="s">
        <v>148</v>
      </c>
      <c r="Z80" s="12" t="s">
        <v>149</v>
      </c>
      <c r="AA80" s="12" t="s">
        <v>150</v>
      </c>
      <c r="AB80" s="1" t="str">
        <f>CONCATENATE(QBs!B16," ",QBs!A16)</f>
        <v>Brock Purdy</v>
      </c>
      <c r="AC80" t="str">
        <f>QBs!E16</f>
        <v>QB</v>
      </c>
      <c r="AD80" t="str">
        <f>QBs!C16</f>
        <v>49ers</v>
      </c>
      <c r="AE80">
        <f>QBs!D16</f>
        <v>9</v>
      </c>
      <c r="AF80">
        <f>QBs!P16</f>
        <v>0</v>
      </c>
      <c r="AG80">
        <f>QBs!R16</f>
        <v>0</v>
      </c>
      <c r="AH80">
        <f>QBs!T16</f>
        <v>3</v>
      </c>
      <c r="AI80">
        <f>QBs!V16</f>
        <v>101</v>
      </c>
      <c r="AJ80" s="70">
        <f>QBs!X16</f>
        <v>0</v>
      </c>
      <c r="AK80" t="str">
        <f t="shared" si="40"/>
        <v>Brock Purdy</v>
      </c>
      <c r="AL80" s="52">
        <f t="shared" si="41"/>
        <v>1</v>
      </c>
      <c r="AM80" s="52">
        <f t="shared" si="42"/>
        <v>1</v>
      </c>
      <c r="AN80" s="52">
        <f t="shared" si="43"/>
        <v>2</v>
      </c>
      <c r="AO80" s="52">
        <f t="shared" si="44"/>
        <v>35</v>
      </c>
      <c r="AP80" s="52">
        <f t="shared" si="45"/>
        <v>1</v>
      </c>
      <c r="AQ80">
        <f t="shared" si="46"/>
        <v>1</v>
      </c>
      <c r="AR80">
        <f t="shared" si="47"/>
        <v>1</v>
      </c>
      <c r="AS80">
        <f t="shared" si="48"/>
        <v>3</v>
      </c>
      <c r="AT80">
        <f t="shared" si="49"/>
        <v>101</v>
      </c>
      <c r="AU80">
        <f t="shared" si="50"/>
        <v>1</v>
      </c>
    </row>
    <row r="81" spans="2:47" x14ac:dyDescent="0.35">
      <c r="B81" t="str">
        <f t="shared" si="26"/>
        <v xml:space="preserve">&lt;li&gt; Jared Goff, QB, Lions. Bye: 5.  &lt;/li&gt; 
&lt;br&gt;&lt;br&gt;
&lt;br&gt;
&lt;center&gt;
&lt;?php
include("spormeon300.php");
?&gt;
&lt;/center&gt;
&lt;br&gt;
</v>
      </c>
      <c r="C81" t="str">
        <f t="shared" si="27"/>
        <v xml:space="preserve">&lt;li&gt; Jared Goff, QB, Lions. Bye: 5.  -- &lt;b&gt;$1&lt;/b&gt; &lt;/li&gt; 
&lt;br&gt;&lt;br&gt;
&lt;br&gt;
&lt;center&gt;
&lt;?php
include("spormeon300.php");
?&gt;
&lt;/center&gt;
&lt;br&gt;
</v>
      </c>
      <c r="D81" t="str">
        <f t="shared" si="28"/>
        <v xml:space="preserve">&lt;li&gt; Jared Goff, QB, Lions. Bye: 5.  -- &lt;b&gt;$1&lt;/b&gt; &lt;/li&gt; 
&lt;br&gt;&lt;br&gt;
&lt;br&gt;
&lt;center&gt;
&lt;?php
include("spormeon300.php");
?&gt;
&lt;/center&gt;
&lt;br&gt;
</v>
      </c>
      <c r="E81" t="str">
        <f t="shared" si="29"/>
        <v xml:space="preserve">&lt;li&gt; Jared Goff, QB, Lions. Bye: 5.  -- &lt;b&gt;$2&lt;/b&gt; &lt;/li&gt; 
&lt;br&gt;&lt;br&gt;
&lt;br&gt;
&lt;center&gt;
&lt;?php
include("spormeon300.php");
?&gt;
&lt;/center&gt;
&lt;br&gt;
</v>
      </c>
      <c r="F81" t="str">
        <f t="shared" si="30"/>
        <v xml:space="preserve">&lt;li&gt; Jared Goff, QB, Lions. Bye: 5.  -- &lt;b&gt;$35&lt;/b&gt; &lt;/li&gt; 
&lt;br&gt;&lt;br&gt;
&lt;br&gt;
&lt;center&gt;
&lt;?php
include("spormeon300.php");
?&gt;
&lt;/center&gt;
&lt;br&gt;
</v>
      </c>
      <c r="G81" t="str">
        <f t="shared" si="31"/>
        <v xml:space="preserve">&lt;li&gt; Jared Goff, QB, Lions. Bye: 5.  -- &lt;b&gt;$1&lt;/b&gt; &lt;/li&gt; 
&lt;br&gt;&lt;br&gt;
&lt;br&gt;
&lt;center&gt;
&lt;?php
include("spormeon300.php");
?&gt;
&lt;/center&gt;
&lt;br&gt;
</v>
      </c>
      <c r="H81" t="s">
        <v>139</v>
      </c>
      <c r="I81" t="s">
        <v>140</v>
      </c>
      <c r="J81" t="s">
        <v>141</v>
      </c>
      <c r="K81" t="s">
        <v>142</v>
      </c>
      <c r="L81" t="s">
        <v>143</v>
      </c>
      <c r="M81" t="s">
        <v>144</v>
      </c>
      <c r="N81" t="s">
        <v>145</v>
      </c>
      <c r="O81" t="s">
        <v>146</v>
      </c>
      <c r="P81" t="str">
        <f t="shared" si="32"/>
        <v xml:space="preserve">
</v>
      </c>
      <c r="Q81" t="str">
        <f t="shared" si="33"/>
        <v xml:space="preserve">
&lt;br&gt;&lt;br&gt;
</v>
      </c>
      <c r="R81" t="str">
        <f t="shared" si="34"/>
        <v/>
      </c>
      <c r="S81" t="str">
        <f t="shared" si="35"/>
        <v/>
      </c>
      <c r="T81" t="str">
        <f t="shared" si="36"/>
        <v/>
      </c>
      <c r="U81" t="str">
        <f t="shared" si="37"/>
        <v xml:space="preserve">
&lt;br&gt;
&lt;center&gt;
&lt;?php
include("spormeon300.php");
?&gt;
&lt;/center&gt;
&lt;br&gt;
</v>
      </c>
      <c r="V81" t="str">
        <f t="shared" si="38"/>
        <v/>
      </c>
      <c r="W81">
        <f t="shared" si="39"/>
        <v>80</v>
      </c>
      <c r="X81" s="11" t="s">
        <v>147</v>
      </c>
      <c r="Y81" s="12" t="s">
        <v>148</v>
      </c>
      <c r="Z81" s="12" t="s">
        <v>149</v>
      </c>
      <c r="AA81" s="12" t="s">
        <v>150</v>
      </c>
      <c r="AB81" s="1" t="str">
        <f>CONCATENATE(QBs!B17," ",QBs!A17)</f>
        <v>Jared Goff</v>
      </c>
      <c r="AC81" t="str">
        <f>QBs!E17</f>
        <v>QB</v>
      </c>
      <c r="AD81" t="str">
        <f>QBs!C17</f>
        <v>Lions</v>
      </c>
      <c r="AE81">
        <f>QBs!D17</f>
        <v>5</v>
      </c>
      <c r="AF81">
        <f>QBs!P17</f>
        <v>0</v>
      </c>
      <c r="AG81">
        <f>QBs!R17</f>
        <v>0</v>
      </c>
      <c r="AH81">
        <f>QBs!T17</f>
        <v>2</v>
      </c>
      <c r="AI81">
        <f>QBs!V17</f>
        <v>101</v>
      </c>
      <c r="AJ81" s="70">
        <f>QBs!X17</f>
        <v>0</v>
      </c>
      <c r="AK81" t="str">
        <f t="shared" si="40"/>
        <v>Jared Goff</v>
      </c>
      <c r="AL81" s="52">
        <f t="shared" si="41"/>
        <v>1</v>
      </c>
      <c r="AM81" s="52">
        <f t="shared" si="42"/>
        <v>1</v>
      </c>
      <c r="AN81" s="52">
        <f t="shared" si="43"/>
        <v>2</v>
      </c>
      <c r="AO81" s="52">
        <f t="shared" si="44"/>
        <v>35</v>
      </c>
      <c r="AP81" s="52">
        <f t="shared" si="45"/>
        <v>1</v>
      </c>
      <c r="AQ81">
        <f t="shared" si="46"/>
        <v>1</v>
      </c>
      <c r="AR81">
        <f t="shared" si="47"/>
        <v>1</v>
      </c>
      <c r="AS81">
        <f t="shared" si="48"/>
        <v>2</v>
      </c>
      <c r="AT81">
        <f t="shared" si="49"/>
        <v>101</v>
      </c>
      <c r="AU81">
        <f t="shared" si="50"/>
        <v>1</v>
      </c>
    </row>
    <row r="82" spans="2:47" x14ac:dyDescent="0.35">
      <c r="B82" t="str">
        <f t="shared" si="26"/>
        <v xml:space="preserve">&lt;li&gt; Kirk Cousins, QB, Falcons. Bye: 12.  &lt;/li&gt;  </v>
      </c>
      <c r="C82" t="str">
        <f t="shared" si="27"/>
        <v xml:space="preserve">&lt;li&gt; Kirk Cousins, QB, Falcons. Bye: 12.  -- &lt;b&gt;$1&lt;/b&gt; &lt;/li&gt;  </v>
      </c>
      <c r="D82" t="str">
        <f t="shared" si="28"/>
        <v xml:space="preserve">&lt;li&gt; Kirk Cousins, QB, Falcons. Bye: 12.  -- &lt;b&gt;$1&lt;/b&gt; &lt;/li&gt;  </v>
      </c>
      <c r="E82" t="str">
        <f t="shared" si="29"/>
        <v xml:space="preserve">&lt;li&gt; Kirk Cousins, QB, Falcons. Bye: 12.  -- &lt;b&gt;$3&lt;/b&gt; &lt;/li&gt;  </v>
      </c>
      <c r="F82" t="str">
        <f t="shared" si="30"/>
        <v xml:space="preserve">&lt;li&gt; Kirk Cousins, QB, Falcons. Bye: 12.  -- &lt;b&gt;$35&lt;/b&gt; &lt;/li&gt;  </v>
      </c>
      <c r="G82" t="str">
        <f t="shared" si="31"/>
        <v xml:space="preserve">&lt;li&gt; Kirk Cousins, QB, Falcons. Bye: 12.  -- &lt;b&gt;$1&lt;/b&gt; &lt;/li&gt;  </v>
      </c>
      <c r="H82" t="s">
        <v>139</v>
      </c>
      <c r="I82" t="s">
        <v>140</v>
      </c>
      <c r="J82" t="s">
        <v>141</v>
      </c>
      <c r="K82" t="s">
        <v>142</v>
      </c>
      <c r="L82" t="s">
        <v>143</v>
      </c>
      <c r="M82" t="s">
        <v>144</v>
      </c>
      <c r="N82" t="s">
        <v>145</v>
      </c>
      <c r="O82" t="s">
        <v>146</v>
      </c>
      <c r="P82" t="str">
        <f t="shared" si="32"/>
        <v xml:space="preserve">
</v>
      </c>
      <c r="Q82" t="str">
        <f t="shared" si="33"/>
        <v xml:space="preserve"> </v>
      </c>
      <c r="R82" t="str">
        <f t="shared" si="34"/>
        <v/>
      </c>
      <c r="S82" t="str">
        <f t="shared" si="35"/>
        <v/>
      </c>
      <c r="T82" t="str">
        <f t="shared" si="36"/>
        <v/>
      </c>
      <c r="U82" t="str">
        <f t="shared" si="37"/>
        <v/>
      </c>
      <c r="V82" t="str">
        <f t="shared" si="38"/>
        <v/>
      </c>
      <c r="W82">
        <f t="shared" si="39"/>
        <v>81</v>
      </c>
      <c r="X82" s="11" t="s">
        <v>147</v>
      </c>
      <c r="Y82" s="12" t="s">
        <v>148</v>
      </c>
      <c r="Z82" s="12" t="s">
        <v>149</v>
      </c>
      <c r="AA82" s="12" t="s">
        <v>150</v>
      </c>
      <c r="AB82" s="1" t="str">
        <f>CONCATENATE(QBs!B18," ",QBs!A18)</f>
        <v>Kirk Cousins</v>
      </c>
      <c r="AC82" t="str">
        <f>QBs!E18</f>
        <v>QB</v>
      </c>
      <c r="AD82" t="str">
        <f>QBs!C18</f>
        <v>Falcons</v>
      </c>
      <c r="AE82">
        <f>QBs!D18</f>
        <v>12</v>
      </c>
      <c r="AF82">
        <f>QBs!P18</f>
        <v>-1</v>
      </c>
      <c r="AG82">
        <f>QBs!R18</f>
        <v>-1</v>
      </c>
      <c r="AH82">
        <f>QBs!T18</f>
        <v>4</v>
      </c>
      <c r="AI82">
        <f>QBs!V18</f>
        <v>100</v>
      </c>
      <c r="AJ82" s="70">
        <f>QBs!X18</f>
        <v>-1</v>
      </c>
      <c r="AK82" t="str">
        <f t="shared" si="40"/>
        <v>Kirk Cousins</v>
      </c>
      <c r="AL82" s="52">
        <f t="shared" si="41"/>
        <v>1</v>
      </c>
      <c r="AM82" s="52">
        <f t="shared" si="42"/>
        <v>1</v>
      </c>
      <c r="AN82" s="52">
        <f t="shared" si="43"/>
        <v>3</v>
      </c>
      <c r="AO82" s="52">
        <f t="shared" si="44"/>
        <v>35</v>
      </c>
      <c r="AP82" s="52">
        <f t="shared" si="45"/>
        <v>1</v>
      </c>
      <c r="AQ82">
        <f t="shared" si="46"/>
        <v>1</v>
      </c>
      <c r="AR82">
        <f t="shared" si="47"/>
        <v>1</v>
      </c>
      <c r="AS82">
        <f t="shared" si="48"/>
        <v>4</v>
      </c>
      <c r="AT82">
        <f t="shared" si="49"/>
        <v>100</v>
      </c>
      <c r="AU82">
        <f t="shared" si="50"/>
        <v>1</v>
      </c>
    </row>
    <row r="83" spans="2:47" x14ac:dyDescent="0.35">
      <c r="B83" t="str">
        <f t="shared" si="26"/>
        <v xml:space="preserve">&lt;li&gt; Aaron Rodgers, QB, Jets. Bye: 12.  &lt;/li&gt;  </v>
      </c>
      <c r="C83" t="str">
        <f t="shared" si="27"/>
        <v xml:space="preserve">&lt;li&gt; Aaron Rodgers, QB, Jets. Bye: 12.  -- &lt;b&gt;$1&lt;/b&gt; &lt;/li&gt;  </v>
      </c>
      <c r="D83" t="str">
        <f t="shared" si="28"/>
        <v xml:space="preserve">&lt;li&gt; Aaron Rodgers, QB, Jets. Bye: 12.  -- &lt;b&gt;$1&lt;/b&gt; &lt;/li&gt;  </v>
      </c>
      <c r="E83" t="str">
        <f t="shared" si="29"/>
        <v xml:space="preserve">&lt;li&gt; Aaron Rodgers, QB, Jets. Bye: 12.  -- &lt;b&gt;$2&lt;/b&gt; &lt;/li&gt;  </v>
      </c>
      <c r="F83" t="str">
        <f t="shared" si="30"/>
        <v xml:space="preserve">&lt;li&gt; Aaron Rodgers, QB, Jets. Bye: 12.  -- &lt;b&gt;$33&lt;/b&gt; &lt;/li&gt;  </v>
      </c>
      <c r="G83" t="str">
        <f t="shared" si="31"/>
        <v xml:space="preserve">&lt;li&gt; Aaron Rodgers, QB, Jets. Bye: 12.  -- &lt;b&gt;$1&lt;/b&gt; &lt;/li&gt;  </v>
      </c>
      <c r="H83" t="s">
        <v>139</v>
      </c>
      <c r="I83" t="s">
        <v>140</v>
      </c>
      <c r="J83" t="s">
        <v>141</v>
      </c>
      <c r="K83" t="s">
        <v>142</v>
      </c>
      <c r="L83" t="s">
        <v>143</v>
      </c>
      <c r="M83" t="s">
        <v>144</v>
      </c>
      <c r="N83" t="s">
        <v>145</v>
      </c>
      <c r="O83" t="s">
        <v>146</v>
      </c>
      <c r="P83" t="str">
        <f t="shared" si="32"/>
        <v xml:space="preserve">
</v>
      </c>
      <c r="Q83" t="str">
        <f t="shared" si="33"/>
        <v xml:space="preserve"> </v>
      </c>
      <c r="R83" t="str">
        <f t="shared" si="34"/>
        <v/>
      </c>
      <c r="S83" t="str">
        <f t="shared" si="35"/>
        <v/>
      </c>
      <c r="T83" t="str">
        <f t="shared" si="36"/>
        <v/>
      </c>
      <c r="U83" t="str">
        <f t="shared" si="37"/>
        <v/>
      </c>
      <c r="V83" t="str">
        <f t="shared" si="38"/>
        <v/>
      </c>
      <c r="W83">
        <f t="shared" si="39"/>
        <v>82</v>
      </c>
      <c r="X83" s="11" t="s">
        <v>147</v>
      </c>
      <c r="Y83" s="12" t="s">
        <v>148</v>
      </c>
      <c r="Z83" s="12" t="s">
        <v>149</v>
      </c>
      <c r="AA83" s="12" t="s">
        <v>150</v>
      </c>
      <c r="AB83" s="1" t="str">
        <f>CONCATENATE(QBs!B19," ",QBs!A19)</f>
        <v>Aaron Rodgers</v>
      </c>
      <c r="AC83" t="str">
        <f>QBs!E19</f>
        <v>QB</v>
      </c>
      <c r="AD83" t="str">
        <f>QBs!C19</f>
        <v>Jets</v>
      </c>
      <c r="AE83">
        <f>QBs!D19</f>
        <v>12</v>
      </c>
      <c r="AF83">
        <f>QBs!P19</f>
        <v>-6</v>
      </c>
      <c r="AG83">
        <f>QBs!R19</f>
        <v>-6</v>
      </c>
      <c r="AH83">
        <f>QBs!T19</f>
        <v>3</v>
      </c>
      <c r="AI83">
        <f>QBs!V19</f>
        <v>95</v>
      </c>
      <c r="AJ83" s="70">
        <f>QBs!X19</f>
        <v>-6</v>
      </c>
      <c r="AK83" t="str">
        <f t="shared" si="40"/>
        <v>Aaron Rodgers</v>
      </c>
      <c r="AL83" s="52">
        <f t="shared" si="41"/>
        <v>1</v>
      </c>
      <c r="AM83" s="52">
        <f t="shared" si="42"/>
        <v>1</v>
      </c>
      <c r="AN83" s="52">
        <f t="shared" si="43"/>
        <v>2</v>
      </c>
      <c r="AO83" s="52">
        <f t="shared" si="44"/>
        <v>33</v>
      </c>
      <c r="AP83" s="52">
        <f t="shared" si="45"/>
        <v>1</v>
      </c>
      <c r="AQ83">
        <f t="shared" si="46"/>
        <v>1</v>
      </c>
      <c r="AR83">
        <f t="shared" si="47"/>
        <v>1</v>
      </c>
      <c r="AS83">
        <f t="shared" si="48"/>
        <v>3</v>
      </c>
      <c r="AT83">
        <f t="shared" si="49"/>
        <v>95</v>
      </c>
      <c r="AU83">
        <f t="shared" si="50"/>
        <v>1</v>
      </c>
    </row>
    <row r="84" spans="2:47" x14ac:dyDescent="0.35">
      <c r="B84" t="str">
        <f t="shared" si="26"/>
        <v xml:space="preserve">&lt;li&gt; Justin Herbert, QB, Chargers. Bye: 5.  &lt;/li&gt;  </v>
      </c>
      <c r="C84" t="str">
        <f t="shared" si="27"/>
        <v xml:space="preserve">&lt;li&gt; Justin Herbert, QB, Chargers. Bye: 5.  -- &lt;b&gt;$1&lt;/b&gt; &lt;/li&gt;  </v>
      </c>
      <c r="D84" t="str">
        <f t="shared" si="28"/>
        <v xml:space="preserve">&lt;li&gt; Justin Herbert, QB, Chargers. Bye: 5.  -- &lt;b&gt;$1&lt;/b&gt; &lt;/li&gt;  </v>
      </c>
      <c r="E84" t="str">
        <f t="shared" si="29"/>
        <v xml:space="preserve">&lt;li&gt; Justin Herbert, QB, Chargers. Bye: 5.  -- &lt;b&gt;$1&lt;/b&gt; &lt;/li&gt;  </v>
      </c>
      <c r="F84" t="str">
        <f t="shared" si="30"/>
        <v xml:space="preserve">&lt;li&gt; Justin Herbert, QB, Chargers. Bye: 5.  -- &lt;b&gt;$31&lt;/b&gt; &lt;/li&gt;  </v>
      </c>
      <c r="G84" t="str">
        <f t="shared" si="31"/>
        <v xml:space="preserve">&lt;li&gt; Justin Herbert, QB, Chargers. Bye: 5.  -- &lt;b&gt;$1&lt;/b&gt; &lt;/li&gt;  </v>
      </c>
      <c r="H84" t="s">
        <v>139</v>
      </c>
      <c r="I84" t="s">
        <v>140</v>
      </c>
      <c r="J84" t="s">
        <v>141</v>
      </c>
      <c r="K84" t="s">
        <v>142</v>
      </c>
      <c r="L84" t="s">
        <v>143</v>
      </c>
      <c r="M84" t="s">
        <v>144</v>
      </c>
      <c r="N84" t="s">
        <v>145</v>
      </c>
      <c r="O84" t="s">
        <v>146</v>
      </c>
      <c r="P84" t="str">
        <f t="shared" si="32"/>
        <v xml:space="preserve">
</v>
      </c>
      <c r="Q84" t="str">
        <f t="shared" si="33"/>
        <v xml:space="preserve"> </v>
      </c>
      <c r="R84" t="str">
        <f t="shared" si="34"/>
        <v/>
      </c>
      <c r="S84" t="str">
        <f t="shared" si="35"/>
        <v/>
      </c>
      <c r="T84" t="str">
        <f t="shared" si="36"/>
        <v/>
      </c>
      <c r="U84" t="str">
        <f t="shared" si="37"/>
        <v/>
      </c>
      <c r="V84" t="str">
        <f t="shared" si="38"/>
        <v/>
      </c>
      <c r="W84">
        <f t="shared" si="39"/>
        <v>83</v>
      </c>
      <c r="X84" s="11" t="s">
        <v>147</v>
      </c>
      <c r="Y84" s="12" t="s">
        <v>148</v>
      </c>
      <c r="Z84" s="12" t="s">
        <v>149</v>
      </c>
      <c r="AA84" s="12" t="s">
        <v>150</v>
      </c>
      <c r="AB84" s="1" t="str">
        <f>CONCATENATE(QBs!B20," ",QBs!A20)</f>
        <v>Justin Herbert</v>
      </c>
      <c r="AC84" t="str">
        <f>QBs!E20</f>
        <v>QB</v>
      </c>
      <c r="AD84" t="str">
        <f>QBs!C20</f>
        <v>Chargers</v>
      </c>
      <c r="AE84">
        <f>QBs!D20</f>
        <v>5</v>
      </c>
      <c r="AF84">
        <f>QBs!P20</f>
        <v>-11</v>
      </c>
      <c r="AG84">
        <f>QBs!R20</f>
        <v>-11</v>
      </c>
      <c r="AH84">
        <f>QBs!T20</f>
        <v>-6</v>
      </c>
      <c r="AI84">
        <f>QBs!V20</f>
        <v>90</v>
      </c>
      <c r="AJ84" s="70">
        <f>QBs!X20</f>
        <v>-11</v>
      </c>
      <c r="AK84" t="str">
        <f t="shared" si="40"/>
        <v>Justin Herbert</v>
      </c>
      <c r="AL84" s="52">
        <f t="shared" si="41"/>
        <v>1</v>
      </c>
      <c r="AM84" s="52">
        <f t="shared" si="42"/>
        <v>1</v>
      </c>
      <c r="AN84" s="52">
        <f t="shared" si="43"/>
        <v>1</v>
      </c>
      <c r="AO84" s="52">
        <f t="shared" si="44"/>
        <v>31</v>
      </c>
      <c r="AP84" s="52">
        <f t="shared" si="45"/>
        <v>1</v>
      </c>
      <c r="AQ84">
        <f t="shared" si="46"/>
        <v>1</v>
      </c>
      <c r="AR84">
        <f t="shared" si="47"/>
        <v>1</v>
      </c>
      <c r="AS84">
        <f t="shared" si="48"/>
        <v>1</v>
      </c>
      <c r="AT84">
        <f t="shared" si="49"/>
        <v>90</v>
      </c>
      <c r="AU84">
        <f t="shared" si="50"/>
        <v>1</v>
      </c>
    </row>
    <row r="85" spans="2:47" x14ac:dyDescent="0.35">
      <c r="B85" t="str">
        <f t="shared" si="26"/>
        <v xml:space="preserve">&lt;li&gt; Daniel Jones, QB, Giants. Bye: 11.  &lt;/li&gt;  </v>
      </c>
      <c r="C85" t="str">
        <f t="shared" si="27"/>
        <v xml:space="preserve">&lt;li&gt; Daniel Jones, QB, Giants. Bye: 11.  -- &lt;b&gt;$1&lt;/b&gt; &lt;/li&gt;  </v>
      </c>
      <c r="D85" t="str">
        <f t="shared" si="28"/>
        <v xml:space="preserve">&lt;li&gt; Daniel Jones, QB, Giants. Bye: 11.  -- &lt;b&gt;$1&lt;/b&gt; &lt;/li&gt;  </v>
      </c>
      <c r="E85" t="str">
        <f t="shared" si="29"/>
        <v xml:space="preserve">&lt;li&gt; Daniel Jones, QB, Giants. Bye: 11.  -- &lt;b&gt;$1&lt;/b&gt; &lt;/li&gt;  </v>
      </c>
      <c r="F85" t="str">
        <f t="shared" si="30"/>
        <v xml:space="preserve">&lt;li&gt; Daniel Jones, QB, Giants. Bye: 11.  -- &lt;b&gt;$26&lt;/b&gt; &lt;/li&gt;  </v>
      </c>
      <c r="G85" t="str">
        <f t="shared" si="31"/>
        <v xml:space="preserve">&lt;li&gt; Daniel Jones, QB, Giants. Bye: 11.  -- &lt;b&gt;$1&lt;/b&gt; &lt;/li&gt;  </v>
      </c>
      <c r="H85" t="s">
        <v>139</v>
      </c>
      <c r="I85" t="s">
        <v>140</v>
      </c>
      <c r="J85" t="s">
        <v>141</v>
      </c>
      <c r="K85" t="s">
        <v>142</v>
      </c>
      <c r="L85" t="s">
        <v>143</v>
      </c>
      <c r="M85" t="s">
        <v>144</v>
      </c>
      <c r="N85" t="s">
        <v>145</v>
      </c>
      <c r="O85" t="s">
        <v>146</v>
      </c>
      <c r="P85" t="str">
        <f t="shared" si="32"/>
        <v xml:space="preserve">
</v>
      </c>
      <c r="Q85" t="str">
        <f t="shared" si="33"/>
        <v xml:space="preserve"> </v>
      </c>
      <c r="R85" t="str">
        <f t="shared" si="34"/>
        <v/>
      </c>
      <c r="S85" t="str">
        <f t="shared" si="35"/>
        <v/>
      </c>
      <c r="T85" t="str">
        <f t="shared" si="36"/>
        <v/>
      </c>
      <c r="U85" t="str">
        <f t="shared" si="37"/>
        <v/>
      </c>
      <c r="V85" t="str">
        <f t="shared" si="38"/>
        <v/>
      </c>
      <c r="W85">
        <f t="shared" si="39"/>
        <v>84</v>
      </c>
      <c r="X85" s="11" t="s">
        <v>147</v>
      </c>
      <c r="Y85" s="12" t="s">
        <v>148</v>
      </c>
      <c r="Z85" s="12" t="s">
        <v>149</v>
      </c>
      <c r="AA85" s="12" t="s">
        <v>150</v>
      </c>
      <c r="AB85" s="1" t="str">
        <f>CONCATENATE(QBs!B21," ",QBs!A21)</f>
        <v>Daniel Jones</v>
      </c>
      <c r="AC85" t="str">
        <f>QBs!E21</f>
        <v>QB</v>
      </c>
      <c r="AD85" t="str">
        <f>QBs!C21</f>
        <v>Giants</v>
      </c>
      <c r="AE85">
        <f>QBs!D21</f>
        <v>11</v>
      </c>
      <c r="AF85">
        <f>QBs!P21</f>
        <v>-26</v>
      </c>
      <c r="AG85">
        <f>QBs!R21</f>
        <v>-26</v>
      </c>
      <c r="AH85">
        <f>QBs!T21</f>
        <v>-36</v>
      </c>
      <c r="AI85">
        <f>QBs!V21</f>
        <v>75</v>
      </c>
      <c r="AJ85" s="70">
        <f>QBs!X21</f>
        <v>-26</v>
      </c>
      <c r="AK85" t="str">
        <f t="shared" si="40"/>
        <v>Daniel Jones</v>
      </c>
      <c r="AL85" s="52">
        <f t="shared" si="41"/>
        <v>1</v>
      </c>
      <c r="AM85" s="52">
        <f t="shared" si="42"/>
        <v>1</v>
      </c>
      <c r="AN85" s="52">
        <f t="shared" si="43"/>
        <v>1</v>
      </c>
      <c r="AO85" s="52">
        <f t="shared" si="44"/>
        <v>26</v>
      </c>
      <c r="AP85" s="52">
        <f t="shared" si="45"/>
        <v>1</v>
      </c>
      <c r="AQ85">
        <f t="shared" si="46"/>
        <v>1</v>
      </c>
      <c r="AR85">
        <f t="shared" si="47"/>
        <v>1</v>
      </c>
      <c r="AS85">
        <f t="shared" si="48"/>
        <v>1</v>
      </c>
      <c r="AT85">
        <f t="shared" si="49"/>
        <v>75</v>
      </c>
      <c r="AU85">
        <f t="shared" si="50"/>
        <v>1</v>
      </c>
    </row>
    <row r="86" spans="2:47" x14ac:dyDescent="0.35">
      <c r="B86" t="str">
        <f t="shared" si="26"/>
        <v xml:space="preserve">&lt;li&gt; Matthew Stafford, QB, Rams. Bye: 6.  &lt;/li&gt;  </v>
      </c>
      <c r="C86" t="str">
        <f t="shared" si="27"/>
        <v xml:space="preserve">&lt;li&gt; Matthew Stafford, QB, Rams. Bye: 6.  -- &lt;b&gt;$1&lt;/b&gt; &lt;/li&gt;  </v>
      </c>
      <c r="D86" t="str">
        <f t="shared" si="28"/>
        <v xml:space="preserve">&lt;li&gt; Matthew Stafford, QB, Rams. Bye: 6.  -- &lt;b&gt;$1&lt;/b&gt; &lt;/li&gt;  </v>
      </c>
      <c r="E86" t="str">
        <f t="shared" si="29"/>
        <v xml:space="preserve">&lt;li&gt; Matthew Stafford, QB, Rams. Bye: 6.  -- &lt;b&gt;$1&lt;/b&gt; &lt;/li&gt;  </v>
      </c>
      <c r="F86" t="str">
        <f t="shared" si="30"/>
        <v xml:space="preserve">&lt;li&gt; Matthew Stafford, QB, Rams. Bye: 6.  -- &lt;b&gt;$24&lt;/b&gt; &lt;/li&gt;  </v>
      </c>
      <c r="G86" t="str">
        <f t="shared" si="31"/>
        <v xml:space="preserve">&lt;li&gt; Matthew Stafford, QB, Rams. Bye: 6.  -- &lt;b&gt;$1&lt;/b&gt; &lt;/li&gt;  </v>
      </c>
      <c r="H86" t="s">
        <v>139</v>
      </c>
      <c r="I86" t="s">
        <v>140</v>
      </c>
      <c r="J86" t="s">
        <v>141</v>
      </c>
      <c r="K86" t="s">
        <v>142</v>
      </c>
      <c r="L86" t="s">
        <v>143</v>
      </c>
      <c r="M86" t="s">
        <v>144</v>
      </c>
      <c r="N86" t="s">
        <v>145</v>
      </c>
      <c r="O86" t="s">
        <v>146</v>
      </c>
      <c r="P86" t="str">
        <f t="shared" si="32"/>
        <v xml:space="preserve">
</v>
      </c>
      <c r="Q86" t="str">
        <f t="shared" si="33"/>
        <v xml:space="preserve"> </v>
      </c>
      <c r="R86" t="str">
        <f t="shared" si="34"/>
        <v/>
      </c>
      <c r="S86" t="str">
        <f t="shared" si="35"/>
        <v/>
      </c>
      <c r="T86" t="str">
        <f t="shared" si="36"/>
        <v/>
      </c>
      <c r="U86" t="str">
        <f t="shared" si="37"/>
        <v/>
      </c>
      <c r="V86" t="str">
        <f t="shared" si="38"/>
        <v/>
      </c>
      <c r="W86">
        <f t="shared" si="39"/>
        <v>85</v>
      </c>
      <c r="X86" s="11" t="s">
        <v>147</v>
      </c>
      <c r="Y86" s="12" t="s">
        <v>148</v>
      </c>
      <c r="Z86" s="12" t="s">
        <v>149</v>
      </c>
      <c r="AA86" s="12" t="s">
        <v>150</v>
      </c>
      <c r="AB86" s="1" t="str">
        <f>CONCATENATE(QBs!B22," ",QBs!A22)</f>
        <v>Matthew Stafford</v>
      </c>
      <c r="AC86" t="str">
        <f>QBs!E22</f>
        <v>QB</v>
      </c>
      <c r="AD86" t="str">
        <f>QBs!C22</f>
        <v>Rams</v>
      </c>
      <c r="AE86">
        <f>QBs!D22</f>
        <v>6</v>
      </c>
      <c r="AF86">
        <f>QBs!P22</f>
        <v>-32</v>
      </c>
      <c r="AG86">
        <f>QBs!R22</f>
        <v>-32</v>
      </c>
      <c r="AH86">
        <f>QBs!T22</f>
        <v>-23</v>
      </c>
      <c r="AI86">
        <f>QBs!V22</f>
        <v>69</v>
      </c>
      <c r="AJ86" s="70">
        <f>QBs!X22</f>
        <v>-32</v>
      </c>
      <c r="AK86" t="str">
        <f t="shared" si="40"/>
        <v>Matthew Stafford</v>
      </c>
      <c r="AL86" s="52">
        <f t="shared" si="41"/>
        <v>1</v>
      </c>
      <c r="AM86" s="52">
        <f t="shared" si="42"/>
        <v>1</v>
      </c>
      <c r="AN86" s="52">
        <f t="shared" si="43"/>
        <v>1</v>
      </c>
      <c r="AO86" s="52">
        <f t="shared" si="44"/>
        <v>24</v>
      </c>
      <c r="AP86" s="52">
        <f t="shared" si="45"/>
        <v>1</v>
      </c>
      <c r="AQ86">
        <f t="shared" si="46"/>
        <v>1</v>
      </c>
      <c r="AR86">
        <f t="shared" si="47"/>
        <v>1</v>
      </c>
      <c r="AS86">
        <f t="shared" si="48"/>
        <v>1</v>
      </c>
      <c r="AT86">
        <f t="shared" si="49"/>
        <v>69</v>
      </c>
      <c r="AU86">
        <f t="shared" si="50"/>
        <v>1</v>
      </c>
    </row>
    <row r="87" spans="2:47" x14ac:dyDescent="0.35">
      <c r="B87" t="str">
        <f t="shared" si="26"/>
        <v xml:space="preserve">&lt;li&gt; Geno Smith, QB, Seahawks. Bye: 10.  &lt;/li&gt;  </v>
      </c>
      <c r="C87" t="str">
        <f t="shared" si="27"/>
        <v xml:space="preserve">&lt;li&gt; Geno Smith, QB, Seahawks. Bye: 10.  -- &lt;b&gt;$1&lt;/b&gt; &lt;/li&gt;  </v>
      </c>
      <c r="D87" t="str">
        <f t="shared" si="28"/>
        <v xml:space="preserve">&lt;li&gt; Geno Smith, QB, Seahawks. Bye: 10.  -- &lt;b&gt;$1&lt;/b&gt; &lt;/li&gt;  </v>
      </c>
      <c r="E87" t="str">
        <f t="shared" si="29"/>
        <v xml:space="preserve">&lt;li&gt; Geno Smith, QB, Seahawks. Bye: 10.  -- &lt;b&gt;$1&lt;/b&gt; &lt;/li&gt;  </v>
      </c>
      <c r="F87" t="str">
        <f t="shared" si="30"/>
        <v xml:space="preserve">&lt;li&gt; Geno Smith, QB, Seahawks. Bye: 10.  -- &lt;b&gt;$17&lt;/b&gt; &lt;/li&gt;  </v>
      </c>
      <c r="G87" t="str">
        <f t="shared" si="31"/>
        <v xml:space="preserve">&lt;li&gt; Geno Smith, QB, Seahawks. Bye: 10.  -- &lt;b&gt;$1&lt;/b&gt; &lt;/li&gt;  </v>
      </c>
      <c r="H87" t="s">
        <v>139</v>
      </c>
      <c r="I87" t="s">
        <v>140</v>
      </c>
      <c r="J87" t="s">
        <v>141</v>
      </c>
      <c r="K87" t="s">
        <v>142</v>
      </c>
      <c r="L87" t="s">
        <v>143</v>
      </c>
      <c r="M87" t="s">
        <v>144</v>
      </c>
      <c r="N87" t="s">
        <v>145</v>
      </c>
      <c r="O87" t="s">
        <v>146</v>
      </c>
      <c r="P87" t="str">
        <f t="shared" si="32"/>
        <v xml:space="preserve">
</v>
      </c>
      <c r="Q87" t="str">
        <f t="shared" si="33"/>
        <v xml:space="preserve"> </v>
      </c>
      <c r="R87" t="str">
        <f t="shared" si="34"/>
        <v/>
      </c>
      <c r="S87" t="str">
        <f t="shared" si="35"/>
        <v/>
      </c>
      <c r="T87" t="str">
        <f t="shared" si="36"/>
        <v/>
      </c>
      <c r="U87" t="str">
        <f t="shared" si="37"/>
        <v/>
      </c>
      <c r="V87" t="str">
        <f t="shared" si="38"/>
        <v/>
      </c>
      <c r="W87">
        <f t="shared" si="39"/>
        <v>86</v>
      </c>
      <c r="X87" s="11" t="s">
        <v>147</v>
      </c>
      <c r="Y87" s="12" t="s">
        <v>148</v>
      </c>
      <c r="Z87" s="12" t="s">
        <v>149</v>
      </c>
      <c r="AA87" s="12" t="s">
        <v>150</v>
      </c>
      <c r="AB87" s="1" t="str">
        <f>CONCATENATE(QBs!B23," ",QBs!A23)</f>
        <v>Geno Smith</v>
      </c>
      <c r="AC87" t="str">
        <f>QBs!E23</f>
        <v>QB</v>
      </c>
      <c r="AD87" t="str">
        <f>QBs!C23</f>
        <v>Seahawks</v>
      </c>
      <c r="AE87">
        <f>QBs!D23</f>
        <v>10</v>
      </c>
      <c r="AF87">
        <f>QBs!P23</f>
        <v>-53</v>
      </c>
      <c r="AG87">
        <f>QBs!R23</f>
        <v>-53</v>
      </c>
      <c r="AH87">
        <f>QBs!T23</f>
        <v>-45</v>
      </c>
      <c r="AI87">
        <f>QBs!V23</f>
        <v>48</v>
      </c>
      <c r="AJ87" s="70">
        <f>QBs!X23</f>
        <v>-53</v>
      </c>
      <c r="AK87" t="str">
        <f t="shared" si="40"/>
        <v>Geno Smith</v>
      </c>
      <c r="AL87" s="52">
        <f t="shared" si="41"/>
        <v>1</v>
      </c>
      <c r="AM87" s="52">
        <f t="shared" si="42"/>
        <v>1</v>
      </c>
      <c r="AN87" s="52">
        <f t="shared" si="43"/>
        <v>1</v>
      </c>
      <c r="AO87" s="52">
        <f t="shared" si="44"/>
        <v>17</v>
      </c>
      <c r="AP87" s="52">
        <f t="shared" si="45"/>
        <v>1</v>
      </c>
      <c r="AQ87">
        <f t="shared" si="46"/>
        <v>1</v>
      </c>
      <c r="AR87">
        <f t="shared" si="47"/>
        <v>1</v>
      </c>
      <c r="AS87">
        <f t="shared" si="48"/>
        <v>1</v>
      </c>
      <c r="AT87">
        <f t="shared" si="49"/>
        <v>48</v>
      </c>
      <c r="AU87">
        <f t="shared" si="50"/>
        <v>1</v>
      </c>
    </row>
    <row r="88" spans="2:47" x14ac:dyDescent="0.35">
      <c r="B88" t="str">
        <f t="shared" si="26"/>
        <v xml:space="preserve">&lt;li&gt; Drake Maye, QB, Patriots. Bye: 14.  &lt;/li&gt;  </v>
      </c>
      <c r="C88" t="str">
        <f t="shared" si="27"/>
        <v xml:space="preserve">&lt;li&gt; Drake Maye, QB, Patriots. Bye: 14.  -- &lt;b&gt;$1&lt;/b&gt; &lt;/li&gt;  </v>
      </c>
      <c r="D88" t="str">
        <f t="shared" si="28"/>
        <v xml:space="preserve">&lt;li&gt; Drake Maye, QB, Patriots. Bye: 14.  -- &lt;b&gt;$1&lt;/b&gt; &lt;/li&gt;  </v>
      </c>
      <c r="E88" t="str">
        <f t="shared" si="29"/>
        <v xml:space="preserve">&lt;li&gt; Drake Maye, QB, Patriots. Bye: 14.  -- &lt;b&gt;$1&lt;/b&gt; &lt;/li&gt;  </v>
      </c>
      <c r="F88" t="str">
        <f t="shared" si="30"/>
        <v xml:space="preserve">&lt;li&gt; Drake Maye, QB, Patriots. Bye: 14.  -- &lt;b&gt;$16&lt;/b&gt; &lt;/li&gt;  </v>
      </c>
      <c r="G88" t="str">
        <f t="shared" si="31"/>
        <v xml:space="preserve">&lt;li&gt; Drake Maye, QB, Patriots. Bye: 14.  -- &lt;b&gt;$1&lt;/b&gt; &lt;/li&gt;  </v>
      </c>
      <c r="H88" t="s">
        <v>139</v>
      </c>
      <c r="I88" t="s">
        <v>140</v>
      </c>
      <c r="J88" t="s">
        <v>141</v>
      </c>
      <c r="K88" t="s">
        <v>142</v>
      </c>
      <c r="L88" t="s">
        <v>143</v>
      </c>
      <c r="M88" t="s">
        <v>144</v>
      </c>
      <c r="N88" t="s">
        <v>145</v>
      </c>
      <c r="O88" t="s">
        <v>146</v>
      </c>
      <c r="P88" t="str">
        <f t="shared" si="32"/>
        <v xml:space="preserve">
</v>
      </c>
      <c r="Q88" t="str">
        <f t="shared" si="33"/>
        <v xml:space="preserve"> </v>
      </c>
      <c r="R88" t="str">
        <f t="shared" si="34"/>
        <v/>
      </c>
      <c r="S88" t="str">
        <f t="shared" si="35"/>
        <v/>
      </c>
      <c r="T88" t="str">
        <f t="shared" si="36"/>
        <v/>
      </c>
      <c r="U88" t="str">
        <f t="shared" si="37"/>
        <v/>
      </c>
      <c r="V88" t="str">
        <f t="shared" si="38"/>
        <v/>
      </c>
      <c r="W88">
        <f t="shared" si="39"/>
        <v>87</v>
      </c>
      <c r="X88" s="11" t="s">
        <v>147</v>
      </c>
      <c r="Y88" s="12" t="s">
        <v>148</v>
      </c>
      <c r="Z88" s="12" t="s">
        <v>149</v>
      </c>
      <c r="AA88" s="12" t="s">
        <v>150</v>
      </c>
      <c r="AB88" s="1" t="str">
        <f>CONCATENATE(QBs!B24," ",QBs!A24)</f>
        <v>Drake Maye</v>
      </c>
      <c r="AC88" t="str">
        <f>QBs!E24</f>
        <v>QB</v>
      </c>
      <c r="AD88" t="str">
        <f>QBs!C24</f>
        <v>Patriots</v>
      </c>
      <c r="AE88">
        <f>QBs!D24</f>
        <v>14</v>
      </c>
      <c r="AF88">
        <f>QBs!P24</f>
        <v>-56</v>
      </c>
      <c r="AG88">
        <f>QBs!R24</f>
        <v>-56</v>
      </c>
      <c r="AH88">
        <f>QBs!T24</f>
        <v>-43</v>
      </c>
      <c r="AI88">
        <f>QBs!V24</f>
        <v>45</v>
      </c>
      <c r="AJ88" s="70">
        <f>QBs!X24</f>
        <v>-56</v>
      </c>
      <c r="AK88" t="str">
        <f t="shared" si="40"/>
        <v>Drake Maye</v>
      </c>
      <c r="AL88" s="52">
        <f t="shared" si="41"/>
        <v>1</v>
      </c>
      <c r="AM88" s="52">
        <f t="shared" si="42"/>
        <v>1</v>
      </c>
      <c r="AN88" s="52">
        <f t="shared" si="43"/>
        <v>1</v>
      </c>
      <c r="AO88" s="52">
        <f t="shared" si="44"/>
        <v>16</v>
      </c>
      <c r="AP88" s="52">
        <f t="shared" si="45"/>
        <v>1</v>
      </c>
      <c r="AQ88">
        <f t="shared" si="46"/>
        <v>1</v>
      </c>
      <c r="AR88">
        <f t="shared" si="47"/>
        <v>1</v>
      </c>
      <c r="AS88">
        <f t="shared" si="48"/>
        <v>1</v>
      </c>
      <c r="AT88">
        <f t="shared" si="49"/>
        <v>45</v>
      </c>
      <c r="AU88">
        <f t="shared" si="50"/>
        <v>1</v>
      </c>
    </row>
    <row r="89" spans="2:47" x14ac:dyDescent="0.35">
      <c r="B89" t="str">
        <f t="shared" si="26"/>
        <v xml:space="preserve">&lt;li&gt; Derek Carr, QB, Saints. Bye: 12.  &lt;/li&gt;  </v>
      </c>
      <c r="C89" t="str">
        <f t="shared" si="27"/>
        <v xml:space="preserve">&lt;li&gt; Derek Carr, QB, Saints. Bye: 12.  -- &lt;b&gt;$1&lt;/b&gt; &lt;/li&gt;  </v>
      </c>
      <c r="D89" t="str">
        <f t="shared" si="28"/>
        <v xml:space="preserve">&lt;li&gt; Derek Carr, QB, Saints. Bye: 12.  -- &lt;b&gt;$1&lt;/b&gt; &lt;/li&gt;  </v>
      </c>
      <c r="E89" t="str">
        <f t="shared" si="29"/>
        <v xml:space="preserve">&lt;li&gt; Derek Carr, QB, Saints. Bye: 12.  -- &lt;b&gt;$1&lt;/b&gt; &lt;/li&gt;  </v>
      </c>
      <c r="F89" t="str">
        <f t="shared" si="30"/>
        <v xml:space="preserve">&lt;li&gt; Derek Carr, QB, Saints. Bye: 12.  -- &lt;b&gt;$15&lt;/b&gt; &lt;/li&gt;  </v>
      </c>
      <c r="G89" t="str">
        <f t="shared" si="31"/>
        <v xml:space="preserve">&lt;li&gt; Derek Carr, QB, Saints. Bye: 12.  -- &lt;b&gt;$1&lt;/b&gt; &lt;/li&gt;  </v>
      </c>
      <c r="H89" t="s">
        <v>139</v>
      </c>
      <c r="I89" t="s">
        <v>140</v>
      </c>
      <c r="J89" t="s">
        <v>141</v>
      </c>
      <c r="K89" t="s">
        <v>142</v>
      </c>
      <c r="L89" t="s">
        <v>143</v>
      </c>
      <c r="M89" t="s">
        <v>144</v>
      </c>
      <c r="N89" t="s">
        <v>145</v>
      </c>
      <c r="O89" t="s">
        <v>146</v>
      </c>
      <c r="P89" t="str">
        <f t="shared" si="32"/>
        <v xml:space="preserve">
</v>
      </c>
      <c r="Q89" t="str">
        <f t="shared" si="33"/>
        <v xml:space="preserve"> </v>
      </c>
      <c r="R89" t="str">
        <f t="shared" si="34"/>
        <v/>
      </c>
      <c r="S89" t="str">
        <f t="shared" si="35"/>
        <v/>
      </c>
      <c r="T89" t="str">
        <f t="shared" si="36"/>
        <v/>
      </c>
      <c r="U89" t="str">
        <f t="shared" si="37"/>
        <v/>
      </c>
      <c r="V89" t="str">
        <f t="shared" si="38"/>
        <v/>
      </c>
      <c r="W89">
        <f t="shared" si="39"/>
        <v>88</v>
      </c>
      <c r="X89" s="11" t="s">
        <v>147</v>
      </c>
      <c r="Y89" s="12" t="s">
        <v>148</v>
      </c>
      <c r="Z89" s="12" t="s">
        <v>149</v>
      </c>
      <c r="AA89" s="12" t="s">
        <v>150</v>
      </c>
      <c r="AB89" s="1" t="str">
        <f>CONCATENATE(QBs!B25," ",QBs!A25)</f>
        <v>Derek Carr</v>
      </c>
      <c r="AC89" t="str">
        <f>QBs!E25</f>
        <v>QB</v>
      </c>
      <c r="AD89" t="str">
        <f>QBs!C25</f>
        <v>Saints</v>
      </c>
      <c r="AE89">
        <f>QBs!D25</f>
        <v>12</v>
      </c>
      <c r="AF89">
        <f>QBs!P25</f>
        <v>-59</v>
      </c>
      <c r="AG89">
        <f>QBs!R25</f>
        <v>-59</v>
      </c>
      <c r="AH89">
        <f>QBs!T25</f>
        <v>-44</v>
      </c>
      <c r="AI89">
        <f>QBs!V25</f>
        <v>42</v>
      </c>
      <c r="AJ89" s="70">
        <f>QBs!X25</f>
        <v>-59</v>
      </c>
      <c r="AK89" t="str">
        <f t="shared" si="40"/>
        <v>Derek Carr</v>
      </c>
      <c r="AL89" s="52">
        <f t="shared" si="41"/>
        <v>1</v>
      </c>
      <c r="AM89" s="52">
        <f t="shared" si="42"/>
        <v>1</v>
      </c>
      <c r="AN89" s="52">
        <f t="shared" si="43"/>
        <v>1</v>
      </c>
      <c r="AO89" s="52">
        <f t="shared" si="44"/>
        <v>15</v>
      </c>
      <c r="AP89" s="52">
        <f t="shared" si="45"/>
        <v>1</v>
      </c>
      <c r="AQ89">
        <f t="shared" si="46"/>
        <v>1</v>
      </c>
      <c r="AR89">
        <f t="shared" si="47"/>
        <v>1</v>
      </c>
      <c r="AS89">
        <f t="shared" si="48"/>
        <v>1</v>
      </c>
      <c r="AT89">
        <f t="shared" si="49"/>
        <v>42</v>
      </c>
      <c r="AU89">
        <f t="shared" si="50"/>
        <v>1</v>
      </c>
    </row>
    <row r="90" spans="2:47" x14ac:dyDescent="0.35">
      <c r="B90" t="str">
        <f t="shared" si="26"/>
        <v xml:space="preserve">&lt;li&gt; Deshaun Watson, QB, Browns. Bye: 10.  &lt;/li&gt;  </v>
      </c>
      <c r="C90" t="str">
        <f t="shared" si="27"/>
        <v xml:space="preserve">&lt;li&gt; Deshaun Watson, QB, Browns. Bye: 10.  -- &lt;b&gt;$1&lt;/b&gt; &lt;/li&gt;  </v>
      </c>
      <c r="D90" t="str">
        <f t="shared" si="28"/>
        <v xml:space="preserve">&lt;li&gt; Deshaun Watson, QB, Browns. Bye: 10.  -- &lt;b&gt;$1&lt;/b&gt; &lt;/li&gt;  </v>
      </c>
      <c r="E90" t="str">
        <f t="shared" si="29"/>
        <v xml:space="preserve">&lt;li&gt; Deshaun Watson, QB, Browns. Bye: 10.  -- &lt;b&gt;$1&lt;/b&gt; &lt;/li&gt;  </v>
      </c>
      <c r="F90" t="str">
        <f t="shared" si="30"/>
        <v xml:space="preserve">&lt;li&gt; Deshaun Watson, QB, Browns. Bye: 10.  -- &lt;b&gt;$14&lt;/b&gt; &lt;/li&gt;  </v>
      </c>
      <c r="G90" t="str">
        <f t="shared" si="31"/>
        <v xml:space="preserve">&lt;li&gt; Deshaun Watson, QB, Browns. Bye: 10.  -- &lt;b&gt;$1&lt;/b&gt; &lt;/li&gt;  </v>
      </c>
      <c r="H90" t="s">
        <v>139</v>
      </c>
      <c r="I90" t="s">
        <v>140</v>
      </c>
      <c r="J90" t="s">
        <v>141</v>
      </c>
      <c r="K90" t="s">
        <v>142</v>
      </c>
      <c r="L90" t="s">
        <v>143</v>
      </c>
      <c r="M90" t="s">
        <v>144</v>
      </c>
      <c r="N90" t="s">
        <v>145</v>
      </c>
      <c r="O90" t="s">
        <v>146</v>
      </c>
      <c r="P90" t="str">
        <f t="shared" si="32"/>
        <v xml:space="preserve">
</v>
      </c>
      <c r="Q90" t="str">
        <f t="shared" si="33"/>
        <v xml:space="preserve"> </v>
      </c>
      <c r="R90" t="str">
        <f t="shared" si="34"/>
        <v/>
      </c>
      <c r="S90" t="str">
        <f t="shared" si="35"/>
        <v/>
      </c>
      <c r="T90" t="str">
        <f t="shared" si="36"/>
        <v/>
      </c>
      <c r="U90" t="str">
        <f t="shared" si="37"/>
        <v/>
      </c>
      <c r="V90" t="str">
        <f t="shared" si="38"/>
        <v/>
      </c>
      <c r="W90">
        <f t="shared" si="39"/>
        <v>89</v>
      </c>
      <c r="X90" s="11" t="s">
        <v>147</v>
      </c>
      <c r="Y90" s="12" t="s">
        <v>148</v>
      </c>
      <c r="Z90" s="12" t="s">
        <v>149</v>
      </c>
      <c r="AA90" s="12" t="s">
        <v>150</v>
      </c>
      <c r="AB90" s="1" t="str">
        <f>CONCATENATE(QBs!B26," ",QBs!A26)</f>
        <v>Deshaun Watson</v>
      </c>
      <c r="AC90" t="str">
        <f>QBs!E26</f>
        <v>QB</v>
      </c>
      <c r="AD90" t="str">
        <f>QBs!C26</f>
        <v>Browns</v>
      </c>
      <c r="AE90">
        <f>QBs!D26</f>
        <v>10</v>
      </c>
      <c r="AF90">
        <f>QBs!P26</f>
        <v>-61</v>
      </c>
      <c r="AG90">
        <f>QBs!R26</f>
        <v>-61</v>
      </c>
      <c r="AH90">
        <f>QBs!T26</f>
        <v>-51</v>
      </c>
      <c r="AI90">
        <f>QBs!V26</f>
        <v>40</v>
      </c>
      <c r="AJ90" s="70">
        <f>QBs!X26</f>
        <v>-61</v>
      </c>
      <c r="AK90" t="str">
        <f t="shared" si="40"/>
        <v>Deshaun Watson</v>
      </c>
      <c r="AL90" s="52">
        <f t="shared" si="41"/>
        <v>1</v>
      </c>
      <c r="AM90" s="52">
        <f t="shared" si="42"/>
        <v>1</v>
      </c>
      <c r="AN90" s="52">
        <f t="shared" si="43"/>
        <v>1</v>
      </c>
      <c r="AO90" s="52">
        <f t="shared" si="44"/>
        <v>14</v>
      </c>
      <c r="AP90" s="52">
        <f t="shared" si="45"/>
        <v>1</v>
      </c>
      <c r="AQ90">
        <f t="shared" si="46"/>
        <v>1</v>
      </c>
      <c r="AR90">
        <f t="shared" si="47"/>
        <v>1</v>
      </c>
      <c r="AS90">
        <f t="shared" si="48"/>
        <v>1</v>
      </c>
      <c r="AT90">
        <f t="shared" si="49"/>
        <v>40</v>
      </c>
      <c r="AU90">
        <f t="shared" si="50"/>
        <v>1</v>
      </c>
    </row>
    <row r="91" spans="2:47" x14ac:dyDescent="0.35">
      <c r="B91" t="str">
        <f t="shared" si="26"/>
        <v xml:space="preserve">&lt;li&gt; Baker Mayfield, QB, Buccaneers. Bye: 11.  &lt;/li&gt; 
&lt;br&gt;&lt;br&gt;
</v>
      </c>
      <c r="C91" t="str">
        <f t="shared" si="27"/>
        <v xml:space="preserve">&lt;li&gt; Baker Mayfield, QB, Buccaneers. Bye: 11.  -- &lt;b&gt;$1&lt;/b&gt; &lt;/li&gt; 
&lt;br&gt;&lt;br&gt;
</v>
      </c>
      <c r="D91" t="str">
        <f t="shared" si="28"/>
        <v xml:space="preserve">&lt;li&gt; Baker Mayfield, QB, Buccaneers. Bye: 11.  -- &lt;b&gt;$1&lt;/b&gt; &lt;/li&gt; 
&lt;br&gt;&lt;br&gt;
</v>
      </c>
      <c r="E91" t="str">
        <f t="shared" si="29"/>
        <v xml:space="preserve">&lt;li&gt; Baker Mayfield, QB, Buccaneers. Bye: 11.  -- &lt;b&gt;$1&lt;/b&gt; &lt;/li&gt; 
&lt;br&gt;&lt;br&gt;
</v>
      </c>
      <c r="F91" t="str">
        <f t="shared" si="30"/>
        <v xml:space="preserve">&lt;li&gt; Baker Mayfield, QB, Buccaneers. Bye: 11.  -- &lt;b&gt;$12&lt;/b&gt; &lt;/li&gt; 
&lt;br&gt;&lt;br&gt;
</v>
      </c>
      <c r="G91" t="str">
        <f t="shared" si="31"/>
        <v xml:space="preserve">&lt;li&gt; Baker Mayfield, QB, Buccaneers. Bye: 11.  -- &lt;b&gt;$1&lt;/b&gt; &lt;/li&gt; 
&lt;br&gt;&lt;br&gt;
</v>
      </c>
      <c r="H91" t="s">
        <v>139</v>
      </c>
      <c r="I91" t="s">
        <v>140</v>
      </c>
      <c r="J91" t="s">
        <v>141</v>
      </c>
      <c r="K91" t="s">
        <v>142</v>
      </c>
      <c r="L91" t="s">
        <v>143</v>
      </c>
      <c r="M91" t="s">
        <v>144</v>
      </c>
      <c r="N91" t="s">
        <v>145</v>
      </c>
      <c r="O91" t="s">
        <v>146</v>
      </c>
      <c r="P91" t="str">
        <f t="shared" si="32"/>
        <v xml:space="preserve">
</v>
      </c>
      <c r="Q91" t="str">
        <f t="shared" si="33"/>
        <v xml:space="preserve">
&lt;br&gt;&lt;br&gt;
</v>
      </c>
      <c r="R91" t="str">
        <f t="shared" si="34"/>
        <v/>
      </c>
      <c r="S91" t="str">
        <f t="shared" si="35"/>
        <v/>
      </c>
      <c r="T91" t="str">
        <f t="shared" si="36"/>
        <v/>
      </c>
      <c r="U91" t="str">
        <f t="shared" si="37"/>
        <v/>
      </c>
      <c r="V91" t="str">
        <f t="shared" si="38"/>
        <v/>
      </c>
      <c r="W91">
        <f t="shared" si="39"/>
        <v>90</v>
      </c>
      <c r="X91" s="11" t="s">
        <v>147</v>
      </c>
      <c r="Y91" s="12" t="s">
        <v>148</v>
      </c>
      <c r="Z91" s="12" t="s">
        <v>149</v>
      </c>
      <c r="AA91" s="12" t="s">
        <v>150</v>
      </c>
      <c r="AB91" s="1" t="str">
        <f>CONCATENATE(QBs!B27," ",QBs!A27)</f>
        <v>Baker Mayfield</v>
      </c>
      <c r="AC91" t="str">
        <f>QBs!E27</f>
        <v>QB</v>
      </c>
      <c r="AD91" t="str">
        <f>QBs!C27</f>
        <v>Buccaneers</v>
      </c>
      <c r="AE91">
        <f>QBs!D27</f>
        <v>11</v>
      </c>
      <c r="AF91">
        <f>QBs!P27</f>
        <v>-67</v>
      </c>
      <c r="AG91">
        <f>QBs!R27</f>
        <v>-67</v>
      </c>
      <c r="AH91">
        <f>QBs!T27</f>
        <v>-52</v>
      </c>
      <c r="AI91">
        <f>QBs!V27</f>
        <v>34</v>
      </c>
      <c r="AJ91" s="70">
        <f>QBs!X27</f>
        <v>-67</v>
      </c>
      <c r="AK91" t="str">
        <f t="shared" si="40"/>
        <v>Baker Mayfield</v>
      </c>
      <c r="AL91" s="52">
        <f t="shared" si="41"/>
        <v>1</v>
      </c>
      <c r="AM91" s="52">
        <f t="shared" si="42"/>
        <v>1</v>
      </c>
      <c r="AN91" s="52">
        <f t="shared" si="43"/>
        <v>1</v>
      </c>
      <c r="AO91" s="52">
        <f t="shared" si="44"/>
        <v>12</v>
      </c>
      <c r="AP91" s="52">
        <f t="shared" si="45"/>
        <v>1</v>
      </c>
      <c r="AQ91">
        <f t="shared" si="46"/>
        <v>1</v>
      </c>
      <c r="AR91">
        <f t="shared" si="47"/>
        <v>1</v>
      </c>
      <c r="AS91">
        <f t="shared" si="48"/>
        <v>1</v>
      </c>
      <c r="AT91">
        <f t="shared" si="49"/>
        <v>34</v>
      </c>
      <c r="AU91">
        <f t="shared" si="50"/>
        <v>1</v>
      </c>
    </row>
    <row r="92" spans="2:47" x14ac:dyDescent="0.35">
      <c r="B92" t="str">
        <f t="shared" si="26"/>
        <v xml:space="preserve">&lt;li&gt; Bo Nix, QB, Broncos. Bye: 14.  &lt;/li&gt;  </v>
      </c>
      <c r="C92" t="str">
        <f t="shared" si="27"/>
        <v xml:space="preserve">&lt;li&gt; Bo Nix, QB, Broncos. Bye: 14.  -- &lt;b&gt;$1&lt;/b&gt; &lt;/li&gt;  </v>
      </c>
      <c r="D92" t="str">
        <f t="shared" si="28"/>
        <v xml:space="preserve">&lt;li&gt; Bo Nix, QB, Broncos. Bye: 14.  -- &lt;b&gt;$1&lt;/b&gt; &lt;/li&gt;  </v>
      </c>
      <c r="E92" t="str">
        <f t="shared" si="29"/>
        <v xml:space="preserve">&lt;li&gt; Bo Nix, QB, Broncos. Bye: 14.  -- &lt;b&gt;$1&lt;/b&gt; &lt;/li&gt;  </v>
      </c>
      <c r="F92" t="str">
        <f t="shared" si="30"/>
        <v xml:space="preserve">&lt;li&gt; Bo Nix, QB, Broncos. Bye: 14.  -- &lt;b&gt;$9&lt;/b&gt; &lt;/li&gt;  </v>
      </c>
      <c r="G92" t="str">
        <f t="shared" si="31"/>
        <v xml:space="preserve">&lt;li&gt; Bo Nix, QB, Broncos. Bye: 14.  -- &lt;b&gt;$1&lt;/b&gt; &lt;/li&gt;  </v>
      </c>
      <c r="H92" t="s">
        <v>139</v>
      </c>
      <c r="I92" t="s">
        <v>140</v>
      </c>
      <c r="J92" t="s">
        <v>141</v>
      </c>
      <c r="K92" t="s">
        <v>142</v>
      </c>
      <c r="L92" t="s">
        <v>143</v>
      </c>
      <c r="M92" t="s">
        <v>144</v>
      </c>
      <c r="N92" t="s">
        <v>145</v>
      </c>
      <c r="O92" t="s">
        <v>146</v>
      </c>
      <c r="P92" t="str">
        <f t="shared" si="32"/>
        <v xml:space="preserve">
</v>
      </c>
      <c r="Q92" t="str">
        <f t="shared" si="33"/>
        <v xml:space="preserve"> </v>
      </c>
      <c r="R92" t="str">
        <f t="shared" si="34"/>
        <v/>
      </c>
      <c r="S92" t="str">
        <f t="shared" si="35"/>
        <v/>
      </c>
      <c r="T92" t="str">
        <f t="shared" si="36"/>
        <v/>
      </c>
      <c r="U92" t="str">
        <f t="shared" si="37"/>
        <v/>
      </c>
      <c r="V92" t="str">
        <f t="shared" si="38"/>
        <v/>
      </c>
      <c r="W92">
        <f t="shared" si="39"/>
        <v>91</v>
      </c>
      <c r="X92" s="11" t="s">
        <v>147</v>
      </c>
      <c r="Y92" s="12" t="s">
        <v>148</v>
      </c>
      <c r="Z92" s="12" t="s">
        <v>149</v>
      </c>
      <c r="AA92" s="12" t="s">
        <v>150</v>
      </c>
      <c r="AB92" s="1" t="str">
        <f>CONCATENATE(QBs!B28," ",QBs!A28)</f>
        <v>Bo Nix</v>
      </c>
      <c r="AC92" t="str">
        <f>QBs!E28</f>
        <v>QB</v>
      </c>
      <c r="AD92" t="str">
        <f>QBs!C28</f>
        <v>Broncos</v>
      </c>
      <c r="AE92">
        <f>QBs!D28</f>
        <v>14</v>
      </c>
      <c r="AF92">
        <f>QBs!P28</f>
        <v>-75</v>
      </c>
      <c r="AG92">
        <f>QBs!R28</f>
        <v>-75</v>
      </c>
      <c r="AH92">
        <f>QBs!T28</f>
        <v>-54</v>
      </c>
      <c r="AI92">
        <f>QBs!V28</f>
        <v>26</v>
      </c>
      <c r="AJ92" s="70">
        <f>QBs!X28</f>
        <v>-75</v>
      </c>
      <c r="AK92" t="str">
        <f t="shared" si="40"/>
        <v>Bo Nix</v>
      </c>
      <c r="AL92" s="52">
        <f t="shared" si="41"/>
        <v>1</v>
      </c>
      <c r="AM92" s="52">
        <f t="shared" si="42"/>
        <v>1</v>
      </c>
      <c r="AN92" s="52">
        <f t="shared" si="43"/>
        <v>1</v>
      </c>
      <c r="AO92" s="52">
        <f t="shared" si="44"/>
        <v>9</v>
      </c>
      <c r="AP92" s="52">
        <f t="shared" si="45"/>
        <v>1</v>
      </c>
      <c r="AQ92">
        <f t="shared" si="46"/>
        <v>1</v>
      </c>
      <c r="AR92">
        <f t="shared" si="47"/>
        <v>1</v>
      </c>
      <c r="AS92">
        <f t="shared" si="48"/>
        <v>1</v>
      </c>
      <c r="AT92">
        <f t="shared" si="49"/>
        <v>26</v>
      </c>
      <c r="AU92">
        <f t="shared" si="50"/>
        <v>1</v>
      </c>
    </row>
    <row r="93" spans="2:47" x14ac:dyDescent="0.35">
      <c r="B93" t="str">
        <f t="shared" si="26"/>
        <v xml:space="preserve">&lt;li&gt; Gardner Minshew, QB, Raiders. Bye: 10.  &lt;/li&gt;  </v>
      </c>
      <c r="C93" t="str">
        <f t="shared" si="27"/>
        <v xml:space="preserve">&lt;li&gt; Gardner Minshew, QB, Raiders. Bye: 10.  -- &lt;b&gt;$1&lt;/b&gt; &lt;/li&gt;  </v>
      </c>
      <c r="D93" t="str">
        <f t="shared" si="28"/>
        <v xml:space="preserve">&lt;li&gt; Gardner Minshew, QB, Raiders. Bye: 10.  -- &lt;b&gt;$1&lt;/b&gt; &lt;/li&gt;  </v>
      </c>
      <c r="E93" t="str">
        <f t="shared" si="29"/>
        <v xml:space="preserve">&lt;li&gt; Gardner Minshew, QB, Raiders. Bye: 10.  -- &lt;b&gt;$1&lt;/b&gt; &lt;/li&gt;  </v>
      </c>
      <c r="F93" t="str">
        <f t="shared" si="30"/>
        <v xml:space="preserve">&lt;li&gt; Gardner Minshew, QB, Raiders. Bye: 10.  -- &lt;b&gt;$9&lt;/b&gt; &lt;/li&gt;  </v>
      </c>
      <c r="G93" t="str">
        <f t="shared" si="31"/>
        <v xml:space="preserve">&lt;li&gt; Gardner Minshew, QB, Raiders. Bye: 10.  -- &lt;b&gt;$1&lt;/b&gt; &lt;/li&gt;  </v>
      </c>
      <c r="H93" t="s">
        <v>139</v>
      </c>
      <c r="I93" t="s">
        <v>140</v>
      </c>
      <c r="J93" t="s">
        <v>141</v>
      </c>
      <c r="K93" t="s">
        <v>142</v>
      </c>
      <c r="L93" t="s">
        <v>143</v>
      </c>
      <c r="M93" t="s">
        <v>144</v>
      </c>
      <c r="N93" t="s">
        <v>145</v>
      </c>
      <c r="O93" t="s">
        <v>146</v>
      </c>
      <c r="P93" t="str">
        <f t="shared" si="32"/>
        <v xml:space="preserve">
</v>
      </c>
      <c r="Q93" t="str">
        <f t="shared" si="33"/>
        <v xml:space="preserve"> </v>
      </c>
      <c r="R93" t="str">
        <f t="shared" si="34"/>
        <v/>
      </c>
      <c r="S93" t="str">
        <f t="shared" si="35"/>
        <v/>
      </c>
      <c r="T93" t="str">
        <f t="shared" si="36"/>
        <v/>
      </c>
      <c r="U93" t="str">
        <f t="shared" si="37"/>
        <v/>
      </c>
      <c r="V93" t="str">
        <f t="shared" si="38"/>
        <v/>
      </c>
      <c r="W93">
        <f t="shared" si="39"/>
        <v>92</v>
      </c>
      <c r="X93" s="11" t="s">
        <v>147</v>
      </c>
      <c r="Y93" s="12" t="s">
        <v>148</v>
      </c>
      <c r="Z93" s="12" t="s">
        <v>149</v>
      </c>
      <c r="AA93" s="12" t="s">
        <v>150</v>
      </c>
      <c r="AB93" s="1" t="str">
        <f>CONCATENATE(QBs!B29," ",QBs!A29)</f>
        <v>Gardner Minshew</v>
      </c>
      <c r="AC93" t="str">
        <f>QBs!E29</f>
        <v>QB</v>
      </c>
      <c r="AD93" t="str">
        <f>QBs!C29</f>
        <v>Raiders</v>
      </c>
      <c r="AE93">
        <f>QBs!D29</f>
        <v>10</v>
      </c>
      <c r="AF93">
        <f>QBs!P29</f>
        <v>-75</v>
      </c>
      <c r="AG93">
        <f>QBs!R29</f>
        <v>-75</v>
      </c>
      <c r="AH93">
        <f>QBs!T29</f>
        <v>-66</v>
      </c>
      <c r="AI93">
        <f>QBs!V29</f>
        <v>26</v>
      </c>
      <c r="AJ93" s="70">
        <f>QBs!X29</f>
        <v>-75</v>
      </c>
      <c r="AK93" t="str">
        <f t="shared" si="40"/>
        <v>Gardner Minshew</v>
      </c>
      <c r="AL93" s="52">
        <f t="shared" si="41"/>
        <v>1</v>
      </c>
      <c r="AM93" s="52">
        <f t="shared" si="42"/>
        <v>1</v>
      </c>
      <c r="AN93" s="52">
        <f t="shared" si="43"/>
        <v>1</v>
      </c>
      <c r="AO93" s="52">
        <f t="shared" si="44"/>
        <v>9</v>
      </c>
      <c r="AP93" s="52">
        <f t="shared" si="45"/>
        <v>1</v>
      </c>
      <c r="AQ93">
        <f t="shared" si="46"/>
        <v>1</v>
      </c>
      <c r="AR93">
        <f t="shared" si="47"/>
        <v>1</v>
      </c>
      <c r="AS93">
        <f t="shared" si="48"/>
        <v>1</v>
      </c>
      <c r="AT93">
        <f t="shared" si="49"/>
        <v>26</v>
      </c>
      <c r="AU93">
        <f t="shared" si="50"/>
        <v>1</v>
      </c>
    </row>
    <row r="94" spans="2:47" x14ac:dyDescent="0.35">
      <c r="B94" t="str">
        <f t="shared" si="26"/>
        <v xml:space="preserve">&lt;li&gt; Russell Wilson, QB, Steelers. Bye: 9.  &lt;/li&gt;  </v>
      </c>
      <c r="C94" t="str">
        <f t="shared" si="27"/>
        <v xml:space="preserve">&lt;li&gt; Russell Wilson, QB, Steelers. Bye: 9.  -- &lt;b&gt;$1&lt;/b&gt; &lt;/li&gt;  </v>
      </c>
      <c r="D94" t="str">
        <f t="shared" si="28"/>
        <v xml:space="preserve">&lt;li&gt; Russell Wilson, QB, Steelers. Bye: 9.  -- &lt;b&gt;$1&lt;/b&gt; &lt;/li&gt;  </v>
      </c>
      <c r="E94" t="str">
        <f t="shared" si="29"/>
        <v xml:space="preserve">&lt;li&gt; Russell Wilson, QB, Steelers. Bye: 9.  -- &lt;b&gt;$1&lt;/b&gt; &lt;/li&gt;  </v>
      </c>
      <c r="F94" t="str">
        <f t="shared" si="30"/>
        <v xml:space="preserve">&lt;li&gt; Russell Wilson, QB, Steelers. Bye: 9.  -- &lt;b&gt;$9&lt;/b&gt; &lt;/li&gt;  </v>
      </c>
      <c r="G94" t="str">
        <f t="shared" si="31"/>
        <v xml:space="preserve">&lt;li&gt; Russell Wilson, QB, Steelers. Bye: 9.  -- &lt;b&gt;$1&lt;/b&gt; &lt;/li&gt;  </v>
      </c>
      <c r="H94" t="s">
        <v>139</v>
      </c>
      <c r="I94" t="s">
        <v>140</v>
      </c>
      <c r="J94" t="s">
        <v>141</v>
      </c>
      <c r="K94" t="s">
        <v>142</v>
      </c>
      <c r="L94" t="s">
        <v>143</v>
      </c>
      <c r="M94" t="s">
        <v>144</v>
      </c>
      <c r="N94" t="s">
        <v>145</v>
      </c>
      <c r="O94" t="s">
        <v>146</v>
      </c>
      <c r="P94" t="str">
        <f t="shared" si="32"/>
        <v xml:space="preserve">
</v>
      </c>
      <c r="Q94" t="str">
        <f t="shared" si="33"/>
        <v xml:space="preserve"> </v>
      </c>
      <c r="R94" t="str">
        <f t="shared" si="34"/>
        <v/>
      </c>
      <c r="S94" t="str">
        <f t="shared" si="35"/>
        <v/>
      </c>
      <c r="T94" t="str">
        <f t="shared" si="36"/>
        <v/>
      </c>
      <c r="U94" t="str">
        <f t="shared" si="37"/>
        <v/>
      </c>
      <c r="V94" t="str">
        <f t="shared" si="38"/>
        <v/>
      </c>
      <c r="W94">
        <f t="shared" si="39"/>
        <v>93</v>
      </c>
      <c r="X94" s="11" t="s">
        <v>147</v>
      </c>
      <c r="Y94" s="12" t="s">
        <v>148</v>
      </c>
      <c r="Z94" s="12" t="s">
        <v>149</v>
      </c>
      <c r="AA94" s="12" t="s">
        <v>150</v>
      </c>
      <c r="AB94" s="1" t="str">
        <f>CONCATENATE(QBs!B30," ",QBs!A30)</f>
        <v>Russell Wilson</v>
      </c>
      <c r="AC94" t="str">
        <f>QBs!E30</f>
        <v>QB</v>
      </c>
      <c r="AD94" t="str">
        <f>QBs!C30</f>
        <v>Steelers</v>
      </c>
      <c r="AE94">
        <f>QBs!D30</f>
        <v>9</v>
      </c>
      <c r="AF94">
        <f>QBs!P30</f>
        <v>-76</v>
      </c>
      <c r="AG94">
        <f>QBs!R30</f>
        <v>-76</v>
      </c>
      <c r="AH94">
        <f>QBs!T30</f>
        <v>-58</v>
      </c>
      <c r="AI94">
        <f>QBs!V30</f>
        <v>25</v>
      </c>
      <c r="AJ94" s="70">
        <f>QBs!X30</f>
        <v>-76</v>
      </c>
      <c r="AK94" t="str">
        <f t="shared" si="40"/>
        <v>Russell Wilson</v>
      </c>
      <c r="AL94" s="52">
        <f t="shared" si="41"/>
        <v>1</v>
      </c>
      <c r="AM94" s="52">
        <f t="shared" si="42"/>
        <v>1</v>
      </c>
      <c r="AN94" s="52">
        <f t="shared" si="43"/>
        <v>1</v>
      </c>
      <c r="AO94" s="52">
        <f t="shared" si="44"/>
        <v>9</v>
      </c>
      <c r="AP94" s="52">
        <f t="shared" si="45"/>
        <v>1</v>
      </c>
      <c r="AQ94">
        <f t="shared" si="46"/>
        <v>1</v>
      </c>
      <c r="AR94">
        <f t="shared" si="47"/>
        <v>1</v>
      </c>
      <c r="AS94">
        <f t="shared" si="48"/>
        <v>1</v>
      </c>
      <c r="AT94">
        <f t="shared" si="49"/>
        <v>25</v>
      </c>
      <c r="AU94">
        <f t="shared" si="50"/>
        <v>1</v>
      </c>
    </row>
    <row r="95" spans="2:47" x14ac:dyDescent="0.35">
      <c r="B95" t="str">
        <f t="shared" si="26"/>
        <v xml:space="preserve">&lt;li&gt; Bryce Young, QB, Panthers. Bye: 11.  &lt;/li&gt;  </v>
      </c>
      <c r="C95" t="str">
        <f t="shared" si="27"/>
        <v xml:space="preserve">&lt;li&gt; Bryce Young, QB, Panthers. Bye: 11.  -- &lt;b&gt;$1&lt;/b&gt; &lt;/li&gt;  </v>
      </c>
      <c r="D95" t="str">
        <f t="shared" si="28"/>
        <v xml:space="preserve">&lt;li&gt; Bryce Young, QB, Panthers. Bye: 11.  -- &lt;b&gt;$1&lt;/b&gt; &lt;/li&gt;  </v>
      </c>
      <c r="E95" t="str">
        <f t="shared" si="29"/>
        <v xml:space="preserve">&lt;li&gt; Bryce Young, QB, Panthers. Bye: 11.  -- &lt;b&gt;$1&lt;/b&gt; &lt;/li&gt;  </v>
      </c>
      <c r="F95" t="str">
        <f t="shared" si="30"/>
        <v xml:space="preserve">&lt;li&gt; Bryce Young, QB, Panthers. Bye: 11.  -- &lt;b&gt;$7&lt;/b&gt; &lt;/li&gt;  </v>
      </c>
      <c r="G95" t="str">
        <f t="shared" si="31"/>
        <v xml:space="preserve">&lt;li&gt; Bryce Young, QB, Panthers. Bye: 11.  -- &lt;b&gt;$1&lt;/b&gt; &lt;/li&gt;  </v>
      </c>
      <c r="H95" t="s">
        <v>139</v>
      </c>
      <c r="I95" t="s">
        <v>140</v>
      </c>
      <c r="J95" t="s">
        <v>141</v>
      </c>
      <c r="K95" t="s">
        <v>142</v>
      </c>
      <c r="L95" t="s">
        <v>143</v>
      </c>
      <c r="M95" t="s">
        <v>144</v>
      </c>
      <c r="N95" t="s">
        <v>145</v>
      </c>
      <c r="O95" t="s">
        <v>146</v>
      </c>
      <c r="P95" t="str">
        <f t="shared" si="32"/>
        <v xml:space="preserve">
</v>
      </c>
      <c r="Q95" t="str">
        <f t="shared" si="33"/>
        <v xml:space="preserve"> </v>
      </c>
      <c r="R95" t="str">
        <f t="shared" si="34"/>
        <v/>
      </c>
      <c r="S95" t="str">
        <f t="shared" si="35"/>
        <v/>
      </c>
      <c r="T95" t="str">
        <f t="shared" si="36"/>
        <v/>
      </c>
      <c r="U95" t="str">
        <f t="shared" si="37"/>
        <v/>
      </c>
      <c r="V95" t="str">
        <f t="shared" si="38"/>
        <v/>
      </c>
      <c r="W95">
        <f t="shared" si="39"/>
        <v>94</v>
      </c>
      <c r="X95" s="11" t="s">
        <v>147</v>
      </c>
      <c r="Y95" s="12" t="s">
        <v>148</v>
      </c>
      <c r="Z95" s="12" t="s">
        <v>149</v>
      </c>
      <c r="AA95" s="12" t="s">
        <v>150</v>
      </c>
      <c r="AB95" s="1" t="str">
        <f>CONCATENATE(QBs!B31," ",QBs!A31)</f>
        <v>Bryce Young</v>
      </c>
      <c r="AC95" t="str">
        <f>QBs!E31</f>
        <v>QB</v>
      </c>
      <c r="AD95" t="str">
        <f>QBs!C31</f>
        <v>Panthers</v>
      </c>
      <c r="AE95">
        <f>QBs!D31</f>
        <v>11</v>
      </c>
      <c r="AF95">
        <f>QBs!P31</f>
        <v>-81</v>
      </c>
      <c r="AG95">
        <f>QBs!R31</f>
        <v>-81</v>
      </c>
      <c r="AH95">
        <f>QBs!T31</f>
        <v>-67</v>
      </c>
      <c r="AI95">
        <f>QBs!V31</f>
        <v>20</v>
      </c>
      <c r="AJ95" s="70">
        <f>QBs!X31</f>
        <v>-81</v>
      </c>
      <c r="AK95" t="str">
        <f t="shared" si="40"/>
        <v>Bryce Young</v>
      </c>
      <c r="AL95" s="52">
        <f t="shared" si="41"/>
        <v>1</v>
      </c>
      <c r="AM95" s="52">
        <f t="shared" si="42"/>
        <v>1</v>
      </c>
      <c r="AN95" s="52">
        <f t="shared" si="43"/>
        <v>1</v>
      </c>
      <c r="AO95" s="52">
        <f t="shared" si="44"/>
        <v>7</v>
      </c>
      <c r="AP95" s="52">
        <f t="shared" si="45"/>
        <v>1</v>
      </c>
      <c r="AQ95">
        <f t="shared" si="46"/>
        <v>1</v>
      </c>
      <c r="AR95">
        <f t="shared" si="47"/>
        <v>1</v>
      </c>
      <c r="AS95">
        <f t="shared" si="48"/>
        <v>1</v>
      </c>
      <c r="AT95">
        <f t="shared" si="49"/>
        <v>20</v>
      </c>
      <c r="AU95">
        <f t="shared" si="50"/>
        <v>1</v>
      </c>
    </row>
    <row r="96" spans="2:47" x14ac:dyDescent="0.35">
      <c r="B96" t="str">
        <f t="shared" si="26"/>
        <v xml:space="preserve">&lt;li&gt; Justin Fields, QB, Steelers. Bye: 9.  &lt;/li&gt;  </v>
      </c>
      <c r="C96" t="str">
        <f t="shared" si="27"/>
        <v xml:space="preserve">&lt;li&gt; Justin Fields, QB, Steelers. Bye: 9.  -- &lt;b&gt;$1&lt;/b&gt; &lt;/li&gt;  </v>
      </c>
      <c r="D96" t="str">
        <f t="shared" si="28"/>
        <v xml:space="preserve">&lt;li&gt; Justin Fields, QB, Steelers. Bye: 9.  -- &lt;b&gt;$1&lt;/b&gt; &lt;/li&gt;  </v>
      </c>
      <c r="E96" t="str">
        <f t="shared" si="29"/>
        <v xml:space="preserve">&lt;li&gt; Justin Fields, QB, Steelers. Bye: 9.  -- &lt;b&gt;$1&lt;/b&gt; &lt;/li&gt;  </v>
      </c>
      <c r="F96" t="str">
        <f t="shared" si="30"/>
        <v xml:space="preserve">&lt;li&gt; Justin Fields, QB, Steelers. Bye: 9.  -- &lt;b&gt;$7&lt;/b&gt; &lt;/li&gt;  </v>
      </c>
      <c r="G96" t="str">
        <f t="shared" si="31"/>
        <v xml:space="preserve">&lt;li&gt; Justin Fields, QB, Steelers. Bye: 9.  -- &lt;b&gt;$1&lt;/b&gt; &lt;/li&gt;  </v>
      </c>
      <c r="H96" t="s">
        <v>139</v>
      </c>
      <c r="I96" t="s">
        <v>140</v>
      </c>
      <c r="J96" t="s">
        <v>141</v>
      </c>
      <c r="K96" t="s">
        <v>142</v>
      </c>
      <c r="L96" t="s">
        <v>143</v>
      </c>
      <c r="M96" t="s">
        <v>144</v>
      </c>
      <c r="N96" t="s">
        <v>145</v>
      </c>
      <c r="O96" t="s">
        <v>146</v>
      </c>
      <c r="P96" t="str">
        <f t="shared" si="32"/>
        <v xml:space="preserve">
</v>
      </c>
      <c r="Q96" t="str">
        <f t="shared" si="33"/>
        <v xml:space="preserve"> </v>
      </c>
      <c r="R96" t="str">
        <f t="shared" si="34"/>
        <v/>
      </c>
      <c r="S96" t="str">
        <f t="shared" si="35"/>
        <v/>
      </c>
      <c r="T96" t="str">
        <f t="shared" si="36"/>
        <v/>
      </c>
      <c r="U96" t="str">
        <f t="shared" si="37"/>
        <v/>
      </c>
      <c r="V96" t="str">
        <f t="shared" si="38"/>
        <v/>
      </c>
      <c r="W96">
        <f t="shared" si="39"/>
        <v>95</v>
      </c>
      <c r="X96" s="11" t="s">
        <v>147</v>
      </c>
      <c r="Y96" s="12" t="s">
        <v>148</v>
      </c>
      <c r="Z96" s="12" t="s">
        <v>149</v>
      </c>
      <c r="AA96" s="12" t="s">
        <v>150</v>
      </c>
      <c r="AB96" s="1" t="str">
        <f>CONCATENATE(QBs!B32," ",QBs!A32)</f>
        <v>Justin Fields</v>
      </c>
      <c r="AC96" t="str">
        <f>QBs!E32</f>
        <v>QB</v>
      </c>
      <c r="AD96" t="str">
        <f>QBs!C32</f>
        <v>Steelers</v>
      </c>
      <c r="AE96">
        <f>QBs!D32</f>
        <v>9</v>
      </c>
      <c r="AF96">
        <f>QBs!P32</f>
        <v>-83</v>
      </c>
      <c r="AG96">
        <f>QBs!R32</f>
        <v>-83</v>
      </c>
      <c r="AH96">
        <f>QBs!T32</f>
        <v>-53</v>
      </c>
      <c r="AI96">
        <f>QBs!V32</f>
        <v>18</v>
      </c>
      <c r="AJ96" s="70">
        <f>QBs!X32</f>
        <v>-83</v>
      </c>
      <c r="AK96" t="str">
        <f t="shared" si="40"/>
        <v>Justin Fields</v>
      </c>
      <c r="AL96" s="52">
        <f t="shared" si="41"/>
        <v>1</v>
      </c>
      <c r="AM96" s="52">
        <f t="shared" si="42"/>
        <v>1</v>
      </c>
      <c r="AN96" s="52">
        <f t="shared" si="43"/>
        <v>1</v>
      </c>
      <c r="AO96" s="52">
        <f t="shared" si="44"/>
        <v>7</v>
      </c>
      <c r="AP96" s="52">
        <f t="shared" si="45"/>
        <v>1</v>
      </c>
      <c r="AQ96">
        <f t="shared" si="46"/>
        <v>1</v>
      </c>
      <c r="AR96">
        <f t="shared" si="47"/>
        <v>1</v>
      </c>
      <c r="AS96">
        <f t="shared" si="48"/>
        <v>1</v>
      </c>
      <c r="AT96">
        <f t="shared" si="49"/>
        <v>18</v>
      </c>
      <c r="AU96">
        <f t="shared" si="50"/>
        <v>1</v>
      </c>
    </row>
    <row r="97" spans="2:47" x14ac:dyDescent="0.35">
      <c r="B97" t="str">
        <f t="shared" si="26"/>
        <v xml:space="preserve">&lt;li&gt; Sam Darnold, QB, Vikings. Bye: 6.  &lt;/li&gt;  </v>
      </c>
      <c r="C97" t="str">
        <f t="shared" si="27"/>
        <v xml:space="preserve">&lt;li&gt; Sam Darnold, QB, Vikings. Bye: 6.  -- &lt;b&gt;$1&lt;/b&gt; &lt;/li&gt;  </v>
      </c>
      <c r="D97" t="str">
        <f t="shared" si="28"/>
        <v xml:space="preserve">&lt;li&gt; Sam Darnold, QB, Vikings. Bye: 6.  -- &lt;b&gt;$1&lt;/b&gt; &lt;/li&gt;  </v>
      </c>
      <c r="E97" t="str">
        <f t="shared" si="29"/>
        <v xml:space="preserve">&lt;li&gt; Sam Darnold, QB, Vikings. Bye: 6.  -- &lt;b&gt;$1&lt;/b&gt; &lt;/li&gt;  </v>
      </c>
      <c r="F97" t="str">
        <f t="shared" si="30"/>
        <v xml:space="preserve">&lt;li&gt; Sam Darnold, QB, Vikings. Bye: 6.  -- &lt;b&gt;$2&lt;/b&gt; &lt;/li&gt;  </v>
      </c>
      <c r="G97" t="str">
        <f t="shared" si="31"/>
        <v xml:space="preserve">&lt;li&gt; Sam Darnold, QB, Vikings. Bye: 6.  -- &lt;b&gt;$1&lt;/b&gt; &lt;/li&gt;  </v>
      </c>
      <c r="H97" t="s">
        <v>139</v>
      </c>
      <c r="I97" t="s">
        <v>140</v>
      </c>
      <c r="J97" t="s">
        <v>141</v>
      </c>
      <c r="K97" t="s">
        <v>142</v>
      </c>
      <c r="L97" t="s">
        <v>143</v>
      </c>
      <c r="M97" t="s">
        <v>144</v>
      </c>
      <c r="N97" t="s">
        <v>145</v>
      </c>
      <c r="O97" t="s">
        <v>146</v>
      </c>
      <c r="P97" t="str">
        <f t="shared" si="32"/>
        <v xml:space="preserve">
</v>
      </c>
      <c r="Q97" t="str">
        <f t="shared" si="33"/>
        <v xml:space="preserve"> </v>
      </c>
      <c r="R97" t="str">
        <f t="shared" si="34"/>
        <v/>
      </c>
      <c r="S97" t="str">
        <f t="shared" si="35"/>
        <v/>
      </c>
      <c r="T97" t="str">
        <f t="shared" si="36"/>
        <v/>
      </c>
      <c r="U97" t="str">
        <f t="shared" si="37"/>
        <v/>
      </c>
      <c r="V97" t="str">
        <f t="shared" si="38"/>
        <v/>
      </c>
      <c r="W97">
        <f t="shared" si="39"/>
        <v>96</v>
      </c>
      <c r="X97" s="11" t="s">
        <v>147</v>
      </c>
      <c r="Y97" s="12" t="s">
        <v>148</v>
      </c>
      <c r="Z97" s="12" t="s">
        <v>149</v>
      </c>
      <c r="AA97" s="12" t="s">
        <v>150</v>
      </c>
      <c r="AB97" s="1" t="str">
        <f>CONCATENATE(QBs!B33," ",QBs!A33)</f>
        <v>Sam Darnold</v>
      </c>
      <c r="AC97" t="str">
        <f>QBs!E33</f>
        <v>QB</v>
      </c>
      <c r="AD97" t="str">
        <f>QBs!C33</f>
        <v>Vikings</v>
      </c>
      <c r="AE97">
        <f>QBs!D33</f>
        <v>6</v>
      </c>
      <c r="AF97">
        <f>QBs!P33</f>
        <v>-98</v>
      </c>
      <c r="AG97">
        <f>QBs!R33</f>
        <v>-98</v>
      </c>
      <c r="AH97">
        <f>QBs!T33</f>
        <v>-62</v>
      </c>
      <c r="AI97">
        <f>QBs!V33</f>
        <v>3</v>
      </c>
      <c r="AJ97" s="70">
        <f>QBs!X33</f>
        <v>-98</v>
      </c>
      <c r="AK97" t="str">
        <f t="shared" si="40"/>
        <v>Sam Darnold</v>
      </c>
      <c r="AL97" s="52">
        <f t="shared" si="41"/>
        <v>1</v>
      </c>
      <c r="AM97" s="52">
        <f t="shared" si="42"/>
        <v>1</v>
      </c>
      <c r="AN97" s="52">
        <f t="shared" si="43"/>
        <v>1</v>
      </c>
      <c r="AO97" s="52">
        <f t="shared" si="44"/>
        <v>2</v>
      </c>
      <c r="AP97" s="52">
        <f t="shared" si="45"/>
        <v>1</v>
      </c>
      <c r="AQ97">
        <f t="shared" si="46"/>
        <v>1</v>
      </c>
      <c r="AR97">
        <f t="shared" si="47"/>
        <v>1</v>
      </c>
      <c r="AS97">
        <f t="shared" si="48"/>
        <v>1</v>
      </c>
      <c r="AT97">
        <f t="shared" si="49"/>
        <v>3</v>
      </c>
      <c r="AU97">
        <f t="shared" si="50"/>
        <v>1</v>
      </c>
    </row>
    <row r="98" spans="2:47" x14ac:dyDescent="0.35">
      <c r="B98" t="str">
        <f t="shared" si="26"/>
        <v xml:space="preserve">&lt;li&gt; Will Levis, QB, Titans. Bye: 5.  &lt;/li&gt;  </v>
      </c>
      <c r="C98" t="str">
        <f t="shared" si="27"/>
        <v xml:space="preserve">&lt;li&gt; Will Levis, QB, Titans. Bye: 5.  -- &lt;b&gt;$1&lt;/b&gt; &lt;/li&gt;  </v>
      </c>
      <c r="D98" t="str">
        <f t="shared" si="28"/>
        <v xml:space="preserve">&lt;li&gt; Will Levis, QB, Titans. Bye: 5.  -- &lt;b&gt;$1&lt;/b&gt; &lt;/li&gt;  </v>
      </c>
      <c r="E98" t="str">
        <f t="shared" si="29"/>
        <v xml:space="preserve">&lt;li&gt; Will Levis, QB, Titans. Bye: 5.  -- &lt;b&gt;$1&lt;/b&gt; &lt;/li&gt;  </v>
      </c>
      <c r="F98" t="str">
        <f t="shared" si="30"/>
        <v xml:space="preserve">&lt;li&gt; Will Levis, QB, Titans. Bye: 5.  -- &lt;b&gt;$1&lt;/b&gt; &lt;/li&gt;  </v>
      </c>
      <c r="G98" t="str">
        <f t="shared" si="31"/>
        <v xml:space="preserve">&lt;li&gt; Will Levis, QB, Titans. Bye: 5.  -- &lt;b&gt;$1&lt;/b&gt; &lt;/li&gt;  </v>
      </c>
      <c r="H98" t="s">
        <v>139</v>
      </c>
      <c r="I98" t="s">
        <v>140</v>
      </c>
      <c r="J98" t="s">
        <v>141</v>
      </c>
      <c r="K98" t="s">
        <v>142</v>
      </c>
      <c r="L98" t="s">
        <v>143</v>
      </c>
      <c r="M98" t="s">
        <v>144</v>
      </c>
      <c r="N98" t="s">
        <v>145</v>
      </c>
      <c r="O98" t="s">
        <v>146</v>
      </c>
      <c r="P98" t="str">
        <f t="shared" si="32"/>
        <v xml:space="preserve">
</v>
      </c>
      <c r="Q98" t="str">
        <f t="shared" si="33"/>
        <v xml:space="preserve"> </v>
      </c>
      <c r="R98" t="str">
        <f t="shared" si="34"/>
        <v/>
      </c>
      <c r="S98" t="str">
        <f t="shared" si="35"/>
        <v/>
      </c>
      <c r="T98" t="str">
        <f t="shared" si="36"/>
        <v/>
      </c>
      <c r="U98" t="str">
        <f t="shared" si="37"/>
        <v/>
      </c>
      <c r="V98" t="str">
        <f t="shared" si="38"/>
        <v/>
      </c>
      <c r="W98">
        <f t="shared" si="39"/>
        <v>97</v>
      </c>
      <c r="X98" s="11" t="s">
        <v>147</v>
      </c>
      <c r="Y98" s="12" t="s">
        <v>148</v>
      </c>
      <c r="Z98" s="12" t="s">
        <v>149</v>
      </c>
      <c r="AA98" s="12" t="s">
        <v>150</v>
      </c>
      <c r="AB98" s="1" t="str">
        <f>CONCATENATE(QBs!B34," ",QBs!A34)</f>
        <v>Will Levis</v>
      </c>
      <c r="AC98" t="str">
        <f>QBs!E34</f>
        <v>QB</v>
      </c>
      <c r="AD98" t="str">
        <f>QBs!C34</f>
        <v>Titans</v>
      </c>
      <c r="AE98">
        <f>QBs!D34</f>
        <v>5</v>
      </c>
      <c r="AF98">
        <f>QBs!P34</f>
        <v>-104</v>
      </c>
      <c r="AG98">
        <f>QBs!R34</f>
        <v>-104</v>
      </c>
      <c r="AH98">
        <f>QBs!T34</f>
        <v>-83</v>
      </c>
      <c r="AI98">
        <f>QBs!V34</f>
        <v>-3</v>
      </c>
      <c r="AJ98" s="70">
        <f>QBs!X34</f>
        <v>-104</v>
      </c>
      <c r="AK98" t="str">
        <f t="shared" si="40"/>
        <v>Will Levis</v>
      </c>
      <c r="AL98" s="52">
        <f t="shared" si="41"/>
        <v>1</v>
      </c>
      <c r="AM98" s="52">
        <f t="shared" si="42"/>
        <v>1</v>
      </c>
      <c r="AN98" s="52">
        <f t="shared" si="43"/>
        <v>1</v>
      </c>
      <c r="AO98" s="52">
        <f t="shared" si="44"/>
        <v>1</v>
      </c>
      <c r="AP98" s="52">
        <f t="shared" si="45"/>
        <v>1</v>
      </c>
      <c r="AQ98">
        <f t="shared" si="46"/>
        <v>1</v>
      </c>
      <c r="AR98">
        <f t="shared" si="47"/>
        <v>1</v>
      </c>
      <c r="AS98">
        <f t="shared" si="48"/>
        <v>1</v>
      </c>
      <c r="AT98">
        <f t="shared" si="49"/>
        <v>1</v>
      </c>
      <c r="AU98">
        <f t="shared" si="50"/>
        <v>1</v>
      </c>
    </row>
    <row r="99" spans="2:47" x14ac:dyDescent="0.35">
      <c r="B99" t="str">
        <f t="shared" si="26"/>
        <v xml:space="preserve">&lt;li&gt; Joe Flacco, QB, Colts. Bye: 14.  &lt;/li&gt;  </v>
      </c>
      <c r="C99" t="str">
        <f t="shared" si="27"/>
        <v xml:space="preserve">&lt;li&gt; Joe Flacco, QB, Colts. Bye: 14.  -- &lt;b&gt;$1&lt;/b&gt; &lt;/li&gt;  </v>
      </c>
      <c r="D99" t="str">
        <f t="shared" si="28"/>
        <v xml:space="preserve">&lt;li&gt; Joe Flacco, QB, Colts. Bye: 14.  -- &lt;b&gt;$1&lt;/b&gt; &lt;/li&gt;  </v>
      </c>
      <c r="E99" t="str">
        <f t="shared" si="29"/>
        <v xml:space="preserve">&lt;li&gt; Joe Flacco, QB, Colts. Bye: 14.  -- &lt;b&gt;$1&lt;/b&gt; &lt;/li&gt;  </v>
      </c>
      <c r="F99" t="str">
        <f t="shared" si="30"/>
        <v xml:space="preserve">&lt;li&gt; Joe Flacco, QB, Colts. Bye: 14.  -- &lt;b&gt;$1&lt;/b&gt; &lt;/li&gt;  </v>
      </c>
      <c r="G99" t="str">
        <f t="shared" si="31"/>
        <v xml:space="preserve">&lt;li&gt; Joe Flacco, QB, Colts. Bye: 14.  -- &lt;b&gt;$1&lt;/b&gt; &lt;/li&gt;  </v>
      </c>
      <c r="H99" t="s">
        <v>139</v>
      </c>
      <c r="I99" t="s">
        <v>140</v>
      </c>
      <c r="J99" t="s">
        <v>141</v>
      </c>
      <c r="K99" t="s">
        <v>142</v>
      </c>
      <c r="L99" t="s">
        <v>143</v>
      </c>
      <c r="M99" t="s">
        <v>144</v>
      </c>
      <c r="N99" t="s">
        <v>145</v>
      </c>
      <c r="O99" t="s">
        <v>146</v>
      </c>
      <c r="P99" t="str">
        <f t="shared" si="32"/>
        <v xml:space="preserve">
</v>
      </c>
      <c r="Q99" t="str">
        <f t="shared" si="33"/>
        <v xml:space="preserve"> </v>
      </c>
      <c r="R99" t="str">
        <f t="shared" si="34"/>
        <v/>
      </c>
      <c r="S99" t="str">
        <f t="shared" si="35"/>
        <v/>
      </c>
      <c r="T99" t="str">
        <f t="shared" si="36"/>
        <v/>
      </c>
      <c r="U99" t="str">
        <f t="shared" si="37"/>
        <v/>
      </c>
      <c r="V99" t="str">
        <f t="shared" si="38"/>
        <v/>
      </c>
      <c r="W99">
        <f t="shared" si="39"/>
        <v>98</v>
      </c>
      <c r="X99" s="11" t="s">
        <v>147</v>
      </c>
      <c r="Y99" s="12" t="s">
        <v>148</v>
      </c>
      <c r="Z99" s="12" t="s">
        <v>149</v>
      </c>
      <c r="AA99" s="12" t="s">
        <v>150</v>
      </c>
      <c r="AB99" s="1" t="str">
        <f>CONCATENATE(QBs!B35," ",QBs!A35)</f>
        <v>Joe Flacco</v>
      </c>
      <c r="AC99" t="str">
        <f>QBs!E35</f>
        <v>QB</v>
      </c>
      <c r="AD99" t="str">
        <f>QBs!C35</f>
        <v>Colts</v>
      </c>
      <c r="AE99">
        <f>QBs!D35</f>
        <v>14</v>
      </c>
      <c r="AF99">
        <f>QBs!P35</f>
        <v>-158</v>
      </c>
      <c r="AG99">
        <f>QBs!R35</f>
        <v>-158</v>
      </c>
      <c r="AH99">
        <f>QBs!T35</f>
        <v>-104</v>
      </c>
      <c r="AI99">
        <f>QBs!V35</f>
        <v>-57</v>
      </c>
      <c r="AJ99" s="70">
        <f>QBs!X35</f>
        <v>-158</v>
      </c>
      <c r="AK99" t="str">
        <f t="shared" si="40"/>
        <v>Joe Flacco</v>
      </c>
      <c r="AL99" s="52">
        <f t="shared" si="41"/>
        <v>1</v>
      </c>
      <c r="AM99" s="52">
        <f t="shared" si="42"/>
        <v>1</v>
      </c>
      <c r="AN99" s="52">
        <f t="shared" si="43"/>
        <v>1</v>
      </c>
      <c r="AO99" s="52">
        <f t="shared" si="44"/>
        <v>1</v>
      </c>
      <c r="AP99" s="52">
        <f t="shared" si="45"/>
        <v>1</v>
      </c>
      <c r="AQ99">
        <f t="shared" si="46"/>
        <v>1</v>
      </c>
      <c r="AR99">
        <f t="shared" si="47"/>
        <v>1</v>
      </c>
      <c r="AS99">
        <f t="shared" si="48"/>
        <v>1</v>
      </c>
      <c r="AT99">
        <f t="shared" si="49"/>
        <v>1</v>
      </c>
      <c r="AU99">
        <f t="shared" si="50"/>
        <v>1</v>
      </c>
    </row>
    <row r="100" spans="2:47" x14ac:dyDescent="0.35">
      <c r="B100" t="str">
        <f t="shared" si="26"/>
        <v xml:space="preserve">&lt;li&gt; Tom Brady, QB, TBA. Bye: 0.  &lt;/li&gt;  </v>
      </c>
      <c r="C100" t="str">
        <f t="shared" si="27"/>
        <v xml:space="preserve">&lt;li&gt; Tom Brady, QB, TBA. Bye: 0.  -- &lt;b&gt;$1&lt;/b&gt; &lt;/li&gt;  </v>
      </c>
      <c r="D100" t="str">
        <f t="shared" si="28"/>
        <v xml:space="preserve">&lt;li&gt; Tom Brady, QB, TBA. Bye: 0.  -- &lt;b&gt;$1&lt;/b&gt; &lt;/li&gt;  </v>
      </c>
      <c r="E100" t="str">
        <f t="shared" si="29"/>
        <v xml:space="preserve">&lt;li&gt; Tom Brady, QB, TBA. Bye: 0.  -- &lt;b&gt;$1&lt;/b&gt; &lt;/li&gt;  </v>
      </c>
      <c r="F100" t="str">
        <f t="shared" si="30"/>
        <v xml:space="preserve">&lt;li&gt; Tom Brady, QB, TBA. Bye: 0.  -- &lt;b&gt;$1&lt;/b&gt; &lt;/li&gt;  </v>
      </c>
      <c r="G100" t="str">
        <f t="shared" si="31"/>
        <v xml:space="preserve">&lt;li&gt; Tom Brady, QB, TBA. Bye: 0.  -- &lt;b&gt;$1&lt;/b&gt; &lt;/li&gt;  </v>
      </c>
      <c r="H100" t="s">
        <v>139</v>
      </c>
      <c r="I100" t="s">
        <v>140</v>
      </c>
      <c r="J100" t="s">
        <v>141</v>
      </c>
      <c r="K100" t="s">
        <v>142</v>
      </c>
      <c r="L100" t="s">
        <v>143</v>
      </c>
      <c r="M100" t="s">
        <v>144</v>
      </c>
      <c r="N100" t="s">
        <v>145</v>
      </c>
      <c r="O100" t="s">
        <v>146</v>
      </c>
      <c r="P100" t="str">
        <f t="shared" si="32"/>
        <v xml:space="preserve">
</v>
      </c>
      <c r="Q100" t="str">
        <f t="shared" si="33"/>
        <v xml:space="preserve"> </v>
      </c>
      <c r="R100" t="str">
        <f t="shared" si="34"/>
        <v/>
      </c>
      <c r="S100" t="str">
        <f t="shared" si="35"/>
        <v/>
      </c>
      <c r="T100" t="str">
        <f t="shared" si="36"/>
        <v/>
      </c>
      <c r="U100" t="str">
        <f t="shared" si="37"/>
        <v/>
      </c>
      <c r="V100" t="str">
        <f t="shared" si="38"/>
        <v/>
      </c>
      <c r="W100">
        <f t="shared" si="39"/>
        <v>99</v>
      </c>
      <c r="X100" s="11" t="s">
        <v>147</v>
      </c>
      <c r="Y100" s="12" t="s">
        <v>148</v>
      </c>
      <c r="Z100" s="12" t="s">
        <v>149</v>
      </c>
      <c r="AA100" s="12" t="s">
        <v>150</v>
      </c>
      <c r="AB100" s="1" t="str">
        <f>CONCATENATE(QBs!B36," ",QBs!A36)</f>
        <v>Tom Brady</v>
      </c>
      <c r="AC100" t="str">
        <f>QBs!E36</f>
        <v>QB</v>
      </c>
      <c r="AD100" t="str">
        <f>QBs!C36</f>
        <v>TBA</v>
      </c>
      <c r="AE100">
        <f>QBs!D36</f>
        <v>0</v>
      </c>
      <c r="AF100">
        <f>QBs!P36</f>
        <v>-311</v>
      </c>
      <c r="AG100">
        <f>QBs!R36</f>
        <v>-311</v>
      </c>
      <c r="AH100">
        <f>QBs!T36</f>
        <v>-223</v>
      </c>
      <c r="AI100">
        <f>QBs!V36</f>
        <v>-210</v>
      </c>
      <c r="AJ100" s="70">
        <f>QBs!X36</f>
        <v>-311</v>
      </c>
      <c r="AK100" t="str">
        <f t="shared" si="40"/>
        <v>Tom Brady</v>
      </c>
      <c r="AL100" s="52">
        <f t="shared" si="41"/>
        <v>1</v>
      </c>
      <c r="AM100" s="52">
        <f t="shared" si="42"/>
        <v>1</v>
      </c>
      <c r="AN100" s="52">
        <f t="shared" si="43"/>
        <v>1</v>
      </c>
      <c r="AO100" s="52">
        <f t="shared" si="44"/>
        <v>1</v>
      </c>
      <c r="AP100" s="52">
        <f t="shared" si="45"/>
        <v>1</v>
      </c>
      <c r="AQ100">
        <f t="shared" si="46"/>
        <v>1</v>
      </c>
      <c r="AR100">
        <f t="shared" si="47"/>
        <v>1</v>
      </c>
      <c r="AS100">
        <f t="shared" si="48"/>
        <v>1</v>
      </c>
      <c r="AT100">
        <f t="shared" si="49"/>
        <v>1</v>
      </c>
      <c r="AU100">
        <f t="shared" si="50"/>
        <v>1</v>
      </c>
    </row>
    <row r="101" spans="2:47" x14ac:dyDescent="0.35">
      <c r="B101" t="str">
        <f t="shared" si="26"/>
        <v xml:space="preserve">&lt;li&gt; Breece Hall, RB, Jets. Bye: 12.  &lt;/li&gt; 
&lt;br&gt;&lt;br&gt;
&lt;?php
include("vfn.php");
?&gt;
</v>
      </c>
      <c r="C101" t="str">
        <f t="shared" si="27"/>
        <v xml:space="preserve">&lt;li&gt; Breece Hall, RB, Jets. Bye: 12.  -- &lt;b&gt;$65&lt;/b&gt; &lt;/li&gt; 
&lt;br&gt;&lt;br&gt;
&lt;?php
include("vfn.php");
?&gt;
</v>
      </c>
      <c r="D101" t="str">
        <f t="shared" si="28"/>
        <v xml:space="preserve">&lt;li&gt; Breece Hall, RB, Jets. Bye: 12.  -- &lt;b&gt;$69&lt;/b&gt; &lt;/li&gt; 
&lt;br&gt;&lt;br&gt;
&lt;?php
include("vfn.php");
?&gt;
</v>
      </c>
      <c r="E101" t="str">
        <f t="shared" si="29"/>
        <v xml:space="preserve">&lt;li&gt; Breece Hall, RB, Jets. Bye: 12.  -- &lt;b&gt;$44&lt;/b&gt; &lt;/li&gt; 
&lt;br&gt;&lt;br&gt;
&lt;?php
include("vfn.php");
?&gt;
</v>
      </c>
      <c r="F101" t="str">
        <f t="shared" si="30"/>
        <v xml:space="preserve">&lt;li&gt; Breece Hall, RB, Jets. Bye: 12.  -- &lt;b&gt;$52&lt;/b&gt; &lt;/li&gt; 
&lt;br&gt;&lt;br&gt;
&lt;?php
include("vfn.php");
?&gt;
</v>
      </c>
      <c r="G101" t="str">
        <f t="shared" si="31"/>
        <v xml:space="preserve">&lt;li&gt; Breece Hall, RB, Jets. Bye: 12.  -- &lt;b&gt;$67&lt;/b&gt; &lt;/li&gt; 
&lt;br&gt;&lt;br&gt;
&lt;?php
include("vfn.php");
?&gt;
</v>
      </c>
      <c r="H101" t="s">
        <v>139</v>
      </c>
      <c r="I101" t="s">
        <v>140</v>
      </c>
      <c r="J101" t="s">
        <v>141</v>
      </c>
      <c r="K101" t="s">
        <v>142</v>
      </c>
      <c r="L101" t="s">
        <v>143</v>
      </c>
      <c r="M101" t="s">
        <v>144</v>
      </c>
      <c r="N101" t="s">
        <v>145</v>
      </c>
      <c r="O101" t="s">
        <v>146</v>
      </c>
      <c r="P101" t="str">
        <f t="shared" si="32"/>
        <v xml:space="preserve">
</v>
      </c>
      <c r="Q101" t="str">
        <f t="shared" si="33"/>
        <v xml:space="preserve">
&lt;br&gt;&lt;br&gt;
</v>
      </c>
      <c r="R101" t="str">
        <f t="shared" si="34"/>
        <v/>
      </c>
      <c r="S101" t="str">
        <f t="shared" si="35"/>
        <v/>
      </c>
      <c r="T101" t="str">
        <f t="shared" si="36"/>
        <v/>
      </c>
      <c r="U101" t="str">
        <f t="shared" si="37"/>
        <v/>
      </c>
      <c r="V101" t="str">
        <f t="shared" si="38"/>
        <v xml:space="preserve">
&lt;?php
include("vfn.php");
?&gt;
</v>
      </c>
      <c r="W101">
        <f t="shared" si="39"/>
        <v>100</v>
      </c>
      <c r="X101" s="11" t="s">
        <v>147</v>
      </c>
      <c r="Y101" s="12" t="s">
        <v>148</v>
      </c>
      <c r="Z101" s="12" t="s">
        <v>149</v>
      </c>
      <c r="AA101" s="12" t="s">
        <v>150</v>
      </c>
      <c r="AB101" s="1" t="str">
        <f>CONCATENATE(RBs!B2," ",RBs!A2)</f>
        <v>Breece Hall</v>
      </c>
      <c r="AC101" t="str">
        <f>RBs!E2</f>
        <v>RB</v>
      </c>
      <c r="AD101" t="str">
        <f>RBs!C2</f>
        <v>Jets</v>
      </c>
      <c r="AE101">
        <f>RBs!D2</f>
        <v>12</v>
      </c>
      <c r="AF101">
        <f>RBs!P2</f>
        <v>149</v>
      </c>
      <c r="AG101">
        <f>RBs!R2</f>
        <v>210</v>
      </c>
      <c r="AH101">
        <f>RBs!T2</f>
        <v>78</v>
      </c>
      <c r="AI101">
        <f>RBs!V2</f>
        <v>149</v>
      </c>
      <c r="AJ101" s="70">
        <f>RBs!X2</f>
        <v>159</v>
      </c>
      <c r="AK101" t="str">
        <f t="shared" si="40"/>
        <v>Breece Hall</v>
      </c>
      <c r="AL101" s="52">
        <f t="shared" si="41"/>
        <v>65</v>
      </c>
      <c r="AM101" s="52">
        <f t="shared" si="42"/>
        <v>69</v>
      </c>
      <c r="AN101" s="52">
        <f t="shared" si="43"/>
        <v>44</v>
      </c>
      <c r="AO101" s="52">
        <f t="shared" si="44"/>
        <v>52</v>
      </c>
      <c r="AP101" s="52">
        <f t="shared" si="45"/>
        <v>67</v>
      </c>
      <c r="AQ101">
        <f t="shared" si="46"/>
        <v>149</v>
      </c>
      <c r="AR101">
        <f t="shared" si="47"/>
        <v>210</v>
      </c>
      <c r="AS101">
        <f t="shared" si="48"/>
        <v>78</v>
      </c>
      <c r="AT101">
        <f t="shared" si="49"/>
        <v>149</v>
      </c>
      <c r="AU101">
        <f t="shared" si="50"/>
        <v>159</v>
      </c>
    </row>
    <row r="102" spans="2:47" x14ac:dyDescent="0.35">
      <c r="B102" t="str">
        <f t="shared" si="26"/>
        <v xml:space="preserve">&lt;li&gt; Christian McCaffrey, RB, 49ers. Bye: 9.  &lt;/li&gt;  </v>
      </c>
      <c r="C102" t="str">
        <f t="shared" si="27"/>
        <v xml:space="preserve">&lt;li&gt; Christian McCaffrey, RB, 49ers. Bye: 9.  -- &lt;b&gt;$63&lt;/b&gt; &lt;/li&gt;  </v>
      </c>
      <c r="D102" t="str">
        <f t="shared" si="28"/>
        <v xml:space="preserve">&lt;li&gt; Christian McCaffrey, RB, 49ers. Bye: 9.  -- &lt;b&gt;$65&lt;/b&gt; &lt;/li&gt;  </v>
      </c>
      <c r="E102" t="str">
        <f t="shared" si="29"/>
        <v xml:space="preserve">&lt;li&gt; Christian McCaffrey, RB, 49ers. Bye: 9.  -- &lt;b&gt;$51&lt;/b&gt; &lt;/li&gt;  </v>
      </c>
      <c r="F102" t="str">
        <f t="shared" si="30"/>
        <v xml:space="preserve">&lt;li&gt; Christian McCaffrey, RB, 49ers. Bye: 9.  -- &lt;b&gt;$51&lt;/b&gt; &lt;/li&gt;  </v>
      </c>
      <c r="G102" t="str">
        <f t="shared" si="31"/>
        <v xml:space="preserve">&lt;li&gt; Christian McCaffrey, RB, 49ers. Bye: 9.  -- &lt;b&gt;$65&lt;/b&gt; &lt;/li&gt;  </v>
      </c>
      <c r="H102" t="s">
        <v>139</v>
      </c>
      <c r="I102" t="s">
        <v>140</v>
      </c>
      <c r="J102" t="s">
        <v>141</v>
      </c>
      <c r="K102" t="s">
        <v>142</v>
      </c>
      <c r="L102" t="s">
        <v>143</v>
      </c>
      <c r="M102" t="s">
        <v>144</v>
      </c>
      <c r="N102" t="s">
        <v>145</v>
      </c>
      <c r="O102" t="s">
        <v>146</v>
      </c>
      <c r="P102" t="str">
        <f t="shared" si="32"/>
        <v xml:space="preserve">
</v>
      </c>
      <c r="Q102" t="str">
        <f t="shared" si="33"/>
        <v xml:space="preserve"> </v>
      </c>
      <c r="R102" t="str">
        <f t="shared" si="34"/>
        <v/>
      </c>
      <c r="S102" t="str">
        <f t="shared" si="35"/>
        <v/>
      </c>
      <c r="T102" t="str">
        <f t="shared" si="36"/>
        <v/>
      </c>
      <c r="U102" t="str">
        <f t="shared" si="37"/>
        <v/>
      </c>
      <c r="V102" t="str">
        <f t="shared" si="38"/>
        <v/>
      </c>
      <c r="W102">
        <f t="shared" si="39"/>
        <v>101</v>
      </c>
      <c r="X102" s="11" t="s">
        <v>147</v>
      </c>
      <c r="Y102" s="12" t="s">
        <v>148</v>
      </c>
      <c r="Z102" s="12" t="s">
        <v>149</v>
      </c>
      <c r="AA102" s="12" t="s">
        <v>150</v>
      </c>
      <c r="AB102" s="1" t="str">
        <f>CONCATENATE(RBs!B3," ",RBs!A3)</f>
        <v>Christian McCaffrey</v>
      </c>
      <c r="AC102" t="str">
        <f>RBs!E3</f>
        <v>RB</v>
      </c>
      <c r="AD102" t="str">
        <f>RBs!C3</f>
        <v>49ers</v>
      </c>
      <c r="AE102">
        <f>RBs!D3</f>
        <v>9</v>
      </c>
      <c r="AF102">
        <f>RBs!P3</f>
        <v>146</v>
      </c>
      <c r="AG102">
        <f>RBs!R3</f>
        <v>195</v>
      </c>
      <c r="AH102">
        <f>RBs!T3</f>
        <v>91</v>
      </c>
      <c r="AI102">
        <f>RBs!V3</f>
        <v>146</v>
      </c>
      <c r="AJ102" s="70">
        <f>RBs!X3</f>
        <v>156</v>
      </c>
      <c r="AK102" t="str">
        <f t="shared" si="40"/>
        <v>Christian McCaffrey</v>
      </c>
      <c r="AL102" s="52">
        <f t="shared" si="41"/>
        <v>63</v>
      </c>
      <c r="AM102" s="52">
        <f t="shared" si="42"/>
        <v>65</v>
      </c>
      <c r="AN102" s="52">
        <f t="shared" si="43"/>
        <v>51</v>
      </c>
      <c r="AO102" s="52">
        <f t="shared" si="44"/>
        <v>51</v>
      </c>
      <c r="AP102" s="52">
        <f t="shared" si="45"/>
        <v>65</v>
      </c>
      <c r="AQ102">
        <f t="shared" si="46"/>
        <v>146</v>
      </c>
      <c r="AR102">
        <f t="shared" si="47"/>
        <v>195</v>
      </c>
      <c r="AS102">
        <f t="shared" si="48"/>
        <v>91</v>
      </c>
      <c r="AT102">
        <f t="shared" si="49"/>
        <v>146</v>
      </c>
      <c r="AU102">
        <f t="shared" si="50"/>
        <v>156</v>
      </c>
    </row>
    <row r="103" spans="2:47" x14ac:dyDescent="0.35">
      <c r="B103" t="str">
        <f t="shared" si="26"/>
        <v xml:space="preserve">&lt;li&gt; Jahmyr Gibbs, RB, Lions. Bye: 5.  &lt;/li&gt;  </v>
      </c>
      <c r="C103" t="str">
        <f t="shared" si="27"/>
        <v xml:space="preserve">&lt;li&gt; Jahmyr Gibbs, RB, Lions. Bye: 5.  -- &lt;b&gt;$60&lt;/b&gt; &lt;/li&gt;  </v>
      </c>
      <c r="D103" t="str">
        <f t="shared" si="28"/>
        <v xml:space="preserve">&lt;li&gt; Jahmyr Gibbs, RB, Lions. Bye: 5.  -- &lt;b&gt;$62&lt;/b&gt; &lt;/li&gt;  </v>
      </c>
      <c r="E103" t="str">
        <f t="shared" si="29"/>
        <v xml:space="preserve">&lt;li&gt; Jahmyr Gibbs, RB, Lions. Bye: 5.  -- &lt;b&gt;$45&lt;/b&gt; &lt;/li&gt;  </v>
      </c>
      <c r="F103" t="str">
        <f t="shared" si="30"/>
        <v xml:space="preserve">&lt;li&gt; Jahmyr Gibbs, RB, Lions. Bye: 5.  -- &lt;b&gt;$48&lt;/b&gt; &lt;/li&gt;  </v>
      </c>
      <c r="G103" t="str">
        <f t="shared" si="31"/>
        <v xml:space="preserve">&lt;li&gt; Jahmyr Gibbs, RB, Lions. Bye: 5.  -- &lt;b&gt;$62&lt;/b&gt; &lt;/li&gt;  </v>
      </c>
      <c r="H103" t="s">
        <v>139</v>
      </c>
      <c r="I103" t="s">
        <v>140</v>
      </c>
      <c r="J103" t="s">
        <v>141</v>
      </c>
      <c r="K103" t="s">
        <v>142</v>
      </c>
      <c r="L103" t="s">
        <v>143</v>
      </c>
      <c r="M103" t="s">
        <v>144</v>
      </c>
      <c r="N103" t="s">
        <v>145</v>
      </c>
      <c r="O103" t="s">
        <v>146</v>
      </c>
      <c r="P103" t="str">
        <f t="shared" si="32"/>
        <v xml:space="preserve">
</v>
      </c>
      <c r="Q103" t="str">
        <f t="shared" si="33"/>
        <v xml:space="preserve"> </v>
      </c>
      <c r="R103" t="str">
        <f t="shared" si="34"/>
        <v/>
      </c>
      <c r="S103" t="str">
        <f t="shared" si="35"/>
        <v/>
      </c>
      <c r="T103" t="str">
        <f t="shared" si="36"/>
        <v/>
      </c>
      <c r="U103" t="str">
        <f t="shared" si="37"/>
        <v/>
      </c>
      <c r="V103" t="str">
        <f t="shared" si="38"/>
        <v/>
      </c>
      <c r="W103">
        <f t="shared" si="39"/>
        <v>102</v>
      </c>
      <c r="X103" s="11" t="s">
        <v>147</v>
      </c>
      <c r="Y103" s="12" t="s">
        <v>148</v>
      </c>
      <c r="Z103" s="12" t="s">
        <v>149</v>
      </c>
      <c r="AA103" s="12" t="s">
        <v>150</v>
      </c>
      <c r="AB103" s="1" t="str">
        <f>CONCATENATE(RBs!B4," ",RBs!A4)</f>
        <v>Jahmyr Gibbs</v>
      </c>
      <c r="AC103" t="str">
        <f>RBs!E4</f>
        <v>RB</v>
      </c>
      <c r="AD103" t="str">
        <f>RBs!C4</f>
        <v>Lions</v>
      </c>
      <c r="AE103">
        <f>RBs!D4</f>
        <v>5</v>
      </c>
      <c r="AF103">
        <f>RBs!P4</f>
        <v>138</v>
      </c>
      <c r="AG103">
        <f>RBs!R4</f>
        <v>187</v>
      </c>
      <c r="AH103">
        <f>RBs!T4</f>
        <v>80</v>
      </c>
      <c r="AI103">
        <f>RBs!V4</f>
        <v>138</v>
      </c>
      <c r="AJ103" s="70">
        <f>RBs!X4</f>
        <v>148</v>
      </c>
      <c r="AK103" t="str">
        <f t="shared" si="40"/>
        <v>Jahmyr Gibbs</v>
      </c>
      <c r="AL103" s="52">
        <f t="shared" si="41"/>
        <v>60</v>
      </c>
      <c r="AM103" s="52">
        <f t="shared" si="42"/>
        <v>62</v>
      </c>
      <c r="AN103" s="52">
        <f t="shared" si="43"/>
        <v>45</v>
      </c>
      <c r="AO103" s="52">
        <f t="shared" si="44"/>
        <v>48</v>
      </c>
      <c r="AP103" s="52">
        <f t="shared" si="45"/>
        <v>62</v>
      </c>
      <c r="AQ103">
        <f t="shared" si="46"/>
        <v>138</v>
      </c>
      <c r="AR103">
        <f t="shared" si="47"/>
        <v>187</v>
      </c>
      <c r="AS103">
        <f t="shared" si="48"/>
        <v>80</v>
      </c>
      <c r="AT103">
        <f t="shared" si="49"/>
        <v>138</v>
      </c>
      <c r="AU103">
        <f t="shared" si="50"/>
        <v>148</v>
      </c>
    </row>
    <row r="104" spans="2:47" x14ac:dyDescent="0.35">
      <c r="B104" t="str">
        <f t="shared" si="26"/>
        <v xml:space="preserve">&lt;li&gt; Bijan Robinson, RB, Falcons. Bye: 12.  &lt;/li&gt;  </v>
      </c>
      <c r="C104" t="str">
        <f t="shared" si="27"/>
        <v xml:space="preserve">&lt;li&gt; Bijan Robinson, RB, Falcons. Bye: 12.  -- &lt;b&gt;$62&lt;/b&gt; &lt;/li&gt;  </v>
      </c>
      <c r="D104" t="str">
        <f t="shared" si="28"/>
        <v xml:space="preserve">&lt;li&gt; Bijan Robinson, RB, Falcons. Bye: 12.  -- &lt;b&gt;$61&lt;/b&gt; &lt;/li&gt;  </v>
      </c>
      <c r="E104" t="str">
        <f t="shared" si="29"/>
        <v xml:space="preserve">&lt;li&gt; Bijan Robinson, RB, Falcons. Bye: 12.  -- &lt;b&gt;$46&lt;/b&gt; &lt;/li&gt;  </v>
      </c>
      <c r="F104" t="str">
        <f t="shared" si="30"/>
        <v xml:space="preserve">&lt;li&gt; Bijan Robinson, RB, Falcons. Bye: 12.  -- &lt;b&gt;$50&lt;/b&gt; &lt;/li&gt;  </v>
      </c>
      <c r="G104" t="str">
        <f t="shared" si="31"/>
        <v xml:space="preserve">&lt;li&gt; Bijan Robinson, RB, Falcons. Bye: 12.  -- &lt;b&gt;$64&lt;/b&gt; &lt;/li&gt;  </v>
      </c>
      <c r="H104" t="s">
        <v>139</v>
      </c>
      <c r="I104" t="s">
        <v>140</v>
      </c>
      <c r="J104" t="s">
        <v>141</v>
      </c>
      <c r="K104" t="s">
        <v>142</v>
      </c>
      <c r="L104" t="s">
        <v>143</v>
      </c>
      <c r="M104" t="s">
        <v>144</v>
      </c>
      <c r="N104" t="s">
        <v>145</v>
      </c>
      <c r="O104" t="s">
        <v>146</v>
      </c>
      <c r="P104" t="str">
        <f t="shared" si="32"/>
        <v xml:space="preserve">
</v>
      </c>
      <c r="Q104" t="str">
        <f t="shared" si="33"/>
        <v xml:space="preserve"> </v>
      </c>
      <c r="R104" t="str">
        <f t="shared" si="34"/>
        <v/>
      </c>
      <c r="S104" t="str">
        <f t="shared" si="35"/>
        <v/>
      </c>
      <c r="T104" t="str">
        <f t="shared" si="36"/>
        <v/>
      </c>
      <c r="U104" t="str">
        <f t="shared" si="37"/>
        <v/>
      </c>
      <c r="V104" t="str">
        <f t="shared" si="38"/>
        <v/>
      </c>
      <c r="W104">
        <f t="shared" si="39"/>
        <v>103</v>
      </c>
      <c r="X104" s="11" t="s">
        <v>147</v>
      </c>
      <c r="Y104" s="12" t="s">
        <v>148</v>
      </c>
      <c r="Z104" s="12" t="s">
        <v>149</v>
      </c>
      <c r="AA104" s="12" t="s">
        <v>150</v>
      </c>
      <c r="AB104" s="1" t="str">
        <f>CONCATENATE(RBs!B5," ",RBs!A5)</f>
        <v>Bijan Robinson</v>
      </c>
      <c r="AC104" t="str">
        <f>RBs!E5</f>
        <v>RB</v>
      </c>
      <c r="AD104" t="str">
        <f>RBs!C5</f>
        <v>Falcons</v>
      </c>
      <c r="AE104">
        <f>RBs!D5</f>
        <v>12</v>
      </c>
      <c r="AF104">
        <f>RBs!P5</f>
        <v>143</v>
      </c>
      <c r="AG104">
        <f>RBs!R5</f>
        <v>185</v>
      </c>
      <c r="AH104">
        <f>RBs!T5</f>
        <v>82</v>
      </c>
      <c r="AI104">
        <f>RBs!V5</f>
        <v>143</v>
      </c>
      <c r="AJ104" s="70">
        <f>RBs!X5</f>
        <v>153</v>
      </c>
      <c r="AK104" t="str">
        <f t="shared" si="40"/>
        <v>Bijan Robinson</v>
      </c>
      <c r="AL104" s="52">
        <f t="shared" si="41"/>
        <v>62</v>
      </c>
      <c r="AM104" s="52">
        <f t="shared" si="42"/>
        <v>61</v>
      </c>
      <c r="AN104" s="52">
        <f t="shared" si="43"/>
        <v>46</v>
      </c>
      <c r="AO104" s="52">
        <f t="shared" si="44"/>
        <v>50</v>
      </c>
      <c r="AP104" s="52">
        <f t="shared" si="45"/>
        <v>64</v>
      </c>
      <c r="AQ104">
        <f t="shared" si="46"/>
        <v>143</v>
      </c>
      <c r="AR104">
        <f t="shared" si="47"/>
        <v>185</v>
      </c>
      <c r="AS104">
        <f t="shared" si="48"/>
        <v>82</v>
      </c>
      <c r="AT104">
        <f t="shared" si="49"/>
        <v>143</v>
      </c>
      <c r="AU104">
        <f t="shared" si="50"/>
        <v>153</v>
      </c>
    </row>
    <row r="105" spans="2:47" x14ac:dyDescent="0.35">
      <c r="B105" t="str">
        <f t="shared" si="26"/>
        <v xml:space="preserve">&lt;li&gt; Saquon Barkley, RB, Eagles. Bye: 5.  &lt;/li&gt;  </v>
      </c>
      <c r="C105" t="str">
        <f t="shared" si="27"/>
        <v xml:space="preserve">&lt;li&gt; Saquon Barkley, RB, Eagles. Bye: 5.  -- &lt;b&gt;$60&lt;/b&gt; &lt;/li&gt;  </v>
      </c>
      <c r="D105" t="str">
        <f t="shared" si="28"/>
        <v xml:space="preserve">&lt;li&gt; Saquon Barkley, RB, Eagles. Bye: 5.  -- &lt;b&gt;$57&lt;/b&gt; &lt;/li&gt;  </v>
      </c>
      <c r="E105" t="str">
        <f t="shared" si="29"/>
        <v xml:space="preserve">&lt;li&gt; Saquon Barkley, RB, Eagles. Bye: 5.  -- &lt;b&gt;$49&lt;/b&gt; &lt;/li&gt;  </v>
      </c>
      <c r="F105" t="str">
        <f t="shared" si="30"/>
        <v xml:space="preserve">&lt;li&gt; Saquon Barkley, RB, Eagles. Bye: 5.  -- &lt;b&gt;$48&lt;/b&gt; &lt;/li&gt;  </v>
      </c>
      <c r="G105" t="str">
        <f t="shared" si="31"/>
        <v xml:space="preserve">&lt;li&gt; Saquon Barkley, RB, Eagles. Bye: 5.  -- &lt;b&gt;$62&lt;/b&gt; &lt;/li&gt;  </v>
      </c>
      <c r="H105" t="s">
        <v>139</v>
      </c>
      <c r="I105" t="s">
        <v>140</v>
      </c>
      <c r="J105" t="s">
        <v>141</v>
      </c>
      <c r="K105" t="s">
        <v>142</v>
      </c>
      <c r="L105" t="s">
        <v>143</v>
      </c>
      <c r="M105" t="s">
        <v>144</v>
      </c>
      <c r="N105" t="s">
        <v>145</v>
      </c>
      <c r="O105" t="s">
        <v>146</v>
      </c>
      <c r="P105" t="str">
        <f t="shared" si="32"/>
        <v xml:space="preserve">
</v>
      </c>
      <c r="Q105" t="str">
        <f t="shared" si="33"/>
        <v xml:space="preserve"> </v>
      </c>
      <c r="R105" t="str">
        <f t="shared" si="34"/>
        <v/>
      </c>
      <c r="S105" t="str">
        <f t="shared" si="35"/>
        <v/>
      </c>
      <c r="T105" t="str">
        <f t="shared" si="36"/>
        <v/>
      </c>
      <c r="U105" t="str">
        <f t="shared" si="37"/>
        <v/>
      </c>
      <c r="V105" t="str">
        <f t="shared" si="38"/>
        <v/>
      </c>
      <c r="W105">
        <f t="shared" si="39"/>
        <v>104</v>
      </c>
      <c r="X105" s="11" t="s">
        <v>147</v>
      </c>
      <c r="Y105" s="12" t="s">
        <v>148</v>
      </c>
      <c r="Z105" s="12" t="s">
        <v>149</v>
      </c>
      <c r="AA105" s="12" t="s">
        <v>150</v>
      </c>
      <c r="AB105" s="1" t="str">
        <f>CONCATENATE(RBs!B6," ",RBs!A6)</f>
        <v>Saquon Barkley</v>
      </c>
      <c r="AC105" t="str">
        <f>RBs!E6</f>
        <v>RB</v>
      </c>
      <c r="AD105" t="str">
        <f>RBs!C6</f>
        <v>Eagles</v>
      </c>
      <c r="AE105">
        <f>RBs!D6</f>
        <v>5</v>
      </c>
      <c r="AF105">
        <f>RBs!P6</f>
        <v>139</v>
      </c>
      <c r="AG105">
        <f>RBs!R6</f>
        <v>171</v>
      </c>
      <c r="AH105">
        <f>RBs!T6</f>
        <v>88</v>
      </c>
      <c r="AI105">
        <f>RBs!V6</f>
        <v>139</v>
      </c>
      <c r="AJ105" s="70">
        <f>RBs!X6</f>
        <v>149</v>
      </c>
      <c r="AK105" t="str">
        <f t="shared" si="40"/>
        <v>Saquon Barkley</v>
      </c>
      <c r="AL105" s="52">
        <f t="shared" si="41"/>
        <v>60</v>
      </c>
      <c r="AM105" s="52">
        <f t="shared" si="42"/>
        <v>57</v>
      </c>
      <c r="AN105" s="52">
        <f t="shared" si="43"/>
        <v>49</v>
      </c>
      <c r="AO105" s="52">
        <f t="shared" si="44"/>
        <v>48</v>
      </c>
      <c r="AP105" s="52">
        <f t="shared" si="45"/>
        <v>62</v>
      </c>
      <c r="AQ105">
        <f t="shared" si="46"/>
        <v>139</v>
      </c>
      <c r="AR105">
        <f t="shared" si="47"/>
        <v>171</v>
      </c>
      <c r="AS105">
        <f t="shared" si="48"/>
        <v>88</v>
      </c>
      <c r="AT105">
        <f t="shared" si="49"/>
        <v>139</v>
      </c>
      <c r="AU105">
        <f t="shared" si="50"/>
        <v>149</v>
      </c>
    </row>
    <row r="106" spans="2:47" x14ac:dyDescent="0.35">
      <c r="B106" t="str">
        <f t="shared" si="26"/>
        <v xml:space="preserve">&lt;li&gt; Kyren Williams, RB, Rams. Bye: 6.  &lt;/li&gt;  </v>
      </c>
      <c r="C106" t="str">
        <f t="shared" si="27"/>
        <v xml:space="preserve">&lt;li&gt; Kyren Williams, RB, Rams. Bye: 6.  -- &lt;b&gt;$58&lt;/b&gt; &lt;/li&gt;  </v>
      </c>
      <c r="D106" t="str">
        <f t="shared" si="28"/>
        <v xml:space="preserve">&lt;li&gt; Kyren Williams, RB, Rams. Bye: 6.  -- &lt;b&gt;$54&lt;/b&gt; &lt;/li&gt;  </v>
      </c>
      <c r="E106" t="str">
        <f t="shared" si="29"/>
        <v xml:space="preserve">&lt;li&gt; Kyren Williams, RB, Rams. Bye: 6.  -- &lt;b&gt;$46&lt;/b&gt; &lt;/li&gt;  </v>
      </c>
      <c r="F106" t="str">
        <f t="shared" si="30"/>
        <v xml:space="preserve">&lt;li&gt; Kyren Williams, RB, Rams. Bye: 6.  -- &lt;b&gt;$46&lt;/b&gt; &lt;/li&gt;  </v>
      </c>
      <c r="G106" t="str">
        <f t="shared" si="31"/>
        <v xml:space="preserve">&lt;li&gt; Kyren Williams, RB, Rams. Bye: 6.  -- &lt;b&gt;$60&lt;/b&gt; &lt;/li&gt;  </v>
      </c>
      <c r="H106" t="s">
        <v>139</v>
      </c>
      <c r="I106" t="s">
        <v>140</v>
      </c>
      <c r="J106" t="s">
        <v>141</v>
      </c>
      <c r="K106" t="s">
        <v>142</v>
      </c>
      <c r="L106" t="s">
        <v>143</v>
      </c>
      <c r="M106" t="s">
        <v>144</v>
      </c>
      <c r="N106" t="s">
        <v>145</v>
      </c>
      <c r="O106" t="s">
        <v>146</v>
      </c>
      <c r="P106" t="str">
        <f t="shared" si="32"/>
        <v xml:space="preserve">
</v>
      </c>
      <c r="Q106" t="str">
        <f t="shared" si="33"/>
        <v xml:space="preserve"> </v>
      </c>
      <c r="R106" t="str">
        <f t="shared" si="34"/>
        <v/>
      </c>
      <c r="S106" t="str">
        <f t="shared" si="35"/>
        <v/>
      </c>
      <c r="T106" t="str">
        <f t="shared" si="36"/>
        <v/>
      </c>
      <c r="U106" t="str">
        <f t="shared" si="37"/>
        <v/>
      </c>
      <c r="V106" t="str">
        <f t="shared" si="38"/>
        <v/>
      </c>
      <c r="W106">
        <f t="shared" si="39"/>
        <v>105</v>
      </c>
      <c r="X106" s="11" t="s">
        <v>147</v>
      </c>
      <c r="Y106" s="12" t="s">
        <v>148</v>
      </c>
      <c r="Z106" s="12" t="s">
        <v>149</v>
      </c>
      <c r="AA106" s="12" t="s">
        <v>150</v>
      </c>
      <c r="AB106" s="1" t="str">
        <f>CONCATENATE(RBs!B7," ",RBs!A7)</f>
        <v>Kyren Williams</v>
      </c>
      <c r="AC106" t="str">
        <f>RBs!E7</f>
        <v>RB</v>
      </c>
      <c r="AD106" t="str">
        <f>RBs!C7</f>
        <v>Rams</v>
      </c>
      <c r="AE106">
        <f>RBs!D7</f>
        <v>6</v>
      </c>
      <c r="AF106">
        <f>RBs!P7</f>
        <v>133</v>
      </c>
      <c r="AG106">
        <f>RBs!R7</f>
        <v>162</v>
      </c>
      <c r="AH106">
        <f>RBs!T7</f>
        <v>82</v>
      </c>
      <c r="AI106">
        <f>RBs!V7</f>
        <v>133</v>
      </c>
      <c r="AJ106" s="70">
        <f>RBs!X7</f>
        <v>143</v>
      </c>
      <c r="AK106" t="str">
        <f t="shared" si="40"/>
        <v>Kyren Williams</v>
      </c>
      <c r="AL106" s="52">
        <f t="shared" si="41"/>
        <v>58</v>
      </c>
      <c r="AM106" s="52">
        <f t="shared" si="42"/>
        <v>54</v>
      </c>
      <c r="AN106" s="52">
        <f t="shared" si="43"/>
        <v>46</v>
      </c>
      <c r="AO106" s="52">
        <f t="shared" si="44"/>
        <v>46</v>
      </c>
      <c r="AP106" s="52">
        <f t="shared" si="45"/>
        <v>60</v>
      </c>
      <c r="AQ106">
        <f t="shared" si="46"/>
        <v>133</v>
      </c>
      <c r="AR106">
        <f t="shared" si="47"/>
        <v>162</v>
      </c>
      <c r="AS106">
        <f t="shared" si="48"/>
        <v>82</v>
      </c>
      <c r="AT106">
        <f t="shared" si="49"/>
        <v>133</v>
      </c>
      <c r="AU106">
        <f t="shared" si="50"/>
        <v>143</v>
      </c>
    </row>
    <row r="107" spans="2:47" x14ac:dyDescent="0.35">
      <c r="B107" t="str">
        <f t="shared" si="26"/>
        <v xml:space="preserve">&lt;li&gt; Jonathan Taylor, RB, Colts. Bye: 14.  &lt;/li&gt;  </v>
      </c>
      <c r="C107" t="str">
        <f t="shared" si="27"/>
        <v xml:space="preserve">&lt;li&gt; Jonathan Taylor, RB, Colts. Bye: 14.  -- &lt;b&gt;$61&lt;/b&gt; &lt;/li&gt;  </v>
      </c>
      <c r="D107" t="str">
        <f t="shared" si="28"/>
        <v xml:space="preserve">&lt;li&gt; Jonathan Taylor, RB, Colts. Bye: 14.  -- &lt;b&gt;$50&lt;/b&gt; &lt;/li&gt;  </v>
      </c>
      <c r="E107" t="str">
        <f t="shared" si="29"/>
        <v xml:space="preserve">&lt;li&gt; Jonathan Taylor, RB, Colts. Bye: 14.  -- &lt;b&gt;$48&lt;/b&gt; &lt;/li&gt;  </v>
      </c>
      <c r="F107" t="str">
        <f t="shared" si="30"/>
        <v xml:space="preserve">&lt;li&gt; Jonathan Taylor, RB, Colts. Bye: 14.  -- &lt;b&gt;$49&lt;/b&gt; &lt;/li&gt;  </v>
      </c>
      <c r="G107" t="str">
        <f t="shared" si="31"/>
        <v xml:space="preserve">&lt;li&gt; Jonathan Taylor, RB, Colts. Bye: 14.  -- &lt;b&gt;$63&lt;/b&gt; &lt;/li&gt;  </v>
      </c>
      <c r="H107" t="s">
        <v>139</v>
      </c>
      <c r="I107" t="s">
        <v>140</v>
      </c>
      <c r="J107" t="s">
        <v>141</v>
      </c>
      <c r="K107" t="s">
        <v>142</v>
      </c>
      <c r="L107" t="s">
        <v>143</v>
      </c>
      <c r="M107" t="s">
        <v>144</v>
      </c>
      <c r="N107" t="s">
        <v>145</v>
      </c>
      <c r="O107" t="s">
        <v>146</v>
      </c>
      <c r="P107" t="str">
        <f t="shared" si="32"/>
        <v xml:space="preserve">
</v>
      </c>
      <c r="Q107" t="str">
        <f t="shared" si="33"/>
        <v xml:space="preserve"> </v>
      </c>
      <c r="R107" t="str">
        <f t="shared" si="34"/>
        <v/>
      </c>
      <c r="S107" t="str">
        <f t="shared" si="35"/>
        <v/>
      </c>
      <c r="T107" t="str">
        <f t="shared" si="36"/>
        <v/>
      </c>
      <c r="U107" t="str">
        <f t="shared" si="37"/>
        <v/>
      </c>
      <c r="V107" t="str">
        <f t="shared" si="38"/>
        <v/>
      </c>
      <c r="W107">
        <f t="shared" si="39"/>
        <v>106</v>
      </c>
      <c r="X107" s="11" t="s">
        <v>147</v>
      </c>
      <c r="Y107" s="12" t="s">
        <v>148</v>
      </c>
      <c r="Z107" s="12" t="s">
        <v>149</v>
      </c>
      <c r="AA107" s="12" t="s">
        <v>150</v>
      </c>
      <c r="AB107" s="1" t="str">
        <f>CONCATENATE(RBs!B8," ",RBs!A8)</f>
        <v>Jonathan Taylor</v>
      </c>
      <c r="AC107" t="str">
        <f>RBs!E8</f>
        <v>RB</v>
      </c>
      <c r="AD107" t="str">
        <f>RBs!C8</f>
        <v>Colts</v>
      </c>
      <c r="AE107">
        <f>RBs!D8</f>
        <v>14</v>
      </c>
      <c r="AF107">
        <f>RBs!P8</f>
        <v>141</v>
      </c>
      <c r="AG107">
        <f>RBs!R8</f>
        <v>152</v>
      </c>
      <c r="AH107">
        <f>RBs!T8</f>
        <v>85</v>
      </c>
      <c r="AI107">
        <f>RBs!V8</f>
        <v>141</v>
      </c>
      <c r="AJ107" s="70">
        <f>RBs!X8</f>
        <v>151</v>
      </c>
      <c r="AK107" t="str">
        <f t="shared" si="40"/>
        <v>Jonathan Taylor</v>
      </c>
      <c r="AL107" s="52">
        <f t="shared" si="41"/>
        <v>61</v>
      </c>
      <c r="AM107" s="52">
        <f t="shared" si="42"/>
        <v>50</v>
      </c>
      <c r="AN107" s="52">
        <f t="shared" si="43"/>
        <v>48</v>
      </c>
      <c r="AO107" s="52">
        <f t="shared" si="44"/>
        <v>49</v>
      </c>
      <c r="AP107" s="52">
        <f t="shared" si="45"/>
        <v>63</v>
      </c>
      <c r="AQ107">
        <f t="shared" si="46"/>
        <v>141</v>
      </c>
      <c r="AR107">
        <f t="shared" si="47"/>
        <v>152</v>
      </c>
      <c r="AS107">
        <f t="shared" si="48"/>
        <v>85</v>
      </c>
      <c r="AT107">
        <f t="shared" si="49"/>
        <v>141</v>
      </c>
      <c r="AU107">
        <f t="shared" si="50"/>
        <v>151</v>
      </c>
    </row>
    <row r="108" spans="2:47" x14ac:dyDescent="0.35">
      <c r="B108" t="str">
        <f t="shared" si="26"/>
        <v xml:space="preserve">&lt;li&gt; Josh Jacobs, RB, Packers. Bye: 10.  &lt;/li&gt;  </v>
      </c>
      <c r="C108" t="str">
        <f t="shared" si="27"/>
        <v xml:space="preserve">&lt;li&gt; Josh Jacobs, RB, Packers. Bye: 10.  -- &lt;b&gt;$47&lt;/b&gt; &lt;/li&gt;  </v>
      </c>
      <c r="D108" t="str">
        <f t="shared" si="28"/>
        <v xml:space="preserve">&lt;li&gt; Josh Jacobs, RB, Packers. Bye: 10.  -- &lt;b&gt;$41&lt;/b&gt; &lt;/li&gt;  </v>
      </c>
      <c r="E108" t="str">
        <f t="shared" si="29"/>
        <v xml:space="preserve">&lt;li&gt; Josh Jacobs, RB, Packers. Bye: 10.  -- &lt;b&gt;$36&lt;/b&gt; &lt;/li&gt;  </v>
      </c>
      <c r="F108" t="str">
        <f t="shared" si="30"/>
        <v xml:space="preserve">&lt;li&gt; Josh Jacobs, RB, Packers. Bye: 10.  -- &lt;b&gt;$38&lt;/b&gt; &lt;/li&gt;  </v>
      </c>
      <c r="G108" t="str">
        <f t="shared" si="31"/>
        <v xml:space="preserve">&lt;li&gt; Josh Jacobs, RB, Packers. Bye: 10.  -- &lt;b&gt;$50&lt;/b&gt; &lt;/li&gt;  </v>
      </c>
      <c r="H108" t="s">
        <v>139</v>
      </c>
      <c r="I108" t="s">
        <v>140</v>
      </c>
      <c r="J108" t="s">
        <v>141</v>
      </c>
      <c r="K108" t="s">
        <v>142</v>
      </c>
      <c r="L108" t="s">
        <v>143</v>
      </c>
      <c r="M108" t="s">
        <v>144</v>
      </c>
      <c r="N108" t="s">
        <v>145</v>
      </c>
      <c r="O108" t="s">
        <v>146</v>
      </c>
      <c r="P108" t="str">
        <f t="shared" si="32"/>
        <v xml:space="preserve">
</v>
      </c>
      <c r="Q108" t="str">
        <f t="shared" si="33"/>
        <v xml:space="preserve"> </v>
      </c>
      <c r="R108" t="str">
        <f t="shared" si="34"/>
        <v/>
      </c>
      <c r="S108" t="str">
        <f t="shared" si="35"/>
        <v/>
      </c>
      <c r="T108" t="str">
        <f t="shared" si="36"/>
        <v/>
      </c>
      <c r="U108" t="str">
        <f t="shared" si="37"/>
        <v/>
      </c>
      <c r="V108" t="str">
        <f t="shared" si="38"/>
        <v/>
      </c>
      <c r="W108">
        <f t="shared" si="39"/>
        <v>107</v>
      </c>
      <c r="X108" s="11" t="s">
        <v>147</v>
      </c>
      <c r="Y108" s="12" t="s">
        <v>148</v>
      </c>
      <c r="Z108" s="12" t="s">
        <v>149</v>
      </c>
      <c r="AA108" s="12" t="s">
        <v>150</v>
      </c>
      <c r="AB108" s="1" t="str">
        <f>CONCATENATE(RBs!B9," ",RBs!A9)</f>
        <v>Josh Jacobs</v>
      </c>
      <c r="AC108" t="str">
        <f>RBs!E9</f>
        <v>RB</v>
      </c>
      <c r="AD108" t="str">
        <f>RBs!C9</f>
        <v>Packers</v>
      </c>
      <c r="AE108">
        <f>RBs!D9</f>
        <v>10</v>
      </c>
      <c r="AF108">
        <f>RBs!P9</f>
        <v>108</v>
      </c>
      <c r="AG108">
        <f>RBs!R9</f>
        <v>123</v>
      </c>
      <c r="AH108">
        <f>RBs!T9</f>
        <v>65</v>
      </c>
      <c r="AI108">
        <f>RBs!V9</f>
        <v>108</v>
      </c>
      <c r="AJ108" s="70">
        <f>RBs!X9</f>
        <v>118</v>
      </c>
      <c r="AK108" t="str">
        <f t="shared" si="40"/>
        <v>Josh Jacobs</v>
      </c>
      <c r="AL108" s="52">
        <f t="shared" si="41"/>
        <v>47</v>
      </c>
      <c r="AM108" s="52">
        <f t="shared" si="42"/>
        <v>41</v>
      </c>
      <c r="AN108" s="52">
        <f t="shared" si="43"/>
        <v>36</v>
      </c>
      <c r="AO108" s="52">
        <f t="shared" si="44"/>
        <v>38</v>
      </c>
      <c r="AP108" s="52">
        <f t="shared" si="45"/>
        <v>50</v>
      </c>
      <c r="AQ108">
        <f t="shared" si="46"/>
        <v>108</v>
      </c>
      <c r="AR108">
        <f t="shared" si="47"/>
        <v>123</v>
      </c>
      <c r="AS108">
        <f t="shared" si="48"/>
        <v>65</v>
      </c>
      <c r="AT108">
        <f t="shared" si="49"/>
        <v>108</v>
      </c>
      <c r="AU108">
        <f t="shared" si="50"/>
        <v>118</v>
      </c>
    </row>
    <row r="109" spans="2:47" x14ac:dyDescent="0.35">
      <c r="B109" t="str">
        <f t="shared" si="26"/>
        <v xml:space="preserve">&lt;li&gt; Isiah Pacheco, RB, Chiefs. Bye: 6.  &lt;/li&gt;  </v>
      </c>
      <c r="C109" t="str">
        <f t="shared" si="27"/>
        <v xml:space="preserve">&lt;li&gt; Isiah Pacheco, RB, Chiefs. Bye: 6.  -- &lt;b&gt;$37&lt;/b&gt; &lt;/li&gt;  </v>
      </c>
      <c r="D109" t="str">
        <f t="shared" si="28"/>
        <v xml:space="preserve">&lt;li&gt; Isiah Pacheco, RB, Chiefs. Bye: 6.  -- &lt;b&gt;$40&lt;/b&gt; &lt;/li&gt;  </v>
      </c>
      <c r="E109" t="str">
        <f t="shared" si="29"/>
        <v xml:space="preserve">&lt;li&gt; Isiah Pacheco, RB, Chiefs. Bye: 6.  -- &lt;b&gt;$25&lt;/b&gt; &lt;/li&gt;  </v>
      </c>
      <c r="F109" t="str">
        <f t="shared" si="30"/>
        <v xml:space="preserve">&lt;li&gt; Isiah Pacheco, RB, Chiefs. Bye: 6.  -- &lt;b&gt;$30&lt;/b&gt; &lt;/li&gt;  </v>
      </c>
      <c r="G109" t="str">
        <f t="shared" si="31"/>
        <v xml:space="preserve">&lt;li&gt; Isiah Pacheco, RB, Chiefs. Bye: 6.  -- &lt;b&gt;$40&lt;/b&gt; &lt;/li&gt;  </v>
      </c>
      <c r="H109" t="s">
        <v>139</v>
      </c>
      <c r="I109" t="s">
        <v>140</v>
      </c>
      <c r="J109" t="s">
        <v>141</v>
      </c>
      <c r="K109" t="s">
        <v>142</v>
      </c>
      <c r="L109" t="s">
        <v>143</v>
      </c>
      <c r="M109" t="s">
        <v>144</v>
      </c>
      <c r="N109" t="s">
        <v>145</v>
      </c>
      <c r="O109" t="s">
        <v>146</v>
      </c>
      <c r="P109" t="str">
        <f t="shared" si="32"/>
        <v xml:space="preserve">
</v>
      </c>
      <c r="Q109" t="str">
        <f t="shared" si="33"/>
        <v xml:space="preserve"> </v>
      </c>
      <c r="R109" t="str">
        <f t="shared" si="34"/>
        <v/>
      </c>
      <c r="S109" t="str">
        <f t="shared" si="35"/>
        <v/>
      </c>
      <c r="T109" t="str">
        <f t="shared" si="36"/>
        <v/>
      </c>
      <c r="U109" t="str">
        <f t="shared" si="37"/>
        <v/>
      </c>
      <c r="V109" t="str">
        <f t="shared" si="38"/>
        <v/>
      </c>
      <c r="W109">
        <f t="shared" si="39"/>
        <v>108</v>
      </c>
      <c r="X109" s="11" t="s">
        <v>147</v>
      </c>
      <c r="Y109" s="12" t="s">
        <v>148</v>
      </c>
      <c r="Z109" s="12" t="s">
        <v>149</v>
      </c>
      <c r="AA109" s="12" t="s">
        <v>150</v>
      </c>
      <c r="AB109" s="1" t="str">
        <f>CONCATENATE(RBs!B10," ",RBs!A10)</f>
        <v>Isiah Pacheco</v>
      </c>
      <c r="AC109" t="str">
        <f>RBs!E10</f>
        <v>RB</v>
      </c>
      <c r="AD109" t="str">
        <f>RBs!C10</f>
        <v>Chiefs</v>
      </c>
      <c r="AE109">
        <f>RBs!D10</f>
        <v>6</v>
      </c>
      <c r="AF109">
        <f>RBs!P10</f>
        <v>85</v>
      </c>
      <c r="AG109">
        <f>RBs!R10</f>
        <v>119</v>
      </c>
      <c r="AH109">
        <f>RBs!T10</f>
        <v>45</v>
      </c>
      <c r="AI109">
        <f>RBs!V10</f>
        <v>85</v>
      </c>
      <c r="AJ109" s="70">
        <f>RBs!X10</f>
        <v>95</v>
      </c>
      <c r="AK109" t="str">
        <f t="shared" si="40"/>
        <v>Isiah Pacheco</v>
      </c>
      <c r="AL109" s="52">
        <f t="shared" si="41"/>
        <v>37</v>
      </c>
      <c r="AM109" s="52">
        <f t="shared" si="42"/>
        <v>40</v>
      </c>
      <c r="AN109" s="52">
        <f t="shared" si="43"/>
        <v>25</v>
      </c>
      <c r="AO109" s="52">
        <f t="shared" si="44"/>
        <v>30</v>
      </c>
      <c r="AP109" s="52">
        <f t="shared" si="45"/>
        <v>40</v>
      </c>
      <c r="AQ109">
        <f t="shared" si="46"/>
        <v>85</v>
      </c>
      <c r="AR109">
        <f t="shared" si="47"/>
        <v>119</v>
      </c>
      <c r="AS109">
        <f t="shared" si="48"/>
        <v>45</v>
      </c>
      <c r="AT109">
        <f t="shared" si="49"/>
        <v>85</v>
      </c>
      <c r="AU109">
        <f t="shared" si="50"/>
        <v>95</v>
      </c>
    </row>
    <row r="110" spans="2:47" x14ac:dyDescent="0.35">
      <c r="B110" t="str">
        <f t="shared" si="26"/>
        <v xml:space="preserve">&lt;li&gt; Travis Etienne, RB, Jaguars. Bye: 12.  &lt;/li&gt;  </v>
      </c>
      <c r="C110" t="str">
        <f t="shared" si="27"/>
        <v xml:space="preserve">&lt;li&gt; Travis Etienne, RB, Jaguars. Bye: 12.  -- &lt;b&gt;$37&lt;/b&gt; &lt;/li&gt;  </v>
      </c>
      <c r="D110" t="str">
        <f t="shared" si="28"/>
        <v xml:space="preserve">&lt;li&gt; Travis Etienne, RB, Jaguars. Bye: 12.  -- &lt;b&gt;$38&lt;/b&gt; &lt;/li&gt;  </v>
      </c>
      <c r="E110" t="str">
        <f t="shared" si="29"/>
        <v xml:space="preserve">&lt;li&gt; Travis Etienne, RB, Jaguars. Bye: 12.  -- &lt;b&gt;$27&lt;/b&gt; &lt;/li&gt;  </v>
      </c>
      <c r="F110" t="str">
        <f t="shared" si="30"/>
        <v xml:space="preserve">&lt;li&gt; Travis Etienne, RB, Jaguars. Bye: 12.  -- &lt;b&gt;$29&lt;/b&gt; &lt;/li&gt;  </v>
      </c>
      <c r="G110" t="str">
        <f t="shared" si="31"/>
        <v xml:space="preserve">&lt;li&gt; Travis Etienne, RB, Jaguars. Bye: 12.  -- &lt;b&gt;$40&lt;/b&gt; &lt;/li&gt;  </v>
      </c>
      <c r="H110" t="s">
        <v>139</v>
      </c>
      <c r="I110" t="s">
        <v>140</v>
      </c>
      <c r="J110" t="s">
        <v>141</v>
      </c>
      <c r="K110" t="s">
        <v>142</v>
      </c>
      <c r="L110" t="s">
        <v>143</v>
      </c>
      <c r="M110" t="s">
        <v>144</v>
      </c>
      <c r="N110" t="s">
        <v>145</v>
      </c>
      <c r="O110" t="s">
        <v>146</v>
      </c>
      <c r="P110" t="str">
        <f t="shared" si="32"/>
        <v xml:space="preserve">
</v>
      </c>
      <c r="Q110" t="str">
        <f t="shared" si="33"/>
        <v xml:space="preserve"> </v>
      </c>
      <c r="R110" t="str">
        <f t="shared" si="34"/>
        <v/>
      </c>
      <c r="S110" t="str">
        <f t="shared" si="35"/>
        <v/>
      </c>
      <c r="T110" t="str">
        <f t="shared" si="36"/>
        <v/>
      </c>
      <c r="U110" t="str">
        <f t="shared" si="37"/>
        <v/>
      </c>
      <c r="V110" t="str">
        <f t="shared" si="38"/>
        <v/>
      </c>
      <c r="W110">
        <f t="shared" si="39"/>
        <v>109</v>
      </c>
      <c r="X110" s="11" t="s">
        <v>147</v>
      </c>
      <c r="Y110" s="12" t="s">
        <v>148</v>
      </c>
      <c r="Z110" s="12" t="s">
        <v>149</v>
      </c>
      <c r="AA110" s="12" t="s">
        <v>150</v>
      </c>
      <c r="AB110" s="1" t="str">
        <f>CONCATENATE(RBs!B11," ",RBs!A11)</f>
        <v>Travis Etienne</v>
      </c>
      <c r="AC110" t="str">
        <f>RBs!E11</f>
        <v>RB</v>
      </c>
      <c r="AD110" t="str">
        <f>RBs!C11</f>
        <v>Jaguars</v>
      </c>
      <c r="AE110">
        <f>RBs!D11</f>
        <v>12</v>
      </c>
      <c r="AF110">
        <f>RBs!P11</f>
        <v>84</v>
      </c>
      <c r="AG110">
        <f>RBs!R11</f>
        <v>113</v>
      </c>
      <c r="AH110">
        <f>RBs!T11</f>
        <v>48</v>
      </c>
      <c r="AI110">
        <f>RBs!V11</f>
        <v>84</v>
      </c>
      <c r="AJ110" s="70">
        <f>RBs!X11</f>
        <v>94</v>
      </c>
      <c r="AK110" t="str">
        <f t="shared" si="40"/>
        <v>Travis Etienne</v>
      </c>
      <c r="AL110" s="52">
        <f t="shared" si="41"/>
        <v>37</v>
      </c>
      <c r="AM110" s="52">
        <f t="shared" si="42"/>
        <v>38</v>
      </c>
      <c r="AN110" s="52">
        <f t="shared" si="43"/>
        <v>27</v>
      </c>
      <c r="AO110" s="52">
        <f t="shared" si="44"/>
        <v>29</v>
      </c>
      <c r="AP110" s="52">
        <f t="shared" si="45"/>
        <v>40</v>
      </c>
      <c r="AQ110">
        <f t="shared" si="46"/>
        <v>84</v>
      </c>
      <c r="AR110">
        <f t="shared" si="47"/>
        <v>113</v>
      </c>
      <c r="AS110">
        <f t="shared" si="48"/>
        <v>48</v>
      </c>
      <c r="AT110">
        <f t="shared" si="49"/>
        <v>84</v>
      </c>
      <c r="AU110">
        <f t="shared" si="50"/>
        <v>94</v>
      </c>
    </row>
    <row r="111" spans="2:47" x14ac:dyDescent="0.35">
      <c r="B111" t="str">
        <f t="shared" si="26"/>
        <v xml:space="preserve">&lt;li&gt; Joe Mixon, RB, Texans. Bye: 14.  &lt;/li&gt; 
&lt;br&gt;&lt;br&gt;
</v>
      </c>
      <c r="C111" t="str">
        <f t="shared" si="27"/>
        <v xml:space="preserve">&lt;li&gt; Joe Mixon, RB, Texans. Bye: 14.  -- &lt;b&gt;$31&lt;/b&gt; &lt;/li&gt; 
&lt;br&gt;&lt;br&gt;
</v>
      </c>
      <c r="D111" t="str">
        <f t="shared" si="28"/>
        <v xml:space="preserve">&lt;li&gt; Joe Mixon, RB, Texans. Bye: 14.  -- &lt;b&gt;$33&lt;/b&gt; &lt;/li&gt; 
&lt;br&gt;&lt;br&gt;
</v>
      </c>
      <c r="E111" t="str">
        <f t="shared" si="29"/>
        <v xml:space="preserve">&lt;li&gt; Joe Mixon, RB, Texans. Bye: 14.  -- &lt;b&gt;$24&lt;/b&gt; &lt;/li&gt; 
&lt;br&gt;&lt;br&gt;
</v>
      </c>
      <c r="F111" t="str">
        <f t="shared" si="30"/>
        <v xml:space="preserve">&lt;li&gt; Joe Mixon, RB, Texans. Bye: 14.  -- &lt;b&gt;$25&lt;/b&gt; &lt;/li&gt; 
&lt;br&gt;&lt;br&gt;
</v>
      </c>
      <c r="G111" t="str">
        <f t="shared" si="31"/>
        <v xml:space="preserve">&lt;li&gt; Joe Mixon, RB, Texans. Bye: 14.  -- &lt;b&gt;$35&lt;/b&gt; &lt;/li&gt; 
&lt;br&gt;&lt;br&gt;
</v>
      </c>
      <c r="H111" t="s">
        <v>139</v>
      </c>
      <c r="I111" t="s">
        <v>140</v>
      </c>
      <c r="J111" t="s">
        <v>141</v>
      </c>
      <c r="K111" t="s">
        <v>142</v>
      </c>
      <c r="L111" t="s">
        <v>143</v>
      </c>
      <c r="M111" t="s">
        <v>144</v>
      </c>
      <c r="N111" t="s">
        <v>145</v>
      </c>
      <c r="O111" t="s">
        <v>146</v>
      </c>
      <c r="P111" t="str">
        <f t="shared" si="32"/>
        <v xml:space="preserve">
</v>
      </c>
      <c r="Q111" t="str">
        <f t="shared" si="33"/>
        <v xml:space="preserve">
&lt;br&gt;&lt;br&gt;
</v>
      </c>
      <c r="R111" t="str">
        <f t="shared" si="34"/>
        <v/>
      </c>
      <c r="S111" t="str">
        <f t="shared" si="35"/>
        <v/>
      </c>
      <c r="T111" t="str">
        <f t="shared" si="36"/>
        <v/>
      </c>
      <c r="U111" t="str">
        <f t="shared" si="37"/>
        <v/>
      </c>
      <c r="V111" t="str">
        <f t="shared" si="38"/>
        <v/>
      </c>
      <c r="W111">
        <f t="shared" si="39"/>
        <v>110</v>
      </c>
      <c r="X111" s="11" t="s">
        <v>147</v>
      </c>
      <c r="Y111" s="12" t="s">
        <v>148</v>
      </c>
      <c r="Z111" s="12" t="s">
        <v>149</v>
      </c>
      <c r="AA111" s="12" t="s">
        <v>150</v>
      </c>
      <c r="AB111" s="1" t="str">
        <f>CONCATENATE(RBs!B12," ",RBs!A12)</f>
        <v>Joe Mixon</v>
      </c>
      <c r="AC111" t="str">
        <f>RBs!E12</f>
        <v>RB</v>
      </c>
      <c r="AD111" t="str">
        <f>RBs!C12</f>
        <v>Texans</v>
      </c>
      <c r="AE111">
        <f>RBs!D12</f>
        <v>14</v>
      </c>
      <c r="AF111">
        <f>RBs!P12</f>
        <v>72</v>
      </c>
      <c r="AG111">
        <f>RBs!R12</f>
        <v>99</v>
      </c>
      <c r="AH111">
        <f>RBs!T12</f>
        <v>43</v>
      </c>
      <c r="AI111">
        <f>RBs!V12</f>
        <v>72</v>
      </c>
      <c r="AJ111" s="70">
        <f>RBs!X12</f>
        <v>82</v>
      </c>
      <c r="AK111" t="str">
        <f t="shared" si="40"/>
        <v>Joe Mixon</v>
      </c>
      <c r="AL111" s="52">
        <f t="shared" si="41"/>
        <v>31</v>
      </c>
      <c r="AM111" s="52">
        <f t="shared" si="42"/>
        <v>33</v>
      </c>
      <c r="AN111" s="52">
        <f t="shared" si="43"/>
        <v>24</v>
      </c>
      <c r="AO111" s="52">
        <f t="shared" si="44"/>
        <v>25</v>
      </c>
      <c r="AP111" s="52">
        <f t="shared" si="45"/>
        <v>35</v>
      </c>
      <c r="AQ111">
        <f t="shared" si="46"/>
        <v>72</v>
      </c>
      <c r="AR111">
        <f t="shared" si="47"/>
        <v>99</v>
      </c>
      <c r="AS111">
        <f t="shared" si="48"/>
        <v>43</v>
      </c>
      <c r="AT111">
        <f t="shared" si="49"/>
        <v>72</v>
      </c>
      <c r="AU111">
        <f t="shared" si="50"/>
        <v>82</v>
      </c>
    </row>
    <row r="112" spans="2:47" x14ac:dyDescent="0.35">
      <c r="B112" t="str">
        <f t="shared" si="26"/>
        <v xml:space="preserve">&lt;li&gt; Alvin Kamara, RB, Saints. Bye: 12.  &lt;/li&gt;  </v>
      </c>
      <c r="C112" t="str">
        <f t="shared" si="27"/>
        <v xml:space="preserve">&lt;li&gt; Alvin Kamara, RB, Saints. Bye: 12.  -- &lt;b&gt;$19&lt;/b&gt; &lt;/li&gt;  </v>
      </c>
      <c r="D112" t="str">
        <f t="shared" si="28"/>
        <v xml:space="preserve">&lt;li&gt; Alvin Kamara, RB, Saints. Bye: 12.  -- &lt;b&gt;$33&lt;/b&gt; &lt;/li&gt;  </v>
      </c>
      <c r="E112" t="str">
        <f t="shared" si="29"/>
        <v xml:space="preserve">&lt;li&gt; Alvin Kamara, RB, Saints. Bye: 12.  -- &lt;b&gt;$10&lt;/b&gt; &lt;/li&gt;  </v>
      </c>
      <c r="F112" t="str">
        <f t="shared" si="30"/>
        <v xml:space="preserve">&lt;li&gt; Alvin Kamara, RB, Saints. Bye: 12.  -- &lt;b&gt;$15&lt;/b&gt; &lt;/li&gt;  </v>
      </c>
      <c r="G112" t="str">
        <f t="shared" si="31"/>
        <v xml:space="preserve">&lt;li&gt; Alvin Kamara, RB, Saints. Bye: 12.  -- &lt;b&gt;$22&lt;/b&gt; &lt;/li&gt;  </v>
      </c>
      <c r="H112" t="s">
        <v>139</v>
      </c>
      <c r="I112" t="s">
        <v>140</v>
      </c>
      <c r="J112" t="s">
        <v>141</v>
      </c>
      <c r="K112" t="s">
        <v>142</v>
      </c>
      <c r="L112" t="s">
        <v>143</v>
      </c>
      <c r="M112" t="s">
        <v>144</v>
      </c>
      <c r="N112" t="s">
        <v>145</v>
      </c>
      <c r="O112" t="s">
        <v>146</v>
      </c>
      <c r="P112" t="str">
        <f t="shared" si="32"/>
        <v xml:space="preserve">
</v>
      </c>
      <c r="Q112" t="str">
        <f t="shared" si="33"/>
        <v xml:space="preserve"> </v>
      </c>
      <c r="R112" t="str">
        <f t="shared" si="34"/>
        <v/>
      </c>
      <c r="S112" t="str">
        <f t="shared" si="35"/>
        <v/>
      </c>
      <c r="T112" t="str">
        <f t="shared" si="36"/>
        <v/>
      </c>
      <c r="U112" t="str">
        <f t="shared" si="37"/>
        <v/>
      </c>
      <c r="V112" t="str">
        <f t="shared" si="38"/>
        <v/>
      </c>
      <c r="W112">
        <f t="shared" si="39"/>
        <v>111</v>
      </c>
      <c r="X112" s="11" t="s">
        <v>147</v>
      </c>
      <c r="Y112" s="12" t="s">
        <v>148</v>
      </c>
      <c r="Z112" s="12" t="s">
        <v>149</v>
      </c>
      <c r="AA112" s="12" t="s">
        <v>150</v>
      </c>
      <c r="AB112" s="1" t="str">
        <f>CONCATENATE(RBs!B13," ",RBs!A13)</f>
        <v>Alvin Kamara</v>
      </c>
      <c r="AC112" t="str">
        <f>RBs!E13</f>
        <v>RB</v>
      </c>
      <c r="AD112" t="str">
        <f>RBs!C13</f>
        <v>Saints</v>
      </c>
      <c r="AE112">
        <f>RBs!D13</f>
        <v>12</v>
      </c>
      <c r="AF112">
        <f>RBs!P13</f>
        <v>42</v>
      </c>
      <c r="AG112">
        <f>RBs!R13</f>
        <v>99</v>
      </c>
      <c r="AH112">
        <f>RBs!T13</f>
        <v>17</v>
      </c>
      <c r="AI112">
        <f>RBs!V13</f>
        <v>42</v>
      </c>
      <c r="AJ112" s="70">
        <f>RBs!X13</f>
        <v>52</v>
      </c>
      <c r="AK112" t="str">
        <f t="shared" si="40"/>
        <v>Alvin Kamara</v>
      </c>
      <c r="AL112" s="52">
        <f t="shared" si="41"/>
        <v>19</v>
      </c>
      <c r="AM112" s="52">
        <f t="shared" si="42"/>
        <v>33</v>
      </c>
      <c r="AN112" s="52">
        <f t="shared" si="43"/>
        <v>10</v>
      </c>
      <c r="AO112" s="52">
        <f t="shared" si="44"/>
        <v>15</v>
      </c>
      <c r="AP112" s="52">
        <f t="shared" si="45"/>
        <v>22</v>
      </c>
      <c r="AQ112">
        <f t="shared" si="46"/>
        <v>42</v>
      </c>
      <c r="AR112">
        <f t="shared" si="47"/>
        <v>99</v>
      </c>
      <c r="AS112">
        <f t="shared" si="48"/>
        <v>17</v>
      </c>
      <c r="AT112">
        <f t="shared" si="49"/>
        <v>42</v>
      </c>
      <c r="AU112">
        <f t="shared" si="50"/>
        <v>52</v>
      </c>
    </row>
    <row r="113" spans="2:47" x14ac:dyDescent="0.35">
      <c r="B113" t="str">
        <f t="shared" si="26"/>
        <v xml:space="preserve">&lt;li&gt; Rachaad White, RB, Buccaneers. Bye: 11.  &lt;/li&gt;  </v>
      </c>
      <c r="C113" t="str">
        <f t="shared" si="27"/>
        <v xml:space="preserve">&lt;li&gt; Rachaad White, RB, Buccaneers. Bye: 11.  -- &lt;b&gt;$24&lt;/b&gt; &lt;/li&gt;  </v>
      </c>
      <c r="D113" t="str">
        <f t="shared" si="28"/>
        <v xml:space="preserve">&lt;li&gt; Rachaad White, RB, Buccaneers. Bye: 11.  -- &lt;b&gt;$31&lt;/b&gt; &lt;/li&gt;  </v>
      </c>
      <c r="E113" t="str">
        <f t="shared" si="29"/>
        <v xml:space="preserve">&lt;li&gt; Rachaad White, RB, Buccaneers. Bye: 11.  -- &lt;b&gt;$13&lt;/b&gt; &lt;/li&gt;  </v>
      </c>
      <c r="F113" t="str">
        <f t="shared" si="30"/>
        <v xml:space="preserve">&lt;li&gt; Rachaad White, RB, Buccaneers. Bye: 11.  -- &lt;b&gt;$19&lt;/b&gt; &lt;/li&gt;  </v>
      </c>
      <c r="G113" t="str">
        <f t="shared" si="31"/>
        <v xml:space="preserve">&lt;li&gt; Rachaad White, RB, Buccaneers. Bye: 11.  -- &lt;b&gt;$27&lt;/b&gt; &lt;/li&gt;  </v>
      </c>
      <c r="H113" t="s">
        <v>139</v>
      </c>
      <c r="I113" t="s">
        <v>140</v>
      </c>
      <c r="J113" t="s">
        <v>141</v>
      </c>
      <c r="K113" t="s">
        <v>142</v>
      </c>
      <c r="L113" t="s">
        <v>143</v>
      </c>
      <c r="M113" t="s">
        <v>144</v>
      </c>
      <c r="N113" t="s">
        <v>145</v>
      </c>
      <c r="O113" t="s">
        <v>146</v>
      </c>
      <c r="P113" t="str">
        <f t="shared" si="32"/>
        <v xml:space="preserve">
</v>
      </c>
      <c r="Q113" t="str">
        <f t="shared" si="33"/>
        <v xml:space="preserve"> </v>
      </c>
      <c r="R113" t="str">
        <f t="shared" si="34"/>
        <v/>
      </c>
      <c r="S113" t="str">
        <f t="shared" si="35"/>
        <v/>
      </c>
      <c r="T113" t="str">
        <f t="shared" si="36"/>
        <v/>
      </c>
      <c r="U113" t="str">
        <f t="shared" si="37"/>
        <v/>
      </c>
      <c r="V113" t="str">
        <f t="shared" si="38"/>
        <v/>
      </c>
      <c r="W113">
        <f t="shared" si="39"/>
        <v>112</v>
      </c>
      <c r="X113" s="11" t="s">
        <v>147</v>
      </c>
      <c r="Y113" s="12" t="s">
        <v>148</v>
      </c>
      <c r="Z113" s="12" t="s">
        <v>149</v>
      </c>
      <c r="AA113" s="12" t="s">
        <v>150</v>
      </c>
      <c r="AB113" s="1" t="str">
        <f>CONCATENATE(RBs!B14," ",RBs!A14)</f>
        <v>Rachaad White</v>
      </c>
      <c r="AC113" t="str">
        <f>RBs!E14</f>
        <v>RB</v>
      </c>
      <c r="AD113" t="str">
        <f>RBs!C14</f>
        <v>Buccaneers</v>
      </c>
      <c r="AE113">
        <f>RBs!D14</f>
        <v>11</v>
      </c>
      <c r="AF113">
        <f>RBs!P14</f>
        <v>55</v>
      </c>
      <c r="AG113">
        <f>RBs!R14</f>
        <v>94</v>
      </c>
      <c r="AH113">
        <f>RBs!T14</f>
        <v>22</v>
      </c>
      <c r="AI113">
        <f>RBs!V14</f>
        <v>55</v>
      </c>
      <c r="AJ113" s="70">
        <f>RBs!X14</f>
        <v>65</v>
      </c>
      <c r="AK113" t="str">
        <f t="shared" si="40"/>
        <v>Rachaad White</v>
      </c>
      <c r="AL113" s="52">
        <f t="shared" si="41"/>
        <v>24</v>
      </c>
      <c r="AM113" s="52">
        <f t="shared" si="42"/>
        <v>31</v>
      </c>
      <c r="AN113" s="52">
        <f t="shared" si="43"/>
        <v>13</v>
      </c>
      <c r="AO113" s="52">
        <f t="shared" si="44"/>
        <v>19</v>
      </c>
      <c r="AP113" s="52">
        <f t="shared" si="45"/>
        <v>27</v>
      </c>
      <c r="AQ113">
        <f t="shared" si="46"/>
        <v>55</v>
      </c>
      <c r="AR113">
        <f t="shared" si="47"/>
        <v>94</v>
      </c>
      <c r="AS113">
        <f t="shared" si="48"/>
        <v>22</v>
      </c>
      <c r="AT113">
        <f t="shared" si="49"/>
        <v>55</v>
      </c>
      <c r="AU113">
        <f t="shared" si="50"/>
        <v>65</v>
      </c>
    </row>
    <row r="114" spans="2:47" x14ac:dyDescent="0.35">
      <c r="B114" t="str">
        <f t="shared" si="26"/>
        <v xml:space="preserve">&lt;li&gt; James Cook, RB, Bills. Bye: 12.  &lt;/li&gt;  </v>
      </c>
      <c r="C114" t="str">
        <f t="shared" si="27"/>
        <v xml:space="preserve">&lt;li&gt; James Cook, RB, Bills. Bye: 12.  -- &lt;b&gt;$23&lt;/b&gt; &lt;/li&gt;  </v>
      </c>
      <c r="D114" t="str">
        <f t="shared" si="28"/>
        <v xml:space="preserve">&lt;li&gt; James Cook, RB, Bills. Bye: 12.  -- &lt;b&gt;$30&lt;/b&gt; &lt;/li&gt;  </v>
      </c>
      <c r="E114" t="str">
        <f t="shared" si="29"/>
        <v xml:space="preserve">&lt;li&gt; James Cook, RB, Bills. Bye: 12.  -- &lt;b&gt;$8&lt;/b&gt; &lt;/li&gt;  </v>
      </c>
      <c r="F114" t="str">
        <f t="shared" si="30"/>
        <v xml:space="preserve">&lt;li&gt; James Cook, RB, Bills. Bye: 12.  -- &lt;b&gt;$18&lt;/b&gt; &lt;/li&gt;  </v>
      </c>
      <c r="G114" t="str">
        <f t="shared" si="31"/>
        <v xml:space="preserve">&lt;li&gt; James Cook, RB, Bills. Bye: 12.  -- &lt;b&gt;$26&lt;/b&gt; &lt;/li&gt;  </v>
      </c>
      <c r="H114" t="s">
        <v>139</v>
      </c>
      <c r="I114" t="s">
        <v>140</v>
      </c>
      <c r="J114" t="s">
        <v>141</v>
      </c>
      <c r="K114" t="s">
        <v>142</v>
      </c>
      <c r="L114" t="s">
        <v>143</v>
      </c>
      <c r="M114" t="s">
        <v>144</v>
      </c>
      <c r="N114" t="s">
        <v>145</v>
      </c>
      <c r="O114" t="s">
        <v>146</v>
      </c>
      <c r="P114" t="str">
        <f t="shared" si="32"/>
        <v xml:space="preserve">
</v>
      </c>
      <c r="Q114" t="str">
        <f t="shared" si="33"/>
        <v xml:space="preserve"> </v>
      </c>
      <c r="R114" t="str">
        <f t="shared" si="34"/>
        <v/>
      </c>
      <c r="S114" t="str">
        <f t="shared" si="35"/>
        <v/>
      </c>
      <c r="T114" t="str">
        <f t="shared" si="36"/>
        <v/>
      </c>
      <c r="U114" t="str">
        <f t="shared" si="37"/>
        <v/>
      </c>
      <c r="V114" t="str">
        <f t="shared" si="38"/>
        <v/>
      </c>
      <c r="W114">
        <f t="shared" si="39"/>
        <v>113</v>
      </c>
      <c r="X114" s="11" t="s">
        <v>147</v>
      </c>
      <c r="Y114" s="12" t="s">
        <v>148</v>
      </c>
      <c r="Z114" s="12" t="s">
        <v>149</v>
      </c>
      <c r="AA114" s="12" t="s">
        <v>150</v>
      </c>
      <c r="AB114" s="1" t="str">
        <f>CONCATENATE(RBs!B15," ",RBs!A15)</f>
        <v>James Cook</v>
      </c>
      <c r="AC114" t="str">
        <f>RBs!E15</f>
        <v>RB</v>
      </c>
      <c r="AD114" t="str">
        <f>RBs!C15</f>
        <v>Bills</v>
      </c>
      <c r="AE114">
        <f>RBs!D15</f>
        <v>12</v>
      </c>
      <c r="AF114">
        <f>RBs!P15</f>
        <v>52</v>
      </c>
      <c r="AG114">
        <f>RBs!R15</f>
        <v>91</v>
      </c>
      <c r="AH114">
        <f>RBs!T15</f>
        <v>14</v>
      </c>
      <c r="AI114">
        <f>RBs!V15</f>
        <v>52</v>
      </c>
      <c r="AJ114" s="70">
        <f>RBs!X15</f>
        <v>62</v>
      </c>
      <c r="AK114" t="str">
        <f t="shared" si="40"/>
        <v>James Cook</v>
      </c>
      <c r="AL114" s="52">
        <f t="shared" si="41"/>
        <v>23</v>
      </c>
      <c r="AM114" s="52">
        <f t="shared" si="42"/>
        <v>30</v>
      </c>
      <c r="AN114" s="52">
        <f t="shared" si="43"/>
        <v>8</v>
      </c>
      <c r="AO114" s="52">
        <f t="shared" si="44"/>
        <v>18</v>
      </c>
      <c r="AP114" s="52">
        <f t="shared" si="45"/>
        <v>26</v>
      </c>
      <c r="AQ114">
        <f t="shared" si="46"/>
        <v>52</v>
      </c>
      <c r="AR114">
        <f t="shared" si="47"/>
        <v>91</v>
      </c>
      <c r="AS114">
        <f t="shared" si="48"/>
        <v>14</v>
      </c>
      <c r="AT114">
        <f t="shared" si="49"/>
        <v>52</v>
      </c>
      <c r="AU114">
        <f t="shared" si="50"/>
        <v>62</v>
      </c>
    </row>
    <row r="115" spans="2:47" x14ac:dyDescent="0.35">
      <c r="B115" t="str">
        <f t="shared" si="26"/>
        <v xml:space="preserve">&lt;li&gt; Aaron Jones, RB, Vikings. Bye: 6.  &lt;/li&gt;  </v>
      </c>
      <c r="C115" t="str">
        <f t="shared" si="27"/>
        <v xml:space="preserve">&lt;li&gt; Aaron Jones, RB, Vikings. Bye: 6.  -- &lt;b&gt;$25&lt;/b&gt; &lt;/li&gt;  </v>
      </c>
      <c r="D115" t="str">
        <f t="shared" si="28"/>
        <v xml:space="preserve">&lt;li&gt; Aaron Jones, RB, Vikings. Bye: 6.  -- &lt;b&gt;$30&lt;/b&gt; &lt;/li&gt;  </v>
      </c>
      <c r="E115" t="str">
        <f t="shared" si="29"/>
        <v xml:space="preserve">&lt;li&gt; Aaron Jones, RB, Vikings. Bye: 6.  -- &lt;b&gt;$15&lt;/b&gt; &lt;/li&gt;  </v>
      </c>
      <c r="F115" t="str">
        <f t="shared" si="30"/>
        <v xml:space="preserve">&lt;li&gt; Aaron Jones, RB, Vikings. Bye: 6.  -- &lt;b&gt;$20&lt;/b&gt; &lt;/li&gt;  </v>
      </c>
      <c r="G115" t="str">
        <f t="shared" si="31"/>
        <v xml:space="preserve">&lt;li&gt; Aaron Jones, RB, Vikings. Bye: 6.  -- &lt;b&gt;$28&lt;/b&gt; &lt;/li&gt;  </v>
      </c>
      <c r="H115" t="s">
        <v>139</v>
      </c>
      <c r="I115" t="s">
        <v>140</v>
      </c>
      <c r="J115" t="s">
        <v>141</v>
      </c>
      <c r="K115" t="s">
        <v>142</v>
      </c>
      <c r="L115" t="s">
        <v>143</v>
      </c>
      <c r="M115" t="s">
        <v>144</v>
      </c>
      <c r="N115" t="s">
        <v>145</v>
      </c>
      <c r="O115" t="s">
        <v>146</v>
      </c>
      <c r="P115" t="str">
        <f t="shared" si="32"/>
        <v xml:space="preserve">
</v>
      </c>
      <c r="Q115" t="str">
        <f t="shared" si="33"/>
        <v xml:space="preserve"> </v>
      </c>
      <c r="R115" t="str">
        <f t="shared" si="34"/>
        <v/>
      </c>
      <c r="S115" t="str">
        <f t="shared" si="35"/>
        <v/>
      </c>
      <c r="T115" t="str">
        <f t="shared" si="36"/>
        <v/>
      </c>
      <c r="U115" t="str">
        <f t="shared" si="37"/>
        <v/>
      </c>
      <c r="V115" t="str">
        <f t="shared" si="38"/>
        <v/>
      </c>
      <c r="W115">
        <f t="shared" si="39"/>
        <v>114</v>
      </c>
      <c r="X115" s="11" t="s">
        <v>147</v>
      </c>
      <c r="Y115" s="12" t="s">
        <v>148</v>
      </c>
      <c r="Z115" s="12" t="s">
        <v>149</v>
      </c>
      <c r="AA115" s="12" t="s">
        <v>150</v>
      </c>
      <c r="AB115" s="1" t="str">
        <f>CONCATENATE(RBs!B16," ",RBs!A16)</f>
        <v>Aaron Jones</v>
      </c>
      <c r="AC115" t="str">
        <f>RBs!E16</f>
        <v>RB</v>
      </c>
      <c r="AD115" t="str">
        <f>RBs!C16</f>
        <v>Vikings</v>
      </c>
      <c r="AE115">
        <f>RBs!D16</f>
        <v>6</v>
      </c>
      <c r="AF115">
        <f>RBs!P16</f>
        <v>56</v>
      </c>
      <c r="AG115">
        <f>RBs!R16</f>
        <v>90</v>
      </c>
      <c r="AH115">
        <f>RBs!T16</f>
        <v>26</v>
      </c>
      <c r="AI115">
        <f>RBs!V16</f>
        <v>56</v>
      </c>
      <c r="AJ115" s="70">
        <f>RBs!X16</f>
        <v>66</v>
      </c>
      <c r="AK115" t="str">
        <f t="shared" si="40"/>
        <v>Aaron Jones</v>
      </c>
      <c r="AL115" s="52">
        <f t="shared" si="41"/>
        <v>25</v>
      </c>
      <c r="AM115" s="52">
        <f t="shared" si="42"/>
        <v>30</v>
      </c>
      <c r="AN115" s="52">
        <f t="shared" si="43"/>
        <v>15</v>
      </c>
      <c r="AO115" s="52">
        <f t="shared" si="44"/>
        <v>20</v>
      </c>
      <c r="AP115" s="52">
        <f t="shared" si="45"/>
        <v>28</v>
      </c>
      <c r="AQ115">
        <f t="shared" si="46"/>
        <v>56</v>
      </c>
      <c r="AR115">
        <f t="shared" si="47"/>
        <v>90</v>
      </c>
      <c r="AS115">
        <f t="shared" si="48"/>
        <v>26</v>
      </c>
      <c r="AT115">
        <f t="shared" si="49"/>
        <v>56</v>
      </c>
      <c r="AU115">
        <f t="shared" si="50"/>
        <v>66</v>
      </c>
    </row>
    <row r="116" spans="2:47" x14ac:dyDescent="0.35">
      <c r="B116" t="str">
        <f t="shared" si="26"/>
        <v xml:space="preserve">&lt;li&gt; Kenneth Walker, RB, Seahawks. Bye: 10.  &lt;/li&gt;  </v>
      </c>
      <c r="C116" t="str">
        <f t="shared" si="27"/>
        <v xml:space="preserve">&lt;li&gt; Kenneth Walker, RB, Seahawks. Bye: 10.  -- &lt;b&gt;$33&lt;/b&gt; &lt;/li&gt;  </v>
      </c>
      <c r="D116" t="str">
        <f t="shared" si="28"/>
        <v xml:space="preserve">&lt;li&gt; Kenneth Walker, RB, Seahawks. Bye: 10.  -- &lt;b&gt;$28&lt;/b&gt; &lt;/li&gt;  </v>
      </c>
      <c r="E116" t="str">
        <f t="shared" si="29"/>
        <v xml:space="preserve">&lt;li&gt; Kenneth Walker, RB, Seahawks. Bye: 10.  -- &lt;b&gt;$23&lt;/b&gt; &lt;/li&gt;  </v>
      </c>
      <c r="F116" t="str">
        <f t="shared" si="30"/>
        <v xml:space="preserve">&lt;li&gt; Kenneth Walker, RB, Seahawks. Bye: 10.  -- &lt;b&gt;$26&lt;/b&gt; &lt;/li&gt;  </v>
      </c>
      <c r="G116" t="str">
        <f t="shared" si="31"/>
        <v xml:space="preserve">&lt;li&gt; Kenneth Walker, RB, Seahawks. Bye: 10.  -- &lt;b&gt;$36&lt;/b&gt; &lt;/li&gt;  </v>
      </c>
      <c r="H116" t="s">
        <v>139</v>
      </c>
      <c r="I116" t="s">
        <v>140</v>
      </c>
      <c r="J116" t="s">
        <v>141</v>
      </c>
      <c r="K116" t="s">
        <v>142</v>
      </c>
      <c r="L116" t="s">
        <v>143</v>
      </c>
      <c r="M116" t="s">
        <v>144</v>
      </c>
      <c r="N116" t="s">
        <v>145</v>
      </c>
      <c r="O116" t="s">
        <v>146</v>
      </c>
      <c r="P116" t="str">
        <f t="shared" si="32"/>
        <v xml:space="preserve">
</v>
      </c>
      <c r="Q116" t="str">
        <f t="shared" si="33"/>
        <v xml:space="preserve"> </v>
      </c>
      <c r="R116" t="str">
        <f t="shared" si="34"/>
        <v/>
      </c>
      <c r="S116" t="str">
        <f t="shared" si="35"/>
        <v/>
      </c>
      <c r="T116" t="str">
        <f t="shared" si="36"/>
        <v/>
      </c>
      <c r="U116" t="str">
        <f t="shared" si="37"/>
        <v/>
      </c>
      <c r="V116" t="str">
        <f t="shared" si="38"/>
        <v/>
      </c>
      <c r="W116">
        <f t="shared" si="39"/>
        <v>115</v>
      </c>
      <c r="X116" s="11" t="s">
        <v>147</v>
      </c>
      <c r="Y116" s="12" t="s">
        <v>148</v>
      </c>
      <c r="Z116" s="12" t="s">
        <v>149</v>
      </c>
      <c r="AA116" s="12" t="s">
        <v>150</v>
      </c>
      <c r="AB116" s="1" t="str">
        <f>CONCATENATE(RBs!B17," ",RBs!A17)</f>
        <v>Kenneth Walker</v>
      </c>
      <c r="AC116" t="str">
        <f>RBs!E17</f>
        <v>RB</v>
      </c>
      <c r="AD116" t="str">
        <f>RBs!C17</f>
        <v>Seahawks</v>
      </c>
      <c r="AE116">
        <f>RBs!D17</f>
        <v>10</v>
      </c>
      <c r="AF116">
        <f>RBs!P17</f>
        <v>75</v>
      </c>
      <c r="AG116">
        <f>RBs!R17</f>
        <v>83</v>
      </c>
      <c r="AH116">
        <f>RBs!T17</f>
        <v>41</v>
      </c>
      <c r="AI116">
        <f>RBs!V17</f>
        <v>75</v>
      </c>
      <c r="AJ116" s="86">
        <f>RBs!X17</f>
        <v>85</v>
      </c>
      <c r="AK116" t="str">
        <f t="shared" si="40"/>
        <v>Kenneth Walker</v>
      </c>
      <c r="AL116" s="52">
        <f t="shared" si="41"/>
        <v>33</v>
      </c>
      <c r="AM116" s="52">
        <f t="shared" si="42"/>
        <v>28</v>
      </c>
      <c r="AN116" s="52">
        <f t="shared" si="43"/>
        <v>23</v>
      </c>
      <c r="AO116" s="52">
        <f t="shared" si="44"/>
        <v>26</v>
      </c>
      <c r="AP116" s="52">
        <f t="shared" si="45"/>
        <v>36</v>
      </c>
      <c r="AQ116">
        <f t="shared" si="46"/>
        <v>75</v>
      </c>
      <c r="AR116">
        <f t="shared" si="47"/>
        <v>83</v>
      </c>
      <c r="AS116">
        <f t="shared" si="48"/>
        <v>41</v>
      </c>
      <c r="AT116">
        <f t="shared" si="49"/>
        <v>75</v>
      </c>
      <c r="AU116">
        <f t="shared" si="50"/>
        <v>85</v>
      </c>
    </row>
    <row r="117" spans="2:47" x14ac:dyDescent="0.35">
      <c r="B117" t="str">
        <f t="shared" si="26"/>
        <v xml:space="preserve">&lt;li&gt; James Conner, RB, Cardinals. Bye: 11.  &lt;/li&gt;  </v>
      </c>
      <c r="C117" t="str">
        <f t="shared" si="27"/>
        <v xml:space="preserve">&lt;li&gt; James Conner, RB, Cardinals. Bye: 11.  -- &lt;b&gt;$27&lt;/b&gt; &lt;/li&gt;  </v>
      </c>
      <c r="D117" t="str">
        <f t="shared" si="28"/>
        <v xml:space="preserve">&lt;li&gt; James Conner, RB, Cardinals. Bye: 11.  -- &lt;b&gt;$25&lt;/b&gt; &lt;/li&gt;  </v>
      </c>
      <c r="E117" t="str">
        <f t="shared" si="29"/>
        <v xml:space="preserve">&lt;li&gt; James Conner, RB, Cardinals. Bye: 11.  -- &lt;b&gt;$18&lt;/b&gt; &lt;/li&gt;  </v>
      </c>
      <c r="F117" t="str">
        <f t="shared" si="30"/>
        <v xml:space="preserve">&lt;li&gt; James Conner, RB, Cardinals. Bye: 11.  -- &lt;b&gt;$22&lt;/b&gt; &lt;/li&gt;  </v>
      </c>
      <c r="G117" t="str">
        <f t="shared" si="31"/>
        <v xml:space="preserve">&lt;li&gt; James Conner, RB, Cardinals. Bye: 11.  -- &lt;b&gt;$30&lt;/b&gt; &lt;/li&gt;  </v>
      </c>
      <c r="H117" t="s">
        <v>139</v>
      </c>
      <c r="I117" t="s">
        <v>140</v>
      </c>
      <c r="J117" t="s">
        <v>141</v>
      </c>
      <c r="K117" t="s">
        <v>142</v>
      </c>
      <c r="L117" t="s">
        <v>143</v>
      </c>
      <c r="M117" t="s">
        <v>144</v>
      </c>
      <c r="N117" t="s">
        <v>145</v>
      </c>
      <c r="O117" t="s">
        <v>146</v>
      </c>
      <c r="P117" t="str">
        <f t="shared" si="32"/>
        <v xml:space="preserve">
</v>
      </c>
      <c r="Q117" t="str">
        <f t="shared" si="33"/>
        <v xml:space="preserve"> </v>
      </c>
      <c r="R117" t="str">
        <f t="shared" si="34"/>
        <v/>
      </c>
      <c r="S117" t="str">
        <f t="shared" si="35"/>
        <v/>
      </c>
      <c r="T117" t="str">
        <f t="shared" si="36"/>
        <v/>
      </c>
      <c r="U117" t="str">
        <f t="shared" si="37"/>
        <v/>
      </c>
      <c r="V117" t="str">
        <f t="shared" si="38"/>
        <v/>
      </c>
      <c r="W117">
        <f t="shared" si="39"/>
        <v>116</v>
      </c>
      <c r="X117" s="11" t="s">
        <v>147</v>
      </c>
      <c r="Y117" s="12" t="s">
        <v>148</v>
      </c>
      <c r="Z117" s="12" t="s">
        <v>149</v>
      </c>
      <c r="AA117" s="12" t="s">
        <v>150</v>
      </c>
      <c r="AB117" s="1" t="str">
        <f>CONCATENATE(RBs!B18," ",RBs!A18)</f>
        <v>James Conner</v>
      </c>
      <c r="AC117" t="str">
        <f>RBs!E18</f>
        <v>RB</v>
      </c>
      <c r="AD117" t="str">
        <f>RBs!C18</f>
        <v>Cardinals</v>
      </c>
      <c r="AE117">
        <f>RBs!D18</f>
        <v>11</v>
      </c>
      <c r="AF117">
        <f>RBs!P18</f>
        <v>62</v>
      </c>
      <c r="AG117">
        <f>RBs!R18</f>
        <v>76</v>
      </c>
      <c r="AH117">
        <f>RBs!T18</f>
        <v>32</v>
      </c>
      <c r="AI117">
        <f>RBs!V18</f>
        <v>62</v>
      </c>
      <c r="AJ117" s="70">
        <f>RBs!X18</f>
        <v>72</v>
      </c>
      <c r="AK117" t="str">
        <f t="shared" si="40"/>
        <v>James Conner</v>
      </c>
      <c r="AL117" s="52">
        <f t="shared" si="41"/>
        <v>27</v>
      </c>
      <c r="AM117" s="52">
        <f t="shared" si="42"/>
        <v>25</v>
      </c>
      <c r="AN117" s="52">
        <f t="shared" si="43"/>
        <v>18</v>
      </c>
      <c r="AO117" s="52">
        <f t="shared" si="44"/>
        <v>22</v>
      </c>
      <c r="AP117" s="52">
        <f t="shared" si="45"/>
        <v>30</v>
      </c>
      <c r="AQ117">
        <f t="shared" si="46"/>
        <v>62</v>
      </c>
      <c r="AR117">
        <f t="shared" si="47"/>
        <v>76</v>
      </c>
      <c r="AS117">
        <f t="shared" si="48"/>
        <v>32</v>
      </c>
      <c r="AT117">
        <f t="shared" si="49"/>
        <v>62</v>
      </c>
      <c r="AU117">
        <f t="shared" si="50"/>
        <v>72</v>
      </c>
    </row>
    <row r="118" spans="2:47" x14ac:dyDescent="0.35">
      <c r="B118" t="str">
        <f t="shared" si="26"/>
        <v xml:space="preserve">&lt;li&gt; De'Von Achane, RB, Dolphins. Bye: 6.  &lt;/li&gt;  </v>
      </c>
      <c r="C118" t="str">
        <f t="shared" si="27"/>
        <v xml:space="preserve">&lt;li&gt; De'Von Achane, RB, Dolphins. Bye: 6.  -- &lt;b&gt;$25&lt;/b&gt; &lt;/li&gt;  </v>
      </c>
      <c r="D118" t="str">
        <f t="shared" si="28"/>
        <v xml:space="preserve">&lt;li&gt; De'Von Achane, RB, Dolphins. Bye: 6.  -- &lt;b&gt;$23&lt;/b&gt; &lt;/li&gt;  </v>
      </c>
      <c r="E118" t="str">
        <f t="shared" si="29"/>
        <v xml:space="preserve">&lt;li&gt; De'Von Achane, RB, Dolphins. Bye: 6.  -- &lt;b&gt;$22&lt;/b&gt; &lt;/li&gt;  </v>
      </c>
      <c r="F118" t="str">
        <f t="shared" si="30"/>
        <v xml:space="preserve">&lt;li&gt; De'Von Achane, RB, Dolphins. Bye: 6.  -- &lt;b&gt;$20&lt;/b&gt; &lt;/li&gt;  </v>
      </c>
      <c r="G118" t="str">
        <f t="shared" si="31"/>
        <v xml:space="preserve">&lt;li&gt; De'Von Achane, RB, Dolphins. Bye: 6.  -- &lt;b&gt;$28&lt;/b&gt; &lt;/li&gt;  </v>
      </c>
      <c r="H118" t="s">
        <v>139</v>
      </c>
      <c r="I118" t="s">
        <v>140</v>
      </c>
      <c r="J118" t="s">
        <v>141</v>
      </c>
      <c r="K118" t="s">
        <v>142</v>
      </c>
      <c r="L118" t="s">
        <v>143</v>
      </c>
      <c r="M118" t="s">
        <v>144</v>
      </c>
      <c r="N118" t="s">
        <v>145</v>
      </c>
      <c r="O118" t="s">
        <v>146</v>
      </c>
      <c r="P118" t="str">
        <f t="shared" si="32"/>
        <v xml:space="preserve">
</v>
      </c>
      <c r="Q118" t="str">
        <f t="shared" si="33"/>
        <v xml:space="preserve"> </v>
      </c>
      <c r="R118" t="str">
        <f t="shared" si="34"/>
        <v/>
      </c>
      <c r="S118" t="str">
        <f t="shared" si="35"/>
        <v/>
      </c>
      <c r="T118" t="str">
        <f t="shared" si="36"/>
        <v/>
      </c>
      <c r="U118" t="str">
        <f t="shared" si="37"/>
        <v/>
      </c>
      <c r="V118" t="str">
        <f t="shared" si="38"/>
        <v/>
      </c>
      <c r="W118">
        <f t="shared" si="39"/>
        <v>117</v>
      </c>
      <c r="X118" s="11" t="s">
        <v>147</v>
      </c>
      <c r="Y118" s="12" t="s">
        <v>148</v>
      </c>
      <c r="Z118" s="12" t="s">
        <v>149</v>
      </c>
      <c r="AA118" s="12" t="s">
        <v>150</v>
      </c>
      <c r="AB118" s="1" t="str">
        <f>CONCATENATE(RBs!B19," ",RBs!A19)</f>
        <v>De'Von Achane</v>
      </c>
      <c r="AC118" t="str">
        <f>RBs!E19</f>
        <v>RB</v>
      </c>
      <c r="AD118" t="str">
        <f>RBs!C19</f>
        <v>Dolphins</v>
      </c>
      <c r="AE118">
        <f>RBs!D19</f>
        <v>6</v>
      </c>
      <c r="AF118">
        <f>RBs!P19</f>
        <v>57</v>
      </c>
      <c r="AG118">
        <f>RBs!R19</f>
        <v>70</v>
      </c>
      <c r="AH118">
        <f>RBs!T19</f>
        <v>38</v>
      </c>
      <c r="AI118">
        <f>RBs!V19</f>
        <v>57</v>
      </c>
      <c r="AJ118" s="70">
        <f>RBs!X19</f>
        <v>67</v>
      </c>
      <c r="AK118" t="str">
        <f t="shared" si="40"/>
        <v>De'Von Achane</v>
      </c>
      <c r="AL118" s="52">
        <f t="shared" si="41"/>
        <v>25</v>
      </c>
      <c r="AM118" s="52">
        <f t="shared" si="42"/>
        <v>23</v>
      </c>
      <c r="AN118" s="52">
        <f t="shared" si="43"/>
        <v>22</v>
      </c>
      <c r="AO118" s="52">
        <f t="shared" si="44"/>
        <v>20</v>
      </c>
      <c r="AP118" s="52">
        <f t="shared" si="45"/>
        <v>28</v>
      </c>
      <c r="AQ118">
        <f t="shared" si="46"/>
        <v>57</v>
      </c>
      <c r="AR118">
        <f t="shared" si="47"/>
        <v>70</v>
      </c>
      <c r="AS118">
        <f t="shared" si="48"/>
        <v>38</v>
      </c>
      <c r="AT118">
        <f t="shared" si="49"/>
        <v>57</v>
      </c>
      <c r="AU118">
        <f t="shared" si="50"/>
        <v>67</v>
      </c>
    </row>
    <row r="119" spans="2:47" x14ac:dyDescent="0.35">
      <c r="B119" t="str">
        <f t="shared" si="26"/>
        <v xml:space="preserve">&lt;li&gt; Rhamondre Stevenson, RB, Patriots. Bye: 0.  &lt;/li&gt;  </v>
      </c>
      <c r="C119" t="str">
        <f t="shared" si="27"/>
        <v xml:space="preserve">&lt;li&gt; Rhamondre Stevenson, RB, Patriots. Bye: 0.  -- &lt;b&gt;$13&lt;/b&gt; &lt;/li&gt;  </v>
      </c>
      <c r="D119" t="str">
        <f t="shared" si="28"/>
        <v xml:space="preserve">&lt;li&gt; Rhamondre Stevenson, RB, Patriots. Bye: 0.  -- &lt;b&gt;$18&lt;/b&gt; &lt;/li&gt;  </v>
      </c>
      <c r="E119" t="str">
        <f t="shared" si="29"/>
        <v xml:space="preserve">&lt;li&gt; Rhamondre Stevenson, RB, Patriots. Bye: 0.  -- &lt;b&gt;$3&lt;/b&gt; &lt;/li&gt;  </v>
      </c>
      <c r="F119" t="str">
        <f t="shared" si="30"/>
        <v xml:space="preserve">&lt;li&gt; Rhamondre Stevenson, RB, Patriots. Bye: 0.  -- &lt;b&gt;$10&lt;/b&gt; &lt;/li&gt;  </v>
      </c>
      <c r="G119" t="str">
        <f t="shared" si="31"/>
        <v xml:space="preserve">&lt;li&gt; Rhamondre Stevenson, RB, Patriots. Bye: 0.  -- &lt;b&gt;$17&lt;/b&gt; &lt;/li&gt;  </v>
      </c>
      <c r="H119" t="s">
        <v>139</v>
      </c>
      <c r="I119" t="s">
        <v>140</v>
      </c>
      <c r="J119" t="s">
        <v>141</v>
      </c>
      <c r="K119" t="s">
        <v>142</v>
      </c>
      <c r="L119" t="s">
        <v>143</v>
      </c>
      <c r="M119" t="s">
        <v>144</v>
      </c>
      <c r="N119" t="s">
        <v>145</v>
      </c>
      <c r="O119" t="s">
        <v>146</v>
      </c>
      <c r="P119" t="str">
        <f t="shared" si="32"/>
        <v xml:space="preserve">
</v>
      </c>
      <c r="Q119" t="str">
        <f t="shared" si="33"/>
        <v xml:space="preserve"> </v>
      </c>
      <c r="R119" t="str">
        <f t="shared" si="34"/>
        <v/>
      </c>
      <c r="S119" t="str">
        <f t="shared" si="35"/>
        <v/>
      </c>
      <c r="T119" t="str">
        <f t="shared" si="36"/>
        <v/>
      </c>
      <c r="U119" t="str">
        <f t="shared" si="37"/>
        <v/>
      </c>
      <c r="V119" t="str">
        <f t="shared" si="38"/>
        <v/>
      </c>
      <c r="W119">
        <f t="shared" si="39"/>
        <v>118</v>
      </c>
      <c r="X119" s="11" t="s">
        <v>147</v>
      </c>
      <c r="Y119" s="12" t="s">
        <v>148</v>
      </c>
      <c r="Z119" s="12" t="s">
        <v>149</v>
      </c>
      <c r="AA119" s="12" t="s">
        <v>150</v>
      </c>
      <c r="AB119" s="1" t="str">
        <f>CONCATENATE(RBs!B20," ",RBs!A20)</f>
        <v>Rhamondre Stevenson</v>
      </c>
      <c r="AC119" t="str">
        <f>RBs!E20</f>
        <v>RB</v>
      </c>
      <c r="AD119" t="str">
        <f>RBs!C20</f>
        <v>Patriots</v>
      </c>
      <c r="AE119">
        <f>RBs!D20</f>
        <v>0</v>
      </c>
      <c r="AF119">
        <f>RBs!P20</f>
        <v>29</v>
      </c>
      <c r="AG119">
        <f>RBs!R20</f>
        <v>54</v>
      </c>
      <c r="AH119">
        <f>RBs!T20</f>
        <v>4</v>
      </c>
      <c r="AI119">
        <f>RBs!V20</f>
        <v>29</v>
      </c>
      <c r="AJ119" s="70">
        <f>RBs!X20</f>
        <v>39</v>
      </c>
      <c r="AK119" t="str">
        <f t="shared" si="40"/>
        <v>Rhamondre Stevenson</v>
      </c>
      <c r="AL119" s="52">
        <f t="shared" si="41"/>
        <v>13</v>
      </c>
      <c r="AM119" s="52">
        <f t="shared" si="42"/>
        <v>18</v>
      </c>
      <c r="AN119" s="52">
        <f t="shared" si="43"/>
        <v>3</v>
      </c>
      <c r="AO119" s="52">
        <f t="shared" si="44"/>
        <v>10</v>
      </c>
      <c r="AP119" s="52">
        <f t="shared" si="45"/>
        <v>17</v>
      </c>
      <c r="AQ119">
        <f t="shared" si="46"/>
        <v>29</v>
      </c>
      <c r="AR119">
        <f t="shared" si="47"/>
        <v>54</v>
      </c>
      <c r="AS119">
        <f t="shared" si="48"/>
        <v>4</v>
      </c>
      <c r="AT119">
        <f t="shared" si="49"/>
        <v>29</v>
      </c>
      <c r="AU119">
        <f t="shared" si="50"/>
        <v>39</v>
      </c>
    </row>
    <row r="120" spans="2:47" x14ac:dyDescent="0.35">
      <c r="B120" t="str">
        <f t="shared" si="26"/>
        <v xml:space="preserve">&lt;li&gt; Jaylen Warren, RB, Steelers. Bye: 9.  &lt;/li&gt;  </v>
      </c>
      <c r="C120" t="str">
        <f t="shared" si="27"/>
        <v xml:space="preserve">&lt;li&gt; Jaylen Warren, RB, Steelers. Bye: 9.  -- &lt;b&gt;$10&lt;/b&gt; &lt;/li&gt;  </v>
      </c>
      <c r="D120" t="str">
        <f t="shared" si="28"/>
        <v xml:space="preserve">&lt;li&gt; Jaylen Warren, RB, Steelers. Bye: 9.  -- &lt;b&gt;$18&lt;/b&gt; &lt;/li&gt;  </v>
      </c>
      <c r="E120" t="str">
        <f t="shared" si="29"/>
        <v xml:space="preserve">&lt;li&gt; Jaylen Warren, RB, Steelers. Bye: 9.  -- &lt;b&gt;$3&lt;/b&gt; &lt;/li&gt;  </v>
      </c>
      <c r="F120" t="str">
        <f t="shared" si="30"/>
        <v xml:space="preserve">&lt;li&gt; Jaylen Warren, RB, Steelers. Bye: 9.  -- &lt;b&gt;$8&lt;/b&gt; &lt;/li&gt;  </v>
      </c>
      <c r="G120" t="str">
        <f t="shared" si="31"/>
        <v xml:space="preserve">&lt;li&gt; Jaylen Warren, RB, Steelers. Bye: 9.  -- &lt;b&gt;$13&lt;/b&gt; &lt;/li&gt;  </v>
      </c>
      <c r="H120" t="s">
        <v>139</v>
      </c>
      <c r="I120" t="s">
        <v>140</v>
      </c>
      <c r="J120" t="s">
        <v>141</v>
      </c>
      <c r="K120" t="s">
        <v>142</v>
      </c>
      <c r="L120" t="s">
        <v>143</v>
      </c>
      <c r="M120" t="s">
        <v>144</v>
      </c>
      <c r="N120" t="s">
        <v>145</v>
      </c>
      <c r="O120" t="s">
        <v>146</v>
      </c>
      <c r="P120" t="str">
        <f t="shared" si="32"/>
        <v xml:space="preserve">
</v>
      </c>
      <c r="Q120" t="str">
        <f t="shared" si="33"/>
        <v xml:space="preserve"> </v>
      </c>
      <c r="R120" t="str">
        <f t="shared" si="34"/>
        <v/>
      </c>
      <c r="S120" t="str">
        <f t="shared" si="35"/>
        <v/>
      </c>
      <c r="T120" t="str">
        <f t="shared" si="36"/>
        <v/>
      </c>
      <c r="U120" t="str">
        <f t="shared" si="37"/>
        <v/>
      </c>
      <c r="V120" t="str">
        <f t="shared" si="38"/>
        <v/>
      </c>
      <c r="W120">
        <f t="shared" si="39"/>
        <v>119</v>
      </c>
      <c r="X120" s="11" t="s">
        <v>147</v>
      </c>
      <c r="Y120" s="12" t="s">
        <v>148</v>
      </c>
      <c r="Z120" s="12" t="s">
        <v>149</v>
      </c>
      <c r="AA120" s="12" t="s">
        <v>150</v>
      </c>
      <c r="AB120" s="1" t="str">
        <f>CONCATENATE(RBs!B21," ",RBs!A21)</f>
        <v>Jaylen Warren</v>
      </c>
      <c r="AC120" t="str">
        <f>RBs!E21</f>
        <v>RB</v>
      </c>
      <c r="AD120" t="str">
        <f>RBs!C21</f>
        <v>Steelers</v>
      </c>
      <c r="AE120">
        <f>RBs!D21</f>
        <v>9</v>
      </c>
      <c r="AF120">
        <f>RBs!P21</f>
        <v>21</v>
      </c>
      <c r="AG120">
        <f>RBs!R21</f>
        <v>53</v>
      </c>
      <c r="AH120">
        <f>RBs!T21</f>
        <v>5</v>
      </c>
      <c r="AI120">
        <f>RBs!V21</f>
        <v>21</v>
      </c>
      <c r="AJ120" s="70">
        <f>RBs!X21</f>
        <v>31</v>
      </c>
      <c r="AK120" t="str">
        <f t="shared" si="40"/>
        <v>Jaylen Warren</v>
      </c>
      <c r="AL120" s="52">
        <f t="shared" si="41"/>
        <v>10</v>
      </c>
      <c r="AM120" s="52">
        <f t="shared" si="42"/>
        <v>18</v>
      </c>
      <c r="AN120" s="52">
        <f t="shared" si="43"/>
        <v>3</v>
      </c>
      <c r="AO120" s="52">
        <f t="shared" si="44"/>
        <v>8</v>
      </c>
      <c r="AP120" s="52">
        <f t="shared" si="45"/>
        <v>13</v>
      </c>
      <c r="AQ120">
        <f t="shared" si="46"/>
        <v>21</v>
      </c>
      <c r="AR120">
        <f t="shared" si="47"/>
        <v>53</v>
      </c>
      <c r="AS120">
        <f t="shared" si="48"/>
        <v>5</v>
      </c>
      <c r="AT120">
        <f t="shared" si="49"/>
        <v>21</v>
      </c>
      <c r="AU120">
        <f t="shared" si="50"/>
        <v>31</v>
      </c>
    </row>
    <row r="121" spans="2:47" x14ac:dyDescent="0.35">
      <c r="B121" t="str">
        <f t="shared" si="26"/>
        <v xml:space="preserve">&lt;li&gt; Tyjae Spears, RB, Titans. Bye: 5.  &lt;/li&gt; 
&lt;br&gt;&lt;br&gt;
</v>
      </c>
      <c r="C121" t="str">
        <f t="shared" si="27"/>
        <v xml:space="preserve">&lt;li&gt; Tyjae Spears, RB, Titans. Bye: 5.  -- &lt;b&gt;$5&lt;/b&gt; &lt;/li&gt; 
&lt;br&gt;&lt;br&gt;
</v>
      </c>
      <c r="D121" t="str">
        <f t="shared" si="28"/>
        <v xml:space="preserve">&lt;li&gt; Tyjae Spears, RB, Titans. Bye: 5.  -- &lt;b&gt;$18&lt;/b&gt; &lt;/li&gt; 
&lt;br&gt;&lt;br&gt;
</v>
      </c>
      <c r="E121" t="str">
        <f t="shared" si="29"/>
        <v xml:space="preserve">&lt;li&gt; Tyjae Spears, RB, Titans. Bye: 5.  -- &lt;b&gt;$1&lt;/b&gt; &lt;/li&gt; 
&lt;br&gt;&lt;br&gt;
</v>
      </c>
      <c r="F121" t="str">
        <f t="shared" si="30"/>
        <v xml:space="preserve">&lt;li&gt; Tyjae Spears, RB, Titans. Bye: 5.  -- &lt;b&gt;$4&lt;/b&gt; &lt;/li&gt; 
&lt;br&gt;&lt;br&gt;
</v>
      </c>
      <c r="G121" t="str">
        <f t="shared" si="31"/>
        <v xml:space="preserve">&lt;li&gt; Tyjae Spears, RB, Titans. Bye: 5.  -- &lt;b&gt;$9&lt;/b&gt; &lt;/li&gt; 
&lt;br&gt;&lt;br&gt;
</v>
      </c>
      <c r="H121" t="s">
        <v>139</v>
      </c>
      <c r="I121" t="s">
        <v>140</v>
      </c>
      <c r="J121" t="s">
        <v>141</v>
      </c>
      <c r="K121" t="s">
        <v>142</v>
      </c>
      <c r="L121" t="s">
        <v>143</v>
      </c>
      <c r="M121" t="s">
        <v>144</v>
      </c>
      <c r="N121" t="s">
        <v>145</v>
      </c>
      <c r="O121" t="s">
        <v>146</v>
      </c>
      <c r="P121" t="str">
        <f t="shared" si="32"/>
        <v xml:space="preserve">
</v>
      </c>
      <c r="Q121" t="str">
        <f t="shared" si="33"/>
        <v xml:space="preserve">
&lt;br&gt;&lt;br&gt;
</v>
      </c>
      <c r="R121" t="str">
        <f t="shared" si="34"/>
        <v/>
      </c>
      <c r="S121" t="str">
        <f t="shared" si="35"/>
        <v/>
      </c>
      <c r="T121" t="str">
        <f t="shared" si="36"/>
        <v/>
      </c>
      <c r="U121" t="str">
        <f t="shared" si="37"/>
        <v/>
      </c>
      <c r="V121" t="str">
        <f t="shared" si="38"/>
        <v/>
      </c>
      <c r="W121">
        <f t="shared" si="39"/>
        <v>120</v>
      </c>
      <c r="X121" s="11" t="s">
        <v>147</v>
      </c>
      <c r="Y121" s="12" t="s">
        <v>148</v>
      </c>
      <c r="Z121" s="12" t="s">
        <v>149</v>
      </c>
      <c r="AA121" s="12" t="s">
        <v>150</v>
      </c>
      <c r="AB121" s="1" t="str">
        <f>CONCATENATE(RBs!B22," ",RBs!A22)</f>
        <v>Tyjae Spears</v>
      </c>
      <c r="AC121" t="str">
        <f>RBs!E22</f>
        <v>RB</v>
      </c>
      <c r="AD121" t="str">
        <f>RBs!C22</f>
        <v>Titans</v>
      </c>
      <c r="AE121">
        <f>RBs!D22</f>
        <v>5</v>
      </c>
      <c r="AF121">
        <f>RBs!P22</f>
        <v>10</v>
      </c>
      <c r="AG121">
        <f>RBs!R22</f>
        <v>52</v>
      </c>
      <c r="AH121">
        <f>RBs!T22</f>
        <v>-3</v>
      </c>
      <c r="AI121">
        <f>RBs!V22</f>
        <v>10</v>
      </c>
      <c r="AJ121" s="70">
        <f>RBs!X22</f>
        <v>20</v>
      </c>
      <c r="AK121" t="str">
        <f t="shared" si="40"/>
        <v>Tyjae Spears</v>
      </c>
      <c r="AL121" s="52">
        <f t="shared" si="41"/>
        <v>5</v>
      </c>
      <c r="AM121" s="52">
        <f t="shared" si="42"/>
        <v>18</v>
      </c>
      <c r="AN121" s="52">
        <f t="shared" si="43"/>
        <v>1</v>
      </c>
      <c r="AO121" s="52">
        <f t="shared" si="44"/>
        <v>4</v>
      </c>
      <c r="AP121" s="52">
        <f t="shared" si="45"/>
        <v>9</v>
      </c>
      <c r="AQ121">
        <f t="shared" si="46"/>
        <v>10</v>
      </c>
      <c r="AR121">
        <f t="shared" si="47"/>
        <v>52</v>
      </c>
      <c r="AS121">
        <f t="shared" si="48"/>
        <v>1</v>
      </c>
      <c r="AT121">
        <f t="shared" si="49"/>
        <v>10</v>
      </c>
      <c r="AU121">
        <f t="shared" si="50"/>
        <v>20</v>
      </c>
    </row>
    <row r="122" spans="2:47" x14ac:dyDescent="0.35">
      <c r="B122" t="str">
        <f t="shared" si="26"/>
        <v xml:space="preserve">&lt;li&gt; Najee Harris, RB, Steelers. Bye: 9.  &lt;/li&gt;  </v>
      </c>
      <c r="C122" t="str">
        <f t="shared" si="27"/>
        <v xml:space="preserve">&lt;li&gt; Najee Harris, RB, Steelers. Bye: 9.  -- &lt;b&gt;$19&lt;/b&gt; &lt;/li&gt;  </v>
      </c>
      <c r="D122" t="str">
        <f t="shared" si="28"/>
        <v xml:space="preserve">&lt;li&gt; Najee Harris, RB, Steelers. Bye: 9.  -- &lt;b&gt;$17&lt;/b&gt; &lt;/li&gt;  </v>
      </c>
      <c r="E122" t="str">
        <f t="shared" si="29"/>
        <v xml:space="preserve">&lt;li&gt; Najee Harris, RB, Steelers. Bye: 9.  -- &lt;b&gt;$12&lt;/b&gt; &lt;/li&gt;  </v>
      </c>
      <c r="F122" t="str">
        <f t="shared" si="30"/>
        <v xml:space="preserve">&lt;li&gt; Najee Harris, RB, Steelers. Bye: 9.  -- &lt;b&gt;$15&lt;/b&gt; &lt;/li&gt;  </v>
      </c>
      <c r="G122" t="str">
        <f t="shared" si="31"/>
        <v xml:space="preserve">&lt;li&gt; Najee Harris, RB, Steelers. Bye: 9.  -- &lt;b&gt;$23&lt;/b&gt; &lt;/li&gt;  </v>
      </c>
      <c r="H122" t="s">
        <v>139</v>
      </c>
      <c r="I122" t="s">
        <v>140</v>
      </c>
      <c r="J122" t="s">
        <v>141</v>
      </c>
      <c r="K122" t="s">
        <v>142</v>
      </c>
      <c r="L122" t="s">
        <v>143</v>
      </c>
      <c r="M122" t="s">
        <v>144</v>
      </c>
      <c r="N122" t="s">
        <v>145</v>
      </c>
      <c r="O122" t="s">
        <v>146</v>
      </c>
      <c r="P122" t="str">
        <f t="shared" si="32"/>
        <v xml:space="preserve">
</v>
      </c>
      <c r="Q122" t="str">
        <f t="shared" si="33"/>
        <v xml:space="preserve"> </v>
      </c>
      <c r="R122" t="str">
        <f t="shared" si="34"/>
        <v/>
      </c>
      <c r="S122" t="str">
        <f t="shared" si="35"/>
        <v/>
      </c>
      <c r="T122" t="str">
        <f t="shared" si="36"/>
        <v/>
      </c>
      <c r="U122" t="str">
        <f t="shared" si="37"/>
        <v/>
      </c>
      <c r="V122" t="str">
        <f t="shared" si="38"/>
        <v/>
      </c>
      <c r="W122">
        <f t="shared" si="39"/>
        <v>121</v>
      </c>
      <c r="X122" s="11" t="s">
        <v>147</v>
      </c>
      <c r="Y122" s="12" t="s">
        <v>148</v>
      </c>
      <c r="Z122" s="12" t="s">
        <v>149</v>
      </c>
      <c r="AA122" s="12" t="s">
        <v>150</v>
      </c>
      <c r="AB122" s="1" t="str">
        <f>CONCATENATE(RBs!B23," ",RBs!A23)</f>
        <v>Najee Harris</v>
      </c>
      <c r="AC122" t="str">
        <f>RBs!E23</f>
        <v>RB</v>
      </c>
      <c r="AD122" t="str">
        <f>RBs!C23</f>
        <v>Steelers</v>
      </c>
      <c r="AE122">
        <f>RBs!D23</f>
        <v>9</v>
      </c>
      <c r="AF122">
        <f>RBs!P23</f>
        <v>43</v>
      </c>
      <c r="AG122">
        <f>RBs!R23</f>
        <v>50</v>
      </c>
      <c r="AH122">
        <f>RBs!T23</f>
        <v>21</v>
      </c>
      <c r="AI122">
        <f>RBs!V23</f>
        <v>43</v>
      </c>
      <c r="AJ122" s="70">
        <f>RBs!X23</f>
        <v>53</v>
      </c>
      <c r="AK122" t="str">
        <f t="shared" si="40"/>
        <v>Najee Harris</v>
      </c>
      <c r="AL122" s="52">
        <f t="shared" si="41"/>
        <v>19</v>
      </c>
      <c r="AM122" s="52">
        <f t="shared" si="42"/>
        <v>17</v>
      </c>
      <c r="AN122" s="52">
        <f t="shared" si="43"/>
        <v>12</v>
      </c>
      <c r="AO122" s="52">
        <f t="shared" si="44"/>
        <v>15</v>
      </c>
      <c r="AP122" s="52">
        <f t="shared" si="45"/>
        <v>23</v>
      </c>
      <c r="AQ122">
        <f t="shared" si="46"/>
        <v>43</v>
      </c>
      <c r="AR122">
        <f t="shared" si="47"/>
        <v>50</v>
      </c>
      <c r="AS122">
        <f t="shared" si="48"/>
        <v>21</v>
      </c>
      <c r="AT122">
        <f t="shared" si="49"/>
        <v>43</v>
      </c>
      <c r="AU122">
        <f t="shared" si="50"/>
        <v>53</v>
      </c>
    </row>
    <row r="123" spans="2:47" x14ac:dyDescent="0.35">
      <c r="B123" t="str">
        <f t="shared" si="26"/>
        <v xml:space="preserve">&lt;li&gt; Tony Pollard, RB, Titans. Bye: 5.  &lt;/li&gt;  </v>
      </c>
      <c r="C123" t="str">
        <f t="shared" si="27"/>
        <v xml:space="preserve">&lt;li&gt; Tony Pollard, RB, Titans. Bye: 5.  -- &lt;b&gt;$18&lt;/b&gt; &lt;/li&gt;  </v>
      </c>
      <c r="D123" t="str">
        <f t="shared" si="28"/>
        <v xml:space="preserve">&lt;li&gt; Tony Pollard, RB, Titans. Bye: 5.  -- &lt;b&gt;$17&lt;/b&gt; &lt;/li&gt;  </v>
      </c>
      <c r="E123" t="str">
        <f t="shared" si="29"/>
        <v xml:space="preserve">&lt;li&gt; Tony Pollard, RB, Titans. Bye: 5.  -- &lt;b&gt;$13&lt;/b&gt; &lt;/li&gt;  </v>
      </c>
      <c r="F123" t="str">
        <f t="shared" si="30"/>
        <v xml:space="preserve">&lt;li&gt; Tony Pollard, RB, Titans. Bye: 5.  -- &lt;b&gt;$15&lt;/b&gt; &lt;/li&gt;  </v>
      </c>
      <c r="G123" t="str">
        <f t="shared" si="31"/>
        <v xml:space="preserve">&lt;li&gt; Tony Pollard, RB, Titans. Bye: 5.  -- &lt;b&gt;$22&lt;/b&gt; &lt;/li&gt;  </v>
      </c>
      <c r="H123" t="s">
        <v>139</v>
      </c>
      <c r="I123" t="s">
        <v>140</v>
      </c>
      <c r="J123" t="s">
        <v>141</v>
      </c>
      <c r="K123" t="s">
        <v>142</v>
      </c>
      <c r="L123" t="s">
        <v>143</v>
      </c>
      <c r="M123" t="s">
        <v>144</v>
      </c>
      <c r="N123" t="s">
        <v>145</v>
      </c>
      <c r="O123" t="s">
        <v>146</v>
      </c>
      <c r="P123" t="str">
        <f t="shared" si="32"/>
        <v xml:space="preserve">
</v>
      </c>
      <c r="Q123" t="str">
        <f t="shared" si="33"/>
        <v xml:space="preserve"> </v>
      </c>
      <c r="R123" t="str">
        <f t="shared" si="34"/>
        <v/>
      </c>
      <c r="S123" t="str">
        <f t="shared" si="35"/>
        <v/>
      </c>
      <c r="T123" t="str">
        <f t="shared" si="36"/>
        <v/>
      </c>
      <c r="U123" t="str">
        <f t="shared" si="37"/>
        <v/>
      </c>
      <c r="V123" t="str">
        <f t="shared" si="38"/>
        <v/>
      </c>
      <c r="W123">
        <f t="shared" si="39"/>
        <v>122</v>
      </c>
      <c r="X123" s="11" t="s">
        <v>147</v>
      </c>
      <c r="Y123" s="12" t="s">
        <v>148</v>
      </c>
      <c r="Z123" s="12" t="s">
        <v>149</v>
      </c>
      <c r="AA123" s="12" t="s">
        <v>150</v>
      </c>
      <c r="AB123" s="1" t="str">
        <f>CONCATENATE(RBs!B24," ",RBs!A24)</f>
        <v>Tony Pollard</v>
      </c>
      <c r="AC123" t="str">
        <f>RBs!E24</f>
        <v>RB</v>
      </c>
      <c r="AD123" t="str">
        <f>RBs!C24</f>
        <v>Titans</v>
      </c>
      <c r="AE123">
        <f>RBs!D24</f>
        <v>5</v>
      </c>
      <c r="AF123">
        <f>RBs!P24</f>
        <v>41</v>
      </c>
      <c r="AG123">
        <f>RBs!R24</f>
        <v>50</v>
      </c>
      <c r="AH123">
        <f>RBs!T24</f>
        <v>22</v>
      </c>
      <c r="AI123">
        <f>RBs!V24</f>
        <v>41</v>
      </c>
      <c r="AJ123" s="70">
        <f>RBs!X24</f>
        <v>51</v>
      </c>
      <c r="AK123" t="str">
        <f t="shared" si="40"/>
        <v>Tony Pollard</v>
      </c>
      <c r="AL123" s="52">
        <f t="shared" si="41"/>
        <v>18</v>
      </c>
      <c r="AM123" s="52">
        <f t="shared" si="42"/>
        <v>17</v>
      </c>
      <c r="AN123" s="52">
        <f t="shared" si="43"/>
        <v>13</v>
      </c>
      <c r="AO123" s="52">
        <f t="shared" si="44"/>
        <v>15</v>
      </c>
      <c r="AP123" s="52">
        <f t="shared" si="45"/>
        <v>22</v>
      </c>
      <c r="AQ123">
        <f t="shared" si="46"/>
        <v>41</v>
      </c>
      <c r="AR123">
        <f t="shared" si="47"/>
        <v>50</v>
      </c>
      <c r="AS123">
        <f t="shared" si="48"/>
        <v>22</v>
      </c>
      <c r="AT123">
        <f t="shared" si="49"/>
        <v>41</v>
      </c>
      <c r="AU123">
        <f t="shared" si="50"/>
        <v>51</v>
      </c>
    </row>
    <row r="124" spans="2:47" x14ac:dyDescent="0.35">
      <c r="B124" t="str">
        <f t="shared" si="26"/>
        <v xml:space="preserve">&lt;li&gt; Austin Ekeler, RB, Redskins. Bye: 14.  &lt;/li&gt;  </v>
      </c>
      <c r="C124" t="str">
        <f t="shared" si="27"/>
        <v xml:space="preserve">&lt;li&gt; Austin Ekeler, RB, Redskins. Bye: 14.  -- &lt;b&gt;$5&lt;/b&gt; &lt;/li&gt;  </v>
      </c>
      <c r="D124" t="str">
        <f t="shared" si="28"/>
        <v xml:space="preserve">&lt;li&gt; Austin Ekeler, RB, Redskins. Bye: 14.  -- &lt;b&gt;$16&lt;/b&gt; &lt;/li&gt;  </v>
      </c>
      <c r="E124" t="str">
        <f t="shared" si="29"/>
        <v xml:space="preserve">&lt;li&gt; Austin Ekeler, RB, Redskins. Bye: 14.  -- &lt;b&gt;$1&lt;/b&gt; &lt;/li&gt;  </v>
      </c>
      <c r="F124" t="str">
        <f t="shared" si="30"/>
        <v xml:space="preserve">&lt;li&gt; Austin Ekeler, RB, Redskins. Bye: 14.  -- &lt;b&gt;$4&lt;/b&gt; &lt;/li&gt;  </v>
      </c>
      <c r="G124" t="str">
        <f t="shared" si="31"/>
        <v xml:space="preserve">&lt;li&gt; Austin Ekeler, RB, Redskins. Bye: 14.  -- &lt;b&gt;$9&lt;/b&gt; &lt;/li&gt;  </v>
      </c>
      <c r="H124" t="s">
        <v>139</v>
      </c>
      <c r="I124" t="s">
        <v>140</v>
      </c>
      <c r="J124" t="s">
        <v>141</v>
      </c>
      <c r="K124" t="s">
        <v>142</v>
      </c>
      <c r="L124" t="s">
        <v>143</v>
      </c>
      <c r="M124" t="s">
        <v>144</v>
      </c>
      <c r="N124" t="s">
        <v>145</v>
      </c>
      <c r="O124" t="s">
        <v>146</v>
      </c>
      <c r="P124" t="str">
        <f t="shared" si="32"/>
        <v xml:space="preserve">
</v>
      </c>
      <c r="Q124" t="str">
        <f t="shared" si="33"/>
        <v xml:space="preserve"> </v>
      </c>
      <c r="R124" t="str">
        <f t="shared" si="34"/>
        <v/>
      </c>
      <c r="S124" t="str">
        <f t="shared" si="35"/>
        <v/>
      </c>
      <c r="T124" t="str">
        <f t="shared" si="36"/>
        <v/>
      </c>
      <c r="U124" t="str">
        <f t="shared" si="37"/>
        <v/>
      </c>
      <c r="V124" t="str">
        <f t="shared" si="38"/>
        <v/>
      </c>
      <c r="W124">
        <f t="shared" si="39"/>
        <v>123</v>
      </c>
      <c r="X124" s="11" t="s">
        <v>147</v>
      </c>
      <c r="Y124" s="12" t="s">
        <v>148</v>
      </c>
      <c r="Z124" s="12" t="s">
        <v>149</v>
      </c>
      <c r="AA124" s="12" t="s">
        <v>150</v>
      </c>
      <c r="AB124" s="1" t="str">
        <f>CONCATENATE(RBs!B25," ",RBs!A25)</f>
        <v>Austin Ekeler</v>
      </c>
      <c r="AC124" t="str">
        <f>RBs!E25</f>
        <v>RB</v>
      </c>
      <c r="AD124" t="str">
        <f>RBs!C25</f>
        <v>Redskins</v>
      </c>
      <c r="AE124">
        <f>RBs!D25</f>
        <v>14</v>
      </c>
      <c r="AF124">
        <f>RBs!P25</f>
        <v>11</v>
      </c>
      <c r="AG124">
        <f>RBs!R25</f>
        <v>46</v>
      </c>
      <c r="AH124">
        <f>RBs!T25</f>
        <v>1</v>
      </c>
      <c r="AI124">
        <f>RBs!V25</f>
        <v>11</v>
      </c>
      <c r="AJ124" s="70">
        <f>RBs!X25</f>
        <v>21</v>
      </c>
      <c r="AK124" t="str">
        <f t="shared" si="40"/>
        <v>Austin Ekeler</v>
      </c>
      <c r="AL124" s="52">
        <f t="shared" si="41"/>
        <v>5</v>
      </c>
      <c r="AM124" s="52">
        <f t="shared" si="42"/>
        <v>16</v>
      </c>
      <c r="AN124" s="52">
        <f t="shared" si="43"/>
        <v>1</v>
      </c>
      <c r="AO124" s="52">
        <f t="shared" si="44"/>
        <v>4</v>
      </c>
      <c r="AP124" s="52">
        <f t="shared" si="45"/>
        <v>9</v>
      </c>
      <c r="AQ124">
        <f t="shared" si="46"/>
        <v>11</v>
      </c>
      <c r="AR124">
        <f t="shared" si="47"/>
        <v>46</v>
      </c>
      <c r="AS124">
        <f t="shared" si="48"/>
        <v>1</v>
      </c>
      <c r="AT124">
        <f t="shared" si="49"/>
        <v>11</v>
      </c>
      <c r="AU124">
        <f t="shared" si="50"/>
        <v>21</v>
      </c>
    </row>
    <row r="125" spans="2:47" x14ac:dyDescent="0.35">
      <c r="B125" t="str">
        <f t="shared" si="26"/>
        <v xml:space="preserve">&lt;li&gt; Derrick Henry, RB, Ravens. Bye: 14.  &lt;/li&gt;  </v>
      </c>
      <c r="C125" t="str">
        <f t="shared" si="27"/>
        <v xml:space="preserve">&lt;li&gt; Derrick Henry, RB, Ravens. Bye: 14.  -- &lt;b&gt;$19&lt;/b&gt; &lt;/li&gt;  </v>
      </c>
      <c r="D125" t="str">
        <f t="shared" si="28"/>
        <v xml:space="preserve">&lt;li&gt; Derrick Henry, RB, Ravens. Bye: 14.  -- &lt;b&gt;$15&lt;/b&gt; &lt;/li&gt;  </v>
      </c>
      <c r="E125" t="str">
        <f t="shared" si="29"/>
        <v xml:space="preserve">&lt;li&gt; Derrick Henry, RB, Ravens. Bye: 14.  -- &lt;b&gt;$14&lt;/b&gt; &lt;/li&gt;  </v>
      </c>
      <c r="F125" t="str">
        <f t="shared" si="30"/>
        <v xml:space="preserve">&lt;li&gt; Derrick Henry, RB, Ravens. Bye: 14.  -- &lt;b&gt;$16&lt;/b&gt; &lt;/li&gt;  </v>
      </c>
      <c r="G125" t="str">
        <f t="shared" si="31"/>
        <v xml:space="preserve">&lt;li&gt; Derrick Henry, RB, Ravens. Bye: 14.  -- &lt;b&gt;$23&lt;/b&gt; &lt;/li&gt;  </v>
      </c>
      <c r="H125" t="s">
        <v>139</v>
      </c>
      <c r="I125" t="s">
        <v>140</v>
      </c>
      <c r="J125" t="s">
        <v>141</v>
      </c>
      <c r="K125" t="s">
        <v>142</v>
      </c>
      <c r="L125" t="s">
        <v>143</v>
      </c>
      <c r="M125" t="s">
        <v>144</v>
      </c>
      <c r="N125" t="s">
        <v>145</v>
      </c>
      <c r="O125" t="s">
        <v>146</v>
      </c>
      <c r="P125" t="str">
        <f t="shared" si="32"/>
        <v xml:space="preserve">
</v>
      </c>
      <c r="Q125" t="str">
        <f t="shared" si="33"/>
        <v xml:space="preserve"> </v>
      </c>
      <c r="R125" t="str">
        <f t="shared" si="34"/>
        <v/>
      </c>
      <c r="S125" t="str">
        <f t="shared" si="35"/>
        <v/>
      </c>
      <c r="T125" t="str">
        <f t="shared" si="36"/>
        <v/>
      </c>
      <c r="U125" t="str">
        <f t="shared" si="37"/>
        <v/>
      </c>
      <c r="V125" t="str">
        <f t="shared" si="38"/>
        <v/>
      </c>
      <c r="W125">
        <f t="shared" si="39"/>
        <v>124</v>
      </c>
      <c r="X125" s="11" t="s">
        <v>147</v>
      </c>
      <c r="Y125" s="12" t="s">
        <v>148</v>
      </c>
      <c r="Z125" s="12" t="s">
        <v>149</v>
      </c>
      <c r="AA125" s="12" t="s">
        <v>150</v>
      </c>
      <c r="AB125" s="1" t="str">
        <f>CONCATENATE(RBs!B26," ",RBs!A26)</f>
        <v>Derrick Henry</v>
      </c>
      <c r="AC125" t="str">
        <f>RBs!E26</f>
        <v>RB</v>
      </c>
      <c r="AD125" t="str">
        <f>RBs!C26</f>
        <v>Ravens</v>
      </c>
      <c r="AE125">
        <f>RBs!D26</f>
        <v>14</v>
      </c>
      <c r="AF125">
        <f>RBs!P26</f>
        <v>44</v>
      </c>
      <c r="AG125">
        <f>RBs!R26</f>
        <v>43</v>
      </c>
      <c r="AH125">
        <f>RBs!T26</f>
        <v>25</v>
      </c>
      <c r="AI125">
        <f>RBs!V26</f>
        <v>44</v>
      </c>
      <c r="AJ125" s="70">
        <f>RBs!X26</f>
        <v>54</v>
      </c>
      <c r="AK125" t="str">
        <f t="shared" si="40"/>
        <v>Derrick Henry</v>
      </c>
      <c r="AL125" s="52">
        <f t="shared" si="41"/>
        <v>19</v>
      </c>
      <c r="AM125" s="52">
        <f t="shared" si="42"/>
        <v>15</v>
      </c>
      <c r="AN125" s="52">
        <f t="shared" si="43"/>
        <v>14</v>
      </c>
      <c r="AO125" s="52">
        <f t="shared" si="44"/>
        <v>16</v>
      </c>
      <c r="AP125" s="52">
        <f t="shared" si="45"/>
        <v>23</v>
      </c>
      <c r="AQ125">
        <f t="shared" si="46"/>
        <v>44</v>
      </c>
      <c r="AR125">
        <f t="shared" si="47"/>
        <v>43</v>
      </c>
      <c r="AS125">
        <f t="shared" si="48"/>
        <v>25</v>
      </c>
      <c r="AT125">
        <f t="shared" si="49"/>
        <v>44</v>
      </c>
      <c r="AU125">
        <f t="shared" si="50"/>
        <v>54</v>
      </c>
    </row>
    <row r="126" spans="2:47" x14ac:dyDescent="0.35">
      <c r="B126" t="str">
        <f t="shared" si="26"/>
        <v xml:space="preserve">&lt;li&gt; Javonte Williams, RB, Broncos. Bye: 14.  &lt;/li&gt;  </v>
      </c>
      <c r="C126" t="str">
        <f t="shared" si="27"/>
        <v xml:space="preserve">&lt;li&gt; Javonte Williams, RB, Broncos. Bye: 14.  -- &lt;b&gt;$16&lt;/b&gt; &lt;/li&gt;  </v>
      </c>
      <c r="D126" t="str">
        <f t="shared" si="28"/>
        <v xml:space="preserve">&lt;li&gt; Javonte Williams, RB, Broncos. Bye: 14.  -- &lt;b&gt;$14&lt;/b&gt; &lt;/li&gt;  </v>
      </c>
      <c r="E126" t="str">
        <f t="shared" si="29"/>
        <v xml:space="preserve">&lt;li&gt; Javonte Williams, RB, Broncos. Bye: 14.  -- &lt;b&gt;$9&lt;/b&gt; &lt;/li&gt;  </v>
      </c>
      <c r="F126" t="str">
        <f t="shared" si="30"/>
        <v xml:space="preserve">&lt;li&gt; Javonte Williams, RB, Broncos. Bye: 14.  -- &lt;b&gt;$13&lt;/b&gt; &lt;/li&gt;  </v>
      </c>
      <c r="G126" t="str">
        <f t="shared" si="31"/>
        <v xml:space="preserve">&lt;li&gt; Javonte Williams, RB, Broncos. Bye: 14.  -- &lt;b&gt;$19&lt;/b&gt; &lt;/li&gt;  </v>
      </c>
      <c r="H126" t="s">
        <v>139</v>
      </c>
      <c r="I126" t="s">
        <v>140</v>
      </c>
      <c r="J126" t="s">
        <v>141</v>
      </c>
      <c r="K126" t="s">
        <v>142</v>
      </c>
      <c r="L126" t="s">
        <v>143</v>
      </c>
      <c r="M126" t="s">
        <v>144</v>
      </c>
      <c r="N126" t="s">
        <v>145</v>
      </c>
      <c r="O126" t="s">
        <v>146</v>
      </c>
      <c r="P126" t="str">
        <f t="shared" si="32"/>
        <v xml:space="preserve">
</v>
      </c>
      <c r="Q126" t="str">
        <f t="shared" si="33"/>
        <v xml:space="preserve"> </v>
      </c>
      <c r="R126" t="str">
        <f t="shared" si="34"/>
        <v/>
      </c>
      <c r="S126" t="str">
        <f t="shared" si="35"/>
        <v/>
      </c>
      <c r="T126" t="str">
        <f t="shared" si="36"/>
        <v/>
      </c>
      <c r="U126" t="str">
        <f t="shared" si="37"/>
        <v/>
      </c>
      <c r="V126" t="str">
        <f t="shared" si="38"/>
        <v/>
      </c>
      <c r="W126">
        <f t="shared" si="39"/>
        <v>125</v>
      </c>
      <c r="X126" s="11" t="s">
        <v>147</v>
      </c>
      <c r="Y126" s="12" t="s">
        <v>148</v>
      </c>
      <c r="Z126" s="12" t="s">
        <v>149</v>
      </c>
      <c r="AA126" s="12" t="s">
        <v>150</v>
      </c>
      <c r="AB126" s="1" t="str">
        <f>CONCATENATE(RBs!B27," ",RBs!A27)</f>
        <v>Javonte Williams</v>
      </c>
      <c r="AC126" t="str">
        <f>RBs!E27</f>
        <v>RB</v>
      </c>
      <c r="AD126" t="str">
        <f>RBs!C27</f>
        <v>Broncos</v>
      </c>
      <c r="AE126">
        <f>RBs!D27</f>
        <v>14</v>
      </c>
      <c r="AF126">
        <f>RBs!P27</f>
        <v>35</v>
      </c>
      <c r="AG126">
        <f>RBs!R27</f>
        <v>41</v>
      </c>
      <c r="AH126">
        <f>RBs!T27</f>
        <v>15</v>
      </c>
      <c r="AI126">
        <f>RBs!V27</f>
        <v>35</v>
      </c>
      <c r="AJ126" s="70">
        <f>RBs!X27</f>
        <v>45</v>
      </c>
      <c r="AK126" t="str">
        <f t="shared" si="40"/>
        <v>Javonte Williams</v>
      </c>
      <c r="AL126" s="52">
        <f t="shared" si="41"/>
        <v>16</v>
      </c>
      <c r="AM126" s="52">
        <f t="shared" si="42"/>
        <v>14</v>
      </c>
      <c r="AN126" s="52">
        <f t="shared" si="43"/>
        <v>9</v>
      </c>
      <c r="AO126" s="52">
        <f t="shared" si="44"/>
        <v>13</v>
      </c>
      <c r="AP126" s="52">
        <f t="shared" si="45"/>
        <v>19</v>
      </c>
      <c r="AQ126">
        <f t="shared" si="46"/>
        <v>35</v>
      </c>
      <c r="AR126">
        <f t="shared" si="47"/>
        <v>41</v>
      </c>
      <c r="AS126">
        <f t="shared" si="48"/>
        <v>15</v>
      </c>
      <c r="AT126">
        <f t="shared" si="49"/>
        <v>35</v>
      </c>
      <c r="AU126">
        <f t="shared" si="50"/>
        <v>45</v>
      </c>
    </row>
    <row r="127" spans="2:47" x14ac:dyDescent="0.35">
      <c r="B127" t="str">
        <f t="shared" si="26"/>
        <v xml:space="preserve">&lt;li&gt; Raheem Mostert, RB, Dolphins. Bye: 6.  &lt;/li&gt;  </v>
      </c>
      <c r="C127" t="str">
        <f t="shared" si="27"/>
        <v xml:space="preserve">&lt;li&gt; Raheem Mostert, RB, Dolphins. Bye: 6.  -- &lt;b&gt;$15&lt;/b&gt; &lt;/li&gt;  </v>
      </c>
      <c r="D127" t="str">
        <f t="shared" si="28"/>
        <v xml:space="preserve">&lt;li&gt; Raheem Mostert, RB, Dolphins. Bye: 6.  -- &lt;b&gt;$11&lt;/b&gt; &lt;/li&gt;  </v>
      </c>
      <c r="E127" t="str">
        <f t="shared" si="29"/>
        <v xml:space="preserve">&lt;li&gt; Raheem Mostert, RB, Dolphins. Bye: 6.  -- &lt;b&gt;$12&lt;/b&gt; &lt;/li&gt;  </v>
      </c>
      <c r="F127" t="str">
        <f t="shared" si="30"/>
        <v xml:space="preserve">&lt;li&gt; Raheem Mostert, RB, Dolphins. Bye: 6.  -- &lt;b&gt;$12&lt;/b&gt; &lt;/li&gt;  </v>
      </c>
      <c r="G127" t="str">
        <f t="shared" si="31"/>
        <v xml:space="preserve">&lt;li&gt; Raheem Mostert, RB, Dolphins. Bye: 6.  -- &lt;b&gt;$19&lt;/b&gt; &lt;/li&gt;  </v>
      </c>
      <c r="H127" t="s">
        <v>139</v>
      </c>
      <c r="I127" t="s">
        <v>140</v>
      </c>
      <c r="J127" t="s">
        <v>141</v>
      </c>
      <c r="K127" t="s">
        <v>142</v>
      </c>
      <c r="L127" t="s">
        <v>143</v>
      </c>
      <c r="M127" t="s">
        <v>144</v>
      </c>
      <c r="N127" t="s">
        <v>145</v>
      </c>
      <c r="O127" t="s">
        <v>146</v>
      </c>
      <c r="P127" t="str">
        <f t="shared" si="32"/>
        <v xml:space="preserve">
</v>
      </c>
      <c r="Q127" t="str">
        <f t="shared" si="33"/>
        <v xml:space="preserve"> </v>
      </c>
      <c r="R127" t="str">
        <f t="shared" si="34"/>
        <v/>
      </c>
      <c r="S127" t="str">
        <f t="shared" si="35"/>
        <v/>
      </c>
      <c r="T127" t="str">
        <f t="shared" si="36"/>
        <v/>
      </c>
      <c r="U127" t="str">
        <f t="shared" si="37"/>
        <v/>
      </c>
      <c r="V127" t="str">
        <f t="shared" si="38"/>
        <v/>
      </c>
      <c r="W127">
        <f t="shared" si="39"/>
        <v>126</v>
      </c>
      <c r="X127" s="11" t="s">
        <v>147</v>
      </c>
      <c r="Y127" s="12" t="s">
        <v>148</v>
      </c>
      <c r="Z127" s="12" t="s">
        <v>149</v>
      </c>
      <c r="AA127" s="12" t="s">
        <v>150</v>
      </c>
      <c r="AB127" s="1" t="str">
        <f>CONCATENATE(RBs!B28," ",RBs!A28)</f>
        <v>Raheem Mostert</v>
      </c>
      <c r="AC127" t="str">
        <f>RBs!E28</f>
        <v>RB</v>
      </c>
      <c r="AD127" t="str">
        <f>RBs!C28</f>
        <v>Dolphins</v>
      </c>
      <c r="AE127">
        <f>RBs!D28</f>
        <v>6</v>
      </c>
      <c r="AF127">
        <f>RBs!P28</f>
        <v>34</v>
      </c>
      <c r="AG127">
        <f>RBs!R28</f>
        <v>32</v>
      </c>
      <c r="AH127">
        <f>RBs!T28</f>
        <v>21</v>
      </c>
      <c r="AI127">
        <f>RBs!V28</f>
        <v>34</v>
      </c>
      <c r="AJ127" s="70">
        <f>RBs!X28</f>
        <v>44</v>
      </c>
      <c r="AK127" t="str">
        <f t="shared" si="40"/>
        <v>Raheem Mostert</v>
      </c>
      <c r="AL127" s="52">
        <f t="shared" si="41"/>
        <v>15</v>
      </c>
      <c r="AM127" s="52">
        <f t="shared" si="42"/>
        <v>11</v>
      </c>
      <c r="AN127" s="52">
        <f t="shared" si="43"/>
        <v>12</v>
      </c>
      <c r="AO127" s="52">
        <f t="shared" si="44"/>
        <v>12</v>
      </c>
      <c r="AP127" s="52">
        <f t="shared" si="45"/>
        <v>19</v>
      </c>
      <c r="AQ127">
        <f t="shared" si="46"/>
        <v>34</v>
      </c>
      <c r="AR127">
        <f t="shared" si="47"/>
        <v>32</v>
      </c>
      <c r="AS127">
        <f t="shared" si="48"/>
        <v>21</v>
      </c>
      <c r="AT127">
        <f t="shared" si="49"/>
        <v>34</v>
      </c>
      <c r="AU127">
        <f t="shared" si="50"/>
        <v>44</v>
      </c>
    </row>
    <row r="128" spans="2:47" x14ac:dyDescent="0.35">
      <c r="B128" t="str">
        <f t="shared" si="26"/>
        <v xml:space="preserve">&lt;li&gt; Devin Singletary, RB, Giants. Bye: 11.  &lt;/li&gt;  </v>
      </c>
      <c r="C128" t="str">
        <f t="shared" si="27"/>
        <v xml:space="preserve">&lt;li&gt; Devin Singletary, RB, Giants. Bye: 11.  -- &lt;b&gt;$10&lt;/b&gt; &lt;/li&gt;  </v>
      </c>
      <c r="D128" t="str">
        <f t="shared" si="28"/>
        <v xml:space="preserve">&lt;li&gt; Devin Singletary, RB, Giants. Bye: 11.  -- &lt;b&gt;$10&lt;/b&gt; &lt;/li&gt;  </v>
      </c>
      <c r="E128" t="str">
        <f t="shared" si="29"/>
        <v xml:space="preserve">&lt;li&gt; Devin Singletary, RB, Giants. Bye: 11.  -- &lt;b&gt;$4&lt;/b&gt; &lt;/li&gt;  </v>
      </c>
      <c r="F128" t="str">
        <f t="shared" si="30"/>
        <v xml:space="preserve">&lt;li&gt; Devin Singletary, RB, Giants. Bye: 11.  -- &lt;b&gt;$8&lt;/b&gt; &lt;/li&gt;  </v>
      </c>
      <c r="G128" t="str">
        <f t="shared" si="31"/>
        <v xml:space="preserve">&lt;li&gt; Devin Singletary, RB, Giants. Bye: 11.  -- &lt;b&gt;$14&lt;/b&gt; &lt;/li&gt;  </v>
      </c>
      <c r="H128" t="s">
        <v>139</v>
      </c>
      <c r="I128" t="s">
        <v>140</v>
      </c>
      <c r="J128" t="s">
        <v>141</v>
      </c>
      <c r="K128" t="s">
        <v>142</v>
      </c>
      <c r="L128" t="s">
        <v>143</v>
      </c>
      <c r="M128" t="s">
        <v>144</v>
      </c>
      <c r="N128" t="s">
        <v>145</v>
      </c>
      <c r="O128" t="s">
        <v>146</v>
      </c>
      <c r="P128" t="str">
        <f t="shared" si="32"/>
        <v xml:space="preserve">
</v>
      </c>
      <c r="Q128" t="str">
        <f t="shared" si="33"/>
        <v xml:space="preserve"> </v>
      </c>
      <c r="R128" t="str">
        <f t="shared" si="34"/>
        <v/>
      </c>
      <c r="S128" t="str">
        <f t="shared" si="35"/>
        <v/>
      </c>
      <c r="T128" t="str">
        <f t="shared" si="36"/>
        <v/>
      </c>
      <c r="U128" t="str">
        <f t="shared" si="37"/>
        <v/>
      </c>
      <c r="V128" t="str">
        <f t="shared" si="38"/>
        <v/>
      </c>
      <c r="W128">
        <f t="shared" si="39"/>
        <v>127</v>
      </c>
      <c r="X128" s="11" t="s">
        <v>147</v>
      </c>
      <c r="Y128" s="12" t="s">
        <v>148</v>
      </c>
      <c r="Z128" s="12" t="s">
        <v>149</v>
      </c>
      <c r="AA128" s="12" t="s">
        <v>150</v>
      </c>
      <c r="AB128" s="1" t="str">
        <f>CONCATENATE(RBs!B29," ",RBs!A29)</f>
        <v>Devin Singletary</v>
      </c>
      <c r="AC128" t="str">
        <f>RBs!E29</f>
        <v>RB</v>
      </c>
      <c r="AD128" t="str">
        <f>RBs!C29</f>
        <v>Giants</v>
      </c>
      <c r="AE128">
        <f>RBs!D29</f>
        <v>11</v>
      </c>
      <c r="AF128">
        <f>RBs!P29</f>
        <v>23</v>
      </c>
      <c r="AG128">
        <f>RBs!R29</f>
        <v>28</v>
      </c>
      <c r="AH128">
        <f>RBs!T29</f>
        <v>6</v>
      </c>
      <c r="AI128">
        <f>RBs!V29</f>
        <v>23</v>
      </c>
      <c r="AJ128" s="70">
        <f>RBs!X29</f>
        <v>33</v>
      </c>
      <c r="AK128" t="str">
        <f t="shared" si="40"/>
        <v>Devin Singletary</v>
      </c>
      <c r="AL128" s="52">
        <f t="shared" si="41"/>
        <v>10</v>
      </c>
      <c r="AM128" s="52">
        <f t="shared" si="42"/>
        <v>10</v>
      </c>
      <c r="AN128" s="52">
        <f t="shared" si="43"/>
        <v>4</v>
      </c>
      <c r="AO128" s="52">
        <f t="shared" si="44"/>
        <v>8</v>
      </c>
      <c r="AP128" s="52">
        <f t="shared" si="45"/>
        <v>14</v>
      </c>
      <c r="AQ128">
        <f t="shared" si="46"/>
        <v>23</v>
      </c>
      <c r="AR128">
        <f t="shared" si="47"/>
        <v>28</v>
      </c>
      <c r="AS128">
        <f t="shared" si="48"/>
        <v>6</v>
      </c>
      <c r="AT128">
        <f t="shared" si="49"/>
        <v>23</v>
      </c>
      <c r="AU128">
        <f t="shared" si="50"/>
        <v>33</v>
      </c>
    </row>
    <row r="129" spans="2:47" x14ac:dyDescent="0.35">
      <c r="B129" t="str">
        <f t="shared" si="26"/>
        <v xml:space="preserve">&lt;li&gt; David Montgomery, RB, Lions. Bye: 5.  &lt;/li&gt;  </v>
      </c>
      <c r="C129" t="str">
        <f t="shared" si="27"/>
        <v xml:space="preserve">&lt;li&gt; David Montgomery, RB, Lions. Bye: 5.  -- &lt;b&gt;$16&lt;/b&gt; &lt;/li&gt;  </v>
      </c>
      <c r="D129" t="str">
        <f t="shared" si="28"/>
        <v xml:space="preserve">&lt;li&gt; David Montgomery, RB, Lions. Bye: 5.  -- &lt;b&gt;$9&lt;/b&gt; &lt;/li&gt;  </v>
      </c>
      <c r="E129" t="str">
        <f t="shared" si="29"/>
        <v xml:space="preserve">&lt;li&gt; David Montgomery, RB, Lions. Bye: 5.  -- &lt;b&gt;$17&lt;/b&gt; &lt;/li&gt;  </v>
      </c>
      <c r="F129" t="str">
        <f t="shared" si="30"/>
        <v xml:space="preserve">&lt;li&gt; David Montgomery, RB, Lions. Bye: 5.  -- &lt;b&gt;$13&lt;/b&gt; &lt;/li&gt;  </v>
      </c>
      <c r="G129" t="str">
        <f t="shared" si="31"/>
        <v xml:space="preserve">&lt;li&gt; David Montgomery, RB, Lions. Bye: 5.  -- &lt;b&gt;$19&lt;/b&gt; &lt;/li&gt;  </v>
      </c>
      <c r="H129" t="s">
        <v>139</v>
      </c>
      <c r="I129" t="s">
        <v>140</v>
      </c>
      <c r="J129" t="s">
        <v>141</v>
      </c>
      <c r="K129" t="s">
        <v>142</v>
      </c>
      <c r="L129" t="s">
        <v>143</v>
      </c>
      <c r="M129" t="s">
        <v>144</v>
      </c>
      <c r="N129" t="s">
        <v>145</v>
      </c>
      <c r="O129" t="s">
        <v>146</v>
      </c>
      <c r="P129" t="str">
        <f t="shared" si="32"/>
        <v xml:space="preserve">
</v>
      </c>
      <c r="Q129" t="str">
        <f t="shared" si="33"/>
        <v xml:space="preserve"> </v>
      </c>
      <c r="R129" t="str">
        <f t="shared" si="34"/>
        <v/>
      </c>
      <c r="S129" t="str">
        <f t="shared" si="35"/>
        <v/>
      </c>
      <c r="T129" t="str">
        <f t="shared" si="36"/>
        <v/>
      </c>
      <c r="U129" t="str">
        <f t="shared" si="37"/>
        <v/>
      </c>
      <c r="V129" t="str">
        <f t="shared" si="38"/>
        <v/>
      </c>
      <c r="W129">
        <f t="shared" si="39"/>
        <v>128</v>
      </c>
      <c r="X129" s="11" t="s">
        <v>147</v>
      </c>
      <c r="Y129" s="12" t="s">
        <v>148</v>
      </c>
      <c r="Z129" s="12" t="s">
        <v>149</v>
      </c>
      <c r="AA129" s="12" t="s">
        <v>150</v>
      </c>
      <c r="AB129" s="1" t="str">
        <f>CONCATENATE(RBs!B30," ",RBs!A30)</f>
        <v>David Montgomery</v>
      </c>
      <c r="AC129" t="str">
        <f>RBs!E30</f>
        <v>RB</v>
      </c>
      <c r="AD129" t="str">
        <f>RBs!C30</f>
        <v>Lions</v>
      </c>
      <c r="AE129">
        <f>RBs!D30</f>
        <v>5</v>
      </c>
      <c r="AF129">
        <f>RBs!P30</f>
        <v>35</v>
      </c>
      <c r="AG129">
        <f>RBs!R30</f>
        <v>26</v>
      </c>
      <c r="AH129">
        <f>RBs!T30</f>
        <v>29</v>
      </c>
      <c r="AI129">
        <f>RBs!V30</f>
        <v>35</v>
      </c>
      <c r="AJ129" s="70">
        <f>RBs!X30</f>
        <v>45</v>
      </c>
      <c r="AK129" t="str">
        <f t="shared" si="40"/>
        <v>David Montgomery</v>
      </c>
      <c r="AL129" s="52">
        <f t="shared" si="41"/>
        <v>16</v>
      </c>
      <c r="AM129" s="52">
        <f t="shared" si="42"/>
        <v>9</v>
      </c>
      <c r="AN129" s="52">
        <f t="shared" si="43"/>
        <v>17</v>
      </c>
      <c r="AO129" s="52">
        <f t="shared" si="44"/>
        <v>13</v>
      </c>
      <c r="AP129" s="52">
        <f t="shared" si="45"/>
        <v>19</v>
      </c>
      <c r="AQ129">
        <f t="shared" si="46"/>
        <v>35</v>
      </c>
      <c r="AR129">
        <f t="shared" si="47"/>
        <v>26</v>
      </c>
      <c r="AS129">
        <f t="shared" si="48"/>
        <v>29</v>
      </c>
      <c r="AT129">
        <f t="shared" si="49"/>
        <v>35</v>
      </c>
      <c r="AU129">
        <f t="shared" si="50"/>
        <v>45</v>
      </c>
    </row>
    <row r="130" spans="2:47" x14ac:dyDescent="0.35">
      <c r="B130" t="str">
        <f t="shared" ref="B130:B193" si="51">IF(AB130&lt;&gt;AD130,CONCATENATE(J130,AB130,M130,AC130,M130,AD130,N130,O130,AE130,N130,K130,Q130,R130,S130,T130,U130,V130),CONCATENATE(J130,AB130,M130,AC130,N130,O130,AE130,N130,K130,Q130,R130,S130,T130,U130,V130))</f>
        <v xml:space="preserve">&lt;li&gt; Zamir White, RB, Raiders. Bye: 10.  &lt;/li&gt;  </v>
      </c>
      <c r="C130" t="str">
        <f t="shared" ref="C130:C193" si="52">IF(AB130&lt;&gt;AD130,CONCATENATE(J130,AB130,M130,AC130,M130,AD130,N130,O130,AE130,N130,X130,Y130,AA130,AL130,Z130,K130,Q130,R130,S130,T130,U130,V130),CONCATENATE(J130,AB130,M130,AC130,N130,O130,AE130,N130,X130,Y130,AA130,AL130,Z130,K130,Q130,R130,S130,T130,U130,V130))</f>
        <v xml:space="preserve">&lt;li&gt; Zamir White, RB, Raiders. Bye: 10.  -- &lt;b&gt;$11&lt;/b&gt; &lt;/li&gt;  </v>
      </c>
      <c r="D130" t="str">
        <f t="shared" ref="D130:D193" si="53">IF(AB130&lt;&gt;AD130,CONCATENATE(J130,AB130,M130,AC130,M130,AD130,N130,O130,AE130,N130,X130,Y130,AA130,AM130,Z130,K130,Q130,R130,S130,T130,U130,V130),CONCATENATE(J130,AB130,M130,AC130,N130,O130,AE130,N130,X130,Y130,AA130,AM130,Z130,K130,Q130,R130,S130,T130,U130,V130))</f>
        <v xml:space="preserve">&lt;li&gt; Zamir White, RB, Raiders. Bye: 10.  -- &lt;b&gt;$9&lt;/b&gt; &lt;/li&gt;  </v>
      </c>
      <c r="E130" t="str">
        <f t="shared" ref="E130:E193" si="54">IF(AB130&lt;&gt;AD130,CONCATENATE(J130,AB130,M130,AC130,M130,AD130,N130,O130,AE130,N130,X130,Y130,AA130,AN130,Z130,K130,Q130,R130,S130,T130,U130,V130),CONCATENATE(J130,AB130,M130,AC130,N130,O130,AE130,N130,X130,Y130,AA130,AN130,Z130,K130,Q130,R130,S130,T130,U130,V130))</f>
        <v xml:space="preserve">&lt;li&gt; Zamir White, RB, Raiders. Bye: 10.  -- &lt;b&gt;$6&lt;/b&gt; &lt;/li&gt;  </v>
      </c>
      <c r="F130" t="str">
        <f t="shared" ref="F130:F193" si="55">IF(AB130&lt;&gt;AD130,CONCATENATE(J130,AB130,M130,AC130,M130,AD130,N130,O130,AE130,N130,X130,Y130,AA130,AO130,Z130,K130,Q130,R130,S130,T130,U130,V130),CONCATENATE(J130,AB130,M130,AC130,N130,O130,AE130,N130,X130,Y130,AA130,AO130,Z130,K130,Q130,R130,S130,T130,U130,V130))</f>
        <v xml:space="preserve">&lt;li&gt; Zamir White, RB, Raiders. Bye: 10.  -- &lt;b&gt;$9&lt;/b&gt; &lt;/li&gt;  </v>
      </c>
      <c r="G130" t="str">
        <f t="shared" ref="G130:G193" si="56">IF(AB130&lt;&gt;AD130,CONCATENATE(J130,AB130,M130,AC130,M130,AD130,N130,O130,AE130,N130,X130,Y130,AA130,AP130,Z130,K130,Q130,R130,S130,T130,U130,V130),CONCATENATE(J130,AB130,M130,AC130,N130,O130,AE130,N130,X130,Y130,AA130,AP130,Z130,K130,Q130,R130,S130,T130,U130,V130))</f>
        <v xml:space="preserve">&lt;li&gt; Zamir White, RB, Raiders. Bye: 10.  -- &lt;b&gt;$15&lt;/b&gt; &lt;/li&gt;  </v>
      </c>
      <c r="H130" t="s">
        <v>139</v>
      </c>
      <c r="I130" t="s">
        <v>140</v>
      </c>
      <c r="J130" t="s">
        <v>141</v>
      </c>
      <c r="K130" t="s">
        <v>142</v>
      </c>
      <c r="L130" t="s">
        <v>143</v>
      </c>
      <c r="M130" t="s">
        <v>144</v>
      </c>
      <c r="N130" t="s">
        <v>145</v>
      </c>
      <c r="O130" t="s">
        <v>146</v>
      </c>
      <c r="P130" t="str">
        <f t="shared" ref="P130:P193" si="57">CHAR(10)</f>
        <v xml:space="preserve">
</v>
      </c>
      <c r="Q130" t="str">
        <f t="shared" ref="Q130:Q193" si="58">IF(MOD(W130,10)=0,CONCATENATE(P130,P130,L130,L130,P130,P130,P130)," ")</f>
        <v xml:space="preserve"> </v>
      </c>
      <c r="R130" t="str">
        <f t="shared" ref="R130:R193" si="59">IF(W130=20,CONCATENATE(P130,P130,P130,L130,P130,"&lt;center&gt;",P130,P130,"&lt;?php",P130,R$1,P130,"?&gt;",P130,P130,"&lt;/center&gt;",P130,L130,P130,P130,P130,P130),"")</f>
        <v/>
      </c>
      <c r="S130" t="str">
        <f t="shared" ref="S130:S193" si="60">IF(W130=40,CONCATENATE(P130,P130,P130,L130,P130,"&lt;center&gt;",P130,P130,"&lt;?php",P130,S$1,P130,"?&gt;",P130,P130,"&lt;/center&gt;",P130,L130,P130,P130,P130,P130),"")</f>
        <v/>
      </c>
      <c r="T130" t="str">
        <f t="shared" ref="T130:T193" si="61">IF(W130=60,CONCATENATE(P130,P130,P130,L130,P130,"&lt;center&gt;",P130,P130,"&lt;?php",P130,T$1,P130,"?&gt;",P130,P130,"&lt;/center&gt;",P130,L130,P130,P130,P130,P130),"")</f>
        <v/>
      </c>
      <c r="U130" t="str">
        <f t="shared" ref="U130:U193" si="62">IF(W130=80,CONCATENATE(P130,P130,P130,L130,P130,"&lt;center&gt;",P130,P130,"&lt;?php",P130,U$1,P130,"?&gt;",P130,P130,"&lt;/center&gt;",P130,L130,P130,P130,P130,P130),"")</f>
        <v/>
      </c>
      <c r="V130" t="str">
        <f t="shared" ref="V130:V193" si="63">IF(W130=100,CONCATENATE(P130,P130,P130,P130,"&lt;?php",P130,V$1,P130,"?&gt;",P130,P130,P130,P130,P130),"")</f>
        <v/>
      </c>
      <c r="W130">
        <f t="shared" ref="W130:W193" si="64">W129+1</f>
        <v>129</v>
      </c>
      <c r="X130" s="11" t="s">
        <v>147</v>
      </c>
      <c r="Y130" s="12" t="s">
        <v>148</v>
      </c>
      <c r="Z130" s="12" t="s">
        <v>149</v>
      </c>
      <c r="AA130" s="12" t="s">
        <v>150</v>
      </c>
      <c r="AB130" s="1" t="str">
        <f>CONCATENATE(RBs!B31," ",RBs!A31)</f>
        <v>Zamir White</v>
      </c>
      <c r="AC130" t="str">
        <f>RBs!E31</f>
        <v>RB</v>
      </c>
      <c r="AD130" t="str">
        <f>RBs!C31</f>
        <v>Raiders</v>
      </c>
      <c r="AE130">
        <f>RBs!D31</f>
        <v>10</v>
      </c>
      <c r="AF130">
        <f>RBs!P31</f>
        <v>25</v>
      </c>
      <c r="AG130">
        <f>RBs!R31</f>
        <v>26</v>
      </c>
      <c r="AH130">
        <f>RBs!T31</f>
        <v>10</v>
      </c>
      <c r="AI130">
        <f>RBs!V31</f>
        <v>25</v>
      </c>
      <c r="AJ130" s="70">
        <f>RBs!X31</f>
        <v>35</v>
      </c>
      <c r="AK130" t="str">
        <f t="shared" ref="AK130:AK193" si="65">AB130</f>
        <v>Zamir White</v>
      </c>
      <c r="AL130" s="52">
        <f t="shared" ref="AL130:AL193" si="66">ROUNDUP((0.43+0.01*((STDEV($AQ$2:$AQ$312)-STDEV(AQ$2:AQ$312))))*AQ130,0)</f>
        <v>11</v>
      </c>
      <c r="AM130" s="52">
        <f t="shared" ref="AM130:AM193" si="67">ROUNDUP((0.43+0.01*((STDEV($AQ$2:$AQ$312)-STDEV(AR$2:AR$312))))*AR130,0)</f>
        <v>9</v>
      </c>
      <c r="AN130" s="52">
        <f t="shared" ref="AN130:AN193" si="68">ROUNDUP((0.43+0.01*((STDEV($AQ$2:$AQ$312)-STDEV(AS$2:AS$312))))*AS130,0)</f>
        <v>6</v>
      </c>
      <c r="AO130" s="52">
        <f t="shared" ref="AO130:AO193" si="69">ROUNDUP((0.43+0.01*((STDEV($AQ$2:$AQ$312)-STDEV(AT$2:AT$312))))*AT130,0)</f>
        <v>9</v>
      </c>
      <c r="AP130" s="52">
        <f t="shared" ref="AP130:AP193" si="70">ROUNDUP((0.43+0.01*((STDEV($AQ$2:$AQ$312)-STDEV(AU$2:AU$312))))*AU130,0)</f>
        <v>15</v>
      </c>
      <c r="AQ130">
        <f t="shared" ref="AQ130:AQ193" si="71">IF(AF130&gt;0,AF130,1)</f>
        <v>25</v>
      </c>
      <c r="AR130">
        <f t="shared" ref="AR130:AR193" si="72">IF(AG130&gt;0,AG130,1)</f>
        <v>26</v>
      </c>
      <c r="AS130">
        <f t="shared" ref="AS130:AS193" si="73">IF(AH130&gt;0,AH130,1)</f>
        <v>10</v>
      </c>
      <c r="AT130">
        <f t="shared" ref="AT130:AT193" si="74">IF(AI130&gt;0,AI130,1)</f>
        <v>25</v>
      </c>
      <c r="AU130">
        <f t="shared" ref="AU130:AU193" si="75">IF(AJ130&gt;0,AJ130,1)</f>
        <v>35</v>
      </c>
    </row>
    <row r="131" spans="2:47" x14ac:dyDescent="0.35">
      <c r="B131" t="str">
        <f t="shared" si="51"/>
        <v xml:space="preserve">&lt;li&gt; Chuba Hubbard, RB, Panthers. Bye: 11.  &lt;/li&gt; 
&lt;br&gt;&lt;br&gt;
</v>
      </c>
      <c r="C131" t="str">
        <f t="shared" si="52"/>
        <v xml:space="preserve">&lt;li&gt; Chuba Hubbard, RB, Panthers. Bye: 11.  -- &lt;b&gt;$7&lt;/b&gt; &lt;/li&gt; 
&lt;br&gt;&lt;br&gt;
</v>
      </c>
      <c r="D131" t="str">
        <f t="shared" si="53"/>
        <v xml:space="preserve">&lt;li&gt; Chuba Hubbard, RB, Panthers. Bye: 11.  -- &lt;b&gt;$8&lt;/b&gt; &lt;/li&gt; 
&lt;br&gt;&lt;br&gt;
</v>
      </c>
      <c r="E131" t="str">
        <f t="shared" si="54"/>
        <v xml:space="preserve">&lt;li&gt; Chuba Hubbard, RB, Panthers. Bye: 11.  -- &lt;b&gt;$2&lt;/b&gt; &lt;/li&gt; 
&lt;br&gt;&lt;br&gt;
</v>
      </c>
      <c r="F131" t="str">
        <f t="shared" si="55"/>
        <v xml:space="preserve">&lt;li&gt; Chuba Hubbard, RB, Panthers. Bye: 11.  -- &lt;b&gt;$5&lt;/b&gt; &lt;/li&gt; 
&lt;br&gt;&lt;br&gt;
</v>
      </c>
      <c r="G131" t="str">
        <f t="shared" si="56"/>
        <v xml:space="preserve">&lt;li&gt; Chuba Hubbard, RB, Panthers. Bye: 11.  -- &lt;b&gt;$10&lt;/b&gt; &lt;/li&gt; 
&lt;br&gt;&lt;br&gt;
</v>
      </c>
      <c r="H131" t="s">
        <v>139</v>
      </c>
      <c r="I131" t="s">
        <v>140</v>
      </c>
      <c r="J131" t="s">
        <v>141</v>
      </c>
      <c r="K131" t="s">
        <v>142</v>
      </c>
      <c r="L131" t="s">
        <v>143</v>
      </c>
      <c r="M131" t="s">
        <v>144</v>
      </c>
      <c r="N131" t="s">
        <v>145</v>
      </c>
      <c r="O131" t="s">
        <v>146</v>
      </c>
      <c r="P131" t="str">
        <f t="shared" si="57"/>
        <v xml:space="preserve">
</v>
      </c>
      <c r="Q131" t="str">
        <f t="shared" si="58"/>
        <v xml:space="preserve">
&lt;br&gt;&lt;br&gt;
</v>
      </c>
      <c r="R131" t="str">
        <f t="shared" si="59"/>
        <v/>
      </c>
      <c r="S131" t="str">
        <f t="shared" si="60"/>
        <v/>
      </c>
      <c r="T131" t="str">
        <f t="shared" si="61"/>
        <v/>
      </c>
      <c r="U131" t="str">
        <f t="shared" si="62"/>
        <v/>
      </c>
      <c r="V131" t="str">
        <f t="shared" si="63"/>
        <v/>
      </c>
      <c r="W131">
        <f t="shared" si="64"/>
        <v>130</v>
      </c>
      <c r="X131" s="11" t="s">
        <v>147</v>
      </c>
      <c r="Y131" s="12" t="s">
        <v>148</v>
      </c>
      <c r="Z131" s="12" t="s">
        <v>149</v>
      </c>
      <c r="AA131" s="12" t="s">
        <v>150</v>
      </c>
      <c r="AB131" s="1" t="str">
        <f>CONCATENATE(RBs!B32," ",RBs!A32)</f>
        <v>Chuba Hubbard</v>
      </c>
      <c r="AC131" t="str">
        <f>RBs!E32</f>
        <v>RB</v>
      </c>
      <c r="AD131" t="str">
        <f>RBs!C32</f>
        <v>Panthers</v>
      </c>
      <c r="AE131">
        <f>RBs!D32</f>
        <v>11</v>
      </c>
      <c r="AF131">
        <f>RBs!P32</f>
        <v>14</v>
      </c>
      <c r="AG131">
        <f>RBs!R32</f>
        <v>23</v>
      </c>
      <c r="AH131">
        <f>RBs!T32</f>
        <v>2</v>
      </c>
      <c r="AI131">
        <f>RBs!V32</f>
        <v>14</v>
      </c>
      <c r="AJ131" s="70">
        <f>RBs!X32</f>
        <v>24</v>
      </c>
      <c r="AK131" t="str">
        <f t="shared" si="65"/>
        <v>Chuba Hubbard</v>
      </c>
      <c r="AL131" s="52">
        <f t="shared" si="66"/>
        <v>7</v>
      </c>
      <c r="AM131" s="52">
        <f t="shared" si="67"/>
        <v>8</v>
      </c>
      <c r="AN131" s="52">
        <f t="shared" si="68"/>
        <v>2</v>
      </c>
      <c r="AO131" s="52">
        <f t="shared" si="69"/>
        <v>5</v>
      </c>
      <c r="AP131" s="52">
        <f t="shared" si="70"/>
        <v>10</v>
      </c>
      <c r="AQ131">
        <f t="shared" si="71"/>
        <v>14</v>
      </c>
      <c r="AR131">
        <f t="shared" si="72"/>
        <v>23</v>
      </c>
      <c r="AS131">
        <f t="shared" si="73"/>
        <v>2</v>
      </c>
      <c r="AT131">
        <f t="shared" si="74"/>
        <v>14</v>
      </c>
      <c r="AU131">
        <f t="shared" si="75"/>
        <v>24</v>
      </c>
    </row>
    <row r="132" spans="2:47" x14ac:dyDescent="0.35">
      <c r="B132" t="str">
        <f t="shared" si="51"/>
        <v xml:space="preserve">&lt;li&gt; D'Andre Swift, RB, Bears. Bye: 7.  &lt;/li&gt;  </v>
      </c>
      <c r="C132" t="str">
        <f t="shared" si="52"/>
        <v xml:space="preserve">&lt;li&gt; D'Andre Swift, RB, Bears. Bye: 7.  -- &lt;b&gt;$6&lt;/b&gt; &lt;/li&gt;  </v>
      </c>
      <c r="D132" t="str">
        <f t="shared" si="53"/>
        <v xml:space="preserve">&lt;li&gt; D'Andre Swift, RB, Bears. Bye: 7.  -- &lt;b&gt;$8&lt;/b&gt; &lt;/li&gt;  </v>
      </c>
      <c r="E132" t="str">
        <f t="shared" si="54"/>
        <v xml:space="preserve">&lt;li&gt; D'Andre Swift, RB, Bears. Bye: 7.  -- &lt;b&gt;$2&lt;/b&gt; &lt;/li&gt;  </v>
      </c>
      <c r="F132" t="str">
        <f t="shared" si="55"/>
        <v xml:space="preserve">&lt;li&gt; D'Andre Swift, RB, Bears. Bye: 7.  -- &lt;b&gt;$5&lt;/b&gt; &lt;/li&gt;  </v>
      </c>
      <c r="G132" t="str">
        <f t="shared" si="56"/>
        <v xml:space="preserve">&lt;li&gt; D'Andre Swift, RB, Bears. Bye: 7.  -- &lt;b&gt;$10&lt;/b&gt; &lt;/li&gt;  </v>
      </c>
      <c r="H132" t="s">
        <v>139</v>
      </c>
      <c r="I132" t="s">
        <v>140</v>
      </c>
      <c r="J132" t="s">
        <v>141</v>
      </c>
      <c r="K132" t="s">
        <v>142</v>
      </c>
      <c r="L132" t="s">
        <v>143</v>
      </c>
      <c r="M132" t="s">
        <v>144</v>
      </c>
      <c r="N132" t="s">
        <v>145</v>
      </c>
      <c r="O132" t="s">
        <v>146</v>
      </c>
      <c r="P132" t="str">
        <f t="shared" si="57"/>
        <v xml:space="preserve">
</v>
      </c>
      <c r="Q132" t="str">
        <f t="shared" si="58"/>
        <v xml:space="preserve"> </v>
      </c>
      <c r="R132" t="str">
        <f t="shared" si="59"/>
        <v/>
      </c>
      <c r="S132" t="str">
        <f t="shared" si="60"/>
        <v/>
      </c>
      <c r="T132" t="str">
        <f t="shared" si="61"/>
        <v/>
      </c>
      <c r="U132" t="str">
        <f t="shared" si="62"/>
        <v/>
      </c>
      <c r="V132" t="str">
        <f t="shared" si="63"/>
        <v/>
      </c>
      <c r="W132">
        <f t="shared" si="64"/>
        <v>131</v>
      </c>
      <c r="X132" s="11" t="s">
        <v>147</v>
      </c>
      <c r="Y132" s="12" t="s">
        <v>148</v>
      </c>
      <c r="Z132" s="12" t="s">
        <v>149</v>
      </c>
      <c r="AA132" s="12" t="s">
        <v>150</v>
      </c>
      <c r="AB132" s="1" t="str">
        <f>CONCATENATE(RBs!B33," ",RBs!A33)</f>
        <v>D'Andre Swift</v>
      </c>
      <c r="AC132" t="str">
        <f>RBs!E33</f>
        <v>RB</v>
      </c>
      <c r="AD132" t="str">
        <f>RBs!C33</f>
        <v>Bears</v>
      </c>
      <c r="AE132">
        <f>RBs!D33</f>
        <v>7</v>
      </c>
      <c r="AF132">
        <f>RBs!P33</f>
        <v>12</v>
      </c>
      <c r="AG132">
        <f>RBs!R33</f>
        <v>23</v>
      </c>
      <c r="AH132">
        <f>RBs!T33</f>
        <v>2</v>
      </c>
      <c r="AI132">
        <f>RBs!V33</f>
        <v>12</v>
      </c>
      <c r="AJ132" s="70">
        <f>RBs!X33</f>
        <v>22</v>
      </c>
      <c r="AK132" t="str">
        <f t="shared" si="65"/>
        <v>D'Andre Swift</v>
      </c>
      <c r="AL132" s="52">
        <f t="shared" si="66"/>
        <v>6</v>
      </c>
      <c r="AM132" s="52">
        <f t="shared" si="67"/>
        <v>8</v>
      </c>
      <c r="AN132" s="52">
        <f t="shared" si="68"/>
        <v>2</v>
      </c>
      <c r="AO132" s="52">
        <f t="shared" si="69"/>
        <v>5</v>
      </c>
      <c r="AP132" s="52">
        <f t="shared" si="70"/>
        <v>10</v>
      </c>
      <c r="AQ132">
        <f t="shared" si="71"/>
        <v>12</v>
      </c>
      <c r="AR132">
        <f t="shared" si="72"/>
        <v>23</v>
      </c>
      <c r="AS132">
        <f t="shared" si="73"/>
        <v>2</v>
      </c>
      <c r="AT132">
        <f t="shared" si="74"/>
        <v>12</v>
      </c>
      <c r="AU132">
        <f t="shared" si="75"/>
        <v>22</v>
      </c>
    </row>
    <row r="133" spans="2:47" x14ac:dyDescent="0.35">
      <c r="B133" t="str">
        <f t="shared" si="51"/>
        <v xml:space="preserve">&lt;li&gt; Ezekiel Elliott, RB, Cowboys. Bye: 7.  &lt;/li&gt;  </v>
      </c>
      <c r="C133" t="str">
        <f t="shared" si="52"/>
        <v xml:space="preserve">&lt;li&gt; Ezekiel Elliott, RB, Cowboys. Bye: 7.  -- &lt;b&gt;$1&lt;/b&gt; &lt;/li&gt;  </v>
      </c>
      <c r="D133" t="str">
        <f t="shared" si="53"/>
        <v xml:space="preserve">&lt;li&gt; Ezekiel Elliott, RB, Cowboys. Bye: 7.  -- &lt;b&gt;$7&lt;/b&gt; &lt;/li&gt;  </v>
      </c>
      <c r="E133" t="str">
        <f t="shared" si="54"/>
        <v xml:space="preserve">&lt;li&gt; Ezekiel Elliott, RB, Cowboys. Bye: 7.  -- &lt;b&gt;$3&lt;/b&gt; &lt;/li&gt;  </v>
      </c>
      <c r="F133" t="str">
        <f t="shared" si="55"/>
        <v xml:space="preserve">&lt;li&gt; Ezekiel Elliott, RB, Cowboys. Bye: 7.  -- &lt;b&gt;$1&lt;/b&gt; &lt;/li&gt;  </v>
      </c>
      <c r="G133" t="str">
        <f t="shared" si="56"/>
        <v xml:space="preserve">&lt;li&gt; Ezekiel Elliott, RB, Cowboys. Bye: 7.  -- &lt;b&gt;$5&lt;/b&gt; &lt;/li&gt;  </v>
      </c>
      <c r="H133" t="s">
        <v>139</v>
      </c>
      <c r="I133" t="s">
        <v>140</v>
      </c>
      <c r="J133" t="s">
        <v>141</v>
      </c>
      <c r="K133" t="s">
        <v>142</v>
      </c>
      <c r="L133" t="s">
        <v>143</v>
      </c>
      <c r="M133" t="s">
        <v>144</v>
      </c>
      <c r="N133" t="s">
        <v>145</v>
      </c>
      <c r="O133" t="s">
        <v>146</v>
      </c>
      <c r="P133" t="str">
        <f t="shared" si="57"/>
        <v xml:space="preserve">
</v>
      </c>
      <c r="Q133" t="str">
        <f t="shared" si="58"/>
        <v xml:space="preserve"> </v>
      </c>
      <c r="R133" t="str">
        <f t="shared" si="59"/>
        <v/>
      </c>
      <c r="S133" t="str">
        <f t="shared" si="60"/>
        <v/>
      </c>
      <c r="T133" t="str">
        <f t="shared" si="61"/>
        <v/>
      </c>
      <c r="U133" t="str">
        <f t="shared" si="62"/>
        <v/>
      </c>
      <c r="V133" t="str">
        <f t="shared" si="63"/>
        <v/>
      </c>
      <c r="W133">
        <f t="shared" si="64"/>
        <v>132</v>
      </c>
      <c r="X133" s="11" t="s">
        <v>147</v>
      </c>
      <c r="Y133" s="12" t="s">
        <v>148</v>
      </c>
      <c r="Z133" s="12" t="s">
        <v>149</v>
      </c>
      <c r="AA133" s="12" t="s">
        <v>150</v>
      </c>
      <c r="AB133" s="1" t="str">
        <f>CONCATENATE(RBs!B34," ",RBs!A34)</f>
        <v>Ezekiel Elliott</v>
      </c>
      <c r="AC133" t="str">
        <f>RBs!E34</f>
        <v>RB</v>
      </c>
      <c r="AD133" t="str">
        <f>RBs!C34</f>
        <v>Cowboys</v>
      </c>
      <c r="AE133">
        <f>RBs!D34</f>
        <v>7</v>
      </c>
      <c r="AF133">
        <f>RBs!P34</f>
        <v>2</v>
      </c>
      <c r="AG133">
        <f>RBs!R34</f>
        <v>19</v>
      </c>
      <c r="AH133">
        <f>RBs!T34</f>
        <v>5</v>
      </c>
      <c r="AI133">
        <f>RBs!V34</f>
        <v>2</v>
      </c>
      <c r="AJ133" s="70">
        <f>RBs!X34</f>
        <v>12</v>
      </c>
      <c r="AK133" t="str">
        <f t="shared" si="65"/>
        <v>Ezekiel Elliott</v>
      </c>
      <c r="AL133" s="52">
        <f t="shared" si="66"/>
        <v>1</v>
      </c>
      <c r="AM133" s="52">
        <f t="shared" si="67"/>
        <v>7</v>
      </c>
      <c r="AN133" s="52">
        <f t="shared" si="68"/>
        <v>3</v>
      </c>
      <c r="AO133" s="52">
        <f t="shared" si="69"/>
        <v>1</v>
      </c>
      <c r="AP133" s="52">
        <f t="shared" si="70"/>
        <v>5</v>
      </c>
      <c r="AQ133">
        <f t="shared" si="71"/>
        <v>2</v>
      </c>
      <c r="AR133">
        <f t="shared" si="72"/>
        <v>19</v>
      </c>
      <c r="AS133">
        <f t="shared" si="73"/>
        <v>5</v>
      </c>
      <c r="AT133">
        <f t="shared" si="74"/>
        <v>2</v>
      </c>
      <c r="AU133">
        <f t="shared" si="75"/>
        <v>12</v>
      </c>
    </row>
    <row r="134" spans="2:47" x14ac:dyDescent="0.35">
      <c r="B134" t="str">
        <f t="shared" si="51"/>
        <v xml:space="preserve">&lt;li&gt; Jerome Ford, RB, Browns. Bye: 10.  &lt;/li&gt;  </v>
      </c>
      <c r="C134" t="str">
        <f t="shared" si="52"/>
        <v xml:space="preserve">&lt;li&gt; Jerome Ford, RB, Browns. Bye: 10.  -- &lt;b&gt;$2&lt;/b&gt; &lt;/li&gt;  </v>
      </c>
      <c r="D134" t="str">
        <f t="shared" si="53"/>
        <v xml:space="preserve">&lt;li&gt; Jerome Ford, RB, Browns. Bye: 10.  -- &lt;b&gt;$4&lt;/b&gt; &lt;/li&gt;  </v>
      </c>
      <c r="E134" t="str">
        <f t="shared" si="54"/>
        <v xml:space="preserve">&lt;li&gt; Jerome Ford, RB, Browns. Bye: 10.  -- &lt;b&gt;$1&lt;/b&gt; &lt;/li&gt;  </v>
      </c>
      <c r="F134" t="str">
        <f t="shared" si="55"/>
        <v xml:space="preserve">&lt;li&gt; Jerome Ford, RB, Browns. Bye: 10.  -- &lt;b&gt;$2&lt;/b&gt; &lt;/li&gt;  </v>
      </c>
      <c r="G134" t="str">
        <f t="shared" si="56"/>
        <v xml:space="preserve">&lt;li&gt; Jerome Ford, RB, Browns. Bye: 10.  -- &lt;b&gt;$6&lt;/b&gt; &lt;/li&gt;  </v>
      </c>
      <c r="H134" t="s">
        <v>139</v>
      </c>
      <c r="I134" t="s">
        <v>140</v>
      </c>
      <c r="J134" t="s">
        <v>141</v>
      </c>
      <c r="K134" t="s">
        <v>142</v>
      </c>
      <c r="L134" t="s">
        <v>143</v>
      </c>
      <c r="M134" t="s">
        <v>144</v>
      </c>
      <c r="N134" t="s">
        <v>145</v>
      </c>
      <c r="O134" t="s">
        <v>146</v>
      </c>
      <c r="P134" t="str">
        <f t="shared" si="57"/>
        <v xml:space="preserve">
</v>
      </c>
      <c r="Q134" t="str">
        <f t="shared" si="58"/>
        <v xml:space="preserve"> </v>
      </c>
      <c r="R134" t="str">
        <f t="shared" si="59"/>
        <v/>
      </c>
      <c r="S134" t="str">
        <f t="shared" si="60"/>
        <v/>
      </c>
      <c r="T134" t="str">
        <f t="shared" si="61"/>
        <v/>
      </c>
      <c r="U134" t="str">
        <f t="shared" si="62"/>
        <v/>
      </c>
      <c r="V134" t="str">
        <f t="shared" si="63"/>
        <v/>
      </c>
      <c r="W134">
        <f t="shared" si="64"/>
        <v>133</v>
      </c>
      <c r="X134" s="11" t="s">
        <v>147</v>
      </c>
      <c r="Y134" s="12" t="s">
        <v>148</v>
      </c>
      <c r="Z134" s="12" t="s">
        <v>149</v>
      </c>
      <c r="AA134" s="12" t="s">
        <v>150</v>
      </c>
      <c r="AB134" s="1" t="str">
        <f>CONCATENATE(RBs!B35," ",RBs!A35)</f>
        <v>Jerome Ford</v>
      </c>
      <c r="AC134" t="str">
        <f>RBs!E35</f>
        <v>RB</v>
      </c>
      <c r="AD134" t="str">
        <f>RBs!C35</f>
        <v>Browns</v>
      </c>
      <c r="AE134">
        <f>RBs!D35</f>
        <v>10</v>
      </c>
      <c r="AF134">
        <f>RBs!P35</f>
        <v>3</v>
      </c>
      <c r="AG134">
        <f>RBs!R35</f>
        <v>12</v>
      </c>
      <c r="AH134">
        <f>RBs!T35</f>
        <v>-5</v>
      </c>
      <c r="AI134">
        <f>RBs!V35</f>
        <v>3</v>
      </c>
      <c r="AJ134" s="70">
        <f>RBs!X35</f>
        <v>13</v>
      </c>
      <c r="AK134" t="str">
        <f t="shared" si="65"/>
        <v>Jerome Ford</v>
      </c>
      <c r="AL134" s="52">
        <f t="shared" si="66"/>
        <v>2</v>
      </c>
      <c r="AM134" s="52">
        <f t="shared" si="67"/>
        <v>4</v>
      </c>
      <c r="AN134" s="52">
        <f t="shared" si="68"/>
        <v>1</v>
      </c>
      <c r="AO134" s="52">
        <f t="shared" si="69"/>
        <v>2</v>
      </c>
      <c r="AP134" s="52">
        <f t="shared" si="70"/>
        <v>6</v>
      </c>
      <c r="AQ134">
        <f t="shared" si="71"/>
        <v>3</v>
      </c>
      <c r="AR134">
        <f t="shared" si="72"/>
        <v>12</v>
      </c>
      <c r="AS134">
        <f t="shared" si="73"/>
        <v>1</v>
      </c>
      <c r="AT134">
        <f t="shared" si="74"/>
        <v>3</v>
      </c>
      <c r="AU134">
        <f t="shared" si="75"/>
        <v>13</v>
      </c>
    </row>
    <row r="135" spans="2:47" x14ac:dyDescent="0.35">
      <c r="B135" t="str">
        <f t="shared" si="51"/>
        <v xml:space="preserve">&lt;li&gt; Zack Moss, RB, Bengals. Bye: 12.  &lt;/li&gt;  </v>
      </c>
      <c r="C135" t="str">
        <f t="shared" si="52"/>
        <v xml:space="preserve">&lt;li&gt; Zack Moss, RB, Bengals. Bye: 12.  -- &lt;b&gt;$6&lt;/b&gt; &lt;/li&gt;  </v>
      </c>
      <c r="D135" t="str">
        <f t="shared" si="53"/>
        <v xml:space="preserve">&lt;li&gt; Zack Moss, RB, Bengals. Bye: 12.  -- &lt;b&gt;$4&lt;/b&gt; &lt;/li&gt;  </v>
      </c>
      <c r="E135" t="str">
        <f t="shared" si="54"/>
        <v xml:space="preserve">&lt;li&gt; Zack Moss, RB, Bengals. Bye: 12.  -- &lt;b&gt;$9&lt;/b&gt; &lt;/li&gt;  </v>
      </c>
      <c r="F135" t="str">
        <f t="shared" si="55"/>
        <v xml:space="preserve">&lt;li&gt; Zack Moss, RB, Bengals. Bye: 12.  -- &lt;b&gt;$5&lt;/b&gt; &lt;/li&gt;  </v>
      </c>
      <c r="G135" t="str">
        <f t="shared" si="56"/>
        <v xml:space="preserve">&lt;li&gt; Zack Moss, RB, Bengals. Bye: 12.  -- &lt;b&gt;$10&lt;/b&gt; &lt;/li&gt;  </v>
      </c>
      <c r="H135" t="s">
        <v>139</v>
      </c>
      <c r="I135" t="s">
        <v>140</v>
      </c>
      <c r="J135" t="s">
        <v>141</v>
      </c>
      <c r="K135" t="s">
        <v>142</v>
      </c>
      <c r="L135" t="s">
        <v>143</v>
      </c>
      <c r="M135" t="s">
        <v>144</v>
      </c>
      <c r="N135" t="s">
        <v>145</v>
      </c>
      <c r="O135" t="s">
        <v>146</v>
      </c>
      <c r="P135" t="str">
        <f t="shared" si="57"/>
        <v xml:space="preserve">
</v>
      </c>
      <c r="Q135" t="str">
        <f t="shared" si="58"/>
        <v xml:space="preserve"> </v>
      </c>
      <c r="R135" t="str">
        <f t="shared" si="59"/>
        <v/>
      </c>
      <c r="S135" t="str">
        <f t="shared" si="60"/>
        <v/>
      </c>
      <c r="T135" t="str">
        <f t="shared" si="61"/>
        <v/>
      </c>
      <c r="U135" t="str">
        <f t="shared" si="62"/>
        <v/>
      </c>
      <c r="V135" t="str">
        <f t="shared" si="63"/>
        <v/>
      </c>
      <c r="W135">
        <f t="shared" si="64"/>
        <v>134</v>
      </c>
      <c r="X135" s="11" t="s">
        <v>147</v>
      </c>
      <c r="Y135" s="12" t="s">
        <v>148</v>
      </c>
      <c r="Z135" s="12" t="s">
        <v>149</v>
      </c>
      <c r="AA135" s="12" t="s">
        <v>150</v>
      </c>
      <c r="AB135" s="1" t="str">
        <f>CONCATENATE(RBs!B36," ",RBs!A36)</f>
        <v>Zack Moss</v>
      </c>
      <c r="AC135" t="str">
        <f>RBs!E36</f>
        <v>RB</v>
      </c>
      <c r="AD135" t="str">
        <f>RBs!C36</f>
        <v>Bengals</v>
      </c>
      <c r="AE135">
        <f>RBs!D36</f>
        <v>12</v>
      </c>
      <c r="AF135">
        <f>RBs!P36</f>
        <v>13</v>
      </c>
      <c r="AG135">
        <f>RBs!R36</f>
        <v>11</v>
      </c>
      <c r="AH135">
        <f>RBs!T36</f>
        <v>15</v>
      </c>
      <c r="AI135">
        <f>RBs!V36</f>
        <v>13</v>
      </c>
      <c r="AJ135" s="70">
        <f>RBs!X36</f>
        <v>23</v>
      </c>
      <c r="AK135" t="str">
        <f t="shared" si="65"/>
        <v>Zack Moss</v>
      </c>
      <c r="AL135" s="52">
        <f t="shared" si="66"/>
        <v>6</v>
      </c>
      <c r="AM135" s="52">
        <f t="shared" si="67"/>
        <v>4</v>
      </c>
      <c r="AN135" s="52">
        <f t="shared" si="68"/>
        <v>9</v>
      </c>
      <c r="AO135" s="52">
        <f t="shared" si="69"/>
        <v>5</v>
      </c>
      <c r="AP135" s="52">
        <f t="shared" si="70"/>
        <v>10</v>
      </c>
      <c r="AQ135">
        <f t="shared" si="71"/>
        <v>13</v>
      </c>
      <c r="AR135">
        <f t="shared" si="72"/>
        <v>11</v>
      </c>
      <c r="AS135">
        <f t="shared" si="73"/>
        <v>15</v>
      </c>
      <c r="AT135">
        <f t="shared" si="74"/>
        <v>13</v>
      </c>
      <c r="AU135">
        <f t="shared" si="75"/>
        <v>23</v>
      </c>
    </row>
    <row r="136" spans="2:47" x14ac:dyDescent="0.35">
      <c r="B136" t="str">
        <f t="shared" si="51"/>
        <v xml:space="preserve">&lt;li&gt; Brian Robinson, RB, Redskins. Bye: 14.  &lt;/li&gt;  </v>
      </c>
      <c r="C136" t="str">
        <f t="shared" si="52"/>
        <v xml:space="preserve">&lt;li&gt; Brian Robinson, RB, Redskins. Bye: 14.  -- &lt;b&gt;$6&lt;/b&gt; &lt;/li&gt;  </v>
      </c>
      <c r="D136" t="str">
        <f t="shared" si="53"/>
        <v xml:space="preserve">&lt;li&gt; Brian Robinson, RB, Redskins. Bye: 14.  -- &lt;b&gt;$3&lt;/b&gt; &lt;/li&gt;  </v>
      </c>
      <c r="E136" t="str">
        <f t="shared" si="54"/>
        <v xml:space="preserve">&lt;li&gt; Brian Robinson, RB, Redskins. Bye: 14.  -- &lt;b&gt;$3&lt;/b&gt; &lt;/li&gt;  </v>
      </c>
      <c r="F136" t="str">
        <f t="shared" si="55"/>
        <v xml:space="preserve">&lt;li&gt; Brian Robinson, RB, Redskins. Bye: 14.  -- &lt;b&gt;$5&lt;/b&gt; &lt;/li&gt;  </v>
      </c>
      <c r="G136" t="str">
        <f t="shared" si="56"/>
        <v xml:space="preserve">&lt;li&gt; Brian Robinson, RB, Redskins. Bye: 14.  -- &lt;b&gt;$10&lt;/b&gt; &lt;/li&gt;  </v>
      </c>
      <c r="H136" t="s">
        <v>139</v>
      </c>
      <c r="I136" t="s">
        <v>140</v>
      </c>
      <c r="J136" t="s">
        <v>141</v>
      </c>
      <c r="K136" t="s">
        <v>142</v>
      </c>
      <c r="L136" t="s">
        <v>143</v>
      </c>
      <c r="M136" t="s">
        <v>144</v>
      </c>
      <c r="N136" t="s">
        <v>145</v>
      </c>
      <c r="O136" t="s">
        <v>146</v>
      </c>
      <c r="P136" t="str">
        <f t="shared" si="57"/>
        <v xml:space="preserve">
</v>
      </c>
      <c r="Q136" t="str">
        <f t="shared" si="58"/>
        <v xml:space="preserve"> </v>
      </c>
      <c r="R136" t="str">
        <f t="shared" si="59"/>
        <v/>
      </c>
      <c r="S136" t="str">
        <f t="shared" si="60"/>
        <v/>
      </c>
      <c r="T136" t="str">
        <f t="shared" si="61"/>
        <v/>
      </c>
      <c r="U136" t="str">
        <f t="shared" si="62"/>
        <v/>
      </c>
      <c r="V136" t="str">
        <f t="shared" si="63"/>
        <v/>
      </c>
      <c r="W136">
        <f t="shared" si="64"/>
        <v>135</v>
      </c>
      <c r="X136" s="11" t="s">
        <v>147</v>
      </c>
      <c r="Y136" s="12" t="s">
        <v>148</v>
      </c>
      <c r="Z136" s="12" t="s">
        <v>149</v>
      </c>
      <c r="AA136" s="12" t="s">
        <v>150</v>
      </c>
      <c r="AB136" s="1" t="str">
        <f>CONCATENATE(RBs!B37," ",RBs!A37)</f>
        <v>Brian Robinson</v>
      </c>
      <c r="AC136" t="str">
        <f>RBs!E37</f>
        <v>RB</v>
      </c>
      <c r="AD136" t="str">
        <f>RBs!C37</f>
        <v>Redskins</v>
      </c>
      <c r="AE136">
        <f>RBs!D37</f>
        <v>14</v>
      </c>
      <c r="AF136">
        <f>RBs!P37</f>
        <v>12</v>
      </c>
      <c r="AG136">
        <f>RBs!R37</f>
        <v>9</v>
      </c>
      <c r="AH136">
        <f>RBs!T37</f>
        <v>5</v>
      </c>
      <c r="AI136">
        <f>RBs!V37</f>
        <v>12</v>
      </c>
      <c r="AJ136" s="70">
        <f>RBs!X37</f>
        <v>22</v>
      </c>
      <c r="AK136" t="str">
        <f t="shared" si="65"/>
        <v>Brian Robinson</v>
      </c>
      <c r="AL136" s="52">
        <f t="shared" si="66"/>
        <v>6</v>
      </c>
      <c r="AM136" s="52">
        <f t="shared" si="67"/>
        <v>3</v>
      </c>
      <c r="AN136" s="52">
        <f t="shared" si="68"/>
        <v>3</v>
      </c>
      <c r="AO136" s="52">
        <f t="shared" si="69"/>
        <v>5</v>
      </c>
      <c r="AP136" s="52">
        <f t="shared" si="70"/>
        <v>10</v>
      </c>
      <c r="AQ136">
        <f t="shared" si="71"/>
        <v>12</v>
      </c>
      <c r="AR136">
        <f t="shared" si="72"/>
        <v>9</v>
      </c>
      <c r="AS136">
        <f t="shared" si="73"/>
        <v>5</v>
      </c>
      <c r="AT136">
        <f t="shared" si="74"/>
        <v>12</v>
      </c>
      <c r="AU136">
        <f t="shared" si="75"/>
        <v>22</v>
      </c>
    </row>
    <row r="137" spans="2:47" x14ac:dyDescent="0.35">
      <c r="B137" t="str">
        <f t="shared" si="51"/>
        <v xml:space="preserve">&lt;li&gt; Zach Charbonnet, RB, Seahawks. Bye: 10.  &lt;/li&gt;  </v>
      </c>
      <c r="C137" t="str">
        <f t="shared" si="52"/>
        <v xml:space="preserve">&lt;li&gt; Zach Charbonnet, RB, Seahawks. Bye: 10.  -- &lt;b&gt;$1&lt;/b&gt; &lt;/li&gt;  </v>
      </c>
      <c r="D137" t="str">
        <f t="shared" si="53"/>
        <v xml:space="preserve">&lt;li&gt; Zach Charbonnet, RB, Seahawks. Bye: 10.  -- &lt;b&gt;$3&lt;/b&gt; &lt;/li&gt;  </v>
      </c>
      <c r="E137" t="str">
        <f t="shared" si="54"/>
        <v xml:space="preserve">&lt;li&gt; Zach Charbonnet, RB, Seahawks. Bye: 10.  -- &lt;b&gt;$1&lt;/b&gt; &lt;/li&gt;  </v>
      </c>
      <c r="F137" t="str">
        <f t="shared" si="55"/>
        <v xml:space="preserve">&lt;li&gt; Zach Charbonnet, RB, Seahawks. Bye: 10.  -- &lt;b&gt;$1&lt;/b&gt; &lt;/li&gt;  </v>
      </c>
      <c r="G137" t="str">
        <f t="shared" si="56"/>
        <v xml:space="preserve">&lt;li&gt; Zach Charbonnet, RB, Seahawks. Bye: 10.  -- &lt;b&gt;$2&lt;/b&gt; &lt;/li&gt;  </v>
      </c>
      <c r="H137" t="s">
        <v>139</v>
      </c>
      <c r="I137" t="s">
        <v>140</v>
      </c>
      <c r="J137" t="s">
        <v>141</v>
      </c>
      <c r="K137" t="s">
        <v>142</v>
      </c>
      <c r="L137" t="s">
        <v>143</v>
      </c>
      <c r="M137" t="s">
        <v>144</v>
      </c>
      <c r="N137" t="s">
        <v>145</v>
      </c>
      <c r="O137" t="s">
        <v>146</v>
      </c>
      <c r="P137" t="str">
        <f t="shared" si="57"/>
        <v xml:space="preserve">
</v>
      </c>
      <c r="Q137" t="str">
        <f t="shared" si="58"/>
        <v xml:space="preserve"> </v>
      </c>
      <c r="R137" t="str">
        <f t="shared" si="59"/>
        <v/>
      </c>
      <c r="S137" t="str">
        <f t="shared" si="60"/>
        <v/>
      </c>
      <c r="T137" t="str">
        <f t="shared" si="61"/>
        <v/>
      </c>
      <c r="U137" t="str">
        <f t="shared" si="62"/>
        <v/>
      </c>
      <c r="V137" t="str">
        <f t="shared" si="63"/>
        <v/>
      </c>
      <c r="W137">
        <f t="shared" si="64"/>
        <v>136</v>
      </c>
      <c r="X137" s="11" t="s">
        <v>147</v>
      </c>
      <c r="Y137" s="12" t="s">
        <v>148</v>
      </c>
      <c r="Z137" s="12" t="s">
        <v>149</v>
      </c>
      <c r="AA137" s="12" t="s">
        <v>150</v>
      </c>
      <c r="AB137" s="1" t="str">
        <f>CONCATENATE(RBs!B38," ",RBs!A38)</f>
        <v>Zach Charbonnet</v>
      </c>
      <c r="AC137" t="str">
        <f>RBs!E38</f>
        <v>RB</v>
      </c>
      <c r="AD137" t="str">
        <f>RBs!C38</f>
        <v>Seahawks</v>
      </c>
      <c r="AE137">
        <f>RBs!D38</f>
        <v>10</v>
      </c>
      <c r="AF137">
        <f>RBs!P38</f>
        <v>-6</v>
      </c>
      <c r="AG137">
        <f>RBs!R38</f>
        <v>9</v>
      </c>
      <c r="AH137">
        <f>RBs!T38</f>
        <v>-3</v>
      </c>
      <c r="AI137">
        <f>RBs!V38</f>
        <v>-6</v>
      </c>
      <c r="AJ137" s="70">
        <f>RBs!X38</f>
        <v>4</v>
      </c>
      <c r="AK137" t="str">
        <f t="shared" si="65"/>
        <v>Zach Charbonnet</v>
      </c>
      <c r="AL137" s="52">
        <f t="shared" si="66"/>
        <v>1</v>
      </c>
      <c r="AM137" s="52">
        <f t="shared" si="67"/>
        <v>3</v>
      </c>
      <c r="AN137" s="52">
        <f t="shared" si="68"/>
        <v>1</v>
      </c>
      <c r="AO137" s="52">
        <f t="shared" si="69"/>
        <v>1</v>
      </c>
      <c r="AP137" s="52">
        <f t="shared" si="70"/>
        <v>2</v>
      </c>
      <c r="AQ137">
        <f t="shared" si="71"/>
        <v>1</v>
      </c>
      <c r="AR137">
        <f t="shared" si="72"/>
        <v>9</v>
      </c>
      <c r="AS137">
        <f t="shared" si="73"/>
        <v>1</v>
      </c>
      <c r="AT137">
        <f t="shared" si="74"/>
        <v>1</v>
      </c>
      <c r="AU137">
        <f t="shared" si="75"/>
        <v>4</v>
      </c>
    </row>
    <row r="138" spans="2:47" x14ac:dyDescent="0.35">
      <c r="B138" t="str">
        <f t="shared" si="51"/>
        <v xml:space="preserve">&lt;li&gt; Chase Brown, RB, Bengals. Bye: 12.  &lt;/li&gt;  </v>
      </c>
      <c r="C138" t="str">
        <f t="shared" si="52"/>
        <v xml:space="preserve">&lt;li&gt; Chase Brown, RB, Bengals. Bye: 12.  -- &lt;b&gt;$1&lt;/b&gt; &lt;/li&gt;  </v>
      </c>
      <c r="D138" t="str">
        <f t="shared" si="53"/>
        <v xml:space="preserve">&lt;li&gt; Chase Brown, RB, Bengals. Bye: 12.  -- &lt;b&gt;$1&lt;/b&gt; &lt;/li&gt;  </v>
      </c>
      <c r="E138" t="str">
        <f t="shared" si="54"/>
        <v xml:space="preserve">&lt;li&gt; Chase Brown, RB, Bengals. Bye: 12.  -- &lt;b&gt;$1&lt;/b&gt; &lt;/li&gt;  </v>
      </c>
      <c r="F138" t="str">
        <f t="shared" si="55"/>
        <v xml:space="preserve">&lt;li&gt; Chase Brown, RB, Bengals. Bye: 12.  -- &lt;b&gt;$1&lt;/b&gt; &lt;/li&gt;  </v>
      </c>
      <c r="G138" t="str">
        <f t="shared" si="56"/>
        <v xml:space="preserve">&lt;li&gt; Chase Brown, RB, Bengals. Bye: 12.  -- &lt;b&gt;$5&lt;/b&gt; &lt;/li&gt;  </v>
      </c>
      <c r="H138" t="s">
        <v>139</v>
      </c>
      <c r="I138" t="s">
        <v>140</v>
      </c>
      <c r="J138" t="s">
        <v>141</v>
      </c>
      <c r="K138" t="s">
        <v>142</v>
      </c>
      <c r="L138" t="s">
        <v>143</v>
      </c>
      <c r="M138" t="s">
        <v>144</v>
      </c>
      <c r="N138" t="s">
        <v>145</v>
      </c>
      <c r="O138" t="s">
        <v>146</v>
      </c>
      <c r="P138" t="str">
        <f t="shared" si="57"/>
        <v xml:space="preserve">
</v>
      </c>
      <c r="Q138" t="str">
        <f t="shared" si="58"/>
        <v xml:space="preserve"> </v>
      </c>
      <c r="R138" t="str">
        <f t="shared" si="59"/>
        <v/>
      </c>
      <c r="S138" t="str">
        <f t="shared" si="60"/>
        <v/>
      </c>
      <c r="T138" t="str">
        <f t="shared" si="61"/>
        <v/>
      </c>
      <c r="U138" t="str">
        <f t="shared" si="62"/>
        <v/>
      </c>
      <c r="V138" t="str">
        <f t="shared" si="63"/>
        <v/>
      </c>
      <c r="W138">
        <f t="shared" si="64"/>
        <v>137</v>
      </c>
      <c r="X138" s="11" t="s">
        <v>147</v>
      </c>
      <c r="Y138" s="12" t="s">
        <v>148</v>
      </c>
      <c r="Z138" s="12" t="s">
        <v>149</v>
      </c>
      <c r="AA138" s="12" t="s">
        <v>150</v>
      </c>
      <c r="AB138" s="1" t="str">
        <f>CONCATENATE(RBs!B39," ",RBs!A39)</f>
        <v>Chase Brown</v>
      </c>
      <c r="AC138" t="str">
        <f>RBs!E39</f>
        <v>RB</v>
      </c>
      <c r="AD138" t="str">
        <f>RBs!C39</f>
        <v>Bengals</v>
      </c>
      <c r="AE138">
        <f>RBs!D39</f>
        <v>12</v>
      </c>
      <c r="AF138">
        <f>RBs!P39</f>
        <v>2</v>
      </c>
      <c r="AG138">
        <f>RBs!R39</f>
        <v>3</v>
      </c>
      <c r="AH138">
        <f>RBs!T39</f>
        <v>-2</v>
      </c>
      <c r="AI138">
        <f>RBs!V39</f>
        <v>2</v>
      </c>
      <c r="AJ138" s="70">
        <f>RBs!X39</f>
        <v>12</v>
      </c>
      <c r="AK138" t="str">
        <f t="shared" si="65"/>
        <v>Chase Brown</v>
      </c>
      <c r="AL138" s="52">
        <f t="shared" si="66"/>
        <v>1</v>
      </c>
      <c r="AM138" s="52">
        <f t="shared" si="67"/>
        <v>1</v>
      </c>
      <c r="AN138" s="52">
        <f t="shared" si="68"/>
        <v>1</v>
      </c>
      <c r="AO138" s="52">
        <f t="shared" si="69"/>
        <v>1</v>
      </c>
      <c r="AP138" s="52">
        <f t="shared" si="70"/>
        <v>5</v>
      </c>
      <c r="AQ138">
        <f t="shared" si="71"/>
        <v>2</v>
      </c>
      <c r="AR138">
        <f t="shared" si="72"/>
        <v>3</v>
      </c>
      <c r="AS138">
        <f t="shared" si="73"/>
        <v>1</v>
      </c>
      <c r="AT138">
        <f t="shared" si="74"/>
        <v>2</v>
      </c>
      <c r="AU138">
        <f t="shared" si="75"/>
        <v>12</v>
      </c>
    </row>
    <row r="139" spans="2:47" x14ac:dyDescent="0.35">
      <c r="B139" t="str">
        <f t="shared" si="51"/>
        <v xml:space="preserve">&lt;li&gt; Rico Dowdle, RB, Cowboys. Bye: 7.  &lt;/li&gt;  </v>
      </c>
      <c r="C139" t="str">
        <f t="shared" si="52"/>
        <v xml:space="preserve">&lt;li&gt; Rico Dowdle, RB, Cowboys. Bye: 7.  -- &lt;b&gt;$1&lt;/b&gt; &lt;/li&gt;  </v>
      </c>
      <c r="D139" t="str">
        <f t="shared" si="53"/>
        <v xml:space="preserve">&lt;li&gt; Rico Dowdle, RB, Cowboys. Bye: 7.  -- &lt;b&gt;$1&lt;/b&gt; &lt;/li&gt;  </v>
      </c>
      <c r="E139" t="str">
        <f t="shared" si="54"/>
        <v xml:space="preserve">&lt;li&gt; Rico Dowdle, RB, Cowboys. Bye: 7.  -- &lt;b&gt;$1&lt;/b&gt; &lt;/li&gt;  </v>
      </c>
      <c r="F139" t="str">
        <f t="shared" si="55"/>
        <v xml:space="preserve">&lt;li&gt; Rico Dowdle, RB, Cowboys. Bye: 7.  -- &lt;b&gt;$1&lt;/b&gt; &lt;/li&gt;  </v>
      </c>
      <c r="G139" t="str">
        <f t="shared" si="56"/>
        <v xml:space="preserve">&lt;li&gt; Rico Dowdle, RB, Cowboys. Bye: 7.  -- &lt;b&gt;$5&lt;/b&gt; &lt;/li&gt;  </v>
      </c>
      <c r="H139" t="s">
        <v>139</v>
      </c>
      <c r="I139" t="s">
        <v>140</v>
      </c>
      <c r="J139" t="s">
        <v>141</v>
      </c>
      <c r="K139" t="s">
        <v>142</v>
      </c>
      <c r="L139" t="s">
        <v>143</v>
      </c>
      <c r="M139" t="s">
        <v>144</v>
      </c>
      <c r="N139" t="s">
        <v>145</v>
      </c>
      <c r="O139" t="s">
        <v>146</v>
      </c>
      <c r="P139" t="str">
        <f t="shared" si="57"/>
        <v xml:space="preserve">
</v>
      </c>
      <c r="Q139" t="str">
        <f t="shared" si="58"/>
        <v xml:space="preserve"> </v>
      </c>
      <c r="R139" t="str">
        <f t="shared" si="59"/>
        <v/>
      </c>
      <c r="S139" t="str">
        <f t="shared" si="60"/>
        <v/>
      </c>
      <c r="T139" t="str">
        <f t="shared" si="61"/>
        <v/>
      </c>
      <c r="U139" t="str">
        <f t="shared" si="62"/>
        <v/>
      </c>
      <c r="V139" t="str">
        <f t="shared" si="63"/>
        <v/>
      </c>
      <c r="W139">
        <f t="shared" si="64"/>
        <v>138</v>
      </c>
      <c r="X139" s="11" t="s">
        <v>147</v>
      </c>
      <c r="Y139" s="12" t="s">
        <v>148</v>
      </c>
      <c r="Z139" s="12" t="s">
        <v>149</v>
      </c>
      <c r="AA139" s="12" t="s">
        <v>150</v>
      </c>
      <c r="AB139" s="1" t="str">
        <f>CONCATENATE(RBs!B40," ",RBs!A40)</f>
        <v>Rico Dowdle</v>
      </c>
      <c r="AC139" t="str">
        <f>RBs!E40</f>
        <v>RB</v>
      </c>
      <c r="AD139" t="str">
        <f>RBs!C40</f>
        <v>Cowboys</v>
      </c>
      <c r="AE139">
        <f>RBs!D40</f>
        <v>7</v>
      </c>
      <c r="AF139">
        <f>RBs!P40</f>
        <v>1</v>
      </c>
      <c r="AG139">
        <f>RBs!R40</f>
        <v>3</v>
      </c>
      <c r="AH139">
        <f>RBs!T40</f>
        <v>-2</v>
      </c>
      <c r="AI139">
        <f>RBs!V40</f>
        <v>1</v>
      </c>
      <c r="AJ139" s="70">
        <f>RBs!X40</f>
        <v>11</v>
      </c>
      <c r="AK139" t="str">
        <f t="shared" si="65"/>
        <v>Rico Dowdle</v>
      </c>
      <c r="AL139" s="52">
        <f t="shared" si="66"/>
        <v>1</v>
      </c>
      <c r="AM139" s="52">
        <f t="shared" si="67"/>
        <v>1</v>
      </c>
      <c r="AN139" s="52">
        <f t="shared" si="68"/>
        <v>1</v>
      </c>
      <c r="AO139" s="52">
        <f t="shared" si="69"/>
        <v>1</v>
      </c>
      <c r="AP139" s="52">
        <f t="shared" si="70"/>
        <v>5</v>
      </c>
      <c r="AQ139">
        <f t="shared" si="71"/>
        <v>1</v>
      </c>
      <c r="AR139">
        <f t="shared" si="72"/>
        <v>3</v>
      </c>
      <c r="AS139">
        <f t="shared" si="73"/>
        <v>1</v>
      </c>
      <c r="AT139">
        <f t="shared" si="74"/>
        <v>1</v>
      </c>
      <c r="AU139">
        <f t="shared" si="75"/>
        <v>11</v>
      </c>
    </row>
    <row r="140" spans="2:47" x14ac:dyDescent="0.35">
      <c r="B140" t="str">
        <f t="shared" si="51"/>
        <v xml:space="preserve">&lt;li&gt; Braelon Allen, RB, Jets. Bye: 12.  &lt;/li&gt;  </v>
      </c>
      <c r="C140" t="str">
        <f t="shared" si="52"/>
        <v xml:space="preserve">&lt;li&gt; Braelon Allen, RB, Jets. Bye: 12.  -- &lt;b&gt;$1&lt;/b&gt; &lt;/li&gt;  </v>
      </c>
      <c r="D140" t="str">
        <f t="shared" si="53"/>
        <v xml:space="preserve">&lt;li&gt; Braelon Allen, RB, Jets. Bye: 12.  -- &lt;b&gt;$1&lt;/b&gt; &lt;/li&gt;  </v>
      </c>
      <c r="E140" t="str">
        <f t="shared" si="54"/>
        <v xml:space="preserve">&lt;li&gt; Braelon Allen, RB, Jets. Bye: 12.  -- &lt;b&gt;$3&lt;/b&gt; &lt;/li&gt;  </v>
      </c>
      <c r="F140" t="str">
        <f t="shared" si="55"/>
        <v xml:space="preserve">&lt;li&gt; Braelon Allen, RB, Jets. Bye: 12.  -- &lt;b&gt;$1&lt;/b&gt; &lt;/li&gt;  </v>
      </c>
      <c r="G140" t="str">
        <f t="shared" si="56"/>
        <v xml:space="preserve">&lt;li&gt; Braelon Allen, RB, Jets. Bye: 12.  -- &lt;b&gt;$3&lt;/b&gt; &lt;/li&gt;  </v>
      </c>
      <c r="H140" t="s">
        <v>139</v>
      </c>
      <c r="I140" t="s">
        <v>140</v>
      </c>
      <c r="J140" t="s">
        <v>141</v>
      </c>
      <c r="K140" t="s">
        <v>142</v>
      </c>
      <c r="L140" t="s">
        <v>143</v>
      </c>
      <c r="M140" t="s">
        <v>144</v>
      </c>
      <c r="N140" t="s">
        <v>145</v>
      </c>
      <c r="O140" t="s">
        <v>146</v>
      </c>
      <c r="P140" t="str">
        <f t="shared" si="57"/>
        <v xml:space="preserve">
</v>
      </c>
      <c r="Q140" t="str">
        <f t="shared" si="58"/>
        <v xml:space="preserve"> </v>
      </c>
      <c r="R140" t="str">
        <f t="shared" si="59"/>
        <v/>
      </c>
      <c r="S140" t="str">
        <f t="shared" si="60"/>
        <v/>
      </c>
      <c r="T140" t="str">
        <f t="shared" si="61"/>
        <v/>
      </c>
      <c r="U140" t="str">
        <f t="shared" si="62"/>
        <v/>
      </c>
      <c r="V140" t="str">
        <f t="shared" si="63"/>
        <v/>
      </c>
      <c r="W140">
        <f t="shared" si="64"/>
        <v>139</v>
      </c>
      <c r="X140" s="11" t="s">
        <v>147</v>
      </c>
      <c r="Y140" s="12" t="s">
        <v>148</v>
      </c>
      <c r="Z140" s="12" t="s">
        <v>149</v>
      </c>
      <c r="AA140" s="12" t="s">
        <v>150</v>
      </c>
      <c r="AB140" s="1" t="str">
        <f>CONCATENATE(RBs!B41," ",RBs!A41)</f>
        <v>Braelon Allen</v>
      </c>
      <c r="AC140" t="str">
        <f>RBs!E41</f>
        <v>RB</v>
      </c>
      <c r="AD140" t="str">
        <f>RBs!C41</f>
        <v>Jets</v>
      </c>
      <c r="AE140">
        <f>RBs!D41</f>
        <v>12</v>
      </c>
      <c r="AF140">
        <f>RBs!P41</f>
        <v>-3</v>
      </c>
      <c r="AG140">
        <f>RBs!R41</f>
        <v>0</v>
      </c>
      <c r="AH140">
        <f>RBs!T41</f>
        <v>4</v>
      </c>
      <c r="AI140">
        <f>RBs!V41</f>
        <v>-3</v>
      </c>
      <c r="AJ140" s="70">
        <f>RBs!X41</f>
        <v>7</v>
      </c>
      <c r="AK140" t="str">
        <f t="shared" si="65"/>
        <v>Braelon Allen</v>
      </c>
      <c r="AL140" s="52">
        <f t="shared" si="66"/>
        <v>1</v>
      </c>
      <c r="AM140" s="52">
        <f t="shared" si="67"/>
        <v>1</v>
      </c>
      <c r="AN140" s="52">
        <f t="shared" si="68"/>
        <v>3</v>
      </c>
      <c r="AO140" s="52">
        <f t="shared" si="69"/>
        <v>1</v>
      </c>
      <c r="AP140" s="52">
        <f t="shared" si="70"/>
        <v>3</v>
      </c>
      <c r="AQ140">
        <f t="shared" si="71"/>
        <v>1</v>
      </c>
      <c r="AR140">
        <f t="shared" si="72"/>
        <v>1</v>
      </c>
      <c r="AS140">
        <f t="shared" si="73"/>
        <v>4</v>
      </c>
      <c r="AT140">
        <f t="shared" si="74"/>
        <v>1</v>
      </c>
      <c r="AU140">
        <f t="shared" si="75"/>
        <v>7</v>
      </c>
    </row>
    <row r="141" spans="2:47" x14ac:dyDescent="0.35">
      <c r="B141" t="str">
        <f t="shared" si="51"/>
        <v xml:space="preserve">&lt;li&gt; Ray Davis, RB, Bills. Bye: 12.  &lt;/li&gt; 
&lt;br&gt;&lt;br&gt;
</v>
      </c>
      <c r="C141" t="str">
        <f t="shared" si="52"/>
        <v xml:space="preserve">&lt;li&gt; Ray Davis, RB, Bills. Bye: 12.  -- &lt;b&gt;$1&lt;/b&gt; &lt;/li&gt; 
&lt;br&gt;&lt;br&gt;
</v>
      </c>
      <c r="D141" t="str">
        <f t="shared" si="53"/>
        <v xml:space="preserve">&lt;li&gt; Ray Davis, RB, Bills. Bye: 12.  -- &lt;b&gt;$1&lt;/b&gt; &lt;/li&gt; 
&lt;br&gt;&lt;br&gt;
</v>
      </c>
      <c r="E141" t="str">
        <f t="shared" si="54"/>
        <v xml:space="preserve">&lt;li&gt; Ray Davis, RB, Bills. Bye: 12.  -- &lt;b&gt;$2&lt;/b&gt; &lt;/li&gt; 
&lt;br&gt;&lt;br&gt;
</v>
      </c>
      <c r="F141" t="str">
        <f t="shared" si="55"/>
        <v xml:space="preserve">&lt;li&gt; Ray Davis, RB, Bills. Bye: 12.  -- &lt;b&gt;$1&lt;/b&gt; &lt;/li&gt; 
&lt;br&gt;&lt;br&gt;
</v>
      </c>
      <c r="G141" t="str">
        <f t="shared" si="56"/>
        <v xml:space="preserve">&lt;li&gt; Ray Davis, RB, Bills. Bye: 12.  -- &lt;b&gt;$5&lt;/b&gt; &lt;/li&gt; 
&lt;br&gt;&lt;br&gt;
</v>
      </c>
      <c r="H141" t="s">
        <v>139</v>
      </c>
      <c r="I141" t="s">
        <v>140</v>
      </c>
      <c r="J141" t="s">
        <v>141</v>
      </c>
      <c r="K141" t="s">
        <v>142</v>
      </c>
      <c r="L141" t="s">
        <v>143</v>
      </c>
      <c r="M141" t="s">
        <v>144</v>
      </c>
      <c r="N141" t="s">
        <v>145</v>
      </c>
      <c r="O141" t="s">
        <v>146</v>
      </c>
      <c r="P141" t="str">
        <f t="shared" si="57"/>
        <v xml:space="preserve">
</v>
      </c>
      <c r="Q141" t="str">
        <f t="shared" si="58"/>
        <v xml:space="preserve">
&lt;br&gt;&lt;br&gt;
</v>
      </c>
      <c r="R141" t="str">
        <f t="shared" si="59"/>
        <v/>
      </c>
      <c r="S141" t="str">
        <f t="shared" si="60"/>
        <v/>
      </c>
      <c r="T141" t="str">
        <f t="shared" si="61"/>
        <v/>
      </c>
      <c r="U141" t="str">
        <f t="shared" si="62"/>
        <v/>
      </c>
      <c r="V141" t="str">
        <f t="shared" si="63"/>
        <v/>
      </c>
      <c r="W141">
        <f t="shared" si="64"/>
        <v>140</v>
      </c>
      <c r="X141" s="11" t="s">
        <v>147</v>
      </c>
      <c r="Y141" s="12" t="s">
        <v>148</v>
      </c>
      <c r="Z141" s="12" t="s">
        <v>149</v>
      </c>
      <c r="AA141" s="12" t="s">
        <v>150</v>
      </c>
      <c r="AB141" s="1" t="str">
        <f>CONCATENATE(RBs!B42," ",RBs!A42)</f>
        <v>Ray Davis</v>
      </c>
      <c r="AC141" t="str">
        <f>RBs!E42</f>
        <v>RB</v>
      </c>
      <c r="AD141" t="str">
        <f>RBs!C42</f>
        <v>Bills</v>
      </c>
      <c r="AE141">
        <f>RBs!D42</f>
        <v>12</v>
      </c>
      <c r="AF141">
        <f>RBs!P42</f>
        <v>1</v>
      </c>
      <c r="AG141">
        <f>RBs!R42</f>
        <v>-2</v>
      </c>
      <c r="AH141">
        <f>RBs!T42</f>
        <v>3</v>
      </c>
      <c r="AI141">
        <f>RBs!V42</f>
        <v>1</v>
      </c>
      <c r="AJ141" s="70">
        <f>RBs!X42</f>
        <v>11</v>
      </c>
      <c r="AK141" t="str">
        <f t="shared" si="65"/>
        <v>Ray Davis</v>
      </c>
      <c r="AL141" s="52">
        <f t="shared" si="66"/>
        <v>1</v>
      </c>
      <c r="AM141" s="52">
        <f t="shared" si="67"/>
        <v>1</v>
      </c>
      <c r="AN141" s="52">
        <f t="shared" si="68"/>
        <v>2</v>
      </c>
      <c r="AO141" s="52">
        <f t="shared" si="69"/>
        <v>1</v>
      </c>
      <c r="AP141" s="52">
        <f t="shared" si="70"/>
        <v>5</v>
      </c>
      <c r="AQ141">
        <f t="shared" si="71"/>
        <v>1</v>
      </c>
      <c r="AR141">
        <f t="shared" si="72"/>
        <v>1</v>
      </c>
      <c r="AS141">
        <f t="shared" si="73"/>
        <v>3</v>
      </c>
      <c r="AT141">
        <f t="shared" si="74"/>
        <v>1</v>
      </c>
      <c r="AU141">
        <f t="shared" si="75"/>
        <v>11</v>
      </c>
    </row>
    <row r="142" spans="2:47" x14ac:dyDescent="0.35">
      <c r="B142" t="str">
        <f t="shared" si="51"/>
        <v xml:space="preserve">&lt;li&gt; JK Dobbins, RB, Chargers. Bye: 5.  &lt;/li&gt;  </v>
      </c>
      <c r="C142" t="str">
        <f t="shared" si="52"/>
        <v xml:space="preserve">&lt;li&gt; JK Dobbins, RB, Chargers. Bye: 5.  -- &lt;b&gt;$1&lt;/b&gt; &lt;/li&gt;  </v>
      </c>
      <c r="D142" t="str">
        <f t="shared" si="53"/>
        <v xml:space="preserve">&lt;li&gt; JK Dobbins, RB, Chargers. Bye: 5.  -- &lt;b&gt;$1&lt;/b&gt; &lt;/li&gt;  </v>
      </c>
      <c r="E142" t="str">
        <f t="shared" si="54"/>
        <v xml:space="preserve">&lt;li&gt; JK Dobbins, RB, Chargers. Bye: 5.  -- &lt;b&gt;$1&lt;/b&gt; &lt;/li&gt;  </v>
      </c>
      <c r="F142" t="str">
        <f t="shared" si="55"/>
        <v xml:space="preserve">&lt;li&gt; JK Dobbins, RB, Chargers. Bye: 5.  -- &lt;b&gt;$1&lt;/b&gt; &lt;/li&gt;  </v>
      </c>
      <c r="G142" t="str">
        <f t="shared" si="56"/>
        <v xml:space="preserve">&lt;li&gt; JK Dobbins, RB, Chargers. Bye: 5.  -- &lt;b&gt;$5&lt;/b&gt; &lt;/li&gt;  </v>
      </c>
      <c r="H142" t="s">
        <v>139</v>
      </c>
      <c r="I142" t="s">
        <v>140</v>
      </c>
      <c r="J142" t="s">
        <v>141</v>
      </c>
      <c r="K142" t="s">
        <v>142</v>
      </c>
      <c r="L142" t="s">
        <v>143</v>
      </c>
      <c r="M142" t="s">
        <v>144</v>
      </c>
      <c r="N142" t="s">
        <v>145</v>
      </c>
      <c r="O142" t="s">
        <v>146</v>
      </c>
      <c r="P142" t="str">
        <f t="shared" si="57"/>
        <v xml:space="preserve">
</v>
      </c>
      <c r="Q142" t="str">
        <f t="shared" si="58"/>
        <v xml:space="preserve"> </v>
      </c>
      <c r="R142" t="str">
        <f t="shared" si="59"/>
        <v/>
      </c>
      <c r="S142" t="str">
        <f t="shared" si="60"/>
        <v/>
      </c>
      <c r="T142" t="str">
        <f t="shared" si="61"/>
        <v/>
      </c>
      <c r="U142" t="str">
        <f t="shared" si="62"/>
        <v/>
      </c>
      <c r="V142" t="str">
        <f t="shared" si="63"/>
        <v/>
      </c>
      <c r="W142">
        <f t="shared" si="64"/>
        <v>141</v>
      </c>
      <c r="X142" s="11" t="s">
        <v>147</v>
      </c>
      <c r="Y142" s="12" t="s">
        <v>148</v>
      </c>
      <c r="Z142" s="12" t="s">
        <v>149</v>
      </c>
      <c r="AA142" s="12" t="s">
        <v>150</v>
      </c>
      <c r="AB142" s="1" t="str">
        <f>CONCATENATE(RBs!B43," ",RBs!A43)</f>
        <v>JK Dobbins</v>
      </c>
      <c r="AC142" t="str">
        <f>RBs!E43</f>
        <v>RB</v>
      </c>
      <c r="AD142" t="str">
        <f>RBs!C43</f>
        <v>Chargers</v>
      </c>
      <c r="AE142">
        <f>RBs!D43</f>
        <v>5</v>
      </c>
      <c r="AF142">
        <f>RBs!P43</f>
        <v>0</v>
      </c>
      <c r="AG142">
        <f>RBs!R43</f>
        <v>-10</v>
      </c>
      <c r="AH142">
        <f>RBs!T43</f>
        <v>0</v>
      </c>
      <c r="AI142">
        <f>RBs!V43</f>
        <v>0</v>
      </c>
      <c r="AJ142" s="70">
        <f>RBs!X43</f>
        <v>10</v>
      </c>
      <c r="AK142" t="str">
        <f t="shared" si="65"/>
        <v>JK Dobbins</v>
      </c>
      <c r="AL142" s="52">
        <f t="shared" si="66"/>
        <v>1</v>
      </c>
      <c r="AM142" s="52">
        <f t="shared" si="67"/>
        <v>1</v>
      </c>
      <c r="AN142" s="52">
        <f t="shared" si="68"/>
        <v>1</v>
      </c>
      <c r="AO142" s="52">
        <f t="shared" si="69"/>
        <v>1</v>
      </c>
      <c r="AP142" s="52">
        <f t="shared" si="70"/>
        <v>5</v>
      </c>
      <c r="AQ142">
        <f t="shared" si="71"/>
        <v>1</v>
      </c>
      <c r="AR142">
        <f t="shared" si="72"/>
        <v>1</v>
      </c>
      <c r="AS142">
        <f t="shared" si="73"/>
        <v>1</v>
      </c>
      <c r="AT142">
        <f t="shared" si="74"/>
        <v>1</v>
      </c>
      <c r="AU142">
        <f t="shared" si="75"/>
        <v>10</v>
      </c>
    </row>
    <row r="143" spans="2:47" x14ac:dyDescent="0.35">
      <c r="B143" t="str">
        <f t="shared" si="51"/>
        <v xml:space="preserve">&lt;li&gt; Ty Chandler, RB, Vikings. Bye: 6.  &lt;/li&gt;  </v>
      </c>
      <c r="C143" t="str">
        <f t="shared" si="52"/>
        <v xml:space="preserve">&lt;li&gt; Ty Chandler, RB, Vikings. Bye: 6.  -- &lt;b&gt;$1&lt;/b&gt; &lt;/li&gt;  </v>
      </c>
      <c r="D143" t="str">
        <f t="shared" si="53"/>
        <v xml:space="preserve">&lt;li&gt; Ty Chandler, RB, Vikings. Bye: 6.  -- &lt;b&gt;$1&lt;/b&gt; &lt;/li&gt;  </v>
      </c>
      <c r="E143" t="str">
        <f t="shared" si="54"/>
        <v xml:space="preserve">&lt;li&gt; Ty Chandler, RB, Vikings. Bye: 6.  -- &lt;b&gt;$1&lt;/b&gt; &lt;/li&gt;  </v>
      </c>
      <c r="F143" t="str">
        <f t="shared" si="55"/>
        <v xml:space="preserve">&lt;li&gt; Ty Chandler, RB, Vikings. Bye: 6.  -- &lt;b&gt;$1&lt;/b&gt; &lt;/li&gt;  </v>
      </c>
      <c r="G143" t="str">
        <f t="shared" si="56"/>
        <v xml:space="preserve">&lt;li&gt; Ty Chandler, RB, Vikings. Bye: 6.  -- &lt;b&gt;$1&lt;/b&gt; &lt;/li&gt;  </v>
      </c>
      <c r="H143" t="s">
        <v>139</v>
      </c>
      <c r="I143" t="s">
        <v>140</v>
      </c>
      <c r="J143" t="s">
        <v>141</v>
      </c>
      <c r="K143" t="s">
        <v>142</v>
      </c>
      <c r="L143" t="s">
        <v>143</v>
      </c>
      <c r="M143" t="s">
        <v>144</v>
      </c>
      <c r="N143" t="s">
        <v>145</v>
      </c>
      <c r="O143" t="s">
        <v>146</v>
      </c>
      <c r="P143" t="str">
        <f t="shared" si="57"/>
        <v xml:space="preserve">
</v>
      </c>
      <c r="Q143" t="str">
        <f t="shared" si="58"/>
        <v xml:space="preserve"> </v>
      </c>
      <c r="R143" t="str">
        <f t="shared" si="59"/>
        <v/>
      </c>
      <c r="S143" t="str">
        <f t="shared" si="60"/>
        <v/>
      </c>
      <c r="T143" t="str">
        <f t="shared" si="61"/>
        <v/>
      </c>
      <c r="U143" t="str">
        <f t="shared" si="62"/>
        <v/>
      </c>
      <c r="V143" t="str">
        <f t="shared" si="63"/>
        <v/>
      </c>
      <c r="W143">
        <f t="shared" si="64"/>
        <v>142</v>
      </c>
      <c r="X143" s="11" t="s">
        <v>147</v>
      </c>
      <c r="Y143" s="12" t="s">
        <v>148</v>
      </c>
      <c r="Z143" s="12" t="s">
        <v>149</v>
      </c>
      <c r="AA143" s="12" t="s">
        <v>150</v>
      </c>
      <c r="AB143" s="1" t="str">
        <f>CONCATENATE(RBs!B44," ",RBs!A44)</f>
        <v>Ty Chandler</v>
      </c>
      <c r="AC143" t="str">
        <f>RBs!E44</f>
        <v>RB</v>
      </c>
      <c r="AD143" t="str">
        <f>RBs!C44</f>
        <v>Vikings</v>
      </c>
      <c r="AE143">
        <f>RBs!D44</f>
        <v>6</v>
      </c>
      <c r="AF143">
        <f>RBs!P44</f>
        <v>-16</v>
      </c>
      <c r="AG143">
        <f>RBs!R44</f>
        <v>-11</v>
      </c>
      <c r="AH143">
        <f>RBs!T44</f>
        <v>-11</v>
      </c>
      <c r="AI143">
        <f>RBs!V44</f>
        <v>-16</v>
      </c>
      <c r="AJ143" s="70">
        <f>RBs!X44</f>
        <v>-6</v>
      </c>
      <c r="AK143" t="str">
        <f t="shared" si="65"/>
        <v>Ty Chandler</v>
      </c>
      <c r="AL143" s="52">
        <f t="shared" si="66"/>
        <v>1</v>
      </c>
      <c r="AM143" s="52">
        <f t="shared" si="67"/>
        <v>1</v>
      </c>
      <c r="AN143" s="52">
        <f t="shared" si="68"/>
        <v>1</v>
      </c>
      <c r="AO143" s="52">
        <f t="shared" si="69"/>
        <v>1</v>
      </c>
      <c r="AP143" s="52">
        <f t="shared" si="70"/>
        <v>1</v>
      </c>
      <c r="AQ143">
        <f t="shared" si="71"/>
        <v>1</v>
      </c>
      <c r="AR143">
        <f t="shared" si="72"/>
        <v>1</v>
      </c>
      <c r="AS143">
        <f t="shared" si="73"/>
        <v>1</v>
      </c>
      <c r="AT143">
        <f t="shared" si="74"/>
        <v>1</v>
      </c>
      <c r="AU143">
        <f t="shared" si="75"/>
        <v>1</v>
      </c>
    </row>
    <row r="144" spans="2:47" x14ac:dyDescent="0.35">
      <c r="B144" t="str">
        <f t="shared" si="51"/>
        <v xml:space="preserve">&lt;li&gt; Trey Benson, RB, Cardinals. Bye: 11.  &lt;/li&gt;  </v>
      </c>
      <c r="C144" t="str">
        <f t="shared" si="52"/>
        <v xml:space="preserve">&lt;li&gt; Trey Benson, RB, Cardinals. Bye: 11.  -- &lt;b&gt;$1&lt;/b&gt; &lt;/li&gt;  </v>
      </c>
      <c r="D144" t="str">
        <f t="shared" si="53"/>
        <v xml:space="preserve">&lt;li&gt; Trey Benson, RB, Cardinals. Bye: 11.  -- &lt;b&gt;$1&lt;/b&gt; &lt;/li&gt;  </v>
      </c>
      <c r="E144" t="str">
        <f t="shared" si="54"/>
        <v xml:space="preserve">&lt;li&gt; Trey Benson, RB, Cardinals. Bye: 11.  -- &lt;b&gt;$1&lt;/b&gt; &lt;/li&gt;  </v>
      </c>
      <c r="F144" t="str">
        <f t="shared" si="55"/>
        <v xml:space="preserve">&lt;li&gt; Trey Benson, RB, Cardinals. Bye: 11.  -- &lt;b&gt;$1&lt;/b&gt; &lt;/li&gt;  </v>
      </c>
      <c r="G144" t="str">
        <f t="shared" si="56"/>
        <v xml:space="preserve">&lt;li&gt; Trey Benson, RB, Cardinals. Bye: 11.  -- &lt;b&gt;$3&lt;/b&gt; &lt;/li&gt;  </v>
      </c>
      <c r="H144" t="s">
        <v>139</v>
      </c>
      <c r="I144" t="s">
        <v>140</v>
      </c>
      <c r="J144" t="s">
        <v>141</v>
      </c>
      <c r="K144" t="s">
        <v>142</v>
      </c>
      <c r="L144" t="s">
        <v>143</v>
      </c>
      <c r="M144" t="s">
        <v>144</v>
      </c>
      <c r="N144" t="s">
        <v>145</v>
      </c>
      <c r="O144" t="s">
        <v>146</v>
      </c>
      <c r="P144" t="str">
        <f t="shared" si="57"/>
        <v xml:space="preserve">
</v>
      </c>
      <c r="Q144" t="str">
        <f t="shared" si="58"/>
        <v xml:space="preserve"> </v>
      </c>
      <c r="R144" t="str">
        <f t="shared" si="59"/>
        <v/>
      </c>
      <c r="S144" t="str">
        <f t="shared" si="60"/>
        <v/>
      </c>
      <c r="T144" t="str">
        <f t="shared" si="61"/>
        <v/>
      </c>
      <c r="U144" t="str">
        <f t="shared" si="62"/>
        <v/>
      </c>
      <c r="V144" t="str">
        <f t="shared" si="63"/>
        <v/>
      </c>
      <c r="W144">
        <f t="shared" si="64"/>
        <v>143</v>
      </c>
      <c r="X144" s="11" t="s">
        <v>147</v>
      </c>
      <c r="Y144" s="12" t="s">
        <v>148</v>
      </c>
      <c r="Z144" s="12" t="s">
        <v>149</v>
      </c>
      <c r="AA144" s="12" t="s">
        <v>150</v>
      </c>
      <c r="AB144" s="1" t="str">
        <f>CONCATENATE(RBs!B45," ",RBs!A45)</f>
        <v>Trey Benson</v>
      </c>
      <c r="AC144" t="str">
        <f>RBs!E45</f>
        <v>RB</v>
      </c>
      <c r="AD144" t="str">
        <f>RBs!C45</f>
        <v>Cardinals</v>
      </c>
      <c r="AE144">
        <f>RBs!D45</f>
        <v>11</v>
      </c>
      <c r="AF144">
        <f>RBs!P45</f>
        <v>-5</v>
      </c>
      <c r="AG144">
        <f>RBs!R45</f>
        <v>-12</v>
      </c>
      <c r="AH144">
        <f>RBs!T45</f>
        <v>1</v>
      </c>
      <c r="AI144">
        <f>RBs!V45</f>
        <v>-5</v>
      </c>
      <c r="AJ144" s="70">
        <f>RBs!X45</f>
        <v>5</v>
      </c>
      <c r="AK144" t="str">
        <f t="shared" si="65"/>
        <v>Trey Benson</v>
      </c>
      <c r="AL144" s="52">
        <f t="shared" si="66"/>
        <v>1</v>
      </c>
      <c r="AM144" s="52">
        <f t="shared" si="67"/>
        <v>1</v>
      </c>
      <c r="AN144" s="52">
        <f t="shared" si="68"/>
        <v>1</v>
      </c>
      <c r="AO144" s="52">
        <f t="shared" si="69"/>
        <v>1</v>
      </c>
      <c r="AP144" s="52">
        <f t="shared" si="70"/>
        <v>3</v>
      </c>
      <c r="AQ144">
        <f t="shared" si="71"/>
        <v>1</v>
      </c>
      <c r="AR144">
        <f t="shared" si="72"/>
        <v>1</v>
      </c>
      <c r="AS144">
        <f t="shared" si="73"/>
        <v>1</v>
      </c>
      <c r="AT144">
        <f t="shared" si="74"/>
        <v>1</v>
      </c>
      <c r="AU144">
        <f t="shared" si="75"/>
        <v>5</v>
      </c>
    </row>
    <row r="145" spans="2:47" x14ac:dyDescent="0.35">
      <c r="B145" t="str">
        <f t="shared" si="51"/>
        <v xml:space="preserve">&lt;li&gt; Nick Chubb, RB, Browns. Bye: 10.  &lt;/li&gt;  </v>
      </c>
      <c r="C145" t="str">
        <f t="shared" si="52"/>
        <v xml:space="preserve">&lt;li&gt; Nick Chubb, RB, Browns. Bye: 10.  -- &lt;b&gt;$1&lt;/b&gt; &lt;/li&gt;  </v>
      </c>
      <c r="D145" t="str">
        <f t="shared" si="53"/>
        <v xml:space="preserve">&lt;li&gt; Nick Chubb, RB, Browns. Bye: 10.  -- &lt;b&gt;$1&lt;/b&gt; &lt;/li&gt;  </v>
      </c>
      <c r="E145" t="str">
        <f t="shared" si="54"/>
        <v xml:space="preserve">&lt;li&gt; Nick Chubb, RB, Browns. Bye: 10.  -- &lt;b&gt;$1&lt;/b&gt; &lt;/li&gt;  </v>
      </c>
      <c r="F145" t="str">
        <f t="shared" si="55"/>
        <v xml:space="preserve">&lt;li&gt; Nick Chubb, RB, Browns. Bye: 10.  -- &lt;b&gt;$1&lt;/b&gt; &lt;/li&gt;  </v>
      </c>
      <c r="G145" t="str">
        <f t="shared" si="56"/>
        <v xml:space="preserve">&lt;li&gt; Nick Chubb, RB, Browns. Bye: 10.  -- &lt;b&gt;$3&lt;/b&gt; &lt;/li&gt;  </v>
      </c>
      <c r="H145" t="s">
        <v>139</v>
      </c>
      <c r="I145" t="s">
        <v>140</v>
      </c>
      <c r="J145" t="s">
        <v>141</v>
      </c>
      <c r="K145" t="s">
        <v>142</v>
      </c>
      <c r="L145" t="s">
        <v>143</v>
      </c>
      <c r="M145" t="s">
        <v>144</v>
      </c>
      <c r="N145" t="s">
        <v>145</v>
      </c>
      <c r="O145" t="s">
        <v>146</v>
      </c>
      <c r="P145" t="str">
        <f t="shared" si="57"/>
        <v xml:space="preserve">
</v>
      </c>
      <c r="Q145" t="str">
        <f t="shared" si="58"/>
        <v xml:space="preserve"> </v>
      </c>
      <c r="R145" t="str">
        <f t="shared" si="59"/>
        <v/>
      </c>
      <c r="S145" t="str">
        <f t="shared" si="60"/>
        <v/>
      </c>
      <c r="T145" t="str">
        <f t="shared" si="61"/>
        <v/>
      </c>
      <c r="U145" t="str">
        <f t="shared" si="62"/>
        <v/>
      </c>
      <c r="V145" t="str">
        <f t="shared" si="63"/>
        <v/>
      </c>
      <c r="W145">
        <f t="shared" si="64"/>
        <v>144</v>
      </c>
      <c r="X145" s="11" t="s">
        <v>147</v>
      </c>
      <c r="Y145" s="12" t="s">
        <v>148</v>
      </c>
      <c r="Z145" s="12" t="s">
        <v>149</v>
      </c>
      <c r="AA145" s="12" t="s">
        <v>150</v>
      </c>
      <c r="AB145" s="1" t="str">
        <f>CONCATENATE(RBs!B46," ",RBs!A46)</f>
        <v>Nick Chubb</v>
      </c>
      <c r="AC145" t="str">
        <f>RBs!E46</f>
        <v>RB</v>
      </c>
      <c r="AD145" t="str">
        <f>RBs!C46</f>
        <v>Browns</v>
      </c>
      <c r="AE145">
        <f>RBs!D46</f>
        <v>10</v>
      </c>
      <c r="AF145">
        <f>RBs!P46</f>
        <v>-5</v>
      </c>
      <c r="AG145">
        <f>RBs!R46</f>
        <v>-14</v>
      </c>
      <c r="AH145">
        <f>RBs!T46</f>
        <v>-3</v>
      </c>
      <c r="AI145">
        <f>RBs!V46</f>
        <v>-5</v>
      </c>
      <c r="AJ145" s="70">
        <f>RBs!X46</f>
        <v>5</v>
      </c>
      <c r="AK145" t="str">
        <f t="shared" si="65"/>
        <v>Nick Chubb</v>
      </c>
      <c r="AL145" s="52">
        <f t="shared" si="66"/>
        <v>1</v>
      </c>
      <c r="AM145" s="52">
        <f t="shared" si="67"/>
        <v>1</v>
      </c>
      <c r="AN145" s="52">
        <f t="shared" si="68"/>
        <v>1</v>
      </c>
      <c r="AO145" s="52">
        <f t="shared" si="69"/>
        <v>1</v>
      </c>
      <c r="AP145" s="52">
        <f t="shared" si="70"/>
        <v>3</v>
      </c>
      <c r="AQ145">
        <f t="shared" si="71"/>
        <v>1</v>
      </c>
      <c r="AR145">
        <f t="shared" si="72"/>
        <v>1</v>
      </c>
      <c r="AS145">
        <f t="shared" si="73"/>
        <v>1</v>
      </c>
      <c r="AT145">
        <f t="shared" si="74"/>
        <v>1</v>
      </c>
      <c r="AU145">
        <f t="shared" si="75"/>
        <v>5</v>
      </c>
    </row>
    <row r="146" spans="2:47" x14ac:dyDescent="0.35">
      <c r="B146" t="str">
        <f t="shared" si="51"/>
        <v xml:space="preserve">&lt;li&gt; Blake Corum, RB, Rams. Bye: 6.  &lt;/li&gt;  </v>
      </c>
      <c r="C146" t="str">
        <f t="shared" si="52"/>
        <v xml:space="preserve">&lt;li&gt; Blake Corum, RB, Rams. Bye: 6.  -- &lt;b&gt;$1&lt;/b&gt; &lt;/li&gt;  </v>
      </c>
      <c r="D146" t="str">
        <f t="shared" si="53"/>
        <v xml:space="preserve">&lt;li&gt; Blake Corum, RB, Rams. Bye: 6.  -- &lt;b&gt;$1&lt;/b&gt; &lt;/li&gt;  </v>
      </c>
      <c r="E146" t="str">
        <f t="shared" si="54"/>
        <v xml:space="preserve">&lt;li&gt; Blake Corum, RB, Rams. Bye: 6.  -- &lt;b&gt;$3&lt;/b&gt; &lt;/li&gt;  </v>
      </c>
      <c r="F146" t="str">
        <f t="shared" si="55"/>
        <v xml:space="preserve">&lt;li&gt; Blake Corum, RB, Rams. Bye: 6.  -- &lt;b&gt;$1&lt;/b&gt; &lt;/li&gt;  </v>
      </c>
      <c r="G146" t="str">
        <f t="shared" si="56"/>
        <v xml:space="preserve">&lt;li&gt; Blake Corum, RB, Rams. Bye: 6.  -- &lt;b&gt;$3&lt;/b&gt; &lt;/li&gt;  </v>
      </c>
      <c r="H146" t="s">
        <v>139</v>
      </c>
      <c r="I146" t="s">
        <v>140</v>
      </c>
      <c r="J146" t="s">
        <v>141</v>
      </c>
      <c r="K146" t="s">
        <v>142</v>
      </c>
      <c r="L146" t="s">
        <v>143</v>
      </c>
      <c r="M146" t="s">
        <v>144</v>
      </c>
      <c r="N146" t="s">
        <v>145</v>
      </c>
      <c r="O146" t="s">
        <v>146</v>
      </c>
      <c r="P146" t="str">
        <f t="shared" si="57"/>
        <v xml:space="preserve">
</v>
      </c>
      <c r="Q146" t="str">
        <f t="shared" si="58"/>
        <v xml:space="preserve"> </v>
      </c>
      <c r="R146" t="str">
        <f t="shared" si="59"/>
        <v/>
      </c>
      <c r="S146" t="str">
        <f t="shared" si="60"/>
        <v/>
      </c>
      <c r="T146" t="str">
        <f t="shared" si="61"/>
        <v/>
      </c>
      <c r="U146" t="str">
        <f t="shared" si="62"/>
        <v/>
      </c>
      <c r="V146" t="str">
        <f t="shared" si="63"/>
        <v/>
      </c>
      <c r="W146">
        <f t="shared" si="64"/>
        <v>145</v>
      </c>
      <c r="X146" s="11" t="s">
        <v>147</v>
      </c>
      <c r="Y146" s="12" t="s">
        <v>148</v>
      </c>
      <c r="Z146" s="12" t="s">
        <v>149</v>
      </c>
      <c r="AA146" s="12" t="s">
        <v>150</v>
      </c>
      <c r="AB146" s="1" t="str">
        <f>CONCATENATE(RBs!B47," ",RBs!A47)</f>
        <v>Blake Corum</v>
      </c>
      <c r="AC146" t="str">
        <f>RBs!E47</f>
        <v>RB</v>
      </c>
      <c r="AD146" t="str">
        <f>RBs!C47</f>
        <v>Rams</v>
      </c>
      <c r="AE146">
        <f>RBs!D47</f>
        <v>6</v>
      </c>
      <c r="AF146">
        <f>RBs!P47</f>
        <v>-3</v>
      </c>
      <c r="AG146">
        <f>RBs!R47</f>
        <v>-16</v>
      </c>
      <c r="AH146">
        <f>RBs!T47</f>
        <v>4</v>
      </c>
      <c r="AI146">
        <f>RBs!V47</f>
        <v>-3</v>
      </c>
      <c r="AJ146" s="70">
        <f>RBs!X47</f>
        <v>7</v>
      </c>
      <c r="AK146" t="str">
        <f t="shared" si="65"/>
        <v>Blake Corum</v>
      </c>
      <c r="AL146" s="52">
        <f t="shared" si="66"/>
        <v>1</v>
      </c>
      <c r="AM146" s="52">
        <f t="shared" si="67"/>
        <v>1</v>
      </c>
      <c r="AN146" s="52">
        <f t="shared" si="68"/>
        <v>3</v>
      </c>
      <c r="AO146" s="52">
        <f t="shared" si="69"/>
        <v>1</v>
      </c>
      <c r="AP146" s="52">
        <f t="shared" si="70"/>
        <v>3</v>
      </c>
      <c r="AQ146">
        <f t="shared" si="71"/>
        <v>1</v>
      </c>
      <c r="AR146">
        <f t="shared" si="72"/>
        <v>1</v>
      </c>
      <c r="AS146">
        <f t="shared" si="73"/>
        <v>4</v>
      </c>
      <c r="AT146">
        <f t="shared" si="74"/>
        <v>1</v>
      </c>
      <c r="AU146">
        <f t="shared" si="75"/>
        <v>7</v>
      </c>
    </row>
    <row r="147" spans="2:47" x14ac:dyDescent="0.35">
      <c r="B147" t="str">
        <f t="shared" si="51"/>
        <v xml:space="preserve">&lt;li&gt; Jonathon Brooks, RB, Panthers. Bye: 11.  &lt;/li&gt;  </v>
      </c>
      <c r="C147" t="str">
        <f t="shared" si="52"/>
        <v xml:space="preserve">&lt;li&gt; Jonathon Brooks, RB, Panthers. Bye: 11.  -- &lt;b&gt;$1&lt;/b&gt; &lt;/li&gt;  </v>
      </c>
      <c r="D147" t="str">
        <f t="shared" si="53"/>
        <v xml:space="preserve">&lt;li&gt; Jonathon Brooks, RB, Panthers. Bye: 11.  -- &lt;b&gt;$1&lt;/b&gt; &lt;/li&gt;  </v>
      </c>
      <c r="E147" t="str">
        <f t="shared" si="54"/>
        <v xml:space="preserve">&lt;li&gt; Jonathon Brooks, RB, Panthers. Bye: 11.  -- &lt;b&gt;$1&lt;/b&gt; &lt;/li&gt;  </v>
      </c>
      <c r="F147" t="str">
        <f t="shared" si="55"/>
        <v xml:space="preserve">&lt;li&gt; Jonathon Brooks, RB, Panthers. Bye: 11.  -- &lt;b&gt;$1&lt;/b&gt; &lt;/li&gt;  </v>
      </c>
      <c r="G147" t="str">
        <f t="shared" si="56"/>
        <v xml:space="preserve">&lt;li&gt; Jonathon Brooks, RB, Panthers. Bye: 11.  -- &lt;b&gt;$1&lt;/b&gt; &lt;/li&gt;  </v>
      </c>
      <c r="H147" t="s">
        <v>139</v>
      </c>
      <c r="I147" t="s">
        <v>140</v>
      </c>
      <c r="J147" t="s">
        <v>141</v>
      </c>
      <c r="K147" t="s">
        <v>142</v>
      </c>
      <c r="L147" t="s">
        <v>143</v>
      </c>
      <c r="M147" t="s">
        <v>144</v>
      </c>
      <c r="N147" t="s">
        <v>145</v>
      </c>
      <c r="O147" t="s">
        <v>146</v>
      </c>
      <c r="P147" t="str">
        <f t="shared" si="57"/>
        <v xml:space="preserve">
</v>
      </c>
      <c r="Q147" t="str">
        <f t="shared" si="58"/>
        <v xml:space="preserve"> </v>
      </c>
      <c r="R147" t="str">
        <f t="shared" si="59"/>
        <v/>
      </c>
      <c r="S147" t="str">
        <f t="shared" si="60"/>
        <v/>
      </c>
      <c r="T147" t="str">
        <f t="shared" si="61"/>
        <v/>
      </c>
      <c r="U147" t="str">
        <f t="shared" si="62"/>
        <v/>
      </c>
      <c r="V147" t="str">
        <f t="shared" si="63"/>
        <v/>
      </c>
      <c r="W147">
        <f t="shared" si="64"/>
        <v>146</v>
      </c>
      <c r="X147" s="11" t="s">
        <v>147</v>
      </c>
      <c r="Y147" s="12" t="s">
        <v>148</v>
      </c>
      <c r="Z147" s="12" t="s">
        <v>149</v>
      </c>
      <c r="AA147" s="12" t="s">
        <v>150</v>
      </c>
      <c r="AB147" s="1" t="str">
        <f>CONCATENATE(RBs!B48," ",RBs!A48)</f>
        <v>Jonathon Brooks</v>
      </c>
      <c r="AC147" t="str">
        <f>RBs!E48</f>
        <v>RB</v>
      </c>
      <c r="AD147" t="str">
        <f>RBs!C48</f>
        <v>Panthers</v>
      </c>
      <c r="AE147">
        <f>RBs!D48</f>
        <v>11</v>
      </c>
      <c r="AF147">
        <f>RBs!P48</f>
        <v>-16</v>
      </c>
      <c r="AG147">
        <f>RBs!R48</f>
        <v>-17</v>
      </c>
      <c r="AH147">
        <f>RBs!T48</f>
        <v>-11</v>
      </c>
      <c r="AI147">
        <f>RBs!V48</f>
        <v>-16</v>
      </c>
      <c r="AJ147" s="70">
        <f>RBs!X48</f>
        <v>-6</v>
      </c>
      <c r="AK147" t="str">
        <f t="shared" si="65"/>
        <v>Jonathon Brooks</v>
      </c>
      <c r="AL147" s="52">
        <f t="shared" si="66"/>
        <v>1</v>
      </c>
      <c r="AM147" s="52">
        <f t="shared" si="67"/>
        <v>1</v>
      </c>
      <c r="AN147" s="52">
        <f t="shared" si="68"/>
        <v>1</v>
      </c>
      <c r="AO147" s="52">
        <f t="shared" si="69"/>
        <v>1</v>
      </c>
      <c r="AP147" s="52">
        <f t="shared" si="70"/>
        <v>1</v>
      </c>
      <c r="AQ147">
        <f t="shared" si="71"/>
        <v>1</v>
      </c>
      <c r="AR147">
        <f t="shared" si="72"/>
        <v>1</v>
      </c>
      <c r="AS147">
        <f t="shared" si="73"/>
        <v>1</v>
      </c>
      <c r="AT147">
        <f t="shared" si="74"/>
        <v>1</v>
      </c>
      <c r="AU147">
        <f t="shared" si="75"/>
        <v>1</v>
      </c>
    </row>
    <row r="148" spans="2:47" x14ac:dyDescent="0.35">
      <c r="B148" t="str">
        <f t="shared" si="51"/>
        <v xml:space="preserve">&lt;li&gt; Samaje Perine, RB, Broncos. Bye: 14.  &lt;/li&gt;  </v>
      </c>
      <c r="C148" t="str">
        <f t="shared" si="52"/>
        <v xml:space="preserve">&lt;li&gt; Samaje Perine, RB, Broncos. Bye: 14.  -- &lt;b&gt;$1&lt;/b&gt; &lt;/li&gt;  </v>
      </c>
      <c r="D148" t="str">
        <f t="shared" si="53"/>
        <v xml:space="preserve">&lt;li&gt; Samaje Perine, RB, Broncos. Bye: 14.  -- &lt;b&gt;$1&lt;/b&gt; &lt;/li&gt;  </v>
      </c>
      <c r="E148" t="str">
        <f t="shared" si="54"/>
        <v xml:space="preserve">&lt;li&gt; Samaje Perine, RB, Broncos. Bye: 14.  -- &lt;b&gt;$1&lt;/b&gt; &lt;/li&gt;  </v>
      </c>
      <c r="F148" t="str">
        <f t="shared" si="55"/>
        <v xml:space="preserve">&lt;li&gt; Samaje Perine, RB, Broncos. Bye: 14.  -- &lt;b&gt;$1&lt;/b&gt; &lt;/li&gt;  </v>
      </c>
      <c r="G148" t="str">
        <f t="shared" si="56"/>
        <v xml:space="preserve">&lt;li&gt; Samaje Perine, RB, Broncos. Bye: 14.  -- &lt;b&gt;$1&lt;/b&gt; &lt;/li&gt;  </v>
      </c>
      <c r="H148" t="s">
        <v>139</v>
      </c>
      <c r="I148" t="s">
        <v>140</v>
      </c>
      <c r="J148" t="s">
        <v>141</v>
      </c>
      <c r="K148" t="s">
        <v>142</v>
      </c>
      <c r="L148" t="s">
        <v>143</v>
      </c>
      <c r="M148" t="s">
        <v>144</v>
      </c>
      <c r="N148" t="s">
        <v>145</v>
      </c>
      <c r="O148" t="s">
        <v>146</v>
      </c>
      <c r="P148" t="str">
        <f t="shared" si="57"/>
        <v xml:space="preserve">
</v>
      </c>
      <c r="Q148" t="str">
        <f t="shared" si="58"/>
        <v xml:space="preserve"> </v>
      </c>
      <c r="R148" t="str">
        <f t="shared" si="59"/>
        <v/>
      </c>
      <c r="S148" t="str">
        <f t="shared" si="60"/>
        <v/>
      </c>
      <c r="T148" t="str">
        <f t="shared" si="61"/>
        <v/>
      </c>
      <c r="U148" t="str">
        <f t="shared" si="62"/>
        <v/>
      </c>
      <c r="V148" t="str">
        <f t="shared" si="63"/>
        <v/>
      </c>
      <c r="W148">
        <f t="shared" si="64"/>
        <v>147</v>
      </c>
      <c r="X148" s="11" t="s">
        <v>147</v>
      </c>
      <c r="Y148" s="12" t="s">
        <v>148</v>
      </c>
      <c r="Z148" s="12" t="s">
        <v>149</v>
      </c>
      <c r="AA148" s="12" t="s">
        <v>150</v>
      </c>
      <c r="AB148" s="1" t="str">
        <f>CONCATENATE(RBs!B49," ",RBs!A49)</f>
        <v>Samaje Perine</v>
      </c>
      <c r="AC148" t="str">
        <f>RBs!E49</f>
        <v>RB</v>
      </c>
      <c r="AD148" t="str">
        <f>RBs!C49</f>
        <v>Broncos</v>
      </c>
      <c r="AE148">
        <f>RBs!D49</f>
        <v>14</v>
      </c>
      <c r="AF148">
        <f>RBs!P49</f>
        <v>-42</v>
      </c>
      <c r="AG148">
        <f>RBs!R49</f>
        <v>-17</v>
      </c>
      <c r="AH148">
        <f>RBs!T49</f>
        <v>-31</v>
      </c>
      <c r="AI148">
        <f>RBs!V49</f>
        <v>-42</v>
      </c>
      <c r="AJ148" s="70">
        <f>RBs!X49</f>
        <v>-32</v>
      </c>
      <c r="AK148" t="str">
        <f t="shared" si="65"/>
        <v>Samaje Perine</v>
      </c>
      <c r="AL148" s="52">
        <f t="shared" si="66"/>
        <v>1</v>
      </c>
      <c r="AM148" s="52">
        <f t="shared" si="67"/>
        <v>1</v>
      </c>
      <c r="AN148" s="52">
        <f t="shared" si="68"/>
        <v>1</v>
      </c>
      <c r="AO148" s="52">
        <f t="shared" si="69"/>
        <v>1</v>
      </c>
      <c r="AP148" s="52">
        <f t="shared" si="70"/>
        <v>1</v>
      </c>
      <c r="AQ148">
        <f t="shared" si="71"/>
        <v>1</v>
      </c>
      <c r="AR148">
        <f t="shared" si="72"/>
        <v>1</v>
      </c>
      <c r="AS148">
        <f t="shared" si="73"/>
        <v>1</v>
      </c>
      <c r="AT148">
        <f t="shared" si="74"/>
        <v>1</v>
      </c>
      <c r="AU148">
        <f t="shared" si="75"/>
        <v>1</v>
      </c>
    </row>
    <row r="149" spans="2:47" x14ac:dyDescent="0.35">
      <c r="B149" t="str">
        <f t="shared" si="51"/>
        <v xml:space="preserve">&lt;li&gt; Jaylen Wright, RB, Dolphins. Bye: 6.  &lt;/li&gt;  </v>
      </c>
      <c r="C149" t="str">
        <f t="shared" si="52"/>
        <v xml:space="preserve">&lt;li&gt; Jaylen Wright, RB, Dolphins. Bye: 6.  -- &lt;b&gt;$1&lt;/b&gt; &lt;/li&gt;  </v>
      </c>
      <c r="D149" t="str">
        <f t="shared" si="53"/>
        <v xml:space="preserve">&lt;li&gt; Jaylen Wright, RB, Dolphins. Bye: 6.  -- &lt;b&gt;$1&lt;/b&gt; &lt;/li&gt;  </v>
      </c>
      <c r="E149" t="str">
        <f t="shared" si="54"/>
        <v xml:space="preserve">&lt;li&gt; Jaylen Wright, RB, Dolphins. Bye: 6.  -- &lt;b&gt;$1&lt;/b&gt; &lt;/li&gt;  </v>
      </c>
      <c r="F149" t="str">
        <f t="shared" si="55"/>
        <v xml:space="preserve">&lt;li&gt; Jaylen Wright, RB, Dolphins. Bye: 6.  -- &lt;b&gt;$1&lt;/b&gt; &lt;/li&gt;  </v>
      </c>
      <c r="G149" t="str">
        <f t="shared" si="56"/>
        <v xml:space="preserve">&lt;li&gt; Jaylen Wright, RB, Dolphins. Bye: 6.  -- &lt;b&gt;$1&lt;/b&gt; &lt;/li&gt;  </v>
      </c>
      <c r="H149" t="s">
        <v>139</v>
      </c>
      <c r="I149" t="s">
        <v>140</v>
      </c>
      <c r="J149" t="s">
        <v>141</v>
      </c>
      <c r="K149" t="s">
        <v>142</v>
      </c>
      <c r="L149" t="s">
        <v>143</v>
      </c>
      <c r="M149" t="s">
        <v>144</v>
      </c>
      <c r="N149" t="s">
        <v>145</v>
      </c>
      <c r="O149" t="s">
        <v>146</v>
      </c>
      <c r="P149" t="str">
        <f t="shared" si="57"/>
        <v xml:space="preserve">
</v>
      </c>
      <c r="Q149" t="str">
        <f t="shared" si="58"/>
        <v xml:space="preserve"> </v>
      </c>
      <c r="R149" t="str">
        <f t="shared" si="59"/>
        <v/>
      </c>
      <c r="S149" t="str">
        <f t="shared" si="60"/>
        <v/>
      </c>
      <c r="T149" t="str">
        <f t="shared" si="61"/>
        <v/>
      </c>
      <c r="U149" t="str">
        <f t="shared" si="62"/>
        <v/>
      </c>
      <c r="V149" t="str">
        <f t="shared" si="63"/>
        <v/>
      </c>
      <c r="W149">
        <f t="shared" si="64"/>
        <v>148</v>
      </c>
      <c r="X149" s="11" t="s">
        <v>147</v>
      </c>
      <c r="Y149" s="12" t="s">
        <v>148</v>
      </c>
      <c r="Z149" s="12" t="s">
        <v>149</v>
      </c>
      <c r="AA149" s="12" t="s">
        <v>150</v>
      </c>
      <c r="AB149" s="1" t="str">
        <f>CONCATENATE(RBs!B50," ",RBs!A50)</f>
        <v>Jaylen Wright</v>
      </c>
      <c r="AC149" t="str">
        <f>RBs!E50</f>
        <v>RB</v>
      </c>
      <c r="AD149" t="str">
        <f>RBs!C50</f>
        <v>Dolphins</v>
      </c>
      <c r="AE149">
        <f>RBs!D50</f>
        <v>6</v>
      </c>
      <c r="AF149">
        <f>RBs!P50</f>
        <v>-10</v>
      </c>
      <c r="AG149">
        <f>RBs!R50</f>
        <v>-18</v>
      </c>
      <c r="AH149">
        <f>RBs!T50</f>
        <v>-1</v>
      </c>
      <c r="AI149">
        <f>RBs!V50</f>
        <v>-10</v>
      </c>
      <c r="AJ149" s="70">
        <f>RBs!X50</f>
        <v>0</v>
      </c>
      <c r="AK149" t="str">
        <f t="shared" si="65"/>
        <v>Jaylen Wright</v>
      </c>
      <c r="AL149" s="52">
        <f t="shared" si="66"/>
        <v>1</v>
      </c>
      <c r="AM149" s="52">
        <f t="shared" si="67"/>
        <v>1</v>
      </c>
      <c r="AN149" s="52">
        <f t="shared" si="68"/>
        <v>1</v>
      </c>
      <c r="AO149" s="52">
        <f t="shared" si="69"/>
        <v>1</v>
      </c>
      <c r="AP149" s="52">
        <f t="shared" si="70"/>
        <v>1</v>
      </c>
      <c r="AQ149">
        <f t="shared" si="71"/>
        <v>1</v>
      </c>
      <c r="AR149">
        <f t="shared" si="72"/>
        <v>1</v>
      </c>
      <c r="AS149">
        <f t="shared" si="73"/>
        <v>1</v>
      </c>
      <c r="AT149">
        <f t="shared" si="74"/>
        <v>1</v>
      </c>
      <c r="AU149">
        <f t="shared" si="75"/>
        <v>1</v>
      </c>
    </row>
    <row r="150" spans="2:47" x14ac:dyDescent="0.35">
      <c r="B150" t="str">
        <f t="shared" si="51"/>
        <v xml:space="preserve">&lt;li&gt; Gus Edwards, RB, Chargers. Bye: 5.  &lt;/li&gt;  </v>
      </c>
      <c r="C150" t="str">
        <f t="shared" si="52"/>
        <v xml:space="preserve">&lt;li&gt; Gus Edwards, RB, Chargers. Bye: 5.  -- &lt;b&gt;$1&lt;/b&gt; &lt;/li&gt;  </v>
      </c>
      <c r="D150" t="str">
        <f t="shared" si="53"/>
        <v xml:space="preserve">&lt;li&gt; Gus Edwards, RB, Chargers. Bye: 5.  -- &lt;b&gt;$1&lt;/b&gt; &lt;/li&gt;  </v>
      </c>
      <c r="E150" t="str">
        <f t="shared" si="54"/>
        <v xml:space="preserve">&lt;li&gt; Gus Edwards, RB, Chargers. Bye: 5.  -- &lt;b&gt;$2&lt;/b&gt; &lt;/li&gt;  </v>
      </c>
      <c r="F150" t="str">
        <f t="shared" si="55"/>
        <v xml:space="preserve">&lt;li&gt; Gus Edwards, RB, Chargers. Bye: 5.  -- &lt;b&gt;$1&lt;/b&gt; &lt;/li&gt;  </v>
      </c>
      <c r="G150" t="str">
        <f t="shared" si="56"/>
        <v xml:space="preserve">&lt;li&gt; Gus Edwards, RB, Chargers. Bye: 5.  -- &lt;b&gt;$2&lt;/b&gt; &lt;/li&gt;  </v>
      </c>
      <c r="H150" t="s">
        <v>139</v>
      </c>
      <c r="I150" t="s">
        <v>140</v>
      </c>
      <c r="J150" t="s">
        <v>141</v>
      </c>
      <c r="K150" t="s">
        <v>142</v>
      </c>
      <c r="L150" t="s">
        <v>143</v>
      </c>
      <c r="M150" t="s">
        <v>144</v>
      </c>
      <c r="N150" t="s">
        <v>145</v>
      </c>
      <c r="O150" t="s">
        <v>146</v>
      </c>
      <c r="P150" t="str">
        <f t="shared" si="57"/>
        <v xml:space="preserve">
</v>
      </c>
      <c r="Q150" t="str">
        <f t="shared" si="58"/>
        <v xml:space="preserve"> </v>
      </c>
      <c r="R150" t="str">
        <f t="shared" si="59"/>
        <v/>
      </c>
      <c r="S150" t="str">
        <f t="shared" si="60"/>
        <v/>
      </c>
      <c r="T150" t="str">
        <f t="shared" si="61"/>
        <v/>
      </c>
      <c r="U150" t="str">
        <f t="shared" si="62"/>
        <v/>
      </c>
      <c r="V150" t="str">
        <f t="shared" si="63"/>
        <v/>
      </c>
      <c r="W150">
        <f t="shared" si="64"/>
        <v>149</v>
      </c>
      <c r="X150" s="11" t="s">
        <v>147</v>
      </c>
      <c r="Y150" s="12" t="s">
        <v>148</v>
      </c>
      <c r="Z150" s="12" t="s">
        <v>149</v>
      </c>
      <c r="AA150" s="12" t="s">
        <v>150</v>
      </c>
      <c r="AB150" s="1" t="str">
        <f>CONCATENATE(RBs!B51," ",RBs!A51)</f>
        <v>Gus Edwards</v>
      </c>
      <c r="AC150" t="str">
        <f>RBs!E51</f>
        <v>RB</v>
      </c>
      <c r="AD150" t="str">
        <f>RBs!C51</f>
        <v>Chargers</v>
      </c>
      <c r="AE150">
        <f>RBs!D51</f>
        <v>5</v>
      </c>
      <c r="AF150">
        <f>RBs!P51</f>
        <v>-6</v>
      </c>
      <c r="AG150">
        <f>RBs!R51</f>
        <v>-20</v>
      </c>
      <c r="AH150">
        <f>RBs!T51</f>
        <v>2</v>
      </c>
      <c r="AI150">
        <f>RBs!V51</f>
        <v>-6</v>
      </c>
      <c r="AJ150" s="70">
        <f>RBs!X51</f>
        <v>4</v>
      </c>
      <c r="AK150" t="str">
        <f t="shared" si="65"/>
        <v>Gus Edwards</v>
      </c>
      <c r="AL150" s="52">
        <f t="shared" si="66"/>
        <v>1</v>
      </c>
      <c r="AM150" s="52">
        <f t="shared" si="67"/>
        <v>1</v>
      </c>
      <c r="AN150" s="52">
        <f t="shared" si="68"/>
        <v>2</v>
      </c>
      <c r="AO150" s="52">
        <f t="shared" si="69"/>
        <v>1</v>
      </c>
      <c r="AP150" s="52">
        <f t="shared" si="70"/>
        <v>2</v>
      </c>
      <c r="AQ150">
        <f t="shared" si="71"/>
        <v>1</v>
      </c>
      <c r="AR150">
        <f t="shared" si="72"/>
        <v>1</v>
      </c>
      <c r="AS150">
        <f t="shared" si="73"/>
        <v>2</v>
      </c>
      <c r="AT150">
        <f t="shared" si="74"/>
        <v>1</v>
      </c>
      <c r="AU150">
        <f t="shared" si="75"/>
        <v>4</v>
      </c>
    </row>
    <row r="151" spans="2:47" x14ac:dyDescent="0.35">
      <c r="B151" t="str">
        <f t="shared" si="51"/>
        <v xml:space="preserve">&lt;li&gt; Jaleel McLaughlin, RB, Broncos. Bye: 14.  &lt;/li&gt; 
&lt;br&gt;&lt;br&gt;
</v>
      </c>
      <c r="C151" t="str">
        <f t="shared" si="52"/>
        <v xml:space="preserve">&lt;li&gt; Jaleel McLaughlin, RB, Broncos. Bye: 14.  -- &lt;b&gt;$1&lt;/b&gt; &lt;/li&gt; 
&lt;br&gt;&lt;br&gt;
</v>
      </c>
      <c r="D151" t="str">
        <f t="shared" si="53"/>
        <v xml:space="preserve">&lt;li&gt; Jaleel McLaughlin, RB, Broncos. Bye: 14.  -- &lt;b&gt;$1&lt;/b&gt; &lt;/li&gt; 
&lt;br&gt;&lt;br&gt;
</v>
      </c>
      <c r="E151" t="str">
        <f t="shared" si="54"/>
        <v xml:space="preserve">&lt;li&gt; Jaleel McLaughlin, RB, Broncos. Bye: 14.  -- &lt;b&gt;$1&lt;/b&gt; &lt;/li&gt; 
&lt;br&gt;&lt;br&gt;
</v>
      </c>
      <c r="F151" t="str">
        <f t="shared" si="55"/>
        <v xml:space="preserve">&lt;li&gt; Jaleel McLaughlin, RB, Broncos. Bye: 14.  -- &lt;b&gt;$1&lt;/b&gt; &lt;/li&gt; 
&lt;br&gt;&lt;br&gt;
</v>
      </c>
      <c r="G151" t="str">
        <f t="shared" si="56"/>
        <v xml:space="preserve">&lt;li&gt; Jaleel McLaughlin, RB, Broncos. Bye: 14.  -- &lt;b&gt;$1&lt;/b&gt; &lt;/li&gt; 
&lt;br&gt;&lt;br&gt;
</v>
      </c>
      <c r="H151" t="s">
        <v>139</v>
      </c>
      <c r="I151" t="s">
        <v>140</v>
      </c>
      <c r="J151" t="s">
        <v>141</v>
      </c>
      <c r="K151" t="s">
        <v>142</v>
      </c>
      <c r="L151" t="s">
        <v>143</v>
      </c>
      <c r="M151" t="s">
        <v>144</v>
      </c>
      <c r="N151" t="s">
        <v>145</v>
      </c>
      <c r="O151" t="s">
        <v>146</v>
      </c>
      <c r="P151" t="str">
        <f t="shared" si="57"/>
        <v xml:space="preserve">
</v>
      </c>
      <c r="Q151" t="str">
        <f t="shared" si="58"/>
        <v xml:space="preserve">
&lt;br&gt;&lt;br&gt;
</v>
      </c>
      <c r="R151" t="str">
        <f t="shared" si="59"/>
        <v/>
      </c>
      <c r="S151" t="str">
        <f t="shared" si="60"/>
        <v/>
      </c>
      <c r="T151" t="str">
        <f t="shared" si="61"/>
        <v/>
      </c>
      <c r="U151" t="str">
        <f t="shared" si="62"/>
        <v/>
      </c>
      <c r="V151" t="str">
        <f t="shared" si="63"/>
        <v/>
      </c>
      <c r="W151">
        <f t="shared" si="64"/>
        <v>150</v>
      </c>
      <c r="X151" s="11" t="s">
        <v>147</v>
      </c>
      <c r="Y151" s="12" t="s">
        <v>148</v>
      </c>
      <c r="Z151" s="12" t="s">
        <v>149</v>
      </c>
      <c r="AA151" s="12" t="s">
        <v>150</v>
      </c>
      <c r="AB151" s="1" t="str">
        <f>CONCATENATE(RBs!B52," ",RBs!A52)</f>
        <v>Jaleel McLaughlin</v>
      </c>
      <c r="AC151" t="str">
        <f>RBs!E52</f>
        <v>RB</v>
      </c>
      <c r="AD151" t="str">
        <f>RBs!C52</f>
        <v>Broncos</v>
      </c>
      <c r="AE151">
        <f>RBs!D52</f>
        <v>14</v>
      </c>
      <c r="AF151">
        <f>RBs!P52</f>
        <v>-27</v>
      </c>
      <c r="AG151">
        <f>RBs!R52</f>
        <v>-26</v>
      </c>
      <c r="AH151">
        <f>RBs!T52</f>
        <v>-14</v>
      </c>
      <c r="AI151">
        <f>RBs!V52</f>
        <v>-27</v>
      </c>
      <c r="AJ151" s="70">
        <f>RBs!X52</f>
        <v>-17</v>
      </c>
      <c r="AK151" t="str">
        <f t="shared" si="65"/>
        <v>Jaleel McLaughlin</v>
      </c>
      <c r="AL151" s="52">
        <f t="shared" si="66"/>
        <v>1</v>
      </c>
      <c r="AM151" s="52">
        <f t="shared" si="67"/>
        <v>1</v>
      </c>
      <c r="AN151" s="52">
        <f t="shared" si="68"/>
        <v>1</v>
      </c>
      <c r="AO151" s="52">
        <f t="shared" si="69"/>
        <v>1</v>
      </c>
      <c r="AP151" s="52">
        <f t="shared" si="70"/>
        <v>1</v>
      </c>
      <c r="AQ151">
        <f t="shared" si="71"/>
        <v>1</v>
      </c>
      <c r="AR151">
        <f t="shared" si="72"/>
        <v>1</v>
      </c>
      <c r="AS151">
        <f t="shared" si="73"/>
        <v>1</v>
      </c>
      <c r="AT151">
        <f t="shared" si="74"/>
        <v>1</v>
      </c>
      <c r="AU151">
        <f t="shared" si="75"/>
        <v>1</v>
      </c>
    </row>
    <row r="152" spans="2:47" x14ac:dyDescent="0.35">
      <c r="B152" t="str">
        <f t="shared" si="51"/>
        <v xml:space="preserve">&lt;li&gt; Roschon Johnson, RB, Bears. Bye: 7.  &lt;/li&gt;  </v>
      </c>
      <c r="C152" t="str">
        <f t="shared" si="52"/>
        <v xml:space="preserve">&lt;li&gt; Roschon Johnson, RB, Bears. Bye: 7.  -- &lt;b&gt;$1&lt;/b&gt; &lt;/li&gt;  </v>
      </c>
      <c r="D152" t="str">
        <f t="shared" si="53"/>
        <v xml:space="preserve">&lt;li&gt; Roschon Johnson, RB, Bears. Bye: 7.  -- &lt;b&gt;$1&lt;/b&gt; &lt;/li&gt;  </v>
      </c>
      <c r="E152" t="str">
        <f t="shared" si="54"/>
        <v xml:space="preserve">&lt;li&gt; Roschon Johnson, RB, Bears. Bye: 7.  -- &lt;b&gt;$1&lt;/b&gt; &lt;/li&gt;  </v>
      </c>
      <c r="F152" t="str">
        <f t="shared" si="55"/>
        <v xml:space="preserve">&lt;li&gt; Roschon Johnson, RB, Bears. Bye: 7.  -- &lt;b&gt;$1&lt;/b&gt; &lt;/li&gt;  </v>
      </c>
      <c r="G152" t="str">
        <f t="shared" si="56"/>
        <v xml:space="preserve">&lt;li&gt; Roschon Johnson, RB, Bears. Bye: 7.  -- &lt;b&gt;$1&lt;/b&gt; &lt;/li&gt;  </v>
      </c>
      <c r="H152" t="s">
        <v>139</v>
      </c>
      <c r="I152" t="s">
        <v>140</v>
      </c>
      <c r="J152" t="s">
        <v>141</v>
      </c>
      <c r="K152" t="s">
        <v>142</v>
      </c>
      <c r="L152" t="s">
        <v>143</v>
      </c>
      <c r="M152" t="s">
        <v>144</v>
      </c>
      <c r="N152" t="s">
        <v>145</v>
      </c>
      <c r="O152" t="s">
        <v>146</v>
      </c>
      <c r="P152" t="str">
        <f t="shared" si="57"/>
        <v xml:space="preserve">
</v>
      </c>
      <c r="Q152" t="str">
        <f t="shared" si="58"/>
        <v xml:space="preserve"> </v>
      </c>
      <c r="R152" t="str">
        <f t="shared" si="59"/>
        <v/>
      </c>
      <c r="S152" t="str">
        <f t="shared" si="60"/>
        <v/>
      </c>
      <c r="T152" t="str">
        <f t="shared" si="61"/>
        <v/>
      </c>
      <c r="U152" t="str">
        <f t="shared" si="62"/>
        <v/>
      </c>
      <c r="V152" t="str">
        <f t="shared" si="63"/>
        <v/>
      </c>
      <c r="W152">
        <f t="shared" si="64"/>
        <v>151</v>
      </c>
      <c r="X152" s="11" t="s">
        <v>147</v>
      </c>
      <c r="Y152" s="12" t="s">
        <v>148</v>
      </c>
      <c r="Z152" s="12" t="s">
        <v>149</v>
      </c>
      <c r="AA152" s="12" t="s">
        <v>150</v>
      </c>
      <c r="AB152" s="1" t="str">
        <f>CONCATENATE(RBs!B53," ",RBs!A53)</f>
        <v>Roschon Johnson</v>
      </c>
      <c r="AC152" t="str">
        <f>RBs!E53</f>
        <v>RB</v>
      </c>
      <c r="AD152" t="str">
        <f>RBs!C53</f>
        <v>Bears</v>
      </c>
      <c r="AE152">
        <f>RBs!D53</f>
        <v>7</v>
      </c>
      <c r="AF152">
        <f>RBs!P53</f>
        <v>-35</v>
      </c>
      <c r="AG152">
        <f>RBs!R53</f>
        <v>-32</v>
      </c>
      <c r="AH152">
        <f>RBs!T53</f>
        <v>-18</v>
      </c>
      <c r="AI152">
        <f>RBs!V53</f>
        <v>-35</v>
      </c>
      <c r="AJ152" s="70">
        <f>RBs!X53</f>
        <v>-25</v>
      </c>
      <c r="AK152" t="str">
        <f t="shared" si="65"/>
        <v>Roschon Johnson</v>
      </c>
      <c r="AL152" s="52">
        <f t="shared" si="66"/>
        <v>1</v>
      </c>
      <c r="AM152" s="52">
        <f t="shared" si="67"/>
        <v>1</v>
      </c>
      <c r="AN152" s="52">
        <f t="shared" si="68"/>
        <v>1</v>
      </c>
      <c r="AO152" s="52">
        <f t="shared" si="69"/>
        <v>1</v>
      </c>
      <c r="AP152" s="52">
        <f t="shared" si="70"/>
        <v>1</v>
      </c>
      <c r="AQ152">
        <f t="shared" si="71"/>
        <v>1</v>
      </c>
      <c r="AR152">
        <f t="shared" si="72"/>
        <v>1</v>
      </c>
      <c r="AS152">
        <f t="shared" si="73"/>
        <v>1</v>
      </c>
      <c r="AT152">
        <f t="shared" si="74"/>
        <v>1</v>
      </c>
      <c r="AU152">
        <f t="shared" si="75"/>
        <v>1</v>
      </c>
    </row>
    <row r="153" spans="2:47" x14ac:dyDescent="0.35">
      <c r="B153" t="str">
        <f t="shared" si="51"/>
        <v xml:space="preserve">&lt;li&gt; Jordan Mason, RB, 49ers. Bye: 9.  &lt;/li&gt;  </v>
      </c>
      <c r="C153" t="str">
        <f t="shared" si="52"/>
        <v xml:space="preserve">&lt;li&gt; Jordan Mason, RB, 49ers. Bye: 9.  -- &lt;b&gt;$1&lt;/b&gt; &lt;/li&gt;  </v>
      </c>
      <c r="D153" t="str">
        <f t="shared" si="53"/>
        <v xml:space="preserve">&lt;li&gt; Jordan Mason, RB, 49ers. Bye: 9.  -- &lt;b&gt;$1&lt;/b&gt; &lt;/li&gt;  </v>
      </c>
      <c r="E153" t="str">
        <f t="shared" si="54"/>
        <v xml:space="preserve">&lt;li&gt; Jordan Mason, RB, 49ers. Bye: 9.  -- &lt;b&gt;$1&lt;/b&gt; &lt;/li&gt;  </v>
      </c>
      <c r="F153" t="str">
        <f t="shared" si="55"/>
        <v xml:space="preserve">&lt;li&gt; Jordan Mason, RB, 49ers. Bye: 9.  -- &lt;b&gt;$1&lt;/b&gt; &lt;/li&gt;  </v>
      </c>
      <c r="G153" t="str">
        <f t="shared" si="56"/>
        <v xml:space="preserve">&lt;li&gt; Jordan Mason, RB, 49ers. Bye: 9.  -- &lt;b&gt;$1&lt;/b&gt; &lt;/li&gt;  </v>
      </c>
      <c r="H153" t="s">
        <v>139</v>
      </c>
      <c r="I153" t="s">
        <v>140</v>
      </c>
      <c r="J153" t="s">
        <v>141</v>
      </c>
      <c r="K153" t="s">
        <v>142</v>
      </c>
      <c r="L153" t="s">
        <v>143</v>
      </c>
      <c r="M153" t="s">
        <v>144</v>
      </c>
      <c r="N153" t="s">
        <v>145</v>
      </c>
      <c r="O153" t="s">
        <v>146</v>
      </c>
      <c r="P153" t="str">
        <f t="shared" si="57"/>
        <v xml:space="preserve">
</v>
      </c>
      <c r="Q153" t="str">
        <f t="shared" si="58"/>
        <v xml:space="preserve"> </v>
      </c>
      <c r="R153" t="str">
        <f t="shared" si="59"/>
        <v/>
      </c>
      <c r="S153" t="str">
        <f t="shared" si="60"/>
        <v/>
      </c>
      <c r="T153" t="str">
        <f t="shared" si="61"/>
        <v/>
      </c>
      <c r="U153" t="str">
        <f t="shared" si="62"/>
        <v/>
      </c>
      <c r="V153" t="str">
        <f t="shared" si="63"/>
        <v/>
      </c>
      <c r="W153">
        <f t="shared" si="64"/>
        <v>152</v>
      </c>
      <c r="X153" s="11" t="s">
        <v>147</v>
      </c>
      <c r="Y153" s="12" t="s">
        <v>148</v>
      </c>
      <c r="Z153" s="12" t="s">
        <v>149</v>
      </c>
      <c r="AA153" s="12" t="s">
        <v>150</v>
      </c>
      <c r="AB153" s="1" t="str">
        <f>CONCATENATE(RBs!B54," ",RBs!A54)</f>
        <v>Jordan Mason</v>
      </c>
      <c r="AC153" t="str">
        <f>RBs!E54</f>
        <v>RB</v>
      </c>
      <c r="AD153" t="str">
        <f>RBs!C54</f>
        <v>49ers</v>
      </c>
      <c r="AE153">
        <f>RBs!D54</f>
        <v>9</v>
      </c>
      <c r="AF153">
        <f>RBs!P54</f>
        <v>-34</v>
      </c>
      <c r="AG153">
        <f>RBs!R54</f>
        <v>-37</v>
      </c>
      <c r="AH153">
        <f>RBs!T54</f>
        <v>-12</v>
      </c>
      <c r="AI153">
        <f>RBs!V54</f>
        <v>-34</v>
      </c>
      <c r="AJ153" s="70">
        <f>RBs!X54</f>
        <v>-24</v>
      </c>
      <c r="AK153" t="str">
        <f t="shared" si="65"/>
        <v>Jordan Mason</v>
      </c>
      <c r="AL153" s="52">
        <f t="shared" si="66"/>
        <v>1</v>
      </c>
      <c r="AM153" s="52">
        <f t="shared" si="67"/>
        <v>1</v>
      </c>
      <c r="AN153" s="52">
        <f t="shared" si="68"/>
        <v>1</v>
      </c>
      <c r="AO153" s="52">
        <f t="shared" si="69"/>
        <v>1</v>
      </c>
      <c r="AP153" s="52">
        <f t="shared" si="70"/>
        <v>1</v>
      </c>
      <c r="AQ153">
        <f t="shared" si="71"/>
        <v>1</v>
      </c>
      <c r="AR153">
        <f t="shared" si="72"/>
        <v>1</v>
      </c>
      <c r="AS153">
        <f t="shared" si="73"/>
        <v>1</v>
      </c>
      <c r="AT153">
        <f t="shared" si="74"/>
        <v>1</v>
      </c>
      <c r="AU153">
        <f t="shared" si="75"/>
        <v>1</v>
      </c>
    </row>
    <row r="154" spans="2:47" x14ac:dyDescent="0.35">
      <c r="B154" t="str">
        <f t="shared" si="51"/>
        <v xml:space="preserve">&lt;li&gt; Kimani Vidal, RB, Chargers. Bye: 5.  &lt;/li&gt;  </v>
      </c>
      <c r="C154" t="str">
        <f t="shared" si="52"/>
        <v xml:space="preserve">&lt;li&gt; Kimani Vidal, RB, Chargers. Bye: 5.  -- &lt;b&gt;$1&lt;/b&gt; &lt;/li&gt;  </v>
      </c>
      <c r="D154" t="str">
        <f t="shared" si="53"/>
        <v xml:space="preserve">&lt;li&gt; Kimani Vidal, RB, Chargers. Bye: 5.  -- &lt;b&gt;$1&lt;/b&gt; &lt;/li&gt;  </v>
      </c>
      <c r="E154" t="str">
        <f t="shared" si="54"/>
        <v xml:space="preserve">&lt;li&gt; Kimani Vidal, RB, Chargers. Bye: 5.  -- &lt;b&gt;$1&lt;/b&gt; &lt;/li&gt;  </v>
      </c>
      <c r="F154" t="str">
        <f t="shared" si="55"/>
        <v xml:space="preserve">&lt;li&gt; Kimani Vidal, RB, Chargers. Bye: 5.  -- &lt;b&gt;$1&lt;/b&gt; &lt;/li&gt;  </v>
      </c>
      <c r="G154" t="str">
        <f t="shared" si="56"/>
        <v xml:space="preserve">&lt;li&gt; Kimani Vidal, RB, Chargers. Bye: 5.  -- &lt;b&gt;$1&lt;/b&gt; &lt;/li&gt;  </v>
      </c>
      <c r="H154" t="s">
        <v>139</v>
      </c>
      <c r="I154" t="s">
        <v>140</v>
      </c>
      <c r="J154" t="s">
        <v>141</v>
      </c>
      <c r="K154" t="s">
        <v>142</v>
      </c>
      <c r="L154" t="s">
        <v>143</v>
      </c>
      <c r="M154" t="s">
        <v>144</v>
      </c>
      <c r="N154" t="s">
        <v>145</v>
      </c>
      <c r="O154" t="s">
        <v>146</v>
      </c>
      <c r="P154" t="str">
        <f t="shared" si="57"/>
        <v xml:space="preserve">
</v>
      </c>
      <c r="Q154" t="str">
        <f t="shared" si="58"/>
        <v xml:space="preserve"> </v>
      </c>
      <c r="R154" t="str">
        <f t="shared" si="59"/>
        <v/>
      </c>
      <c r="S154" t="str">
        <f t="shared" si="60"/>
        <v/>
      </c>
      <c r="T154" t="str">
        <f t="shared" si="61"/>
        <v/>
      </c>
      <c r="U154" t="str">
        <f t="shared" si="62"/>
        <v/>
      </c>
      <c r="V154" t="str">
        <f t="shared" si="63"/>
        <v/>
      </c>
      <c r="W154">
        <f t="shared" si="64"/>
        <v>153</v>
      </c>
      <c r="X154" s="11" t="s">
        <v>147</v>
      </c>
      <c r="Y154" s="12" t="s">
        <v>148</v>
      </c>
      <c r="Z154" s="12" t="s">
        <v>149</v>
      </c>
      <c r="AA154" s="12" t="s">
        <v>150</v>
      </c>
      <c r="AB154" s="1" t="str">
        <f>CONCATENATE(RBs!B55," ",RBs!A55)</f>
        <v>Kimani Vidal</v>
      </c>
      <c r="AC154" t="str">
        <f>RBs!E55</f>
        <v>RB</v>
      </c>
      <c r="AD154" t="str">
        <f>RBs!C55</f>
        <v>Chargers</v>
      </c>
      <c r="AE154">
        <f>RBs!D55</f>
        <v>5</v>
      </c>
      <c r="AF154">
        <f>RBs!P55</f>
        <v>-30</v>
      </c>
      <c r="AG154">
        <f>RBs!R55</f>
        <v>-38</v>
      </c>
      <c r="AH154">
        <f>RBs!T55</f>
        <v>-11</v>
      </c>
      <c r="AI154">
        <f>RBs!V55</f>
        <v>-30</v>
      </c>
      <c r="AJ154" s="70">
        <f>RBs!X55</f>
        <v>-20</v>
      </c>
      <c r="AK154" t="str">
        <f t="shared" si="65"/>
        <v>Kimani Vidal</v>
      </c>
      <c r="AL154" s="52">
        <f t="shared" si="66"/>
        <v>1</v>
      </c>
      <c r="AM154" s="52">
        <f t="shared" si="67"/>
        <v>1</v>
      </c>
      <c r="AN154" s="52">
        <f t="shared" si="68"/>
        <v>1</v>
      </c>
      <c r="AO154" s="52">
        <f t="shared" si="69"/>
        <v>1</v>
      </c>
      <c r="AP154" s="52">
        <f t="shared" si="70"/>
        <v>1</v>
      </c>
      <c r="AQ154">
        <f t="shared" si="71"/>
        <v>1</v>
      </c>
      <c r="AR154">
        <f t="shared" si="72"/>
        <v>1</v>
      </c>
      <c r="AS154">
        <f t="shared" si="73"/>
        <v>1</v>
      </c>
      <c r="AT154">
        <f t="shared" si="74"/>
        <v>1</v>
      </c>
      <c r="AU154">
        <f t="shared" si="75"/>
        <v>1</v>
      </c>
    </row>
    <row r="155" spans="2:47" x14ac:dyDescent="0.35">
      <c r="B155" t="str">
        <f t="shared" si="51"/>
        <v xml:space="preserve">&lt;li&gt; Antonio Gibson, RB, Patriots. Bye: 14.  &lt;/li&gt;  </v>
      </c>
      <c r="C155" t="str">
        <f t="shared" si="52"/>
        <v xml:space="preserve">&lt;li&gt; Antonio Gibson, RB, Patriots. Bye: 14.  -- &lt;b&gt;$1&lt;/b&gt; &lt;/li&gt;  </v>
      </c>
      <c r="D155" t="str">
        <f t="shared" si="53"/>
        <v xml:space="preserve">&lt;li&gt; Antonio Gibson, RB, Patriots. Bye: 14.  -- &lt;b&gt;$1&lt;/b&gt; &lt;/li&gt;  </v>
      </c>
      <c r="E155" t="str">
        <f t="shared" si="54"/>
        <v xml:space="preserve">&lt;li&gt; Antonio Gibson, RB, Patriots. Bye: 14.  -- &lt;b&gt;$1&lt;/b&gt; &lt;/li&gt;  </v>
      </c>
      <c r="F155" t="str">
        <f t="shared" si="55"/>
        <v xml:space="preserve">&lt;li&gt; Antonio Gibson, RB, Patriots. Bye: 14.  -- &lt;b&gt;$1&lt;/b&gt; &lt;/li&gt;  </v>
      </c>
      <c r="G155" t="str">
        <f t="shared" si="56"/>
        <v xml:space="preserve">&lt;li&gt; Antonio Gibson, RB, Patriots. Bye: 14.  -- &lt;b&gt;$1&lt;/b&gt; &lt;/li&gt;  </v>
      </c>
      <c r="H155" t="s">
        <v>139</v>
      </c>
      <c r="I155" t="s">
        <v>140</v>
      </c>
      <c r="J155" t="s">
        <v>141</v>
      </c>
      <c r="K155" t="s">
        <v>142</v>
      </c>
      <c r="L155" t="s">
        <v>143</v>
      </c>
      <c r="M155" t="s">
        <v>144</v>
      </c>
      <c r="N155" t="s">
        <v>145</v>
      </c>
      <c r="O155" t="s">
        <v>146</v>
      </c>
      <c r="P155" t="str">
        <f t="shared" si="57"/>
        <v xml:space="preserve">
</v>
      </c>
      <c r="Q155" t="str">
        <f t="shared" si="58"/>
        <v xml:space="preserve"> </v>
      </c>
      <c r="R155" t="str">
        <f t="shared" si="59"/>
        <v/>
      </c>
      <c r="S155" t="str">
        <f t="shared" si="60"/>
        <v/>
      </c>
      <c r="T155" t="str">
        <f t="shared" si="61"/>
        <v/>
      </c>
      <c r="U155" t="str">
        <f t="shared" si="62"/>
        <v/>
      </c>
      <c r="V155" t="str">
        <f t="shared" si="63"/>
        <v/>
      </c>
      <c r="W155">
        <f t="shared" si="64"/>
        <v>154</v>
      </c>
      <c r="X155" s="11" t="s">
        <v>147</v>
      </c>
      <c r="Y155" s="12" t="s">
        <v>148</v>
      </c>
      <c r="Z155" s="12" t="s">
        <v>149</v>
      </c>
      <c r="AA155" s="12" t="s">
        <v>150</v>
      </c>
      <c r="AB155" s="1" t="str">
        <f>CONCATENATE(RBs!B56," ",RBs!A56)</f>
        <v>Antonio Gibson</v>
      </c>
      <c r="AC155" t="str">
        <f>RBs!E56</f>
        <v>RB</v>
      </c>
      <c r="AD155" t="str">
        <f>RBs!C56</f>
        <v>Patriots</v>
      </c>
      <c r="AE155">
        <f>RBs!D56</f>
        <v>14</v>
      </c>
      <c r="AF155">
        <f>RBs!P56</f>
        <v>-56</v>
      </c>
      <c r="AG155">
        <f>RBs!R56</f>
        <v>-39</v>
      </c>
      <c r="AH155">
        <f>RBs!T56</f>
        <v>-37</v>
      </c>
      <c r="AI155">
        <f>RBs!V56</f>
        <v>-56</v>
      </c>
      <c r="AJ155" s="70">
        <f>RBs!X56</f>
        <v>-46</v>
      </c>
      <c r="AK155" t="str">
        <f t="shared" si="65"/>
        <v>Antonio Gibson</v>
      </c>
      <c r="AL155" s="52">
        <f t="shared" si="66"/>
        <v>1</v>
      </c>
      <c r="AM155" s="52">
        <f t="shared" si="67"/>
        <v>1</v>
      </c>
      <c r="AN155" s="52">
        <f t="shared" si="68"/>
        <v>1</v>
      </c>
      <c r="AO155" s="52">
        <f t="shared" si="69"/>
        <v>1</v>
      </c>
      <c r="AP155" s="52">
        <f t="shared" si="70"/>
        <v>1</v>
      </c>
      <c r="AQ155">
        <f t="shared" si="71"/>
        <v>1</v>
      </c>
      <c r="AR155">
        <f t="shared" si="72"/>
        <v>1</v>
      </c>
      <c r="AS155">
        <f t="shared" si="73"/>
        <v>1</v>
      </c>
      <c r="AT155">
        <f t="shared" si="74"/>
        <v>1</v>
      </c>
      <c r="AU155">
        <f t="shared" si="75"/>
        <v>1</v>
      </c>
    </row>
    <row r="156" spans="2:47" x14ac:dyDescent="0.35">
      <c r="B156" t="str">
        <f t="shared" si="51"/>
        <v xml:space="preserve">&lt;li&gt; Tyler Allgeier, RB, Falcons. Bye: 12.  &lt;/li&gt;  </v>
      </c>
      <c r="C156" t="str">
        <f t="shared" si="52"/>
        <v xml:space="preserve">&lt;li&gt; Tyler Allgeier, RB, Falcons. Bye: 12.  -- &lt;b&gt;$1&lt;/b&gt; &lt;/li&gt;  </v>
      </c>
      <c r="D156" t="str">
        <f t="shared" si="53"/>
        <v xml:space="preserve">&lt;li&gt; Tyler Allgeier, RB, Falcons. Bye: 12.  -- &lt;b&gt;$1&lt;/b&gt; &lt;/li&gt;  </v>
      </c>
      <c r="E156" t="str">
        <f t="shared" si="54"/>
        <v xml:space="preserve">&lt;li&gt; Tyler Allgeier, RB, Falcons. Bye: 12.  -- &lt;b&gt;$1&lt;/b&gt; &lt;/li&gt;  </v>
      </c>
      <c r="F156" t="str">
        <f t="shared" si="55"/>
        <v xml:space="preserve">&lt;li&gt; Tyler Allgeier, RB, Falcons. Bye: 12.  -- &lt;b&gt;$1&lt;/b&gt; &lt;/li&gt;  </v>
      </c>
      <c r="G156" t="str">
        <f t="shared" si="56"/>
        <v xml:space="preserve">&lt;li&gt; Tyler Allgeier, RB, Falcons. Bye: 12.  -- &lt;b&gt;$1&lt;/b&gt; &lt;/li&gt;  </v>
      </c>
      <c r="H156" t="s">
        <v>139</v>
      </c>
      <c r="I156" t="s">
        <v>140</v>
      </c>
      <c r="J156" t="s">
        <v>141</v>
      </c>
      <c r="K156" t="s">
        <v>142</v>
      </c>
      <c r="L156" t="s">
        <v>143</v>
      </c>
      <c r="M156" t="s">
        <v>144</v>
      </c>
      <c r="N156" t="s">
        <v>145</v>
      </c>
      <c r="O156" t="s">
        <v>146</v>
      </c>
      <c r="P156" t="str">
        <f t="shared" si="57"/>
        <v xml:space="preserve">
</v>
      </c>
      <c r="Q156" t="str">
        <f t="shared" si="58"/>
        <v xml:space="preserve"> </v>
      </c>
      <c r="R156" t="str">
        <f t="shared" si="59"/>
        <v/>
      </c>
      <c r="S156" t="str">
        <f t="shared" si="60"/>
        <v/>
      </c>
      <c r="T156" t="str">
        <f t="shared" si="61"/>
        <v/>
      </c>
      <c r="U156" t="str">
        <f t="shared" si="62"/>
        <v/>
      </c>
      <c r="V156" t="str">
        <f t="shared" si="63"/>
        <v/>
      </c>
      <c r="W156">
        <f t="shared" si="64"/>
        <v>155</v>
      </c>
      <c r="X156" s="11" t="s">
        <v>147</v>
      </c>
      <c r="Y156" s="12" t="s">
        <v>148</v>
      </c>
      <c r="Z156" s="12" t="s">
        <v>149</v>
      </c>
      <c r="AA156" s="12" t="s">
        <v>150</v>
      </c>
      <c r="AB156" s="1" t="str">
        <f>CONCATENATE(RBs!B57," ",RBs!A57)</f>
        <v>Tyler Allgeier</v>
      </c>
      <c r="AC156" t="str">
        <f>RBs!E57</f>
        <v>RB</v>
      </c>
      <c r="AD156" t="str">
        <f>RBs!C57</f>
        <v>Falcons</v>
      </c>
      <c r="AE156">
        <f>RBs!D57</f>
        <v>12</v>
      </c>
      <c r="AF156">
        <f>RBs!P57</f>
        <v>-29</v>
      </c>
      <c r="AG156">
        <f>RBs!R57</f>
        <v>-40</v>
      </c>
      <c r="AH156">
        <f>RBs!T57</f>
        <v>-14</v>
      </c>
      <c r="AI156">
        <f>RBs!V57</f>
        <v>-29</v>
      </c>
      <c r="AJ156" s="70">
        <f>RBs!X57</f>
        <v>-19</v>
      </c>
      <c r="AK156" t="str">
        <f t="shared" si="65"/>
        <v>Tyler Allgeier</v>
      </c>
      <c r="AL156" s="52">
        <f t="shared" si="66"/>
        <v>1</v>
      </c>
      <c r="AM156" s="52">
        <f t="shared" si="67"/>
        <v>1</v>
      </c>
      <c r="AN156" s="52">
        <f t="shared" si="68"/>
        <v>1</v>
      </c>
      <c r="AO156" s="52">
        <f t="shared" si="69"/>
        <v>1</v>
      </c>
      <c r="AP156" s="52">
        <f t="shared" si="70"/>
        <v>1</v>
      </c>
      <c r="AQ156">
        <f t="shared" si="71"/>
        <v>1</v>
      </c>
      <c r="AR156">
        <f t="shared" si="72"/>
        <v>1</v>
      </c>
      <c r="AS156">
        <f t="shared" si="73"/>
        <v>1</v>
      </c>
      <c r="AT156">
        <f t="shared" si="74"/>
        <v>1</v>
      </c>
      <c r="AU156">
        <f t="shared" si="75"/>
        <v>1</v>
      </c>
    </row>
    <row r="157" spans="2:47" x14ac:dyDescent="0.35">
      <c r="B157" t="str">
        <f t="shared" si="51"/>
        <v xml:space="preserve">&lt;li&gt; Will Shipley, RB, Eagles. Bye: 5.  &lt;/li&gt;  </v>
      </c>
      <c r="C157" t="str">
        <f t="shared" si="52"/>
        <v xml:space="preserve">&lt;li&gt; Will Shipley, RB, Eagles. Bye: 5.  -- &lt;b&gt;$1&lt;/b&gt; &lt;/li&gt;  </v>
      </c>
      <c r="D157" t="str">
        <f t="shared" si="53"/>
        <v xml:space="preserve">&lt;li&gt; Will Shipley, RB, Eagles. Bye: 5.  -- &lt;b&gt;$1&lt;/b&gt; &lt;/li&gt;  </v>
      </c>
      <c r="E157" t="str">
        <f t="shared" si="54"/>
        <v xml:space="preserve">&lt;li&gt; Will Shipley, RB, Eagles. Bye: 5.  -- &lt;b&gt;$1&lt;/b&gt; &lt;/li&gt;  </v>
      </c>
      <c r="F157" t="str">
        <f t="shared" si="55"/>
        <v xml:space="preserve">&lt;li&gt; Will Shipley, RB, Eagles. Bye: 5.  -- &lt;b&gt;$1&lt;/b&gt; &lt;/li&gt;  </v>
      </c>
      <c r="G157" t="str">
        <f t="shared" si="56"/>
        <v xml:space="preserve">&lt;li&gt; Will Shipley, RB, Eagles. Bye: 5.  -- &lt;b&gt;$1&lt;/b&gt; &lt;/li&gt;  </v>
      </c>
      <c r="H157" t="s">
        <v>139</v>
      </c>
      <c r="I157" t="s">
        <v>140</v>
      </c>
      <c r="J157" t="s">
        <v>141</v>
      </c>
      <c r="K157" t="s">
        <v>142</v>
      </c>
      <c r="L157" t="s">
        <v>143</v>
      </c>
      <c r="M157" t="s">
        <v>144</v>
      </c>
      <c r="N157" t="s">
        <v>145</v>
      </c>
      <c r="O157" t="s">
        <v>146</v>
      </c>
      <c r="P157" t="str">
        <f t="shared" si="57"/>
        <v xml:space="preserve">
</v>
      </c>
      <c r="Q157" t="str">
        <f t="shared" si="58"/>
        <v xml:space="preserve"> </v>
      </c>
      <c r="R157" t="str">
        <f t="shared" si="59"/>
        <v/>
      </c>
      <c r="S157" t="str">
        <f t="shared" si="60"/>
        <v/>
      </c>
      <c r="T157" t="str">
        <f t="shared" si="61"/>
        <v/>
      </c>
      <c r="U157" t="str">
        <f t="shared" si="62"/>
        <v/>
      </c>
      <c r="V157" t="str">
        <f t="shared" si="63"/>
        <v/>
      </c>
      <c r="W157">
        <f t="shared" si="64"/>
        <v>156</v>
      </c>
      <c r="X157" s="11" t="s">
        <v>147</v>
      </c>
      <c r="Y157" s="12" t="s">
        <v>148</v>
      </c>
      <c r="Z157" s="12" t="s">
        <v>149</v>
      </c>
      <c r="AA157" s="12" t="s">
        <v>150</v>
      </c>
      <c r="AB157" s="1" t="str">
        <f>CONCATENATE(RBs!B58," ",RBs!A58)</f>
        <v>Will Shipley</v>
      </c>
      <c r="AC157" t="str">
        <f>RBs!E58</f>
        <v>RB</v>
      </c>
      <c r="AD157" t="str">
        <f>RBs!C58</f>
        <v>Eagles</v>
      </c>
      <c r="AE157">
        <f>RBs!D58</f>
        <v>5</v>
      </c>
      <c r="AF157">
        <f>RBs!P58</f>
        <v>-36</v>
      </c>
      <c r="AG157">
        <f>RBs!R58</f>
        <v>-44</v>
      </c>
      <c r="AH157">
        <f>RBs!T58</f>
        <v>-13</v>
      </c>
      <c r="AI157">
        <f>RBs!V58</f>
        <v>-36</v>
      </c>
      <c r="AJ157" s="70">
        <f>RBs!X58</f>
        <v>-26</v>
      </c>
      <c r="AK157" t="str">
        <f t="shared" si="65"/>
        <v>Will Shipley</v>
      </c>
      <c r="AL157" s="52">
        <f t="shared" si="66"/>
        <v>1</v>
      </c>
      <c r="AM157" s="52">
        <f t="shared" si="67"/>
        <v>1</v>
      </c>
      <c r="AN157" s="52">
        <f t="shared" si="68"/>
        <v>1</v>
      </c>
      <c r="AO157" s="52">
        <f t="shared" si="69"/>
        <v>1</v>
      </c>
      <c r="AP157" s="52">
        <f t="shared" si="70"/>
        <v>1</v>
      </c>
      <c r="AQ157">
        <f t="shared" si="71"/>
        <v>1</v>
      </c>
      <c r="AR157">
        <f t="shared" si="72"/>
        <v>1</v>
      </c>
      <c r="AS157">
        <f t="shared" si="73"/>
        <v>1</v>
      </c>
      <c r="AT157">
        <f t="shared" si="74"/>
        <v>1</v>
      </c>
      <c r="AU157">
        <f t="shared" si="75"/>
        <v>1</v>
      </c>
    </row>
    <row r="158" spans="2:47" x14ac:dyDescent="0.35">
      <c r="B158" t="str">
        <f t="shared" si="51"/>
        <v xml:space="preserve">&lt;li&gt; Khalil Herbert, RB, Bears. Bye: 7.  &lt;/li&gt;  </v>
      </c>
      <c r="C158" t="str">
        <f t="shared" si="52"/>
        <v xml:space="preserve">&lt;li&gt; Khalil Herbert, RB, Bears. Bye: 7.  -- &lt;b&gt;$1&lt;/b&gt; &lt;/li&gt;  </v>
      </c>
      <c r="D158" t="str">
        <f t="shared" si="53"/>
        <v xml:space="preserve">&lt;li&gt; Khalil Herbert, RB, Bears. Bye: 7.  -- &lt;b&gt;$1&lt;/b&gt; &lt;/li&gt;  </v>
      </c>
      <c r="E158" t="str">
        <f t="shared" si="54"/>
        <v xml:space="preserve">&lt;li&gt; Khalil Herbert, RB, Bears. Bye: 7.  -- &lt;b&gt;$1&lt;/b&gt; &lt;/li&gt;  </v>
      </c>
      <c r="F158" t="str">
        <f t="shared" si="55"/>
        <v xml:space="preserve">&lt;li&gt; Khalil Herbert, RB, Bears. Bye: 7.  -- &lt;b&gt;$1&lt;/b&gt; &lt;/li&gt;  </v>
      </c>
      <c r="G158" t="str">
        <f t="shared" si="56"/>
        <v xml:space="preserve">&lt;li&gt; Khalil Herbert, RB, Bears. Bye: 7.  -- &lt;b&gt;$1&lt;/b&gt; &lt;/li&gt;  </v>
      </c>
      <c r="H158" t="s">
        <v>139</v>
      </c>
      <c r="I158" t="s">
        <v>140</v>
      </c>
      <c r="J158" t="s">
        <v>141</v>
      </c>
      <c r="K158" t="s">
        <v>142</v>
      </c>
      <c r="L158" t="s">
        <v>143</v>
      </c>
      <c r="M158" t="s">
        <v>144</v>
      </c>
      <c r="N158" t="s">
        <v>145</v>
      </c>
      <c r="O158" t="s">
        <v>146</v>
      </c>
      <c r="P158" t="str">
        <f t="shared" si="57"/>
        <v xml:space="preserve">
</v>
      </c>
      <c r="Q158" t="str">
        <f t="shared" si="58"/>
        <v xml:space="preserve"> </v>
      </c>
      <c r="R158" t="str">
        <f t="shared" si="59"/>
        <v/>
      </c>
      <c r="S158" t="str">
        <f t="shared" si="60"/>
        <v/>
      </c>
      <c r="T158" t="str">
        <f t="shared" si="61"/>
        <v/>
      </c>
      <c r="U158" t="str">
        <f t="shared" si="62"/>
        <v/>
      </c>
      <c r="V158" t="str">
        <f t="shared" si="63"/>
        <v/>
      </c>
      <c r="W158">
        <f t="shared" si="64"/>
        <v>157</v>
      </c>
      <c r="X158" s="11" t="s">
        <v>147</v>
      </c>
      <c r="Y158" s="12" t="s">
        <v>148</v>
      </c>
      <c r="Z158" s="12" t="s">
        <v>149</v>
      </c>
      <c r="AA158" s="12" t="s">
        <v>150</v>
      </c>
      <c r="AB158" s="1" t="str">
        <f>CONCATENATE(RBs!B59," ",RBs!A59)</f>
        <v>Khalil Herbert</v>
      </c>
      <c r="AC158" t="str">
        <f>RBs!E59</f>
        <v>RB</v>
      </c>
      <c r="AD158" t="str">
        <f>RBs!C59</f>
        <v>Bears</v>
      </c>
      <c r="AE158">
        <f>RBs!D59</f>
        <v>7</v>
      </c>
      <c r="AF158">
        <f>RBs!P59</f>
        <v>-38</v>
      </c>
      <c r="AG158">
        <f>RBs!R59</f>
        <v>-45</v>
      </c>
      <c r="AH158">
        <f>RBs!T59</f>
        <v>-20</v>
      </c>
      <c r="AI158">
        <f>RBs!V59</f>
        <v>-38</v>
      </c>
      <c r="AJ158" s="70">
        <f>RBs!X59</f>
        <v>-28</v>
      </c>
      <c r="AK158" t="str">
        <f t="shared" si="65"/>
        <v>Khalil Herbert</v>
      </c>
      <c r="AL158" s="52">
        <f t="shared" si="66"/>
        <v>1</v>
      </c>
      <c r="AM158" s="52">
        <f t="shared" si="67"/>
        <v>1</v>
      </c>
      <c r="AN158" s="52">
        <f t="shared" si="68"/>
        <v>1</v>
      </c>
      <c r="AO158" s="52">
        <f t="shared" si="69"/>
        <v>1</v>
      </c>
      <c r="AP158" s="52">
        <f t="shared" si="70"/>
        <v>1</v>
      </c>
      <c r="AQ158">
        <f t="shared" si="71"/>
        <v>1</v>
      </c>
      <c r="AR158">
        <f t="shared" si="72"/>
        <v>1</v>
      </c>
      <c r="AS158">
        <f t="shared" si="73"/>
        <v>1</v>
      </c>
      <c r="AT158">
        <f t="shared" si="74"/>
        <v>1</v>
      </c>
      <c r="AU158">
        <f t="shared" si="75"/>
        <v>1</v>
      </c>
    </row>
    <row r="159" spans="2:47" x14ac:dyDescent="0.35">
      <c r="B159" t="str">
        <f t="shared" si="51"/>
        <v xml:space="preserve">&lt;li&gt; Jerick McKinnon, RB, TBA. Bye: 0.  &lt;/li&gt;  </v>
      </c>
      <c r="C159" t="str">
        <f t="shared" si="52"/>
        <v xml:space="preserve">&lt;li&gt; Jerick McKinnon, RB, TBA. Bye: 0.  -- &lt;b&gt;$1&lt;/b&gt; &lt;/li&gt;  </v>
      </c>
      <c r="D159" t="str">
        <f t="shared" si="53"/>
        <v xml:space="preserve">&lt;li&gt; Jerick McKinnon, RB, TBA. Bye: 0.  -- &lt;b&gt;$1&lt;/b&gt; &lt;/li&gt;  </v>
      </c>
      <c r="E159" t="str">
        <f t="shared" si="54"/>
        <v xml:space="preserve">&lt;li&gt; Jerick McKinnon, RB, TBA. Bye: 0.  -- &lt;b&gt;$1&lt;/b&gt; &lt;/li&gt;  </v>
      </c>
      <c r="F159" t="str">
        <f t="shared" si="55"/>
        <v xml:space="preserve">&lt;li&gt; Jerick McKinnon, RB, TBA. Bye: 0.  -- &lt;b&gt;$1&lt;/b&gt; &lt;/li&gt;  </v>
      </c>
      <c r="G159" t="str">
        <f t="shared" si="56"/>
        <v xml:space="preserve">&lt;li&gt; Jerick McKinnon, RB, TBA. Bye: 0.  -- &lt;b&gt;$1&lt;/b&gt; &lt;/li&gt;  </v>
      </c>
      <c r="H159" t="s">
        <v>139</v>
      </c>
      <c r="I159" t="s">
        <v>140</v>
      </c>
      <c r="J159" t="s">
        <v>141</v>
      </c>
      <c r="K159" t="s">
        <v>142</v>
      </c>
      <c r="L159" t="s">
        <v>143</v>
      </c>
      <c r="M159" t="s">
        <v>144</v>
      </c>
      <c r="N159" t="s">
        <v>145</v>
      </c>
      <c r="O159" t="s">
        <v>146</v>
      </c>
      <c r="P159" t="str">
        <f t="shared" si="57"/>
        <v xml:space="preserve">
</v>
      </c>
      <c r="Q159" t="str">
        <f t="shared" si="58"/>
        <v xml:space="preserve"> </v>
      </c>
      <c r="R159" t="str">
        <f t="shared" si="59"/>
        <v/>
      </c>
      <c r="S159" t="str">
        <f t="shared" si="60"/>
        <v/>
      </c>
      <c r="T159" t="str">
        <f t="shared" si="61"/>
        <v/>
      </c>
      <c r="U159" t="str">
        <f t="shared" si="62"/>
        <v/>
      </c>
      <c r="V159" t="str">
        <f t="shared" si="63"/>
        <v/>
      </c>
      <c r="W159">
        <f t="shared" si="64"/>
        <v>158</v>
      </c>
      <c r="X159" s="11" t="s">
        <v>147</v>
      </c>
      <c r="Y159" s="12" t="s">
        <v>148</v>
      </c>
      <c r="Z159" s="12" t="s">
        <v>149</v>
      </c>
      <c r="AA159" s="12" t="s">
        <v>150</v>
      </c>
      <c r="AB159" s="1" t="str">
        <f>CONCATENATE(RBs!B60," ",RBs!A60)</f>
        <v>Jerick McKinnon</v>
      </c>
      <c r="AC159" t="str">
        <f>RBs!E60</f>
        <v>RB</v>
      </c>
      <c r="AD159" t="str">
        <f>RBs!C60</f>
        <v>TBA</v>
      </c>
      <c r="AE159">
        <f>RBs!D60</f>
        <v>0</v>
      </c>
      <c r="AF159">
        <f>RBs!P60</f>
        <v>-54</v>
      </c>
      <c r="AG159">
        <f>RBs!R60</f>
        <v>-45</v>
      </c>
      <c r="AH159">
        <f>RBs!T60</f>
        <v>-28</v>
      </c>
      <c r="AI159">
        <f>RBs!V60</f>
        <v>-54</v>
      </c>
      <c r="AJ159" s="70">
        <f>RBs!X60</f>
        <v>-44</v>
      </c>
      <c r="AK159" t="str">
        <f t="shared" si="65"/>
        <v>Jerick McKinnon</v>
      </c>
      <c r="AL159" s="52">
        <f t="shared" si="66"/>
        <v>1</v>
      </c>
      <c r="AM159" s="52">
        <f t="shared" si="67"/>
        <v>1</v>
      </c>
      <c r="AN159" s="52">
        <f t="shared" si="68"/>
        <v>1</v>
      </c>
      <c r="AO159" s="52">
        <f t="shared" si="69"/>
        <v>1</v>
      </c>
      <c r="AP159" s="52">
        <f t="shared" si="70"/>
        <v>1</v>
      </c>
      <c r="AQ159">
        <f t="shared" si="71"/>
        <v>1</v>
      </c>
      <c r="AR159">
        <f t="shared" si="72"/>
        <v>1</v>
      </c>
      <c r="AS159">
        <f t="shared" si="73"/>
        <v>1</v>
      </c>
      <c r="AT159">
        <f t="shared" si="74"/>
        <v>1</v>
      </c>
      <c r="AU159">
        <f t="shared" si="75"/>
        <v>1</v>
      </c>
    </row>
    <row r="160" spans="2:47" x14ac:dyDescent="0.35">
      <c r="B160" t="str">
        <f t="shared" si="51"/>
        <v xml:space="preserve">&lt;li&gt; Elijah Mitchell, RB, 49ers. Bye: 9.  &lt;/li&gt;  </v>
      </c>
      <c r="C160" t="str">
        <f t="shared" si="52"/>
        <v xml:space="preserve">&lt;li&gt; Elijah Mitchell, RB, 49ers. Bye: 9.  -- &lt;b&gt;$1&lt;/b&gt; &lt;/li&gt;  </v>
      </c>
      <c r="D160" t="str">
        <f t="shared" si="53"/>
        <v xml:space="preserve">&lt;li&gt; Elijah Mitchell, RB, 49ers. Bye: 9.  -- &lt;b&gt;$1&lt;/b&gt; &lt;/li&gt;  </v>
      </c>
      <c r="E160" t="str">
        <f t="shared" si="54"/>
        <v xml:space="preserve">&lt;li&gt; Elijah Mitchell, RB, 49ers. Bye: 9.  -- &lt;b&gt;$1&lt;/b&gt; &lt;/li&gt;  </v>
      </c>
      <c r="F160" t="str">
        <f t="shared" si="55"/>
        <v xml:space="preserve">&lt;li&gt; Elijah Mitchell, RB, 49ers. Bye: 9.  -- &lt;b&gt;$1&lt;/b&gt; &lt;/li&gt;  </v>
      </c>
      <c r="G160" t="str">
        <f t="shared" si="56"/>
        <v xml:space="preserve">&lt;li&gt; Elijah Mitchell, RB, 49ers. Bye: 9.  -- &lt;b&gt;$1&lt;/b&gt; &lt;/li&gt;  </v>
      </c>
      <c r="H160" t="s">
        <v>139</v>
      </c>
      <c r="I160" t="s">
        <v>140</v>
      </c>
      <c r="J160" t="s">
        <v>141</v>
      </c>
      <c r="K160" t="s">
        <v>142</v>
      </c>
      <c r="L160" t="s">
        <v>143</v>
      </c>
      <c r="M160" t="s">
        <v>144</v>
      </c>
      <c r="N160" t="s">
        <v>145</v>
      </c>
      <c r="O160" t="s">
        <v>146</v>
      </c>
      <c r="P160" t="str">
        <f t="shared" si="57"/>
        <v xml:space="preserve">
</v>
      </c>
      <c r="Q160" t="str">
        <f t="shared" si="58"/>
        <v xml:space="preserve"> </v>
      </c>
      <c r="R160" t="str">
        <f t="shared" si="59"/>
        <v/>
      </c>
      <c r="S160" t="str">
        <f t="shared" si="60"/>
        <v/>
      </c>
      <c r="T160" t="str">
        <f t="shared" si="61"/>
        <v/>
      </c>
      <c r="U160" t="str">
        <f t="shared" si="62"/>
        <v/>
      </c>
      <c r="V160" t="str">
        <f t="shared" si="63"/>
        <v/>
      </c>
      <c r="W160">
        <f t="shared" si="64"/>
        <v>159</v>
      </c>
      <c r="X160" s="11" t="s">
        <v>147</v>
      </c>
      <c r="Y160" s="12" t="s">
        <v>148</v>
      </c>
      <c r="Z160" s="12" t="s">
        <v>149</v>
      </c>
      <c r="AA160" s="12" t="s">
        <v>150</v>
      </c>
      <c r="AB160" s="1" t="str">
        <f>CONCATENATE(RBs!B61," ",RBs!A61)</f>
        <v>Elijah Mitchell</v>
      </c>
      <c r="AC160" t="str">
        <f>RBs!E61</f>
        <v>RB</v>
      </c>
      <c r="AD160" t="str">
        <f>RBs!C61</f>
        <v>49ers</v>
      </c>
      <c r="AE160">
        <f>RBs!D61</f>
        <v>9</v>
      </c>
      <c r="AF160">
        <f>RBs!P61</f>
        <v>-33</v>
      </c>
      <c r="AG160">
        <f>RBs!R61</f>
        <v>-46</v>
      </c>
      <c r="AH160">
        <f>RBs!T61</f>
        <v>-12</v>
      </c>
      <c r="AI160">
        <f>RBs!V61</f>
        <v>-33</v>
      </c>
      <c r="AJ160" s="70">
        <f>RBs!X61</f>
        <v>-23</v>
      </c>
      <c r="AK160" t="str">
        <f t="shared" si="65"/>
        <v>Elijah Mitchell</v>
      </c>
      <c r="AL160" s="52">
        <f t="shared" si="66"/>
        <v>1</v>
      </c>
      <c r="AM160" s="52">
        <f t="shared" si="67"/>
        <v>1</v>
      </c>
      <c r="AN160" s="52">
        <f t="shared" si="68"/>
        <v>1</v>
      </c>
      <c r="AO160" s="52">
        <f t="shared" si="69"/>
        <v>1</v>
      </c>
      <c r="AP160" s="52">
        <f t="shared" si="70"/>
        <v>1</v>
      </c>
      <c r="AQ160">
        <f t="shared" si="71"/>
        <v>1</v>
      </c>
      <c r="AR160">
        <f t="shared" si="72"/>
        <v>1</v>
      </c>
      <c r="AS160">
        <f t="shared" si="73"/>
        <v>1</v>
      </c>
      <c r="AT160">
        <f t="shared" si="74"/>
        <v>1</v>
      </c>
      <c r="AU160">
        <f t="shared" si="75"/>
        <v>1</v>
      </c>
    </row>
    <row r="161" spans="2:47" x14ac:dyDescent="0.35">
      <c r="B161" t="str">
        <f t="shared" si="51"/>
        <v xml:space="preserve">&lt;li&gt; Bucky Irving, RB, Buccaneers. Bye: 11.  &lt;/li&gt; 
&lt;br&gt;&lt;br&gt;
</v>
      </c>
      <c r="C161" t="str">
        <f t="shared" si="52"/>
        <v xml:space="preserve">&lt;li&gt; Bucky Irving, RB, Buccaneers. Bye: 11.  -- &lt;b&gt;$1&lt;/b&gt; &lt;/li&gt; 
&lt;br&gt;&lt;br&gt;
</v>
      </c>
      <c r="D161" t="str">
        <f t="shared" si="53"/>
        <v xml:space="preserve">&lt;li&gt; Bucky Irving, RB, Buccaneers. Bye: 11.  -- &lt;b&gt;$1&lt;/b&gt; &lt;/li&gt; 
&lt;br&gt;&lt;br&gt;
</v>
      </c>
      <c r="E161" t="str">
        <f t="shared" si="54"/>
        <v xml:space="preserve">&lt;li&gt; Bucky Irving, RB, Buccaneers. Bye: 11.  -- &lt;b&gt;$1&lt;/b&gt; &lt;/li&gt; 
&lt;br&gt;&lt;br&gt;
</v>
      </c>
      <c r="F161" t="str">
        <f t="shared" si="55"/>
        <v xml:space="preserve">&lt;li&gt; Bucky Irving, RB, Buccaneers. Bye: 11.  -- &lt;b&gt;$1&lt;/b&gt; &lt;/li&gt; 
&lt;br&gt;&lt;br&gt;
</v>
      </c>
      <c r="G161" t="str">
        <f t="shared" si="56"/>
        <v xml:space="preserve">&lt;li&gt; Bucky Irving, RB, Buccaneers. Bye: 11.  -- &lt;b&gt;$1&lt;/b&gt; &lt;/li&gt; 
&lt;br&gt;&lt;br&gt;
</v>
      </c>
      <c r="H161" t="s">
        <v>139</v>
      </c>
      <c r="I161" t="s">
        <v>140</v>
      </c>
      <c r="J161" t="s">
        <v>141</v>
      </c>
      <c r="K161" t="s">
        <v>142</v>
      </c>
      <c r="L161" t="s">
        <v>143</v>
      </c>
      <c r="M161" t="s">
        <v>144</v>
      </c>
      <c r="N161" t="s">
        <v>145</v>
      </c>
      <c r="O161" t="s">
        <v>146</v>
      </c>
      <c r="P161" t="str">
        <f t="shared" si="57"/>
        <v xml:space="preserve">
</v>
      </c>
      <c r="Q161" t="str">
        <f t="shared" si="58"/>
        <v xml:space="preserve">
&lt;br&gt;&lt;br&gt;
</v>
      </c>
      <c r="R161" t="str">
        <f t="shared" si="59"/>
        <v/>
      </c>
      <c r="S161" t="str">
        <f t="shared" si="60"/>
        <v/>
      </c>
      <c r="T161" t="str">
        <f t="shared" si="61"/>
        <v/>
      </c>
      <c r="U161" t="str">
        <f t="shared" si="62"/>
        <v/>
      </c>
      <c r="V161" t="str">
        <f t="shared" si="63"/>
        <v/>
      </c>
      <c r="W161">
        <f t="shared" si="64"/>
        <v>160</v>
      </c>
      <c r="X161" s="11" t="s">
        <v>147</v>
      </c>
      <c r="Y161" s="12" t="s">
        <v>148</v>
      </c>
      <c r="Z161" s="12" t="s">
        <v>149</v>
      </c>
      <c r="AA161" s="12" t="s">
        <v>150</v>
      </c>
      <c r="AB161" s="1" t="str">
        <f>CONCATENATE(RBs!B62," ",RBs!A62)</f>
        <v>Bucky Irving</v>
      </c>
      <c r="AC161" t="str">
        <f>RBs!E62</f>
        <v>RB</v>
      </c>
      <c r="AD161" t="str">
        <f>RBs!C62</f>
        <v>Buccaneers</v>
      </c>
      <c r="AE161">
        <f>RBs!D62</f>
        <v>11</v>
      </c>
      <c r="AF161">
        <f>RBs!P62</f>
        <v>-47</v>
      </c>
      <c r="AG161">
        <f>RBs!R62</f>
        <v>-49</v>
      </c>
      <c r="AH161">
        <f>RBs!T62</f>
        <v>-27</v>
      </c>
      <c r="AI161">
        <f>RBs!V62</f>
        <v>-47</v>
      </c>
      <c r="AJ161" s="70">
        <f>RBs!X62</f>
        <v>-37</v>
      </c>
      <c r="AK161" t="str">
        <f t="shared" si="65"/>
        <v>Bucky Irving</v>
      </c>
      <c r="AL161" s="52">
        <f t="shared" si="66"/>
        <v>1</v>
      </c>
      <c r="AM161" s="52">
        <f t="shared" si="67"/>
        <v>1</v>
      </c>
      <c r="AN161" s="52">
        <f t="shared" si="68"/>
        <v>1</v>
      </c>
      <c r="AO161" s="52">
        <f t="shared" si="69"/>
        <v>1</v>
      </c>
      <c r="AP161" s="52">
        <f t="shared" si="70"/>
        <v>1</v>
      </c>
      <c r="AQ161">
        <f t="shared" si="71"/>
        <v>1</v>
      </c>
      <c r="AR161">
        <f t="shared" si="72"/>
        <v>1</v>
      </c>
      <c r="AS161">
        <f t="shared" si="73"/>
        <v>1</v>
      </c>
      <c r="AT161">
        <f t="shared" si="74"/>
        <v>1</v>
      </c>
      <c r="AU161">
        <f t="shared" si="75"/>
        <v>1</v>
      </c>
    </row>
    <row r="162" spans="2:47" x14ac:dyDescent="0.35">
      <c r="B162" t="str">
        <f t="shared" si="51"/>
        <v xml:space="preserve">&lt;li&gt; Tyrone Tracy, RB, Giants. Bye: 11.  &lt;/li&gt;  </v>
      </c>
      <c r="C162" t="str">
        <f t="shared" si="52"/>
        <v xml:space="preserve">&lt;li&gt; Tyrone Tracy, RB, Giants. Bye: 11.  -- &lt;b&gt;$1&lt;/b&gt; &lt;/li&gt;  </v>
      </c>
      <c r="D162" t="str">
        <f t="shared" si="53"/>
        <v xml:space="preserve">&lt;li&gt; Tyrone Tracy, RB, Giants. Bye: 11.  -- &lt;b&gt;$1&lt;/b&gt; &lt;/li&gt;  </v>
      </c>
      <c r="E162" t="str">
        <f t="shared" si="54"/>
        <v xml:space="preserve">&lt;li&gt; Tyrone Tracy, RB, Giants. Bye: 11.  -- &lt;b&gt;$1&lt;/b&gt; &lt;/li&gt;  </v>
      </c>
      <c r="F162" t="str">
        <f t="shared" si="55"/>
        <v xml:space="preserve">&lt;li&gt; Tyrone Tracy, RB, Giants. Bye: 11.  -- &lt;b&gt;$1&lt;/b&gt; &lt;/li&gt;  </v>
      </c>
      <c r="G162" t="str">
        <f t="shared" si="56"/>
        <v xml:space="preserve">&lt;li&gt; Tyrone Tracy, RB, Giants. Bye: 11.  -- &lt;b&gt;$1&lt;/b&gt; &lt;/li&gt;  </v>
      </c>
      <c r="H162" t="s">
        <v>139</v>
      </c>
      <c r="I162" t="s">
        <v>140</v>
      </c>
      <c r="J162" t="s">
        <v>141</v>
      </c>
      <c r="K162" t="s">
        <v>142</v>
      </c>
      <c r="L162" t="s">
        <v>143</v>
      </c>
      <c r="M162" t="s">
        <v>144</v>
      </c>
      <c r="N162" t="s">
        <v>145</v>
      </c>
      <c r="O162" t="s">
        <v>146</v>
      </c>
      <c r="P162" t="str">
        <f t="shared" si="57"/>
        <v xml:space="preserve">
</v>
      </c>
      <c r="Q162" t="str">
        <f t="shared" si="58"/>
        <v xml:space="preserve"> </v>
      </c>
      <c r="R162" t="str">
        <f t="shared" si="59"/>
        <v/>
      </c>
      <c r="S162" t="str">
        <f t="shared" si="60"/>
        <v/>
      </c>
      <c r="T162" t="str">
        <f t="shared" si="61"/>
        <v/>
      </c>
      <c r="U162" t="str">
        <f t="shared" si="62"/>
        <v/>
      </c>
      <c r="V162" t="str">
        <f t="shared" si="63"/>
        <v/>
      </c>
      <c r="W162">
        <f t="shared" si="64"/>
        <v>161</v>
      </c>
      <c r="X162" s="11" t="s">
        <v>147</v>
      </c>
      <c r="Y162" s="12" t="s">
        <v>148</v>
      </c>
      <c r="Z162" s="12" t="s">
        <v>149</v>
      </c>
      <c r="AA162" s="12" t="s">
        <v>150</v>
      </c>
      <c r="AB162" s="1" t="str">
        <f>CONCATENATE(RBs!B63," ",RBs!A63)</f>
        <v>Tyrone Tracy</v>
      </c>
      <c r="AC162" t="str">
        <f>RBs!E63</f>
        <v>RB</v>
      </c>
      <c r="AD162" t="str">
        <f>RBs!C63</f>
        <v>Giants</v>
      </c>
      <c r="AE162">
        <f>RBs!D63</f>
        <v>11</v>
      </c>
      <c r="AF162">
        <f>RBs!P63</f>
        <v>-39</v>
      </c>
      <c r="AG162">
        <f>RBs!R63</f>
        <v>-50</v>
      </c>
      <c r="AH162">
        <f>RBs!T63</f>
        <v>-20</v>
      </c>
      <c r="AI162">
        <f>RBs!V63</f>
        <v>-39</v>
      </c>
      <c r="AJ162" s="70">
        <f>RBs!X63</f>
        <v>-29</v>
      </c>
      <c r="AK162" t="str">
        <f t="shared" si="65"/>
        <v>Tyrone Tracy</v>
      </c>
      <c r="AL162" s="52">
        <f t="shared" si="66"/>
        <v>1</v>
      </c>
      <c r="AM162" s="52">
        <f t="shared" si="67"/>
        <v>1</v>
      </c>
      <c r="AN162" s="52">
        <f t="shared" si="68"/>
        <v>1</v>
      </c>
      <c r="AO162" s="52">
        <f t="shared" si="69"/>
        <v>1</v>
      </c>
      <c r="AP162" s="52">
        <f t="shared" si="70"/>
        <v>1</v>
      </c>
      <c r="AQ162">
        <f t="shared" si="71"/>
        <v>1</v>
      </c>
      <c r="AR162">
        <f t="shared" si="72"/>
        <v>1</v>
      </c>
      <c r="AS162">
        <f t="shared" si="73"/>
        <v>1</v>
      </c>
      <c r="AT162">
        <f t="shared" si="74"/>
        <v>1</v>
      </c>
      <c r="AU162">
        <f t="shared" si="75"/>
        <v>1</v>
      </c>
    </row>
    <row r="163" spans="2:47" x14ac:dyDescent="0.35">
      <c r="B163" t="str">
        <f t="shared" si="51"/>
        <v xml:space="preserve">&lt;li&gt; Tank Bigsby, RB, Jaguars. Bye: 12.  &lt;/li&gt;  </v>
      </c>
      <c r="C163" t="str">
        <f t="shared" si="52"/>
        <v xml:space="preserve">&lt;li&gt; Tank Bigsby, RB, Jaguars. Bye: 12.  -- &lt;b&gt;$1&lt;/b&gt; &lt;/li&gt;  </v>
      </c>
      <c r="D163" t="str">
        <f t="shared" si="53"/>
        <v xml:space="preserve">&lt;li&gt; Tank Bigsby, RB, Jaguars. Bye: 12.  -- &lt;b&gt;$1&lt;/b&gt; &lt;/li&gt;  </v>
      </c>
      <c r="E163" t="str">
        <f t="shared" si="54"/>
        <v xml:space="preserve">&lt;li&gt; Tank Bigsby, RB, Jaguars. Bye: 12.  -- &lt;b&gt;$1&lt;/b&gt; &lt;/li&gt;  </v>
      </c>
      <c r="F163" t="str">
        <f t="shared" si="55"/>
        <v xml:space="preserve">&lt;li&gt; Tank Bigsby, RB, Jaguars. Bye: 12.  -- &lt;b&gt;$1&lt;/b&gt; &lt;/li&gt;  </v>
      </c>
      <c r="G163" t="str">
        <f t="shared" si="56"/>
        <v xml:space="preserve">&lt;li&gt; Tank Bigsby, RB, Jaguars. Bye: 12.  -- &lt;b&gt;$1&lt;/b&gt; &lt;/li&gt;  </v>
      </c>
      <c r="H163" t="s">
        <v>139</v>
      </c>
      <c r="I163" t="s">
        <v>140</v>
      </c>
      <c r="J163" t="s">
        <v>141</v>
      </c>
      <c r="K163" t="s">
        <v>142</v>
      </c>
      <c r="L163" t="s">
        <v>143</v>
      </c>
      <c r="M163" t="s">
        <v>144</v>
      </c>
      <c r="N163" t="s">
        <v>145</v>
      </c>
      <c r="O163" t="s">
        <v>146</v>
      </c>
      <c r="P163" t="str">
        <f t="shared" si="57"/>
        <v xml:space="preserve">
</v>
      </c>
      <c r="Q163" t="str">
        <f t="shared" si="58"/>
        <v xml:space="preserve"> </v>
      </c>
      <c r="R163" t="str">
        <f t="shared" si="59"/>
        <v/>
      </c>
      <c r="S163" t="str">
        <f t="shared" si="60"/>
        <v/>
      </c>
      <c r="T163" t="str">
        <f t="shared" si="61"/>
        <v/>
      </c>
      <c r="U163" t="str">
        <f t="shared" si="62"/>
        <v/>
      </c>
      <c r="V163" t="str">
        <f t="shared" si="63"/>
        <v/>
      </c>
      <c r="W163">
        <f t="shared" si="64"/>
        <v>162</v>
      </c>
      <c r="X163" s="11" t="s">
        <v>147</v>
      </c>
      <c r="Y163" s="12" t="s">
        <v>148</v>
      </c>
      <c r="Z163" s="12" t="s">
        <v>149</v>
      </c>
      <c r="AA163" s="12" t="s">
        <v>150</v>
      </c>
      <c r="AB163" s="1" t="str">
        <f>CONCATENATE(RBs!B64," ",RBs!A64)</f>
        <v>Tank Bigsby</v>
      </c>
      <c r="AC163" t="str">
        <f>RBs!E64</f>
        <v>RB</v>
      </c>
      <c r="AD163" t="str">
        <f>RBs!C64</f>
        <v>Jaguars</v>
      </c>
      <c r="AE163">
        <f>RBs!D64</f>
        <v>12</v>
      </c>
      <c r="AF163">
        <f>RBs!P64</f>
        <v>-40</v>
      </c>
      <c r="AG163">
        <f>RBs!R64</f>
        <v>-55</v>
      </c>
      <c r="AH163">
        <f>RBs!T64</f>
        <v>-17</v>
      </c>
      <c r="AI163">
        <f>RBs!V64</f>
        <v>-40</v>
      </c>
      <c r="AJ163" s="70">
        <f>RBs!X64</f>
        <v>-30</v>
      </c>
      <c r="AK163" t="str">
        <f t="shared" si="65"/>
        <v>Tank Bigsby</v>
      </c>
      <c r="AL163" s="52">
        <f t="shared" si="66"/>
        <v>1</v>
      </c>
      <c r="AM163" s="52">
        <f t="shared" si="67"/>
        <v>1</v>
      </c>
      <c r="AN163" s="52">
        <f t="shared" si="68"/>
        <v>1</v>
      </c>
      <c r="AO163" s="52">
        <f t="shared" si="69"/>
        <v>1</v>
      </c>
      <c r="AP163" s="52">
        <f t="shared" si="70"/>
        <v>1</v>
      </c>
      <c r="AQ163">
        <f t="shared" si="71"/>
        <v>1</v>
      </c>
      <c r="AR163">
        <f t="shared" si="72"/>
        <v>1</v>
      </c>
      <c r="AS163">
        <f t="shared" si="73"/>
        <v>1</v>
      </c>
      <c r="AT163">
        <f t="shared" si="74"/>
        <v>1</v>
      </c>
      <c r="AU163">
        <f t="shared" si="75"/>
        <v>1</v>
      </c>
    </row>
    <row r="164" spans="2:47" x14ac:dyDescent="0.35">
      <c r="B164" t="str">
        <f t="shared" si="51"/>
        <v xml:space="preserve">&lt;li&gt; Keaton Mitchell, RB, Ravens. Bye: 14.  &lt;/li&gt;  </v>
      </c>
      <c r="C164" t="str">
        <f t="shared" si="52"/>
        <v xml:space="preserve">&lt;li&gt; Keaton Mitchell, RB, Ravens. Bye: 14.  -- &lt;b&gt;$1&lt;/b&gt; &lt;/li&gt;  </v>
      </c>
      <c r="D164" t="str">
        <f t="shared" si="53"/>
        <v xml:space="preserve">&lt;li&gt; Keaton Mitchell, RB, Ravens. Bye: 14.  -- &lt;b&gt;$1&lt;/b&gt; &lt;/li&gt;  </v>
      </c>
      <c r="E164" t="str">
        <f t="shared" si="54"/>
        <v xml:space="preserve">&lt;li&gt; Keaton Mitchell, RB, Ravens. Bye: 14.  -- &lt;b&gt;$1&lt;/b&gt; &lt;/li&gt;  </v>
      </c>
      <c r="F164" t="str">
        <f t="shared" si="55"/>
        <v xml:space="preserve">&lt;li&gt; Keaton Mitchell, RB, Ravens. Bye: 14.  -- &lt;b&gt;$1&lt;/b&gt; &lt;/li&gt;  </v>
      </c>
      <c r="G164" t="str">
        <f t="shared" si="56"/>
        <v xml:space="preserve">&lt;li&gt; Keaton Mitchell, RB, Ravens. Bye: 14.  -- &lt;b&gt;$1&lt;/b&gt; &lt;/li&gt;  </v>
      </c>
      <c r="H164" t="s">
        <v>139</v>
      </c>
      <c r="I164" t="s">
        <v>140</v>
      </c>
      <c r="J164" t="s">
        <v>141</v>
      </c>
      <c r="K164" t="s">
        <v>142</v>
      </c>
      <c r="L164" t="s">
        <v>143</v>
      </c>
      <c r="M164" t="s">
        <v>144</v>
      </c>
      <c r="N164" t="s">
        <v>145</v>
      </c>
      <c r="O164" t="s">
        <v>146</v>
      </c>
      <c r="P164" t="str">
        <f t="shared" si="57"/>
        <v xml:space="preserve">
</v>
      </c>
      <c r="Q164" t="str">
        <f t="shared" si="58"/>
        <v xml:space="preserve"> </v>
      </c>
      <c r="R164" t="str">
        <f t="shared" si="59"/>
        <v/>
      </c>
      <c r="S164" t="str">
        <f t="shared" si="60"/>
        <v/>
      </c>
      <c r="T164" t="str">
        <f t="shared" si="61"/>
        <v/>
      </c>
      <c r="U164" t="str">
        <f t="shared" si="62"/>
        <v/>
      </c>
      <c r="V164" t="str">
        <f t="shared" si="63"/>
        <v/>
      </c>
      <c r="W164">
        <f t="shared" si="64"/>
        <v>163</v>
      </c>
      <c r="X164" s="11" t="s">
        <v>147</v>
      </c>
      <c r="Y164" s="12" t="s">
        <v>148</v>
      </c>
      <c r="Z164" s="12" t="s">
        <v>149</v>
      </c>
      <c r="AA164" s="12" t="s">
        <v>150</v>
      </c>
      <c r="AB164" s="1" t="str">
        <f>CONCATENATE(RBs!B65," ",RBs!A65)</f>
        <v>Keaton Mitchell</v>
      </c>
      <c r="AC164" t="str">
        <f>RBs!E65</f>
        <v>RB</v>
      </c>
      <c r="AD164" t="str">
        <f>RBs!C65</f>
        <v>Ravens</v>
      </c>
      <c r="AE164">
        <f>RBs!D65</f>
        <v>14</v>
      </c>
      <c r="AF164">
        <f>RBs!P65</f>
        <v>-46</v>
      </c>
      <c r="AG164">
        <f>RBs!R65</f>
        <v>-59</v>
      </c>
      <c r="AH164">
        <f>RBs!T65</f>
        <v>-23</v>
      </c>
      <c r="AI164">
        <f>RBs!V65</f>
        <v>-46</v>
      </c>
      <c r="AJ164" s="70">
        <f>RBs!X65</f>
        <v>-36</v>
      </c>
      <c r="AK164" t="str">
        <f t="shared" si="65"/>
        <v>Keaton Mitchell</v>
      </c>
      <c r="AL164" s="52">
        <f t="shared" si="66"/>
        <v>1</v>
      </c>
      <c r="AM164" s="52">
        <f t="shared" si="67"/>
        <v>1</v>
      </c>
      <c r="AN164" s="52">
        <f t="shared" si="68"/>
        <v>1</v>
      </c>
      <c r="AO164" s="52">
        <f t="shared" si="69"/>
        <v>1</v>
      </c>
      <c r="AP164" s="52">
        <f t="shared" si="70"/>
        <v>1</v>
      </c>
      <c r="AQ164">
        <f t="shared" si="71"/>
        <v>1</v>
      </c>
      <c r="AR164">
        <f t="shared" si="72"/>
        <v>1</v>
      </c>
      <c r="AS164">
        <f t="shared" si="73"/>
        <v>1</v>
      </c>
      <c r="AT164">
        <f t="shared" si="74"/>
        <v>1</v>
      </c>
      <c r="AU164">
        <f t="shared" si="75"/>
        <v>1</v>
      </c>
    </row>
    <row r="165" spans="2:47" x14ac:dyDescent="0.35">
      <c r="B165" t="str">
        <f t="shared" si="51"/>
        <v xml:space="preserve">&lt;li&gt; Dameon Pierce, RB, Texans. Bye: 14.  &lt;/li&gt;  </v>
      </c>
      <c r="C165" t="str">
        <f t="shared" si="52"/>
        <v xml:space="preserve">&lt;li&gt; Dameon Pierce, RB, Texans. Bye: 14.  -- &lt;b&gt;$1&lt;/b&gt; &lt;/li&gt;  </v>
      </c>
      <c r="D165" t="str">
        <f t="shared" si="53"/>
        <v xml:space="preserve">&lt;li&gt; Dameon Pierce, RB, Texans. Bye: 14.  -- &lt;b&gt;$1&lt;/b&gt; &lt;/li&gt;  </v>
      </c>
      <c r="E165" t="str">
        <f t="shared" si="54"/>
        <v xml:space="preserve">&lt;li&gt; Dameon Pierce, RB, Texans. Bye: 14.  -- &lt;b&gt;$1&lt;/b&gt; &lt;/li&gt;  </v>
      </c>
      <c r="F165" t="str">
        <f t="shared" si="55"/>
        <v xml:space="preserve">&lt;li&gt; Dameon Pierce, RB, Texans. Bye: 14.  -- &lt;b&gt;$1&lt;/b&gt; &lt;/li&gt;  </v>
      </c>
      <c r="G165" t="str">
        <f t="shared" si="56"/>
        <v xml:space="preserve">&lt;li&gt; Dameon Pierce, RB, Texans. Bye: 14.  -- &lt;b&gt;$1&lt;/b&gt; &lt;/li&gt;  </v>
      </c>
      <c r="H165" t="s">
        <v>139</v>
      </c>
      <c r="I165" t="s">
        <v>140</v>
      </c>
      <c r="J165" t="s">
        <v>141</v>
      </c>
      <c r="K165" t="s">
        <v>142</v>
      </c>
      <c r="L165" t="s">
        <v>143</v>
      </c>
      <c r="M165" t="s">
        <v>144</v>
      </c>
      <c r="N165" t="s">
        <v>145</v>
      </c>
      <c r="O165" t="s">
        <v>146</v>
      </c>
      <c r="P165" t="str">
        <f t="shared" si="57"/>
        <v xml:space="preserve">
</v>
      </c>
      <c r="Q165" t="str">
        <f t="shared" si="58"/>
        <v xml:space="preserve"> </v>
      </c>
      <c r="R165" t="str">
        <f t="shared" si="59"/>
        <v/>
      </c>
      <c r="S165" t="str">
        <f t="shared" si="60"/>
        <v/>
      </c>
      <c r="T165" t="str">
        <f t="shared" si="61"/>
        <v/>
      </c>
      <c r="U165" t="str">
        <f t="shared" si="62"/>
        <v/>
      </c>
      <c r="V165" t="str">
        <f t="shared" si="63"/>
        <v/>
      </c>
      <c r="W165">
        <f t="shared" si="64"/>
        <v>164</v>
      </c>
      <c r="X165" s="11" t="s">
        <v>147</v>
      </c>
      <c r="Y165" s="12" t="s">
        <v>148</v>
      </c>
      <c r="Z165" s="12" t="s">
        <v>149</v>
      </c>
      <c r="AA165" s="12" t="s">
        <v>150</v>
      </c>
      <c r="AB165" s="1" t="str">
        <f>CONCATENATE(RBs!B66," ",RBs!A66)</f>
        <v>Dameon Pierce</v>
      </c>
      <c r="AC165" t="str">
        <f>RBs!E66</f>
        <v>RB</v>
      </c>
      <c r="AD165" t="str">
        <f>RBs!C66</f>
        <v>Texans</v>
      </c>
      <c r="AE165">
        <f>RBs!D66</f>
        <v>14</v>
      </c>
      <c r="AF165">
        <f>RBs!P66</f>
        <v>-53</v>
      </c>
      <c r="AG165">
        <f>RBs!R66</f>
        <v>-66</v>
      </c>
      <c r="AH165">
        <f>RBs!T66</f>
        <v>-31</v>
      </c>
      <c r="AI165">
        <f>RBs!V66</f>
        <v>-53</v>
      </c>
      <c r="AJ165" s="70">
        <f>RBs!X66</f>
        <v>-43</v>
      </c>
      <c r="AK165" t="str">
        <f t="shared" si="65"/>
        <v>Dameon Pierce</v>
      </c>
      <c r="AL165" s="52">
        <f t="shared" si="66"/>
        <v>1</v>
      </c>
      <c r="AM165" s="52">
        <f t="shared" si="67"/>
        <v>1</v>
      </c>
      <c r="AN165" s="52">
        <f t="shared" si="68"/>
        <v>1</v>
      </c>
      <c r="AO165" s="52">
        <f t="shared" si="69"/>
        <v>1</v>
      </c>
      <c r="AP165" s="52">
        <f t="shared" si="70"/>
        <v>1</v>
      </c>
      <c r="AQ165">
        <f t="shared" si="71"/>
        <v>1</v>
      </c>
      <c r="AR165">
        <f t="shared" si="72"/>
        <v>1</v>
      </c>
      <c r="AS165">
        <f t="shared" si="73"/>
        <v>1</v>
      </c>
      <c r="AT165">
        <f t="shared" si="74"/>
        <v>1</v>
      </c>
      <c r="AU165">
        <f t="shared" si="75"/>
        <v>1</v>
      </c>
    </row>
    <row r="166" spans="2:47" x14ac:dyDescent="0.35">
      <c r="B166" t="str">
        <f t="shared" si="51"/>
        <v xml:space="preserve">&lt;li&gt; Alexander Mattison, RB, Raiders. Bye: 10.  &lt;/li&gt;  </v>
      </c>
      <c r="C166" t="str">
        <f t="shared" si="52"/>
        <v xml:space="preserve">&lt;li&gt; Alexander Mattison, RB, Raiders. Bye: 10.  -- &lt;b&gt;$1&lt;/b&gt; &lt;/li&gt;  </v>
      </c>
      <c r="D166" t="str">
        <f t="shared" si="53"/>
        <v xml:space="preserve">&lt;li&gt; Alexander Mattison, RB, Raiders. Bye: 10.  -- &lt;b&gt;$1&lt;/b&gt; &lt;/li&gt;  </v>
      </c>
      <c r="E166" t="str">
        <f t="shared" si="54"/>
        <v xml:space="preserve">&lt;li&gt; Alexander Mattison, RB, Raiders. Bye: 10.  -- &lt;b&gt;$1&lt;/b&gt; &lt;/li&gt;  </v>
      </c>
      <c r="F166" t="str">
        <f t="shared" si="55"/>
        <v xml:space="preserve">&lt;li&gt; Alexander Mattison, RB, Raiders. Bye: 10.  -- &lt;b&gt;$1&lt;/b&gt; &lt;/li&gt;  </v>
      </c>
      <c r="G166" t="str">
        <f t="shared" si="56"/>
        <v xml:space="preserve">&lt;li&gt; Alexander Mattison, RB, Raiders. Bye: 10.  -- &lt;b&gt;$1&lt;/b&gt; &lt;/li&gt;  </v>
      </c>
      <c r="H166" t="s">
        <v>139</v>
      </c>
      <c r="I166" t="s">
        <v>140</v>
      </c>
      <c r="J166" t="s">
        <v>141</v>
      </c>
      <c r="K166" t="s">
        <v>142</v>
      </c>
      <c r="L166" t="s">
        <v>143</v>
      </c>
      <c r="M166" t="s">
        <v>144</v>
      </c>
      <c r="N166" t="s">
        <v>145</v>
      </c>
      <c r="O166" t="s">
        <v>146</v>
      </c>
      <c r="P166" t="str">
        <f t="shared" si="57"/>
        <v xml:space="preserve">
</v>
      </c>
      <c r="Q166" t="str">
        <f t="shared" si="58"/>
        <v xml:space="preserve"> </v>
      </c>
      <c r="R166" t="str">
        <f t="shared" si="59"/>
        <v/>
      </c>
      <c r="S166" t="str">
        <f t="shared" si="60"/>
        <v/>
      </c>
      <c r="T166" t="str">
        <f t="shared" si="61"/>
        <v/>
      </c>
      <c r="U166" t="str">
        <f t="shared" si="62"/>
        <v/>
      </c>
      <c r="V166" t="str">
        <f t="shared" si="63"/>
        <v/>
      </c>
      <c r="W166">
        <f t="shared" si="64"/>
        <v>165</v>
      </c>
      <c r="X166" s="11" t="s">
        <v>147</v>
      </c>
      <c r="Y166" s="12" t="s">
        <v>148</v>
      </c>
      <c r="Z166" s="12" t="s">
        <v>149</v>
      </c>
      <c r="AA166" s="12" t="s">
        <v>150</v>
      </c>
      <c r="AB166" s="1" t="str">
        <f>CONCATENATE(RBs!B67," ",RBs!A67)</f>
        <v>Alexander Mattison</v>
      </c>
      <c r="AC166" t="str">
        <f>RBs!E67</f>
        <v>RB</v>
      </c>
      <c r="AD166" t="str">
        <f>RBs!C67</f>
        <v>Raiders</v>
      </c>
      <c r="AE166">
        <f>RBs!D67</f>
        <v>10</v>
      </c>
      <c r="AF166">
        <f>RBs!P67</f>
        <v>-63</v>
      </c>
      <c r="AG166">
        <f>RBs!R67</f>
        <v>-66</v>
      </c>
      <c r="AH166">
        <f>RBs!T67</f>
        <v>-35</v>
      </c>
      <c r="AI166">
        <f>RBs!V67</f>
        <v>-63</v>
      </c>
      <c r="AJ166" s="70">
        <f>RBs!X67</f>
        <v>-53</v>
      </c>
      <c r="AK166" t="str">
        <f t="shared" si="65"/>
        <v>Alexander Mattison</v>
      </c>
      <c r="AL166" s="52">
        <f t="shared" si="66"/>
        <v>1</v>
      </c>
      <c r="AM166" s="52">
        <f t="shared" si="67"/>
        <v>1</v>
      </c>
      <c r="AN166" s="52">
        <f t="shared" si="68"/>
        <v>1</v>
      </c>
      <c r="AO166" s="52">
        <f t="shared" si="69"/>
        <v>1</v>
      </c>
      <c r="AP166" s="52">
        <f t="shared" si="70"/>
        <v>1</v>
      </c>
      <c r="AQ166">
        <f t="shared" si="71"/>
        <v>1</v>
      </c>
      <c r="AR166">
        <f t="shared" si="72"/>
        <v>1</v>
      </c>
      <c r="AS166">
        <f t="shared" si="73"/>
        <v>1</v>
      </c>
      <c r="AT166">
        <f t="shared" si="74"/>
        <v>1</v>
      </c>
      <c r="AU166">
        <f t="shared" si="75"/>
        <v>1</v>
      </c>
    </row>
    <row r="167" spans="2:47" x14ac:dyDescent="0.35">
      <c r="B167" t="str">
        <f t="shared" si="51"/>
        <v xml:space="preserve">&lt;li&gt; Clyde Edwards-Helaire, RB, Chiefs. Bye: 6.  &lt;/li&gt;  </v>
      </c>
      <c r="C167" t="str">
        <f t="shared" si="52"/>
        <v xml:space="preserve">&lt;li&gt; Clyde Edwards-Helaire, RB, Chiefs. Bye: 6.  -- &lt;b&gt;$1&lt;/b&gt; &lt;/li&gt;  </v>
      </c>
      <c r="D167" t="str">
        <f t="shared" si="53"/>
        <v xml:space="preserve">&lt;li&gt; Clyde Edwards-Helaire, RB, Chiefs. Bye: 6.  -- &lt;b&gt;$1&lt;/b&gt; &lt;/li&gt;  </v>
      </c>
      <c r="E167" t="str">
        <f t="shared" si="54"/>
        <v xml:space="preserve">&lt;li&gt; Clyde Edwards-Helaire, RB, Chiefs. Bye: 6.  -- &lt;b&gt;$1&lt;/b&gt; &lt;/li&gt;  </v>
      </c>
      <c r="F167" t="str">
        <f t="shared" si="55"/>
        <v xml:space="preserve">&lt;li&gt; Clyde Edwards-Helaire, RB, Chiefs. Bye: 6.  -- &lt;b&gt;$1&lt;/b&gt; &lt;/li&gt;  </v>
      </c>
      <c r="G167" t="str">
        <f t="shared" si="56"/>
        <v xml:space="preserve">&lt;li&gt; Clyde Edwards-Helaire, RB, Chiefs. Bye: 6.  -- &lt;b&gt;$1&lt;/b&gt; &lt;/li&gt;  </v>
      </c>
      <c r="H167" t="s">
        <v>139</v>
      </c>
      <c r="I167" t="s">
        <v>140</v>
      </c>
      <c r="J167" t="s">
        <v>141</v>
      </c>
      <c r="K167" t="s">
        <v>142</v>
      </c>
      <c r="L167" t="s">
        <v>143</v>
      </c>
      <c r="M167" t="s">
        <v>144</v>
      </c>
      <c r="N167" t="s">
        <v>145</v>
      </c>
      <c r="O167" t="s">
        <v>146</v>
      </c>
      <c r="P167" t="str">
        <f t="shared" si="57"/>
        <v xml:space="preserve">
</v>
      </c>
      <c r="Q167" t="str">
        <f t="shared" si="58"/>
        <v xml:space="preserve"> </v>
      </c>
      <c r="R167" t="str">
        <f t="shared" si="59"/>
        <v/>
      </c>
      <c r="S167" t="str">
        <f t="shared" si="60"/>
        <v/>
      </c>
      <c r="T167" t="str">
        <f t="shared" si="61"/>
        <v/>
      </c>
      <c r="U167" t="str">
        <f t="shared" si="62"/>
        <v/>
      </c>
      <c r="V167" t="str">
        <f t="shared" si="63"/>
        <v/>
      </c>
      <c r="W167">
        <f t="shared" si="64"/>
        <v>166</v>
      </c>
      <c r="X167" s="11" t="s">
        <v>147</v>
      </c>
      <c r="Y167" s="12" t="s">
        <v>148</v>
      </c>
      <c r="Z167" s="12" t="s">
        <v>149</v>
      </c>
      <c r="AA167" s="12" t="s">
        <v>150</v>
      </c>
      <c r="AB167" s="1" t="str">
        <f>CONCATENATE(RBs!B68," ",RBs!A68)</f>
        <v>Clyde Edwards-Helaire</v>
      </c>
      <c r="AC167" t="str">
        <f>RBs!E68</f>
        <v>RB</v>
      </c>
      <c r="AD167" t="str">
        <f>RBs!C68</f>
        <v>Chiefs</v>
      </c>
      <c r="AE167">
        <f>RBs!D68</f>
        <v>6</v>
      </c>
      <c r="AF167">
        <f>RBs!P68</f>
        <v>-60</v>
      </c>
      <c r="AG167">
        <f>RBs!R68</f>
        <v>-68</v>
      </c>
      <c r="AH167">
        <f>RBs!T68</f>
        <v>-30</v>
      </c>
      <c r="AI167">
        <f>RBs!V68</f>
        <v>-60</v>
      </c>
      <c r="AJ167" s="70">
        <f>RBs!X68</f>
        <v>-50</v>
      </c>
      <c r="AK167" t="str">
        <f t="shared" si="65"/>
        <v>Clyde Edwards-Helaire</v>
      </c>
      <c r="AL167" s="52">
        <f t="shared" si="66"/>
        <v>1</v>
      </c>
      <c r="AM167" s="52">
        <f t="shared" si="67"/>
        <v>1</v>
      </c>
      <c r="AN167" s="52">
        <f t="shared" si="68"/>
        <v>1</v>
      </c>
      <c r="AO167" s="52">
        <f t="shared" si="69"/>
        <v>1</v>
      </c>
      <c r="AP167" s="52">
        <f t="shared" si="70"/>
        <v>1</v>
      </c>
      <c r="AQ167">
        <f t="shared" si="71"/>
        <v>1</v>
      </c>
      <c r="AR167">
        <f t="shared" si="72"/>
        <v>1</v>
      </c>
      <c r="AS167">
        <f t="shared" si="73"/>
        <v>1</v>
      </c>
      <c r="AT167">
        <f t="shared" si="74"/>
        <v>1</v>
      </c>
      <c r="AU167">
        <f t="shared" si="75"/>
        <v>1</v>
      </c>
    </row>
    <row r="168" spans="2:47" x14ac:dyDescent="0.35">
      <c r="B168" t="str">
        <f t="shared" si="51"/>
        <v xml:space="preserve">&lt;li&gt; Justice Hill, RB, Ravens. Bye: 14.  &lt;/li&gt;  </v>
      </c>
      <c r="C168" t="str">
        <f t="shared" si="52"/>
        <v xml:space="preserve">&lt;li&gt; Justice Hill, RB, Ravens. Bye: 14.  -- &lt;b&gt;$1&lt;/b&gt; &lt;/li&gt;  </v>
      </c>
      <c r="D168" t="str">
        <f t="shared" si="53"/>
        <v xml:space="preserve">&lt;li&gt; Justice Hill, RB, Ravens. Bye: 14.  -- &lt;b&gt;$1&lt;/b&gt; &lt;/li&gt;  </v>
      </c>
      <c r="E168" t="str">
        <f t="shared" si="54"/>
        <v xml:space="preserve">&lt;li&gt; Justice Hill, RB, Ravens. Bye: 14.  -- &lt;b&gt;$1&lt;/b&gt; &lt;/li&gt;  </v>
      </c>
      <c r="F168" t="str">
        <f t="shared" si="55"/>
        <v xml:space="preserve">&lt;li&gt; Justice Hill, RB, Ravens. Bye: 14.  -- &lt;b&gt;$1&lt;/b&gt; &lt;/li&gt;  </v>
      </c>
      <c r="G168" t="str">
        <f t="shared" si="56"/>
        <v xml:space="preserve">&lt;li&gt; Justice Hill, RB, Ravens. Bye: 14.  -- &lt;b&gt;$1&lt;/b&gt; &lt;/li&gt;  </v>
      </c>
      <c r="H168" t="s">
        <v>139</v>
      </c>
      <c r="I168" t="s">
        <v>140</v>
      </c>
      <c r="J168" t="s">
        <v>141</v>
      </c>
      <c r="K168" t="s">
        <v>142</v>
      </c>
      <c r="L168" t="s">
        <v>143</v>
      </c>
      <c r="M168" t="s">
        <v>144</v>
      </c>
      <c r="N168" t="s">
        <v>145</v>
      </c>
      <c r="O168" t="s">
        <v>146</v>
      </c>
      <c r="P168" t="str">
        <f t="shared" si="57"/>
        <v xml:space="preserve">
</v>
      </c>
      <c r="Q168" t="str">
        <f t="shared" si="58"/>
        <v xml:space="preserve"> </v>
      </c>
      <c r="R168" t="str">
        <f t="shared" si="59"/>
        <v/>
      </c>
      <c r="S168" t="str">
        <f t="shared" si="60"/>
        <v/>
      </c>
      <c r="T168" t="str">
        <f t="shared" si="61"/>
        <v/>
      </c>
      <c r="U168" t="str">
        <f t="shared" si="62"/>
        <v/>
      </c>
      <c r="V168" t="str">
        <f t="shared" si="63"/>
        <v/>
      </c>
      <c r="W168">
        <f t="shared" si="64"/>
        <v>167</v>
      </c>
      <c r="X168" s="11" t="s">
        <v>147</v>
      </c>
      <c r="Y168" s="12" t="s">
        <v>148</v>
      </c>
      <c r="Z168" s="12" t="s">
        <v>149</v>
      </c>
      <c r="AA168" s="12" t="s">
        <v>150</v>
      </c>
      <c r="AB168" s="1" t="str">
        <f>CONCATENATE(RBs!B69," ",RBs!A69)</f>
        <v>Justice Hill</v>
      </c>
      <c r="AC168" t="str">
        <f>RBs!E69</f>
        <v>RB</v>
      </c>
      <c r="AD168" t="str">
        <f>RBs!C69</f>
        <v>Ravens</v>
      </c>
      <c r="AE168">
        <f>RBs!D69</f>
        <v>14</v>
      </c>
      <c r="AF168">
        <f>RBs!P69</f>
        <v>-67</v>
      </c>
      <c r="AG168">
        <f>RBs!R69</f>
        <v>-76</v>
      </c>
      <c r="AH168">
        <f>RBs!T69</f>
        <v>-37</v>
      </c>
      <c r="AI168">
        <f>RBs!V69</f>
        <v>-67</v>
      </c>
      <c r="AJ168" s="70">
        <f>RBs!X69</f>
        <v>-57</v>
      </c>
      <c r="AK168" t="str">
        <f t="shared" si="65"/>
        <v>Justice Hill</v>
      </c>
      <c r="AL168" s="52">
        <f t="shared" si="66"/>
        <v>1</v>
      </c>
      <c r="AM168" s="52">
        <f t="shared" si="67"/>
        <v>1</v>
      </c>
      <c r="AN168" s="52">
        <f t="shared" si="68"/>
        <v>1</v>
      </c>
      <c r="AO168" s="52">
        <f t="shared" si="69"/>
        <v>1</v>
      </c>
      <c r="AP168" s="52">
        <f t="shared" si="70"/>
        <v>1</v>
      </c>
      <c r="AQ168">
        <f t="shared" si="71"/>
        <v>1</v>
      </c>
      <c r="AR168">
        <f t="shared" si="72"/>
        <v>1</v>
      </c>
      <c r="AS168">
        <f t="shared" si="73"/>
        <v>1</v>
      </c>
      <c r="AT168">
        <f t="shared" si="74"/>
        <v>1</v>
      </c>
      <c r="AU168">
        <f t="shared" si="75"/>
        <v>1</v>
      </c>
    </row>
    <row r="169" spans="2:47" x14ac:dyDescent="0.35">
      <c r="B169" t="str">
        <f t="shared" si="51"/>
        <v xml:space="preserve">&lt;li&gt; Eric Gray, RB, Giants. Bye: 11.  &lt;/li&gt;  </v>
      </c>
      <c r="C169" t="str">
        <f t="shared" si="52"/>
        <v xml:space="preserve">&lt;li&gt; Eric Gray, RB, Giants. Bye: 11.  -- &lt;b&gt;$1&lt;/b&gt; &lt;/li&gt;  </v>
      </c>
      <c r="D169" t="str">
        <f t="shared" si="53"/>
        <v xml:space="preserve">&lt;li&gt; Eric Gray, RB, Giants. Bye: 11.  -- &lt;b&gt;$1&lt;/b&gt; &lt;/li&gt;  </v>
      </c>
      <c r="E169" t="str">
        <f t="shared" si="54"/>
        <v xml:space="preserve">&lt;li&gt; Eric Gray, RB, Giants. Bye: 11.  -- &lt;b&gt;$1&lt;/b&gt; &lt;/li&gt;  </v>
      </c>
      <c r="F169" t="str">
        <f t="shared" si="55"/>
        <v xml:space="preserve">&lt;li&gt; Eric Gray, RB, Giants. Bye: 11.  -- &lt;b&gt;$1&lt;/b&gt; &lt;/li&gt;  </v>
      </c>
      <c r="G169" t="str">
        <f t="shared" si="56"/>
        <v xml:space="preserve">&lt;li&gt; Eric Gray, RB, Giants. Bye: 11.  -- &lt;b&gt;$1&lt;/b&gt; &lt;/li&gt;  </v>
      </c>
      <c r="H169" t="s">
        <v>139</v>
      </c>
      <c r="I169" t="s">
        <v>140</v>
      </c>
      <c r="J169" t="s">
        <v>141</v>
      </c>
      <c r="K169" t="s">
        <v>142</v>
      </c>
      <c r="L169" t="s">
        <v>143</v>
      </c>
      <c r="M169" t="s">
        <v>144</v>
      </c>
      <c r="N169" t="s">
        <v>145</v>
      </c>
      <c r="O169" t="s">
        <v>146</v>
      </c>
      <c r="P169" t="str">
        <f t="shared" si="57"/>
        <v xml:space="preserve">
</v>
      </c>
      <c r="Q169" t="str">
        <f t="shared" si="58"/>
        <v xml:space="preserve"> </v>
      </c>
      <c r="R169" t="str">
        <f t="shared" si="59"/>
        <v/>
      </c>
      <c r="S169" t="str">
        <f t="shared" si="60"/>
        <v/>
      </c>
      <c r="T169" t="str">
        <f t="shared" si="61"/>
        <v/>
      </c>
      <c r="U169" t="str">
        <f t="shared" si="62"/>
        <v/>
      </c>
      <c r="V169" t="str">
        <f t="shared" si="63"/>
        <v/>
      </c>
      <c r="W169">
        <f t="shared" si="64"/>
        <v>168</v>
      </c>
      <c r="X169" s="11" t="s">
        <v>147</v>
      </c>
      <c r="Y169" s="12" t="s">
        <v>148</v>
      </c>
      <c r="Z169" s="12" t="s">
        <v>149</v>
      </c>
      <c r="AA169" s="12" t="s">
        <v>150</v>
      </c>
      <c r="AB169" s="1" t="str">
        <f>CONCATENATE(RBs!B70," ",RBs!A70)</f>
        <v>Eric Gray</v>
      </c>
      <c r="AC169" t="str">
        <f>RBs!E70</f>
        <v>RB</v>
      </c>
      <c r="AD169" t="str">
        <f>RBs!C70</f>
        <v>Giants</v>
      </c>
      <c r="AE169">
        <f>RBs!D70</f>
        <v>11</v>
      </c>
      <c r="AF169">
        <f>RBs!P70</f>
        <v>-64</v>
      </c>
      <c r="AG169">
        <f>RBs!R70</f>
        <v>-77</v>
      </c>
      <c r="AH169">
        <f>RBs!T70</f>
        <v>-36</v>
      </c>
      <c r="AI169">
        <f>RBs!V70</f>
        <v>-64</v>
      </c>
      <c r="AJ169" s="70">
        <f>RBs!X70</f>
        <v>-54</v>
      </c>
      <c r="AK169" t="str">
        <f t="shared" si="65"/>
        <v>Eric Gray</v>
      </c>
      <c r="AL169" s="52">
        <f t="shared" si="66"/>
        <v>1</v>
      </c>
      <c r="AM169" s="52">
        <f t="shared" si="67"/>
        <v>1</v>
      </c>
      <c r="AN169" s="52">
        <f t="shared" si="68"/>
        <v>1</v>
      </c>
      <c r="AO169" s="52">
        <f t="shared" si="69"/>
        <v>1</v>
      </c>
      <c r="AP169" s="52">
        <f t="shared" si="70"/>
        <v>1</v>
      </c>
      <c r="AQ169">
        <f t="shared" si="71"/>
        <v>1</v>
      </c>
      <c r="AR169">
        <f t="shared" si="72"/>
        <v>1</v>
      </c>
      <c r="AS169">
        <f t="shared" si="73"/>
        <v>1</v>
      </c>
      <c r="AT169">
        <f t="shared" si="74"/>
        <v>1</v>
      </c>
      <c r="AU169">
        <f t="shared" si="75"/>
        <v>1</v>
      </c>
    </row>
    <row r="170" spans="2:47" x14ac:dyDescent="0.35">
      <c r="B170" t="str">
        <f t="shared" si="51"/>
        <v xml:space="preserve">&lt;li&gt; Trey Sermon, RB, Colts. Bye: 14.  &lt;/li&gt;  </v>
      </c>
      <c r="C170" t="str">
        <f t="shared" si="52"/>
        <v xml:space="preserve">&lt;li&gt; Trey Sermon, RB, Colts. Bye: 14.  -- &lt;b&gt;$1&lt;/b&gt; &lt;/li&gt;  </v>
      </c>
      <c r="D170" t="str">
        <f t="shared" si="53"/>
        <v xml:space="preserve">&lt;li&gt; Trey Sermon, RB, Colts. Bye: 14.  -- &lt;b&gt;$1&lt;/b&gt; &lt;/li&gt;  </v>
      </c>
      <c r="E170" t="str">
        <f t="shared" si="54"/>
        <v xml:space="preserve">&lt;li&gt; Trey Sermon, RB, Colts. Bye: 14.  -- &lt;b&gt;$1&lt;/b&gt; &lt;/li&gt;  </v>
      </c>
      <c r="F170" t="str">
        <f t="shared" si="55"/>
        <v xml:space="preserve">&lt;li&gt; Trey Sermon, RB, Colts. Bye: 14.  -- &lt;b&gt;$1&lt;/b&gt; &lt;/li&gt;  </v>
      </c>
      <c r="G170" t="str">
        <f t="shared" si="56"/>
        <v xml:space="preserve">&lt;li&gt; Trey Sermon, RB, Colts. Bye: 14.  -- &lt;b&gt;$1&lt;/b&gt; &lt;/li&gt;  </v>
      </c>
      <c r="H170" t="s">
        <v>139</v>
      </c>
      <c r="I170" t="s">
        <v>140</v>
      </c>
      <c r="J170" t="s">
        <v>141</v>
      </c>
      <c r="K170" t="s">
        <v>142</v>
      </c>
      <c r="L170" t="s">
        <v>143</v>
      </c>
      <c r="M170" t="s">
        <v>144</v>
      </c>
      <c r="N170" t="s">
        <v>145</v>
      </c>
      <c r="O170" t="s">
        <v>146</v>
      </c>
      <c r="P170" t="str">
        <f t="shared" si="57"/>
        <v xml:space="preserve">
</v>
      </c>
      <c r="Q170" t="str">
        <f t="shared" si="58"/>
        <v xml:space="preserve"> </v>
      </c>
      <c r="R170" t="str">
        <f t="shared" si="59"/>
        <v/>
      </c>
      <c r="S170" t="str">
        <f t="shared" si="60"/>
        <v/>
      </c>
      <c r="T170" t="str">
        <f t="shared" si="61"/>
        <v/>
      </c>
      <c r="U170" t="str">
        <f t="shared" si="62"/>
        <v/>
      </c>
      <c r="V170" t="str">
        <f t="shared" si="63"/>
        <v/>
      </c>
      <c r="W170">
        <f t="shared" si="64"/>
        <v>169</v>
      </c>
      <c r="X170" s="11" t="s">
        <v>147</v>
      </c>
      <c r="Y170" s="12" t="s">
        <v>148</v>
      </c>
      <c r="Z170" s="12" t="s">
        <v>149</v>
      </c>
      <c r="AA170" s="12" t="s">
        <v>150</v>
      </c>
      <c r="AB170" s="1" t="str">
        <f>CONCATENATE(RBs!B71," ",RBs!A71)</f>
        <v>Trey Sermon</v>
      </c>
      <c r="AC170" t="str">
        <f>RBs!E71</f>
        <v>RB</v>
      </c>
      <c r="AD170" t="str">
        <f>RBs!C71</f>
        <v>Colts</v>
      </c>
      <c r="AE170">
        <f>RBs!D71</f>
        <v>14</v>
      </c>
      <c r="AF170">
        <f>RBs!P71</f>
        <v>-68</v>
      </c>
      <c r="AG170">
        <f>RBs!R71</f>
        <v>-79</v>
      </c>
      <c r="AH170">
        <f>RBs!T71</f>
        <v>-39</v>
      </c>
      <c r="AI170">
        <f>RBs!V71</f>
        <v>-68</v>
      </c>
      <c r="AJ170" s="70">
        <f>RBs!X71</f>
        <v>-58</v>
      </c>
      <c r="AK170" t="str">
        <f t="shared" si="65"/>
        <v>Trey Sermon</v>
      </c>
      <c r="AL170" s="52">
        <f t="shared" si="66"/>
        <v>1</v>
      </c>
      <c r="AM170" s="52">
        <f t="shared" si="67"/>
        <v>1</v>
      </c>
      <c r="AN170" s="52">
        <f t="shared" si="68"/>
        <v>1</v>
      </c>
      <c r="AO170" s="52">
        <f t="shared" si="69"/>
        <v>1</v>
      </c>
      <c r="AP170" s="52">
        <f t="shared" si="70"/>
        <v>1</v>
      </c>
      <c r="AQ170">
        <f t="shared" si="71"/>
        <v>1</v>
      </c>
      <c r="AR170">
        <f t="shared" si="72"/>
        <v>1</v>
      </c>
      <c r="AS170">
        <f t="shared" si="73"/>
        <v>1</v>
      </c>
      <c r="AT170">
        <f t="shared" si="74"/>
        <v>1</v>
      </c>
      <c r="AU170">
        <f t="shared" si="75"/>
        <v>1</v>
      </c>
    </row>
    <row r="171" spans="2:47" x14ac:dyDescent="0.35">
      <c r="B171" t="str">
        <f t="shared" si="51"/>
        <v xml:space="preserve">&lt;li&gt; A.J. Dillon, RB, Packers. Bye: 10.  &lt;/li&gt; 
&lt;br&gt;&lt;br&gt;
</v>
      </c>
      <c r="C171" t="str">
        <f t="shared" si="52"/>
        <v xml:space="preserve">&lt;li&gt; A.J. Dillon, RB, Packers. Bye: 10.  -- &lt;b&gt;$1&lt;/b&gt; &lt;/li&gt; 
&lt;br&gt;&lt;br&gt;
</v>
      </c>
      <c r="D171" t="str">
        <f t="shared" si="53"/>
        <v xml:space="preserve">&lt;li&gt; A.J. Dillon, RB, Packers. Bye: 10.  -- &lt;b&gt;$1&lt;/b&gt; &lt;/li&gt; 
&lt;br&gt;&lt;br&gt;
</v>
      </c>
      <c r="E171" t="str">
        <f t="shared" si="54"/>
        <v xml:space="preserve">&lt;li&gt; A.J. Dillon, RB, Packers. Bye: 10.  -- &lt;b&gt;$1&lt;/b&gt; &lt;/li&gt; 
&lt;br&gt;&lt;br&gt;
</v>
      </c>
      <c r="F171" t="str">
        <f t="shared" si="55"/>
        <v xml:space="preserve">&lt;li&gt; A.J. Dillon, RB, Packers. Bye: 10.  -- &lt;b&gt;$1&lt;/b&gt; &lt;/li&gt; 
&lt;br&gt;&lt;br&gt;
</v>
      </c>
      <c r="G171" t="str">
        <f t="shared" si="56"/>
        <v xml:space="preserve">&lt;li&gt; A.J. Dillon, RB, Packers. Bye: 10.  -- &lt;b&gt;$1&lt;/b&gt; &lt;/li&gt; 
&lt;br&gt;&lt;br&gt;
</v>
      </c>
      <c r="H171" t="s">
        <v>139</v>
      </c>
      <c r="I171" t="s">
        <v>140</v>
      </c>
      <c r="J171" t="s">
        <v>141</v>
      </c>
      <c r="K171" t="s">
        <v>142</v>
      </c>
      <c r="L171" t="s">
        <v>143</v>
      </c>
      <c r="M171" t="s">
        <v>144</v>
      </c>
      <c r="N171" t="s">
        <v>145</v>
      </c>
      <c r="O171" t="s">
        <v>146</v>
      </c>
      <c r="P171" t="str">
        <f t="shared" si="57"/>
        <v xml:space="preserve">
</v>
      </c>
      <c r="Q171" t="str">
        <f t="shared" si="58"/>
        <v xml:space="preserve">
&lt;br&gt;&lt;br&gt;
</v>
      </c>
      <c r="R171" t="str">
        <f t="shared" si="59"/>
        <v/>
      </c>
      <c r="S171" t="str">
        <f t="shared" si="60"/>
        <v/>
      </c>
      <c r="T171" t="str">
        <f t="shared" si="61"/>
        <v/>
      </c>
      <c r="U171" t="str">
        <f t="shared" si="62"/>
        <v/>
      </c>
      <c r="V171" t="str">
        <f t="shared" si="63"/>
        <v/>
      </c>
      <c r="W171">
        <f t="shared" si="64"/>
        <v>170</v>
      </c>
      <c r="X171" s="11" t="s">
        <v>147</v>
      </c>
      <c r="Y171" s="12" t="s">
        <v>148</v>
      </c>
      <c r="Z171" s="12" t="s">
        <v>149</v>
      </c>
      <c r="AA171" s="12" t="s">
        <v>150</v>
      </c>
      <c r="AB171" s="1" t="str">
        <f>CONCATENATE(RBs!B72," ",RBs!A72)</f>
        <v>A.J. Dillon</v>
      </c>
      <c r="AC171" t="str">
        <f>RBs!E72</f>
        <v>RB</v>
      </c>
      <c r="AD171" t="str">
        <f>RBs!C72</f>
        <v>Packers</v>
      </c>
      <c r="AE171">
        <f>RBs!D72</f>
        <v>10</v>
      </c>
      <c r="AF171">
        <f>RBs!P72</f>
        <v>-76</v>
      </c>
      <c r="AG171">
        <f>RBs!R72</f>
        <v>-88</v>
      </c>
      <c r="AH171">
        <f>RBs!T72</f>
        <v>-48</v>
      </c>
      <c r="AI171">
        <f>RBs!V72</f>
        <v>-76</v>
      </c>
      <c r="AJ171" s="70">
        <f>RBs!X72</f>
        <v>-66</v>
      </c>
      <c r="AK171" t="str">
        <f t="shared" si="65"/>
        <v>A.J. Dillon</v>
      </c>
      <c r="AL171" s="52">
        <f t="shared" si="66"/>
        <v>1</v>
      </c>
      <c r="AM171" s="52">
        <f t="shared" si="67"/>
        <v>1</v>
      </c>
      <c r="AN171" s="52">
        <f t="shared" si="68"/>
        <v>1</v>
      </c>
      <c r="AO171" s="52">
        <f t="shared" si="69"/>
        <v>1</v>
      </c>
      <c r="AP171" s="52">
        <f t="shared" si="70"/>
        <v>1</v>
      </c>
      <c r="AQ171">
        <f t="shared" si="71"/>
        <v>1</v>
      </c>
      <c r="AR171">
        <f t="shared" si="72"/>
        <v>1</v>
      </c>
      <c r="AS171">
        <f t="shared" si="73"/>
        <v>1</v>
      </c>
      <c r="AT171">
        <f t="shared" si="74"/>
        <v>1</v>
      </c>
      <c r="AU171">
        <f t="shared" si="75"/>
        <v>1</v>
      </c>
    </row>
    <row r="172" spans="2:47" x14ac:dyDescent="0.35">
      <c r="B172" t="str">
        <f t="shared" si="51"/>
        <v xml:space="preserve">&lt;li&gt; Kenneth Gainwell, RB, Eagles. Bye: 5.  &lt;/li&gt;  </v>
      </c>
      <c r="C172" t="str">
        <f t="shared" si="52"/>
        <v xml:space="preserve">&lt;li&gt; Kenneth Gainwell, RB, Eagles. Bye: 5.  -- &lt;b&gt;$1&lt;/b&gt; &lt;/li&gt;  </v>
      </c>
      <c r="D172" t="str">
        <f t="shared" si="53"/>
        <v xml:space="preserve">&lt;li&gt; Kenneth Gainwell, RB, Eagles. Bye: 5.  -- &lt;b&gt;$1&lt;/b&gt; &lt;/li&gt;  </v>
      </c>
      <c r="E172" t="str">
        <f t="shared" si="54"/>
        <v xml:space="preserve">&lt;li&gt; Kenneth Gainwell, RB, Eagles. Bye: 5.  -- &lt;b&gt;$1&lt;/b&gt; &lt;/li&gt;  </v>
      </c>
      <c r="F172" t="str">
        <f t="shared" si="55"/>
        <v xml:space="preserve">&lt;li&gt; Kenneth Gainwell, RB, Eagles. Bye: 5.  -- &lt;b&gt;$1&lt;/b&gt; &lt;/li&gt;  </v>
      </c>
      <c r="G172" t="str">
        <f t="shared" si="56"/>
        <v xml:space="preserve">&lt;li&gt; Kenneth Gainwell, RB, Eagles. Bye: 5.  -- &lt;b&gt;$1&lt;/b&gt; &lt;/li&gt;  </v>
      </c>
      <c r="H172" t="s">
        <v>139</v>
      </c>
      <c r="I172" t="s">
        <v>140</v>
      </c>
      <c r="J172" t="s">
        <v>141</v>
      </c>
      <c r="K172" t="s">
        <v>142</v>
      </c>
      <c r="L172" t="s">
        <v>143</v>
      </c>
      <c r="M172" t="s">
        <v>144</v>
      </c>
      <c r="N172" t="s">
        <v>145</v>
      </c>
      <c r="O172" t="s">
        <v>146</v>
      </c>
      <c r="P172" t="str">
        <f t="shared" si="57"/>
        <v xml:space="preserve">
</v>
      </c>
      <c r="Q172" t="str">
        <f t="shared" si="58"/>
        <v xml:space="preserve"> </v>
      </c>
      <c r="R172" t="str">
        <f t="shared" si="59"/>
        <v/>
      </c>
      <c r="S172" t="str">
        <f t="shared" si="60"/>
        <v/>
      </c>
      <c r="T172" t="str">
        <f t="shared" si="61"/>
        <v/>
      </c>
      <c r="U172" t="str">
        <f t="shared" si="62"/>
        <v/>
      </c>
      <c r="V172" t="str">
        <f t="shared" si="63"/>
        <v/>
      </c>
      <c r="W172">
        <f t="shared" si="64"/>
        <v>171</v>
      </c>
      <c r="X172" s="11" t="s">
        <v>147</v>
      </c>
      <c r="Y172" s="12" t="s">
        <v>148</v>
      </c>
      <c r="Z172" s="12" t="s">
        <v>149</v>
      </c>
      <c r="AA172" s="12" t="s">
        <v>150</v>
      </c>
      <c r="AB172" s="1" t="str">
        <f>CONCATENATE(RBs!B73," ",RBs!A73)</f>
        <v>Kenneth Gainwell</v>
      </c>
      <c r="AC172" t="str">
        <f>RBs!E73</f>
        <v>RB</v>
      </c>
      <c r="AD172" t="str">
        <f>RBs!C73</f>
        <v>Eagles</v>
      </c>
      <c r="AE172">
        <f>RBs!D73</f>
        <v>5</v>
      </c>
      <c r="AF172">
        <f>RBs!P73</f>
        <v>-92</v>
      </c>
      <c r="AG172">
        <f>RBs!R73</f>
        <v>-99</v>
      </c>
      <c r="AH172">
        <f>RBs!T73</f>
        <v>-54</v>
      </c>
      <c r="AI172">
        <f>RBs!V73</f>
        <v>-92</v>
      </c>
      <c r="AJ172" s="70">
        <f>RBs!X73</f>
        <v>-82</v>
      </c>
      <c r="AK172" t="str">
        <f t="shared" si="65"/>
        <v>Kenneth Gainwell</v>
      </c>
      <c r="AL172" s="52">
        <f t="shared" si="66"/>
        <v>1</v>
      </c>
      <c r="AM172" s="52">
        <f t="shared" si="67"/>
        <v>1</v>
      </c>
      <c r="AN172" s="52">
        <f t="shared" si="68"/>
        <v>1</v>
      </c>
      <c r="AO172" s="52">
        <f t="shared" si="69"/>
        <v>1</v>
      </c>
      <c r="AP172" s="52">
        <f t="shared" si="70"/>
        <v>1</v>
      </c>
      <c r="AQ172">
        <f t="shared" si="71"/>
        <v>1</v>
      </c>
      <c r="AR172">
        <f t="shared" si="72"/>
        <v>1</v>
      </c>
      <c r="AS172">
        <f t="shared" si="73"/>
        <v>1</v>
      </c>
      <c r="AT172">
        <f t="shared" si="74"/>
        <v>1</v>
      </c>
      <c r="AU172">
        <f t="shared" si="75"/>
        <v>1</v>
      </c>
    </row>
    <row r="173" spans="2:47" x14ac:dyDescent="0.35">
      <c r="B173" t="str">
        <f t="shared" si="51"/>
        <v xml:space="preserve">&lt;li&gt; Kendre Miller, RB, Saints. Bye: 12.  &lt;/li&gt;  </v>
      </c>
      <c r="C173" t="str">
        <f t="shared" si="52"/>
        <v xml:space="preserve">&lt;li&gt; Kendre Miller, RB, Saints. Bye: 12.  -- &lt;b&gt;$1&lt;/b&gt; &lt;/li&gt;  </v>
      </c>
      <c r="D173" t="str">
        <f t="shared" si="53"/>
        <v xml:space="preserve">&lt;li&gt; Kendre Miller, RB, Saints. Bye: 12.  -- &lt;b&gt;$1&lt;/b&gt; &lt;/li&gt;  </v>
      </c>
      <c r="E173" t="str">
        <f t="shared" si="54"/>
        <v xml:space="preserve">&lt;li&gt; Kendre Miller, RB, Saints. Bye: 12.  -- &lt;b&gt;$1&lt;/b&gt; &lt;/li&gt;  </v>
      </c>
      <c r="F173" t="str">
        <f t="shared" si="55"/>
        <v xml:space="preserve">&lt;li&gt; Kendre Miller, RB, Saints. Bye: 12.  -- &lt;b&gt;$1&lt;/b&gt; &lt;/li&gt;  </v>
      </c>
      <c r="G173" t="str">
        <f t="shared" si="56"/>
        <v xml:space="preserve">&lt;li&gt; Kendre Miller, RB, Saints. Bye: 12.  -- &lt;b&gt;$1&lt;/b&gt; &lt;/li&gt;  </v>
      </c>
      <c r="H173" t="s">
        <v>139</v>
      </c>
      <c r="I173" t="s">
        <v>140</v>
      </c>
      <c r="J173" t="s">
        <v>141</v>
      </c>
      <c r="K173" t="s">
        <v>142</v>
      </c>
      <c r="L173" t="s">
        <v>143</v>
      </c>
      <c r="M173" t="s">
        <v>144</v>
      </c>
      <c r="N173" t="s">
        <v>145</v>
      </c>
      <c r="O173" t="s">
        <v>146</v>
      </c>
      <c r="P173" t="str">
        <f t="shared" si="57"/>
        <v xml:space="preserve">
</v>
      </c>
      <c r="Q173" t="str">
        <f t="shared" si="58"/>
        <v xml:space="preserve"> </v>
      </c>
      <c r="R173" t="str">
        <f t="shared" si="59"/>
        <v/>
      </c>
      <c r="S173" t="str">
        <f t="shared" si="60"/>
        <v/>
      </c>
      <c r="T173" t="str">
        <f t="shared" si="61"/>
        <v/>
      </c>
      <c r="U173" t="str">
        <f t="shared" si="62"/>
        <v/>
      </c>
      <c r="V173" t="str">
        <f t="shared" si="63"/>
        <v/>
      </c>
      <c r="W173">
        <f t="shared" si="64"/>
        <v>172</v>
      </c>
      <c r="X173" s="11" t="s">
        <v>147</v>
      </c>
      <c r="Y173" s="12" t="s">
        <v>148</v>
      </c>
      <c r="Z173" s="12" t="s">
        <v>149</v>
      </c>
      <c r="AA173" s="12" t="s">
        <v>150</v>
      </c>
      <c r="AB173" s="1" t="str">
        <f>CONCATENATE(RBs!B74," ",RBs!A74)</f>
        <v>Kendre Miller</v>
      </c>
      <c r="AC173" t="str">
        <f>RBs!E74</f>
        <v>RB</v>
      </c>
      <c r="AD173" t="str">
        <f>RBs!C74</f>
        <v>Saints</v>
      </c>
      <c r="AE173">
        <f>RBs!D74</f>
        <v>12</v>
      </c>
      <c r="AF173">
        <f>RBs!P74</f>
        <v>-84</v>
      </c>
      <c r="AG173">
        <f>RBs!R74</f>
        <v>-101</v>
      </c>
      <c r="AH173">
        <f>RBs!T74</f>
        <v>-47</v>
      </c>
      <c r="AI173">
        <f>RBs!V74</f>
        <v>-84</v>
      </c>
      <c r="AJ173" s="70">
        <f>RBs!X74</f>
        <v>-74</v>
      </c>
      <c r="AK173" t="str">
        <f t="shared" si="65"/>
        <v>Kendre Miller</v>
      </c>
      <c r="AL173" s="52">
        <f t="shared" si="66"/>
        <v>1</v>
      </c>
      <c r="AM173" s="52">
        <f t="shared" si="67"/>
        <v>1</v>
      </c>
      <c r="AN173" s="52">
        <f t="shared" si="68"/>
        <v>1</v>
      </c>
      <c r="AO173" s="52">
        <f t="shared" si="69"/>
        <v>1</v>
      </c>
      <c r="AP173" s="52">
        <f t="shared" si="70"/>
        <v>1</v>
      </c>
      <c r="AQ173">
        <f t="shared" si="71"/>
        <v>1</v>
      </c>
      <c r="AR173">
        <f t="shared" si="72"/>
        <v>1</v>
      </c>
      <c r="AS173">
        <f t="shared" si="73"/>
        <v>1</v>
      </c>
      <c r="AT173">
        <f t="shared" si="74"/>
        <v>1</v>
      </c>
      <c r="AU173">
        <f t="shared" si="75"/>
        <v>1</v>
      </c>
    </row>
    <row r="174" spans="2:47" x14ac:dyDescent="0.35">
      <c r="B174" t="str">
        <f t="shared" si="51"/>
        <v xml:space="preserve">&lt;li&gt; Sam LaPorta, TE, Lions. Bye: 5.  &lt;/li&gt;  </v>
      </c>
      <c r="C174" t="str">
        <f t="shared" si="52"/>
        <v xml:space="preserve">&lt;li&gt; Sam LaPorta, TE, Lions. Bye: 5.  -- &lt;b&gt;$25&lt;/b&gt; &lt;/li&gt;  </v>
      </c>
      <c r="D174" t="str">
        <f t="shared" si="53"/>
        <v xml:space="preserve">&lt;li&gt; Sam LaPorta, TE, Lions. Bye: 5.  -- &lt;b&gt;$27&lt;/b&gt; &lt;/li&gt;  </v>
      </c>
      <c r="E174" t="str">
        <f t="shared" si="54"/>
        <v xml:space="preserve">&lt;li&gt; Sam LaPorta, TE, Lions. Bye: 5.  -- &lt;b&gt;$22&lt;/b&gt; &lt;/li&gt;  </v>
      </c>
      <c r="F174" t="str">
        <f t="shared" si="55"/>
        <v xml:space="preserve">&lt;li&gt; Sam LaPorta, TE, Lions. Bye: 5.  -- &lt;b&gt;$20&lt;/b&gt; &lt;/li&gt;  </v>
      </c>
      <c r="G174" t="str">
        <f t="shared" si="56"/>
        <v xml:space="preserve">&lt;li&gt; Sam LaPorta, TE, Lions. Bye: 5.  -- &lt;b&gt;$24&lt;/b&gt; &lt;/li&gt;  </v>
      </c>
      <c r="H174" t="s">
        <v>139</v>
      </c>
      <c r="I174" t="s">
        <v>140</v>
      </c>
      <c r="J174" t="s">
        <v>141</v>
      </c>
      <c r="K174" t="s">
        <v>142</v>
      </c>
      <c r="L174" t="s">
        <v>143</v>
      </c>
      <c r="M174" t="s">
        <v>144</v>
      </c>
      <c r="N174" t="s">
        <v>145</v>
      </c>
      <c r="O174" t="s">
        <v>146</v>
      </c>
      <c r="P174" t="str">
        <f t="shared" si="57"/>
        <v xml:space="preserve">
</v>
      </c>
      <c r="Q174" t="str">
        <f t="shared" si="58"/>
        <v xml:space="preserve"> </v>
      </c>
      <c r="R174" t="str">
        <f t="shared" si="59"/>
        <v/>
      </c>
      <c r="S174" t="str">
        <f t="shared" si="60"/>
        <v/>
      </c>
      <c r="T174" t="str">
        <f t="shared" si="61"/>
        <v/>
      </c>
      <c r="U174" t="str">
        <f t="shared" si="62"/>
        <v/>
      </c>
      <c r="V174" t="str">
        <f t="shared" si="63"/>
        <v/>
      </c>
      <c r="W174">
        <f t="shared" si="64"/>
        <v>173</v>
      </c>
      <c r="X174" s="11" t="s">
        <v>147</v>
      </c>
      <c r="Y174" s="12" t="s">
        <v>148</v>
      </c>
      <c r="Z174" s="12" t="s">
        <v>149</v>
      </c>
      <c r="AA174" s="12" t="s">
        <v>150</v>
      </c>
      <c r="AB174" s="1" t="str">
        <f>CONCATENATE(TEs!B2," ",TEs!A2)</f>
        <v>Sam LaPorta</v>
      </c>
      <c r="AC174" t="str">
        <f>TEs!E2</f>
        <v>TE</v>
      </c>
      <c r="AD174" t="str">
        <f>TEs!C2</f>
        <v>Lions</v>
      </c>
      <c r="AE174">
        <f>TEs!D2</f>
        <v>5</v>
      </c>
      <c r="AF174">
        <f>TEs!P2</f>
        <v>56</v>
      </c>
      <c r="AG174">
        <f>TEs!R2</f>
        <v>81</v>
      </c>
      <c r="AH174">
        <f>TEs!T2</f>
        <v>38</v>
      </c>
      <c r="AI174">
        <f>TEs!V2</f>
        <v>56</v>
      </c>
      <c r="AJ174" s="70">
        <f>TEs!X2</f>
        <v>56</v>
      </c>
      <c r="AK174" t="str">
        <f t="shared" si="65"/>
        <v>Sam LaPorta</v>
      </c>
      <c r="AL174" s="52">
        <f t="shared" si="66"/>
        <v>25</v>
      </c>
      <c r="AM174" s="52">
        <f t="shared" si="67"/>
        <v>27</v>
      </c>
      <c r="AN174" s="52">
        <f t="shared" si="68"/>
        <v>22</v>
      </c>
      <c r="AO174" s="52">
        <f t="shared" si="69"/>
        <v>20</v>
      </c>
      <c r="AP174" s="52">
        <f t="shared" si="70"/>
        <v>24</v>
      </c>
      <c r="AQ174">
        <f t="shared" si="71"/>
        <v>56</v>
      </c>
      <c r="AR174">
        <f t="shared" si="72"/>
        <v>81</v>
      </c>
      <c r="AS174">
        <f t="shared" si="73"/>
        <v>38</v>
      </c>
      <c r="AT174">
        <f t="shared" si="74"/>
        <v>56</v>
      </c>
      <c r="AU174">
        <f t="shared" si="75"/>
        <v>56</v>
      </c>
    </row>
    <row r="175" spans="2:47" x14ac:dyDescent="0.35">
      <c r="B175" t="str">
        <f t="shared" si="51"/>
        <v xml:space="preserve">&lt;li&gt; Dalton Kincaid, TE, Bills. Bye: 12.  &lt;/li&gt;  </v>
      </c>
      <c r="C175" t="str">
        <f t="shared" si="52"/>
        <v xml:space="preserve">&lt;li&gt; Dalton Kincaid, TE, Bills. Bye: 12.  -- &lt;b&gt;$22&lt;/b&gt; &lt;/li&gt;  </v>
      </c>
      <c r="D175" t="str">
        <f t="shared" si="53"/>
        <v xml:space="preserve">&lt;li&gt; Dalton Kincaid, TE, Bills. Bye: 12.  -- &lt;b&gt;$24&lt;/b&gt; &lt;/li&gt;  </v>
      </c>
      <c r="E175" t="str">
        <f t="shared" si="54"/>
        <v xml:space="preserve">&lt;li&gt; Dalton Kincaid, TE, Bills. Bye: 12.  -- &lt;b&gt;$18&lt;/b&gt; &lt;/li&gt;  </v>
      </c>
      <c r="F175" t="str">
        <f t="shared" si="55"/>
        <v xml:space="preserve">&lt;li&gt; Dalton Kincaid, TE, Bills. Bye: 12.  -- &lt;b&gt;$17&lt;/b&gt; &lt;/li&gt;  </v>
      </c>
      <c r="G175" t="str">
        <f t="shared" si="56"/>
        <v xml:space="preserve">&lt;li&gt; Dalton Kincaid, TE, Bills. Bye: 12.  -- &lt;b&gt;$21&lt;/b&gt; &lt;/li&gt;  </v>
      </c>
      <c r="H175" t="s">
        <v>139</v>
      </c>
      <c r="I175" t="s">
        <v>140</v>
      </c>
      <c r="J175" t="s">
        <v>141</v>
      </c>
      <c r="K175" t="s">
        <v>142</v>
      </c>
      <c r="L175" t="s">
        <v>143</v>
      </c>
      <c r="M175" t="s">
        <v>144</v>
      </c>
      <c r="N175" t="s">
        <v>145</v>
      </c>
      <c r="O175" t="s">
        <v>146</v>
      </c>
      <c r="P175" t="str">
        <f t="shared" si="57"/>
        <v xml:space="preserve">
</v>
      </c>
      <c r="Q175" t="str">
        <f t="shared" si="58"/>
        <v xml:space="preserve"> </v>
      </c>
      <c r="R175" t="str">
        <f t="shared" si="59"/>
        <v/>
      </c>
      <c r="S175" t="str">
        <f t="shared" si="60"/>
        <v/>
      </c>
      <c r="T175" t="str">
        <f t="shared" si="61"/>
        <v/>
      </c>
      <c r="U175" t="str">
        <f t="shared" si="62"/>
        <v/>
      </c>
      <c r="V175" t="str">
        <f t="shared" si="63"/>
        <v/>
      </c>
      <c r="W175">
        <f t="shared" si="64"/>
        <v>174</v>
      </c>
      <c r="X175" s="11" t="s">
        <v>147</v>
      </c>
      <c r="Y175" s="12" t="s">
        <v>148</v>
      </c>
      <c r="Z175" s="12" t="s">
        <v>149</v>
      </c>
      <c r="AA175" s="12" t="s">
        <v>150</v>
      </c>
      <c r="AB175" s="1" t="str">
        <f>CONCATENATE(TEs!B3," ",TEs!A3)</f>
        <v>Dalton Kincaid</v>
      </c>
      <c r="AC175" t="str">
        <f>TEs!E3</f>
        <v>TE</v>
      </c>
      <c r="AD175" t="str">
        <f>TEs!C3</f>
        <v>Bills</v>
      </c>
      <c r="AE175">
        <f>TEs!D3</f>
        <v>12</v>
      </c>
      <c r="AF175">
        <f>TEs!P3</f>
        <v>49</v>
      </c>
      <c r="AG175">
        <f>TEs!R3</f>
        <v>72</v>
      </c>
      <c r="AH175">
        <f>TEs!T3</f>
        <v>31</v>
      </c>
      <c r="AI175">
        <f>TEs!V3</f>
        <v>49</v>
      </c>
      <c r="AJ175" s="70">
        <f>TEs!X3</f>
        <v>49</v>
      </c>
      <c r="AK175" t="str">
        <f t="shared" si="65"/>
        <v>Dalton Kincaid</v>
      </c>
      <c r="AL175" s="52">
        <f t="shared" si="66"/>
        <v>22</v>
      </c>
      <c r="AM175" s="52">
        <f t="shared" si="67"/>
        <v>24</v>
      </c>
      <c r="AN175" s="52">
        <f t="shared" si="68"/>
        <v>18</v>
      </c>
      <c r="AO175" s="52">
        <f t="shared" si="69"/>
        <v>17</v>
      </c>
      <c r="AP175" s="52">
        <f t="shared" si="70"/>
        <v>21</v>
      </c>
      <c r="AQ175">
        <f t="shared" si="71"/>
        <v>49</v>
      </c>
      <c r="AR175">
        <f t="shared" si="72"/>
        <v>72</v>
      </c>
      <c r="AS175">
        <f t="shared" si="73"/>
        <v>31</v>
      </c>
      <c r="AT175">
        <f t="shared" si="74"/>
        <v>49</v>
      </c>
      <c r="AU175">
        <f t="shared" si="75"/>
        <v>49</v>
      </c>
    </row>
    <row r="176" spans="2:47" x14ac:dyDescent="0.35">
      <c r="B176" t="str">
        <f t="shared" si="51"/>
        <v xml:space="preserve">&lt;li&gt; Travis Kelce, TE, Chiefs. Bye: 6.  &lt;/li&gt;  </v>
      </c>
      <c r="C176" t="str">
        <f t="shared" si="52"/>
        <v xml:space="preserve">&lt;li&gt; Travis Kelce, TE, Chiefs. Bye: 6.  -- &lt;b&gt;$21&lt;/b&gt; &lt;/li&gt;  </v>
      </c>
      <c r="D176" t="str">
        <f t="shared" si="53"/>
        <v xml:space="preserve">&lt;li&gt; Travis Kelce, TE, Chiefs. Bye: 6.  -- &lt;b&gt;$23&lt;/b&gt; &lt;/li&gt;  </v>
      </c>
      <c r="E176" t="str">
        <f t="shared" si="54"/>
        <v xml:space="preserve">&lt;li&gt; Travis Kelce, TE, Chiefs. Bye: 6.  -- &lt;b&gt;$17&lt;/b&gt; &lt;/li&gt;  </v>
      </c>
      <c r="F176" t="str">
        <f t="shared" si="55"/>
        <v xml:space="preserve">&lt;li&gt; Travis Kelce, TE, Chiefs. Bye: 6.  -- &lt;b&gt;$17&lt;/b&gt; &lt;/li&gt;  </v>
      </c>
      <c r="G176" t="str">
        <f t="shared" si="56"/>
        <v xml:space="preserve">&lt;li&gt; Travis Kelce, TE, Chiefs. Bye: 6.  -- &lt;b&gt;$20&lt;/b&gt; &lt;/li&gt;  </v>
      </c>
      <c r="H176" t="s">
        <v>139</v>
      </c>
      <c r="I176" t="s">
        <v>140</v>
      </c>
      <c r="J176" t="s">
        <v>141</v>
      </c>
      <c r="K176" t="s">
        <v>142</v>
      </c>
      <c r="L176" t="s">
        <v>143</v>
      </c>
      <c r="M176" t="s">
        <v>144</v>
      </c>
      <c r="N176" t="s">
        <v>145</v>
      </c>
      <c r="O176" t="s">
        <v>146</v>
      </c>
      <c r="P176" t="str">
        <f t="shared" si="57"/>
        <v xml:space="preserve">
</v>
      </c>
      <c r="Q176" t="str">
        <f t="shared" si="58"/>
        <v xml:space="preserve"> </v>
      </c>
      <c r="R176" t="str">
        <f t="shared" si="59"/>
        <v/>
      </c>
      <c r="S176" t="str">
        <f t="shared" si="60"/>
        <v/>
      </c>
      <c r="T176" t="str">
        <f t="shared" si="61"/>
        <v/>
      </c>
      <c r="U176" t="str">
        <f t="shared" si="62"/>
        <v/>
      </c>
      <c r="V176" t="str">
        <f t="shared" si="63"/>
        <v/>
      </c>
      <c r="W176">
        <f t="shared" si="64"/>
        <v>175</v>
      </c>
      <c r="X176" s="11" t="s">
        <v>147</v>
      </c>
      <c r="Y176" s="12" t="s">
        <v>148</v>
      </c>
      <c r="Z176" s="12" t="s">
        <v>149</v>
      </c>
      <c r="AA176" s="12" t="s">
        <v>150</v>
      </c>
      <c r="AB176" s="1" t="str">
        <f>CONCATENATE(TEs!B4," ",TEs!A4)</f>
        <v>Travis Kelce</v>
      </c>
      <c r="AC176" t="str">
        <f>TEs!E4</f>
        <v>TE</v>
      </c>
      <c r="AD176" t="str">
        <f>TEs!C4</f>
        <v>Chiefs</v>
      </c>
      <c r="AE176">
        <f>TEs!D4</f>
        <v>6</v>
      </c>
      <c r="AF176">
        <f>TEs!P4</f>
        <v>47</v>
      </c>
      <c r="AG176">
        <f>TEs!R4</f>
        <v>68</v>
      </c>
      <c r="AH176">
        <f>TEs!T4</f>
        <v>30</v>
      </c>
      <c r="AI176">
        <f>TEs!V4</f>
        <v>47</v>
      </c>
      <c r="AJ176" s="70">
        <f>TEs!X4</f>
        <v>47</v>
      </c>
      <c r="AK176" t="str">
        <f t="shared" si="65"/>
        <v>Travis Kelce</v>
      </c>
      <c r="AL176" s="52">
        <f t="shared" si="66"/>
        <v>21</v>
      </c>
      <c r="AM176" s="52">
        <f t="shared" si="67"/>
        <v>23</v>
      </c>
      <c r="AN176" s="52">
        <f t="shared" si="68"/>
        <v>17</v>
      </c>
      <c r="AO176" s="52">
        <f t="shared" si="69"/>
        <v>17</v>
      </c>
      <c r="AP176" s="52">
        <f t="shared" si="70"/>
        <v>20</v>
      </c>
      <c r="AQ176">
        <f t="shared" si="71"/>
        <v>47</v>
      </c>
      <c r="AR176">
        <f t="shared" si="72"/>
        <v>68</v>
      </c>
      <c r="AS176">
        <f t="shared" si="73"/>
        <v>30</v>
      </c>
      <c r="AT176">
        <f t="shared" si="74"/>
        <v>47</v>
      </c>
      <c r="AU176">
        <f t="shared" si="75"/>
        <v>47</v>
      </c>
    </row>
    <row r="177" spans="2:47" x14ac:dyDescent="0.35">
      <c r="B177" t="str">
        <f t="shared" si="51"/>
        <v xml:space="preserve">&lt;li&gt; Trey McBride, TE, Cardinals. Bye: 11.  &lt;/li&gt;  </v>
      </c>
      <c r="C177" t="str">
        <f t="shared" si="52"/>
        <v xml:space="preserve">&lt;li&gt; Trey McBride, TE, Cardinals. Bye: 11.  -- &lt;b&gt;$13&lt;/b&gt; &lt;/li&gt;  </v>
      </c>
      <c r="D177" t="str">
        <f t="shared" si="53"/>
        <v xml:space="preserve">&lt;li&gt; Trey McBride, TE, Cardinals. Bye: 11.  -- &lt;b&gt;$19&lt;/b&gt; &lt;/li&gt;  </v>
      </c>
      <c r="E177" t="str">
        <f t="shared" si="54"/>
        <v xml:space="preserve">&lt;li&gt; Trey McBride, TE, Cardinals. Bye: 11.  -- &lt;b&gt;$5&lt;/b&gt; &lt;/li&gt;  </v>
      </c>
      <c r="F177" t="str">
        <f t="shared" si="55"/>
        <v xml:space="preserve">&lt;li&gt; Trey McBride, TE, Cardinals. Bye: 11.  -- &lt;b&gt;$10&lt;/b&gt; &lt;/li&gt;  </v>
      </c>
      <c r="G177" t="str">
        <f t="shared" si="56"/>
        <v xml:space="preserve">&lt;li&gt; Trey McBride, TE, Cardinals. Bye: 11.  -- &lt;b&gt;$13&lt;/b&gt; &lt;/li&gt;  </v>
      </c>
      <c r="H177" t="s">
        <v>139</v>
      </c>
      <c r="I177" t="s">
        <v>140</v>
      </c>
      <c r="J177" t="s">
        <v>141</v>
      </c>
      <c r="K177" t="s">
        <v>142</v>
      </c>
      <c r="L177" t="s">
        <v>143</v>
      </c>
      <c r="M177" t="s">
        <v>144</v>
      </c>
      <c r="N177" t="s">
        <v>145</v>
      </c>
      <c r="O177" t="s">
        <v>146</v>
      </c>
      <c r="P177" t="str">
        <f t="shared" si="57"/>
        <v xml:space="preserve">
</v>
      </c>
      <c r="Q177" t="str">
        <f t="shared" si="58"/>
        <v xml:space="preserve"> </v>
      </c>
      <c r="R177" t="str">
        <f t="shared" si="59"/>
        <v/>
      </c>
      <c r="S177" t="str">
        <f t="shared" si="60"/>
        <v/>
      </c>
      <c r="T177" t="str">
        <f t="shared" si="61"/>
        <v/>
      </c>
      <c r="U177" t="str">
        <f t="shared" si="62"/>
        <v/>
      </c>
      <c r="V177" t="str">
        <f t="shared" si="63"/>
        <v/>
      </c>
      <c r="W177">
        <f t="shared" si="64"/>
        <v>176</v>
      </c>
      <c r="X177" s="11" t="s">
        <v>147</v>
      </c>
      <c r="Y177" s="12" t="s">
        <v>148</v>
      </c>
      <c r="Z177" s="12" t="s">
        <v>149</v>
      </c>
      <c r="AA177" s="12" t="s">
        <v>150</v>
      </c>
      <c r="AB177" s="1" t="str">
        <f>CONCATENATE(TEs!B5," ",TEs!A5)</f>
        <v>Trey McBride</v>
      </c>
      <c r="AC177" t="str">
        <f>TEs!E5</f>
        <v>TE</v>
      </c>
      <c r="AD177" t="str">
        <f>TEs!C5</f>
        <v>Cardinals</v>
      </c>
      <c r="AE177">
        <f>TEs!D5</f>
        <v>11</v>
      </c>
      <c r="AF177">
        <f>TEs!P5</f>
        <v>29</v>
      </c>
      <c r="AG177">
        <f>TEs!R5</f>
        <v>57</v>
      </c>
      <c r="AH177">
        <f>TEs!T5</f>
        <v>9</v>
      </c>
      <c r="AI177">
        <f>TEs!V5</f>
        <v>29</v>
      </c>
      <c r="AJ177" s="70">
        <f>TEs!X5</f>
        <v>29</v>
      </c>
      <c r="AK177" t="str">
        <f t="shared" si="65"/>
        <v>Trey McBride</v>
      </c>
      <c r="AL177" s="52">
        <f t="shared" si="66"/>
        <v>13</v>
      </c>
      <c r="AM177" s="52">
        <f t="shared" si="67"/>
        <v>19</v>
      </c>
      <c r="AN177" s="52">
        <f t="shared" si="68"/>
        <v>5</v>
      </c>
      <c r="AO177" s="52">
        <f t="shared" si="69"/>
        <v>10</v>
      </c>
      <c r="AP177" s="52">
        <f t="shared" si="70"/>
        <v>13</v>
      </c>
      <c r="AQ177">
        <f t="shared" si="71"/>
        <v>29</v>
      </c>
      <c r="AR177">
        <f t="shared" si="72"/>
        <v>57</v>
      </c>
      <c r="AS177">
        <f t="shared" si="73"/>
        <v>9</v>
      </c>
      <c r="AT177">
        <f t="shared" si="74"/>
        <v>29</v>
      </c>
      <c r="AU177">
        <f t="shared" si="75"/>
        <v>29</v>
      </c>
    </row>
    <row r="178" spans="2:47" x14ac:dyDescent="0.35">
      <c r="B178" t="str">
        <f t="shared" si="51"/>
        <v xml:space="preserve">&lt;li&gt; Evan Engram, TE, Jaguars. Bye: 12.  &lt;/li&gt;  </v>
      </c>
      <c r="C178" t="str">
        <f t="shared" si="52"/>
        <v xml:space="preserve">&lt;li&gt; Evan Engram, TE, Jaguars. Bye: 12.  -- &lt;b&gt;$9&lt;/b&gt; &lt;/li&gt;  </v>
      </c>
      <c r="D178" t="str">
        <f t="shared" si="53"/>
        <v xml:space="preserve">&lt;li&gt; Evan Engram, TE, Jaguars. Bye: 12.  -- &lt;b&gt;$17&lt;/b&gt; &lt;/li&gt;  </v>
      </c>
      <c r="E178" t="str">
        <f t="shared" si="54"/>
        <v xml:space="preserve">&lt;li&gt; Evan Engram, TE, Jaguars. Bye: 12.  -- &lt;b&gt;$3&lt;/b&gt; &lt;/li&gt;  </v>
      </c>
      <c r="F178" t="str">
        <f t="shared" si="55"/>
        <v xml:space="preserve">&lt;li&gt; Evan Engram, TE, Jaguars. Bye: 12.  -- &lt;b&gt;$7&lt;/b&gt; &lt;/li&gt;  </v>
      </c>
      <c r="G178" t="str">
        <f t="shared" si="56"/>
        <v xml:space="preserve">&lt;li&gt; Evan Engram, TE, Jaguars. Bye: 12.  -- &lt;b&gt;$8&lt;/b&gt; &lt;/li&gt;  </v>
      </c>
      <c r="H178" t="s">
        <v>139</v>
      </c>
      <c r="I178" t="s">
        <v>140</v>
      </c>
      <c r="J178" t="s">
        <v>141</v>
      </c>
      <c r="K178" t="s">
        <v>142</v>
      </c>
      <c r="L178" t="s">
        <v>143</v>
      </c>
      <c r="M178" t="s">
        <v>144</v>
      </c>
      <c r="N178" t="s">
        <v>145</v>
      </c>
      <c r="O178" t="s">
        <v>146</v>
      </c>
      <c r="P178" t="str">
        <f t="shared" si="57"/>
        <v xml:space="preserve">
</v>
      </c>
      <c r="Q178" t="str">
        <f t="shared" si="58"/>
        <v xml:space="preserve"> </v>
      </c>
      <c r="R178" t="str">
        <f t="shared" si="59"/>
        <v/>
      </c>
      <c r="S178" t="str">
        <f t="shared" si="60"/>
        <v/>
      </c>
      <c r="T178" t="str">
        <f t="shared" si="61"/>
        <v/>
      </c>
      <c r="U178" t="str">
        <f t="shared" si="62"/>
        <v/>
      </c>
      <c r="V178" t="str">
        <f t="shared" si="63"/>
        <v/>
      </c>
      <c r="W178">
        <f t="shared" si="64"/>
        <v>177</v>
      </c>
      <c r="X178" s="11" t="s">
        <v>147</v>
      </c>
      <c r="Y178" s="12" t="s">
        <v>148</v>
      </c>
      <c r="Z178" s="12" t="s">
        <v>149</v>
      </c>
      <c r="AA178" s="12" t="s">
        <v>150</v>
      </c>
      <c r="AB178" s="1" t="str">
        <f>CONCATENATE(TEs!B6," ",TEs!A6)</f>
        <v>Evan Engram</v>
      </c>
      <c r="AC178" t="str">
        <f>TEs!E6</f>
        <v>TE</v>
      </c>
      <c r="AD178" t="str">
        <f>TEs!C6</f>
        <v>Jaguars</v>
      </c>
      <c r="AE178">
        <f>TEs!D6</f>
        <v>12</v>
      </c>
      <c r="AF178">
        <f>TEs!P6</f>
        <v>19</v>
      </c>
      <c r="AG178">
        <f>TEs!R6</f>
        <v>51</v>
      </c>
      <c r="AH178">
        <f>TEs!T6</f>
        <v>5</v>
      </c>
      <c r="AI178">
        <f>TEs!V6</f>
        <v>19</v>
      </c>
      <c r="AJ178" s="70">
        <f>TEs!X6</f>
        <v>19</v>
      </c>
      <c r="AK178" t="str">
        <f t="shared" si="65"/>
        <v>Evan Engram</v>
      </c>
      <c r="AL178" s="52">
        <f t="shared" si="66"/>
        <v>9</v>
      </c>
      <c r="AM178" s="52">
        <f t="shared" si="67"/>
        <v>17</v>
      </c>
      <c r="AN178" s="52">
        <f t="shared" si="68"/>
        <v>3</v>
      </c>
      <c r="AO178" s="52">
        <f t="shared" si="69"/>
        <v>7</v>
      </c>
      <c r="AP178" s="52">
        <f t="shared" si="70"/>
        <v>8</v>
      </c>
      <c r="AQ178">
        <f t="shared" si="71"/>
        <v>19</v>
      </c>
      <c r="AR178">
        <f t="shared" si="72"/>
        <v>51</v>
      </c>
      <c r="AS178">
        <f t="shared" si="73"/>
        <v>5</v>
      </c>
      <c r="AT178">
        <f t="shared" si="74"/>
        <v>19</v>
      </c>
      <c r="AU178">
        <f t="shared" si="75"/>
        <v>19</v>
      </c>
    </row>
    <row r="179" spans="2:47" x14ac:dyDescent="0.35">
      <c r="B179" t="str">
        <f t="shared" si="51"/>
        <v xml:space="preserve">&lt;li&gt; George Kittle, TE, 49ers. Bye: 9.  &lt;/li&gt;  </v>
      </c>
      <c r="C179" t="str">
        <f t="shared" si="52"/>
        <v xml:space="preserve">&lt;li&gt; George Kittle, TE, 49ers. Bye: 9.  -- &lt;b&gt;$20&lt;/b&gt; &lt;/li&gt;  </v>
      </c>
      <c r="D179" t="str">
        <f t="shared" si="53"/>
        <v xml:space="preserve">&lt;li&gt; George Kittle, TE, 49ers. Bye: 9.  -- &lt;b&gt;$16&lt;/b&gt; &lt;/li&gt;  </v>
      </c>
      <c r="E179" t="str">
        <f t="shared" si="54"/>
        <v xml:space="preserve">&lt;li&gt; George Kittle, TE, 49ers. Bye: 9.  -- &lt;b&gt;$13&lt;/b&gt; &lt;/li&gt;  </v>
      </c>
      <c r="F179" t="str">
        <f t="shared" si="55"/>
        <v xml:space="preserve">&lt;li&gt; George Kittle, TE, 49ers. Bye: 9.  -- &lt;b&gt;$16&lt;/b&gt; &lt;/li&gt;  </v>
      </c>
      <c r="G179" t="str">
        <f t="shared" si="56"/>
        <v xml:space="preserve">&lt;li&gt; George Kittle, TE, 49ers. Bye: 9.  -- &lt;b&gt;$19&lt;/b&gt; &lt;/li&gt;  </v>
      </c>
      <c r="H179" t="s">
        <v>139</v>
      </c>
      <c r="I179" t="s">
        <v>140</v>
      </c>
      <c r="J179" t="s">
        <v>141</v>
      </c>
      <c r="K179" t="s">
        <v>142</v>
      </c>
      <c r="L179" t="s">
        <v>143</v>
      </c>
      <c r="M179" t="s">
        <v>144</v>
      </c>
      <c r="N179" t="s">
        <v>145</v>
      </c>
      <c r="O179" t="s">
        <v>146</v>
      </c>
      <c r="P179" t="str">
        <f t="shared" si="57"/>
        <v xml:space="preserve">
</v>
      </c>
      <c r="Q179" t="str">
        <f t="shared" si="58"/>
        <v xml:space="preserve"> </v>
      </c>
      <c r="R179" t="str">
        <f t="shared" si="59"/>
        <v/>
      </c>
      <c r="S179" t="str">
        <f t="shared" si="60"/>
        <v/>
      </c>
      <c r="T179" t="str">
        <f t="shared" si="61"/>
        <v/>
      </c>
      <c r="U179" t="str">
        <f t="shared" si="62"/>
        <v/>
      </c>
      <c r="V179" t="str">
        <f t="shared" si="63"/>
        <v/>
      </c>
      <c r="W179">
        <f t="shared" si="64"/>
        <v>178</v>
      </c>
      <c r="X179" s="11" t="s">
        <v>147</v>
      </c>
      <c r="Y179" s="12" t="s">
        <v>148</v>
      </c>
      <c r="Z179" s="12" t="s">
        <v>149</v>
      </c>
      <c r="AA179" s="12" t="s">
        <v>150</v>
      </c>
      <c r="AB179" s="1" t="str">
        <f>CONCATENATE(TEs!B7," ",TEs!A7)</f>
        <v>George Kittle</v>
      </c>
      <c r="AC179" t="str">
        <f>TEs!E7</f>
        <v>TE</v>
      </c>
      <c r="AD179" t="str">
        <f>TEs!C7</f>
        <v>49ers</v>
      </c>
      <c r="AE179">
        <f>TEs!D7</f>
        <v>9</v>
      </c>
      <c r="AF179">
        <f>TEs!P7</f>
        <v>45</v>
      </c>
      <c r="AG179">
        <f>TEs!R7</f>
        <v>46</v>
      </c>
      <c r="AH179">
        <f>TEs!T7</f>
        <v>22</v>
      </c>
      <c r="AI179">
        <f>TEs!V7</f>
        <v>45</v>
      </c>
      <c r="AJ179" s="70">
        <f>TEs!X7</f>
        <v>45</v>
      </c>
      <c r="AK179" t="str">
        <f t="shared" si="65"/>
        <v>George Kittle</v>
      </c>
      <c r="AL179" s="52">
        <f t="shared" si="66"/>
        <v>20</v>
      </c>
      <c r="AM179" s="52">
        <f t="shared" si="67"/>
        <v>16</v>
      </c>
      <c r="AN179" s="52">
        <f t="shared" si="68"/>
        <v>13</v>
      </c>
      <c r="AO179" s="52">
        <f t="shared" si="69"/>
        <v>16</v>
      </c>
      <c r="AP179" s="52">
        <f t="shared" si="70"/>
        <v>19</v>
      </c>
      <c r="AQ179">
        <f t="shared" si="71"/>
        <v>45</v>
      </c>
      <c r="AR179">
        <f t="shared" si="72"/>
        <v>46</v>
      </c>
      <c r="AS179">
        <f t="shared" si="73"/>
        <v>22</v>
      </c>
      <c r="AT179">
        <f t="shared" si="74"/>
        <v>45</v>
      </c>
      <c r="AU179">
        <f t="shared" si="75"/>
        <v>45</v>
      </c>
    </row>
    <row r="180" spans="2:47" x14ac:dyDescent="0.35">
      <c r="B180" t="str">
        <f t="shared" si="51"/>
        <v xml:space="preserve">&lt;li&gt; Mark Andrews, TE, Ravens. Bye: 14.  &lt;/li&gt;  </v>
      </c>
      <c r="C180" t="str">
        <f t="shared" si="52"/>
        <v xml:space="preserve">&lt;li&gt; Mark Andrews, TE, Ravens. Bye: 14.  -- &lt;b&gt;$15&lt;/b&gt; &lt;/li&gt;  </v>
      </c>
      <c r="D180" t="str">
        <f t="shared" si="53"/>
        <v xml:space="preserve">&lt;li&gt; Mark Andrews, TE, Ravens. Bye: 14.  -- &lt;b&gt;$13&lt;/b&gt; &lt;/li&gt;  </v>
      </c>
      <c r="E180" t="str">
        <f t="shared" si="54"/>
        <v xml:space="preserve">&lt;li&gt; Mark Andrews, TE, Ravens. Bye: 14.  -- &lt;b&gt;$12&lt;/b&gt; &lt;/li&gt;  </v>
      </c>
      <c r="F180" t="str">
        <f t="shared" si="55"/>
        <v xml:space="preserve">&lt;li&gt; Mark Andrews, TE, Ravens. Bye: 14.  -- &lt;b&gt;$12&lt;/b&gt; &lt;/li&gt;  </v>
      </c>
      <c r="G180" t="str">
        <f t="shared" si="56"/>
        <v xml:space="preserve">&lt;li&gt; Mark Andrews, TE, Ravens. Bye: 14.  -- &lt;b&gt;$14&lt;/b&gt; &lt;/li&gt;  </v>
      </c>
      <c r="H180" t="s">
        <v>139</v>
      </c>
      <c r="I180" t="s">
        <v>140</v>
      </c>
      <c r="J180" t="s">
        <v>141</v>
      </c>
      <c r="K180" t="s">
        <v>142</v>
      </c>
      <c r="L180" t="s">
        <v>143</v>
      </c>
      <c r="M180" t="s">
        <v>144</v>
      </c>
      <c r="N180" t="s">
        <v>145</v>
      </c>
      <c r="O180" t="s">
        <v>146</v>
      </c>
      <c r="P180" t="str">
        <f t="shared" si="57"/>
        <v xml:space="preserve">
</v>
      </c>
      <c r="Q180" t="str">
        <f t="shared" si="58"/>
        <v xml:space="preserve"> </v>
      </c>
      <c r="R180" t="str">
        <f t="shared" si="59"/>
        <v/>
      </c>
      <c r="S180" t="str">
        <f t="shared" si="60"/>
        <v/>
      </c>
      <c r="T180" t="str">
        <f t="shared" si="61"/>
        <v/>
      </c>
      <c r="U180" t="str">
        <f t="shared" si="62"/>
        <v/>
      </c>
      <c r="V180" t="str">
        <f t="shared" si="63"/>
        <v/>
      </c>
      <c r="W180">
        <f t="shared" si="64"/>
        <v>179</v>
      </c>
      <c r="X180" s="11" t="s">
        <v>147</v>
      </c>
      <c r="Y180" s="12" t="s">
        <v>148</v>
      </c>
      <c r="Z180" s="12" t="s">
        <v>149</v>
      </c>
      <c r="AA180" s="12" t="s">
        <v>150</v>
      </c>
      <c r="AB180" s="1" t="str">
        <f>CONCATENATE(TEs!B8," ",TEs!A8)</f>
        <v>Mark Andrews</v>
      </c>
      <c r="AC180" t="str">
        <f>TEs!E8</f>
        <v>TE</v>
      </c>
      <c r="AD180" t="str">
        <f>TEs!C8</f>
        <v>Ravens</v>
      </c>
      <c r="AE180">
        <f>TEs!D8</f>
        <v>14</v>
      </c>
      <c r="AF180">
        <f>TEs!P8</f>
        <v>33</v>
      </c>
      <c r="AG180">
        <f>TEs!R8</f>
        <v>38</v>
      </c>
      <c r="AH180">
        <f>TEs!T8</f>
        <v>21</v>
      </c>
      <c r="AI180">
        <f>TEs!V8</f>
        <v>33</v>
      </c>
      <c r="AJ180" s="70">
        <f>TEs!X8</f>
        <v>33</v>
      </c>
      <c r="AK180" t="str">
        <f t="shared" si="65"/>
        <v>Mark Andrews</v>
      </c>
      <c r="AL180" s="52">
        <f t="shared" si="66"/>
        <v>15</v>
      </c>
      <c r="AM180" s="52">
        <f t="shared" si="67"/>
        <v>13</v>
      </c>
      <c r="AN180" s="52">
        <f t="shared" si="68"/>
        <v>12</v>
      </c>
      <c r="AO180" s="52">
        <f t="shared" si="69"/>
        <v>12</v>
      </c>
      <c r="AP180" s="52">
        <f t="shared" si="70"/>
        <v>14</v>
      </c>
      <c r="AQ180">
        <f t="shared" si="71"/>
        <v>33</v>
      </c>
      <c r="AR180">
        <f t="shared" si="72"/>
        <v>38</v>
      </c>
      <c r="AS180">
        <f t="shared" si="73"/>
        <v>21</v>
      </c>
      <c r="AT180">
        <f t="shared" si="74"/>
        <v>33</v>
      </c>
      <c r="AU180">
        <f t="shared" si="75"/>
        <v>33</v>
      </c>
    </row>
    <row r="181" spans="2:47" x14ac:dyDescent="0.35">
      <c r="B181" t="str">
        <f t="shared" si="51"/>
        <v xml:space="preserve">&lt;li&gt; Jake Ferguson, TE, Cowboys. Bye: 7.  &lt;/li&gt; 
&lt;br&gt;&lt;br&gt;
</v>
      </c>
      <c r="C181" t="str">
        <f t="shared" si="52"/>
        <v xml:space="preserve">&lt;li&gt; Jake Ferguson, TE, Cowboys. Bye: 7.  -- &lt;b&gt;$8&lt;/b&gt; &lt;/li&gt; 
&lt;br&gt;&lt;br&gt;
</v>
      </c>
      <c r="D181" t="str">
        <f t="shared" si="53"/>
        <v xml:space="preserve">&lt;li&gt; Jake Ferguson, TE, Cowboys. Bye: 7.  -- &lt;b&gt;$7&lt;/b&gt; &lt;/li&gt; 
&lt;br&gt;&lt;br&gt;
</v>
      </c>
      <c r="E181" t="str">
        <f t="shared" si="54"/>
        <v xml:space="preserve">&lt;li&gt; Jake Ferguson, TE, Cowboys. Bye: 7.  -- &lt;b&gt;$7&lt;/b&gt; &lt;/li&gt; 
&lt;br&gt;&lt;br&gt;
</v>
      </c>
      <c r="F181" t="str">
        <f t="shared" si="55"/>
        <v xml:space="preserve">&lt;li&gt; Jake Ferguson, TE, Cowboys. Bye: 7.  -- &lt;b&gt;$6&lt;/b&gt; &lt;/li&gt; 
&lt;br&gt;&lt;br&gt;
</v>
      </c>
      <c r="G181" t="str">
        <f t="shared" si="56"/>
        <v xml:space="preserve">&lt;li&gt; Jake Ferguson, TE, Cowboys. Bye: 7.  -- &lt;b&gt;$8&lt;/b&gt; &lt;/li&gt; 
&lt;br&gt;&lt;br&gt;
</v>
      </c>
      <c r="H181" t="s">
        <v>139</v>
      </c>
      <c r="I181" t="s">
        <v>140</v>
      </c>
      <c r="J181" t="s">
        <v>141</v>
      </c>
      <c r="K181" t="s">
        <v>142</v>
      </c>
      <c r="L181" t="s">
        <v>143</v>
      </c>
      <c r="M181" t="s">
        <v>144</v>
      </c>
      <c r="N181" t="s">
        <v>145</v>
      </c>
      <c r="O181" t="s">
        <v>146</v>
      </c>
      <c r="P181" t="str">
        <f t="shared" si="57"/>
        <v xml:space="preserve">
</v>
      </c>
      <c r="Q181" t="str">
        <f t="shared" si="58"/>
        <v xml:space="preserve">
&lt;br&gt;&lt;br&gt;
</v>
      </c>
      <c r="R181" t="str">
        <f t="shared" si="59"/>
        <v/>
      </c>
      <c r="S181" t="str">
        <f t="shared" si="60"/>
        <v/>
      </c>
      <c r="T181" t="str">
        <f t="shared" si="61"/>
        <v/>
      </c>
      <c r="U181" t="str">
        <f t="shared" si="62"/>
        <v/>
      </c>
      <c r="V181" t="str">
        <f t="shared" si="63"/>
        <v/>
      </c>
      <c r="W181">
        <f t="shared" si="64"/>
        <v>180</v>
      </c>
      <c r="X181" s="11" t="s">
        <v>147</v>
      </c>
      <c r="Y181" s="12" t="s">
        <v>148</v>
      </c>
      <c r="Z181" s="12" t="s">
        <v>149</v>
      </c>
      <c r="AA181" s="12" t="s">
        <v>150</v>
      </c>
      <c r="AB181" s="1" t="str">
        <f>CONCATENATE(TEs!B9," ",TEs!A9)</f>
        <v>Jake Ferguson</v>
      </c>
      <c r="AC181" t="str">
        <f>TEs!E9</f>
        <v>TE</v>
      </c>
      <c r="AD181" t="str">
        <f>TEs!C9</f>
        <v>Cowboys</v>
      </c>
      <c r="AE181">
        <f>TEs!D9</f>
        <v>7</v>
      </c>
      <c r="AF181">
        <f>TEs!P9</f>
        <v>17</v>
      </c>
      <c r="AG181">
        <f>TEs!R9</f>
        <v>19</v>
      </c>
      <c r="AH181">
        <f>TEs!T9</f>
        <v>11</v>
      </c>
      <c r="AI181">
        <f>TEs!V9</f>
        <v>17</v>
      </c>
      <c r="AJ181" s="70">
        <f>TEs!X9</f>
        <v>17</v>
      </c>
      <c r="AK181" t="str">
        <f t="shared" si="65"/>
        <v>Jake Ferguson</v>
      </c>
      <c r="AL181" s="52">
        <f t="shared" si="66"/>
        <v>8</v>
      </c>
      <c r="AM181" s="52">
        <f t="shared" si="67"/>
        <v>7</v>
      </c>
      <c r="AN181" s="52">
        <f t="shared" si="68"/>
        <v>7</v>
      </c>
      <c r="AO181" s="52">
        <f t="shared" si="69"/>
        <v>6</v>
      </c>
      <c r="AP181" s="52">
        <f t="shared" si="70"/>
        <v>8</v>
      </c>
      <c r="AQ181">
        <f t="shared" si="71"/>
        <v>17</v>
      </c>
      <c r="AR181">
        <f t="shared" si="72"/>
        <v>19</v>
      </c>
      <c r="AS181">
        <f t="shared" si="73"/>
        <v>11</v>
      </c>
      <c r="AT181">
        <f t="shared" si="74"/>
        <v>17</v>
      </c>
      <c r="AU181">
        <f t="shared" si="75"/>
        <v>17</v>
      </c>
    </row>
    <row r="182" spans="2:47" x14ac:dyDescent="0.35">
      <c r="B182" t="str">
        <f t="shared" si="51"/>
        <v xml:space="preserve">&lt;li&gt; Dallas Goedert, TE, Eagles. Bye: 5.  &lt;/li&gt;  </v>
      </c>
      <c r="C182" t="str">
        <f t="shared" si="52"/>
        <v xml:space="preserve">&lt;li&gt; Dallas Goedert, TE, Eagles. Bye: 5.  -- &lt;b&gt;$7&lt;/b&gt; &lt;/li&gt;  </v>
      </c>
      <c r="D182" t="str">
        <f t="shared" si="53"/>
        <v xml:space="preserve">&lt;li&gt; Dallas Goedert, TE, Eagles. Bye: 5.  -- &lt;b&gt;$6&lt;/b&gt; &lt;/li&gt;  </v>
      </c>
      <c r="E182" t="str">
        <f t="shared" si="54"/>
        <v xml:space="preserve">&lt;li&gt; Dallas Goedert, TE, Eagles. Bye: 5.  -- &lt;b&gt;$3&lt;/b&gt; &lt;/li&gt;  </v>
      </c>
      <c r="F182" t="str">
        <f t="shared" si="55"/>
        <v xml:space="preserve">&lt;li&gt; Dallas Goedert, TE, Eagles. Bye: 5.  -- &lt;b&gt;$6&lt;/b&gt; &lt;/li&gt;  </v>
      </c>
      <c r="G182" t="str">
        <f t="shared" si="56"/>
        <v xml:space="preserve">&lt;li&gt; Dallas Goedert, TE, Eagles. Bye: 5.  -- &lt;b&gt;$7&lt;/b&gt; &lt;/li&gt;  </v>
      </c>
      <c r="H182" t="s">
        <v>139</v>
      </c>
      <c r="I182" t="s">
        <v>140</v>
      </c>
      <c r="J182" t="s">
        <v>141</v>
      </c>
      <c r="K182" t="s">
        <v>142</v>
      </c>
      <c r="L182" t="s">
        <v>143</v>
      </c>
      <c r="M182" t="s">
        <v>144</v>
      </c>
      <c r="N182" t="s">
        <v>145</v>
      </c>
      <c r="O182" t="s">
        <v>146</v>
      </c>
      <c r="P182" t="str">
        <f t="shared" si="57"/>
        <v xml:space="preserve">
</v>
      </c>
      <c r="Q182" t="str">
        <f t="shared" si="58"/>
        <v xml:space="preserve"> </v>
      </c>
      <c r="R182" t="str">
        <f t="shared" si="59"/>
        <v/>
      </c>
      <c r="S182" t="str">
        <f t="shared" si="60"/>
        <v/>
      </c>
      <c r="T182" t="str">
        <f t="shared" si="61"/>
        <v/>
      </c>
      <c r="U182" t="str">
        <f t="shared" si="62"/>
        <v/>
      </c>
      <c r="V182" t="str">
        <f t="shared" si="63"/>
        <v/>
      </c>
      <c r="W182">
        <f t="shared" si="64"/>
        <v>181</v>
      </c>
      <c r="X182" s="11" t="s">
        <v>147</v>
      </c>
      <c r="Y182" s="12" t="s">
        <v>148</v>
      </c>
      <c r="Z182" s="12" t="s">
        <v>149</v>
      </c>
      <c r="AA182" s="12" t="s">
        <v>150</v>
      </c>
      <c r="AB182" s="1" t="str">
        <f>CONCATENATE(TEs!B10," ",TEs!A10)</f>
        <v>Dallas Goedert</v>
      </c>
      <c r="AC182" t="str">
        <f>TEs!E10</f>
        <v>TE</v>
      </c>
      <c r="AD182" t="str">
        <f>TEs!C10</f>
        <v>Eagles</v>
      </c>
      <c r="AE182">
        <f>TEs!D10</f>
        <v>5</v>
      </c>
      <c r="AF182">
        <f>TEs!P10</f>
        <v>16</v>
      </c>
      <c r="AG182">
        <f>TEs!R10</f>
        <v>17</v>
      </c>
      <c r="AH182">
        <f>TEs!T10</f>
        <v>4</v>
      </c>
      <c r="AI182">
        <f>TEs!V10</f>
        <v>16</v>
      </c>
      <c r="AJ182" s="70">
        <f>TEs!X10</f>
        <v>16</v>
      </c>
      <c r="AK182" t="str">
        <f t="shared" si="65"/>
        <v>Dallas Goedert</v>
      </c>
      <c r="AL182" s="52">
        <f t="shared" si="66"/>
        <v>7</v>
      </c>
      <c r="AM182" s="52">
        <f t="shared" si="67"/>
        <v>6</v>
      </c>
      <c r="AN182" s="52">
        <f t="shared" si="68"/>
        <v>3</v>
      </c>
      <c r="AO182" s="52">
        <f t="shared" si="69"/>
        <v>6</v>
      </c>
      <c r="AP182" s="52">
        <f t="shared" si="70"/>
        <v>7</v>
      </c>
      <c r="AQ182">
        <f t="shared" si="71"/>
        <v>16</v>
      </c>
      <c r="AR182">
        <f t="shared" si="72"/>
        <v>17</v>
      </c>
      <c r="AS182">
        <f t="shared" si="73"/>
        <v>4</v>
      </c>
      <c r="AT182">
        <f t="shared" si="74"/>
        <v>16</v>
      </c>
      <c r="AU182">
        <f t="shared" si="75"/>
        <v>16</v>
      </c>
    </row>
    <row r="183" spans="2:47" x14ac:dyDescent="0.35">
      <c r="B183" t="str">
        <f t="shared" si="51"/>
        <v xml:space="preserve">&lt;li&gt; Brock Bowers, TE, Raiders. Bye: 10.  &lt;/li&gt;  </v>
      </c>
      <c r="C183" t="str">
        <f t="shared" si="52"/>
        <v xml:space="preserve">&lt;li&gt; Brock Bowers, TE, Raiders. Bye: 10.  -- &lt;b&gt;$7&lt;/b&gt; &lt;/li&gt;  </v>
      </c>
      <c r="D183" t="str">
        <f t="shared" si="53"/>
        <v xml:space="preserve">&lt;li&gt; Brock Bowers, TE, Raiders. Bye: 10.  -- &lt;b&gt;$6&lt;/b&gt; &lt;/li&gt;  </v>
      </c>
      <c r="E183" t="str">
        <f t="shared" si="54"/>
        <v xml:space="preserve">&lt;li&gt; Brock Bowers, TE, Raiders. Bye: 10.  -- &lt;b&gt;$4&lt;/b&gt; &lt;/li&gt;  </v>
      </c>
      <c r="F183" t="str">
        <f t="shared" si="55"/>
        <v xml:space="preserve">&lt;li&gt; Brock Bowers, TE, Raiders. Bye: 10.  -- &lt;b&gt;$5&lt;/b&gt; &lt;/li&gt;  </v>
      </c>
      <c r="G183" t="str">
        <f t="shared" si="56"/>
        <v xml:space="preserve">&lt;li&gt; Brock Bowers, TE, Raiders. Bye: 10.  -- &lt;b&gt;$6&lt;/b&gt; &lt;/li&gt;  </v>
      </c>
      <c r="H183" t="s">
        <v>139</v>
      </c>
      <c r="I183" t="s">
        <v>140</v>
      </c>
      <c r="J183" t="s">
        <v>141</v>
      </c>
      <c r="K183" t="s">
        <v>142</v>
      </c>
      <c r="L183" t="s">
        <v>143</v>
      </c>
      <c r="M183" t="s">
        <v>144</v>
      </c>
      <c r="N183" t="s">
        <v>145</v>
      </c>
      <c r="O183" t="s">
        <v>146</v>
      </c>
      <c r="P183" t="str">
        <f t="shared" si="57"/>
        <v xml:space="preserve">
</v>
      </c>
      <c r="Q183" t="str">
        <f t="shared" si="58"/>
        <v xml:space="preserve"> </v>
      </c>
      <c r="R183" t="str">
        <f t="shared" si="59"/>
        <v/>
      </c>
      <c r="S183" t="str">
        <f t="shared" si="60"/>
        <v/>
      </c>
      <c r="T183" t="str">
        <f t="shared" si="61"/>
        <v/>
      </c>
      <c r="U183" t="str">
        <f t="shared" si="62"/>
        <v/>
      </c>
      <c r="V183" t="str">
        <f t="shared" si="63"/>
        <v/>
      </c>
      <c r="W183">
        <f t="shared" si="64"/>
        <v>182</v>
      </c>
      <c r="X183" s="11" t="s">
        <v>147</v>
      </c>
      <c r="Y183" s="12" t="s">
        <v>148</v>
      </c>
      <c r="Z183" s="12" t="s">
        <v>149</v>
      </c>
      <c r="AA183" s="12" t="s">
        <v>150</v>
      </c>
      <c r="AB183" s="1" t="str">
        <f>CONCATENATE(TEs!B11," ",TEs!A11)</f>
        <v>Brock Bowers</v>
      </c>
      <c r="AC183" t="str">
        <f>TEs!E11</f>
        <v>TE</v>
      </c>
      <c r="AD183" t="str">
        <f>TEs!C11</f>
        <v>Raiders</v>
      </c>
      <c r="AE183">
        <f>TEs!D11</f>
        <v>10</v>
      </c>
      <c r="AF183">
        <f>TEs!P11</f>
        <v>14</v>
      </c>
      <c r="AG183">
        <f>TEs!R11</f>
        <v>17</v>
      </c>
      <c r="AH183">
        <f>TEs!T11</f>
        <v>6</v>
      </c>
      <c r="AI183">
        <f>TEs!V11</f>
        <v>14</v>
      </c>
      <c r="AJ183" s="70">
        <f>TEs!X11</f>
        <v>14</v>
      </c>
      <c r="AK183" t="str">
        <f t="shared" si="65"/>
        <v>Brock Bowers</v>
      </c>
      <c r="AL183" s="52">
        <f t="shared" si="66"/>
        <v>7</v>
      </c>
      <c r="AM183" s="52">
        <f t="shared" si="67"/>
        <v>6</v>
      </c>
      <c r="AN183" s="52">
        <f t="shared" si="68"/>
        <v>4</v>
      </c>
      <c r="AO183" s="52">
        <f t="shared" si="69"/>
        <v>5</v>
      </c>
      <c r="AP183" s="52">
        <f t="shared" si="70"/>
        <v>6</v>
      </c>
      <c r="AQ183">
        <f t="shared" si="71"/>
        <v>14</v>
      </c>
      <c r="AR183">
        <f t="shared" si="72"/>
        <v>17</v>
      </c>
      <c r="AS183">
        <f t="shared" si="73"/>
        <v>6</v>
      </c>
      <c r="AT183">
        <f t="shared" si="74"/>
        <v>14</v>
      </c>
      <c r="AU183">
        <f t="shared" si="75"/>
        <v>14</v>
      </c>
    </row>
    <row r="184" spans="2:47" x14ac:dyDescent="0.35">
      <c r="B184" t="str">
        <f t="shared" si="51"/>
        <v xml:space="preserve">&lt;li&gt; Kyle Pitts, TE, Falcons. Bye: 12.  &lt;/li&gt;  </v>
      </c>
      <c r="C184" t="str">
        <f t="shared" si="52"/>
        <v xml:space="preserve">&lt;li&gt; Kyle Pitts, TE, Falcons. Bye: 12.  -- &lt;b&gt;$6&lt;/b&gt; &lt;/li&gt;  </v>
      </c>
      <c r="D184" t="str">
        <f t="shared" si="53"/>
        <v xml:space="preserve">&lt;li&gt; Kyle Pitts, TE, Falcons. Bye: 12.  -- &lt;b&gt;$5&lt;/b&gt; &lt;/li&gt;  </v>
      </c>
      <c r="E184" t="str">
        <f t="shared" si="54"/>
        <v xml:space="preserve">&lt;li&gt; Kyle Pitts, TE, Falcons. Bye: 12.  -- &lt;b&gt;$2&lt;/b&gt; &lt;/li&gt;  </v>
      </c>
      <c r="F184" t="str">
        <f t="shared" si="55"/>
        <v xml:space="preserve">&lt;li&gt; Kyle Pitts, TE, Falcons. Bye: 12.  -- &lt;b&gt;$5&lt;/b&gt; &lt;/li&gt;  </v>
      </c>
      <c r="G184" t="str">
        <f t="shared" si="56"/>
        <v xml:space="preserve">&lt;li&gt; Kyle Pitts, TE, Falcons. Bye: 12.  -- &lt;b&gt;$6&lt;/b&gt; &lt;/li&gt;  </v>
      </c>
      <c r="H184" t="s">
        <v>139</v>
      </c>
      <c r="I184" t="s">
        <v>140</v>
      </c>
      <c r="J184" t="s">
        <v>141</v>
      </c>
      <c r="K184" t="s">
        <v>142</v>
      </c>
      <c r="L184" t="s">
        <v>143</v>
      </c>
      <c r="M184" t="s">
        <v>144</v>
      </c>
      <c r="N184" t="s">
        <v>145</v>
      </c>
      <c r="O184" t="s">
        <v>146</v>
      </c>
      <c r="P184" t="str">
        <f t="shared" si="57"/>
        <v xml:space="preserve">
</v>
      </c>
      <c r="Q184" t="str">
        <f t="shared" si="58"/>
        <v xml:space="preserve"> </v>
      </c>
      <c r="R184" t="str">
        <f t="shared" si="59"/>
        <v/>
      </c>
      <c r="S184" t="str">
        <f t="shared" si="60"/>
        <v/>
      </c>
      <c r="T184" t="str">
        <f t="shared" si="61"/>
        <v/>
      </c>
      <c r="U184" t="str">
        <f t="shared" si="62"/>
        <v/>
      </c>
      <c r="V184" t="str">
        <f t="shared" si="63"/>
        <v/>
      </c>
      <c r="W184">
        <f t="shared" si="64"/>
        <v>183</v>
      </c>
      <c r="X184" s="11" t="s">
        <v>147</v>
      </c>
      <c r="Y184" s="12" t="s">
        <v>148</v>
      </c>
      <c r="Z184" s="12" t="s">
        <v>149</v>
      </c>
      <c r="AA184" s="12" t="s">
        <v>150</v>
      </c>
      <c r="AB184" s="1" t="str">
        <f>CONCATENATE(TEs!B12," ",TEs!A12)</f>
        <v>Kyle Pitts</v>
      </c>
      <c r="AC184" t="str">
        <f>TEs!E12</f>
        <v>TE</v>
      </c>
      <c r="AD184" t="str">
        <f>TEs!C12</f>
        <v>Falcons</v>
      </c>
      <c r="AE184">
        <f>TEs!D12</f>
        <v>12</v>
      </c>
      <c r="AF184">
        <f>TEs!P12</f>
        <v>13</v>
      </c>
      <c r="AG184">
        <f>TEs!R12</f>
        <v>14</v>
      </c>
      <c r="AH184">
        <f>TEs!T12</f>
        <v>2</v>
      </c>
      <c r="AI184">
        <f>TEs!V12</f>
        <v>13</v>
      </c>
      <c r="AJ184" s="70">
        <f>TEs!X12</f>
        <v>13</v>
      </c>
      <c r="AK184" t="str">
        <f t="shared" si="65"/>
        <v>Kyle Pitts</v>
      </c>
      <c r="AL184" s="52">
        <f t="shared" si="66"/>
        <v>6</v>
      </c>
      <c r="AM184" s="52">
        <f t="shared" si="67"/>
        <v>5</v>
      </c>
      <c r="AN184" s="52">
        <f t="shared" si="68"/>
        <v>2</v>
      </c>
      <c r="AO184" s="52">
        <f t="shared" si="69"/>
        <v>5</v>
      </c>
      <c r="AP184" s="52">
        <f t="shared" si="70"/>
        <v>6</v>
      </c>
      <c r="AQ184">
        <f t="shared" si="71"/>
        <v>13</v>
      </c>
      <c r="AR184">
        <f t="shared" si="72"/>
        <v>14</v>
      </c>
      <c r="AS184">
        <f t="shared" si="73"/>
        <v>2</v>
      </c>
      <c r="AT184">
        <f t="shared" si="74"/>
        <v>13</v>
      </c>
      <c r="AU184">
        <f t="shared" si="75"/>
        <v>13</v>
      </c>
    </row>
    <row r="185" spans="2:47" x14ac:dyDescent="0.35">
      <c r="B185" t="str">
        <f t="shared" si="51"/>
        <v xml:space="preserve">&lt;li&gt; David Njoku, TE, Browns. Bye: 10.  &lt;/li&gt;  </v>
      </c>
      <c r="C185" t="str">
        <f t="shared" si="52"/>
        <v xml:space="preserve">&lt;li&gt; David Njoku, TE, Browns. Bye: 10.  -- &lt;b&gt;$4&lt;/b&gt; &lt;/li&gt;  </v>
      </c>
      <c r="D185" t="str">
        <f t="shared" si="53"/>
        <v xml:space="preserve">&lt;li&gt; David Njoku, TE, Browns. Bye: 10.  -- &lt;b&gt;$5&lt;/b&gt; &lt;/li&gt;  </v>
      </c>
      <c r="E185" t="str">
        <f t="shared" si="54"/>
        <v xml:space="preserve">&lt;li&gt; David Njoku, TE, Browns. Bye: 10.  -- &lt;b&gt;$1&lt;/b&gt; &lt;/li&gt;  </v>
      </c>
      <c r="F185" t="str">
        <f t="shared" si="55"/>
        <v xml:space="preserve">&lt;li&gt; David Njoku, TE, Browns. Bye: 10.  -- &lt;b&gt;$3&lt;/b&gt; &lt;/li&gt;  </v>
      </c>
      <c r="G185" t="str">
        <f t="shared" si="56"/>
        <v xml:space="preserve">&lt;li&gt; David Njoku, TE, Browns. Bye: 10.  -- &lt;b&gt;$4&lt;/b&gt; &lt;/li&gt;  </v>
      </c>
      <c r="H185" t="s">
        <v>139</v>
      </c>
      <c r="I185" t="s">
        <v>140</v>
      </c>
      <c r="J185" t="s">
        <v>141</v>
      </c>
      <c r="K185" t="s">
        <v>142</v>
      </c>
      <c r="L185" t="s">
        <v>143</v>
      </c>
      <c r="M185" t="s">
        <v>144</v>
      </c>
      <c r="N185" t="s">
        <v>145</v>
      </c>
      <c r="O185" t="s">
        <v>146</v>
      </c>
      <c r="P185" t="str">
        <f t="shared" si="57"/>
        <v xml:space="preserve">
</v>
      </c>
      <c r="Q185" t="str">
        <f t="shared" si="58"/>
        <v xml:space="preserve"> </v>
      </c>
      <c r="R185" t="str">
        <f t="shared" si="59"/>
        <v/>
      </c>
      <c r="S185" t="str">
        <f t="shared" si="60"/>
        <v/>
      </c>
      <c r="T185" t="str">
        <f t="shared" si="61"/>
        <v/>
      </c>
      <c r="U185" t="str">
        <f t="shared" si="62"/>
        <v/>
      </c>
      <c r="V185" t="str">
        <f t="shared" si="63"/>
        <v/>
      </c>
      <c r="W185">
        <f t="shared" si="64"/>
        <v>184</v>
      </c>
      <c r="X185" s="11" t="s">
        <v>147</v>
      </c>
      <c r="Y185" s="12" t="s">
        <v>148</v>
      </c>
      <c r="Z185" s="12" t="s">
        <v>149</v>
      </c>
      <c r="AA185" s="12" t="s">
        <v>150</v>
      </c>
      <c r="AB185" s="1" t="str">
        <f>CONCATENATE(TEs!B13," ",TEs!A13)</f>
        <v>David Njoku</v>
      </c>
      <c r="AC185" t="str">
        <f>TEs!E13</f>
        <v>TE</v>
      </c>
      <c r="AD185" t="str">
        <f>TEs!C13</f>
        <v>Browns</v>
      </c>
      <c r="AE185">
        <f>TEs!D13</f>
        <v>10</v>
      </c>
      <c r="AF185">
        <f>TEs!P13</f>
        <v>8</v>
      </c>
      <c r="AG185">
        <f>TEs!R13</f>
        <v>13</v>
      </c>
      <c r="AH185">
        <f>TEs!T13</f>
        <v>0</v>
      </c>
      <c r="AI185">
        <f>TEs!V13</f>
        <v>8</v>
      </c>
      <c r="AJ185" s="70">
        <f>TEs!X13</f>
        <v>8</v>
      </c>
      <c r="AK185" t="str">
        <f t="shared" si="65"/>
        <v>David Njoku</v>
      </c>
      <c r="AL185" s="52">
        <f t="shared" si="66"/>
        <v>4</v>
      </c>
      <c r="AM185" s="52">
        <f t="shared" si="67"/>
        <v>5</v>
      </c>
      <c r="AN185" s="52">
        <f t="shared" si="68"/>
        <v>1</v>
      </c>
      <c r="AO185" s="52">
        <f t="shared" si="69"/>
        <v>3</v>
      </c>
      <c r="AP185" s="52">
        <f t="shared" si="70"/>
        <v>4</v>
      </c>
      <c r="AQ185">
        <f t="shared" si="71"/>
        <v>8</v>
      </c>
      <c r="AR185">
        <f t="shared" si="72"/>
        <v>13</v>
      </c>
      <c r="AS185">
        <f t="shared" si="73"/>
        <v>1</v>
      </c>
      <c r="AT185">
        <f t="shared" si="74"/>
        <v>8</v>
      </c>
      <c r="AU185">
        <f t="shared" si="75"/>
        <v>8</v>
      </c>
    </row>
    <row r="186" spans="2:47" x14ac:dyDescent="0.35">
      <c r="B186" t="str">
        <f t="shared" si="51"/>
        <v xml:space="preserve">&lt;li&gt; Cole Kmet, TE, Bears. Bye: 7.  &lt;/li&gt;  </v>
      </c>
      <c r="C186" t="str">
        <f t="shared" si="52"/>
        <v xml:space="preserve">&lt;li&gt; Cole Kmet, TE, Bears. Bye: 7.  -- &lt;b&gt;$3&lt;/b&gt; &lt;/li&gt;  </v>
      </c>
      <c r="D186" t="str">
        <f t="shared" si="53"/>
        <v xml:space="preserve">&lt;li&gt; Cole Kmet, TE, Bears. Bye: 7.  -- &lt;b&gt;$4&lt;/b&gt; &lt;/li&gt;  </v>
      </c>
      <c r="E186" t="str">
        <f t="shared" si="54"/>
        <v xml:space="preserve">&lt;li&gt; Cole Kmet, TE, Bears. Bye: 7.  -- &lt;b&gt;$2&lt;/b&gt; &lt;/li&gt;  </v>
      </c>
      <c r="F186" t="str">
        <f t="shared" si="55"/>
        <v xml:space="preserve">&lt;li&gt; Cole Kmet, TE, Bears. Bye: 7.  -- &lt;b&gt;$3&lt;/b&gt; &lt;/li&gt;  </v>
      </c>
      <c r="G186" t="str">
        <f t="shared" si="56"/>
        <v xml:space="preserve">&lt;li&gt; Cole Kmet, TE, Bears. Bye: 7.  -- &lt;b&gt;$3&lt;/b&gt; &lt;/li&gt;  </v>
      </c>
      <c r="H186" t="s">
        <v>139</v>
      </c>
      <c r="I186" t="s">
        <v>140</v>
      </c>
      <c r="J186" t="s">
        <v>141</v>
      </c>
      <c r="K186" t="s">
        <v>142</v>
      </c>
      <c r="L186" t="s">
        <v>143</v>
      </c>
      <c r="M186" t="s">
        <v>144</v>
      </c>
      <c r="N186" t="s">
        <v>145</v>
      </c>
      <c r="O186" t="s">
        <v>146</v>
      </c>
      <c r="P186" t="str">
        <f t="shared" si="57"/>
        <v xml:space="preserve">
</v>
      </c>
      <c r="Q186" t="str">
        <f t="shared" si="58"/>
        <v xml:space="preserve"> </v>
      </c>
      <c r="R186" t="str">
        <f t="shared" si="59"/>
        <v/>
      </c>
      <c r="S186" t="str">
        <f t="shared" si="60"/>
        <v/>
      </c>
      <c r="T186" t="str">
        <f t="shared" si="61"/>
        <v/>
      </c>
      <c r="U186" t="str">
        <f t="shared" si="62"/>
        <v/>
      </c>
      <c r="V186" t="str">
        <f t="shared" si="63"/>
        <v/>
      </c>
      <c r="W186">
        <f t="shared" si="64"/>
        <v>185</v>
      </c>
      <c r="X186" s="11" t="s">
        <v>147</v>
      </c>
      <c r="Y186" s="12" t="s">
        <v>148</v>
      </c>
      <c r="Z186" s="12" t="s">
        <v>149</v>
      </c>
      <c r="AA186" s="12" t="s">
        <v>150</v>
      </c>
      <c r="AB186" s="1" t="str">
        <f>CONCATENATE(TEs!B14," ",TEs!A14)</f>
        <v>Cole Kmet</v>
      </c>
      <c r="AC186" t="str">
        <f>TEs!E14</f>
        <v>TE</v>
      </c>
      <c r="AD186" t="str">
        <f>TEs!C14</f>
        <v>Bears</v>
      </c>
      <c r="AE186">
        <f>TEs!D14</f>
        <v>7</v>
      </c>
      <c r="AF186">
        <f>TEs!P14</f>
        <v>6</v>
      </c>
      <c r="AG186">
        <f>TEs!R14</f>
        <v>10</v>
      </c>
      <c r="AH186">
        <f>TEs!T14</f>
        <v>3</v>
      </c>
      <c r="AI186">
        <f>TEs!V14</f>
        <v>6</v>
      </c>
      <c r="AJ186" s="70">
        <f>TEs!X14</f>
        <v>6</v>
      </c>
      <c r="AK186" t="str">
        <f t="shared" si="65"/>
        <v>Cole Kmet</v>
      </c>
      <c r="AL186" s="52">
        <f t="shared" si="66"/>
        <v>3</v>
      </c>
      <c r="AM186" s="52">
        <f t="shared" si="67"/>
        <v>4</v>
      </c>
      <c r="AN186" s="52">
        <f t="shared" si="68"/>
        <v>2</v>
      </c>
      <c r="AO186" s="52">
        <f t="shared" si="69"/>
        <v>3</v>
      </c>
      <c r="AP186" s="52">
        <f t="shared" si="70"/>
        <v>3</v>
      </c>
      <c r="AQ186">
        <f t="shared" si="71"/>
        <v>6</v>
      </c>
      <c r="AR186">
        <f t="shared" si="72"/>
        <v>10</v>
      </c>
      <c r="AS186">
        <f t="shared" si="73"/>
        <v>3</v>
      </c>
      <c r="AT186">
        <f t="shared" si="74"/>
        <v>6</v>
      </c>
      <c r="AU186">
        <f t="shared" si="75"/>
        <v>6</v>
      </c>
    </row>
    <row r="187" spans="2:47" x14ac:dyDescent="0.35">
      <c r="B187" t="str">
        <f t="shared" si="51"/>
        <v xml:space="preserve">&lt;li&gt; Pat Freiermuth, TE, Steelers. Bye: 9.  &lt;/li&gt;  </v>
      </c>
      <c r="C187" t="str">
        <f t="shared" si="52"/>
        <v xml:space="preserve">&lt;li&gt; Pat Freiermuth, TE, Steelers. Bye: 9.  -- &lt;b&gt;$1&lt;/b&gt; &lt;/li&gt;  </v>
      </c>
      <c r="D187" t="str">
        <f t="shared" si="53"/>
        <v xml:space="preserve">&lt;li&gt; Pat Freiermuth, TE, Steelers. Bye: 9.  -- &lt;b&gt;$1&lt;/b&gt; &lt;/li&gt;  </v>
      </c>
      <c r="E187" t="str">
        <f t="shared" si="54"/>
        <v xml:space="preserve">&lt;li&gt; Pat Freiermuth, TE, Steelers. Bye: 9.  -- &lt;b&gt;$1&lt;/b&gt; &lt;/li&gt;  </v>
      </c>
      <c r="F187" t="str">
        <f t="shared" si="55"/>
        <v xml:space="preserve">&lt;li&gt; Pat Freiermuth, TE, Steelers. Bye: 9.  -- &lt;b&gt;$1&lt;/b&gt; &lt;/li&gt;  </v>
      </c>
      <c r="G187" t="str">
        <f t="shared" si="56"/>
        <v xml:space="preserve">&lt;li&gt; Pat Freiermuth, TE, Steelers. Bye: 9.  -- &lt;b&gt;$1&lt;/b&gt; &lt;/li&gt;  </v>
      </c>
      <c r="H187" t="s">
        <v>139</v>
      </c>
      <c r="I187" t="s">
        <v>140</v>
      </c>
      <c r="J187" t="s">
        <v>141</v>
      </c>
      <c r="K187" t="s">
        <v>142</v>
      </c>
      <c r="L187" t="s">
        <v>143</v>
      </c>
      <c r="M187" t="s">
        <v>144</v>
      </c>
      <c r="N187" t="s">
        <v>145</v>
      </c>
      <c r="O187" t="s">
        <v>146</v>
      </c>
      <c r="P187" t="str">
        <f t="shared" si="57"/>
        <v xml:space="preserve">
</v>
      </c>
      <c r="Q187" t="str">
        <f t="shared" si="58"/>
        <v xml:space="preserve"> </v>
      </c>
      <c r="R187" t="str">
        <f t="shared" si="59"/>
        <v/>
      </c>
      <c r="S187" t="str">
        <f t="shared" si="60"/>
        <v/>
      </c>
      <c r="T187" t="str">
        <f t="shared" si="61"/>
        <v/>
      </c>
      <c r="U187" t="str">
        <f t="shared" si="62"/>
        <v/>
      </c>
      <c r="V187" t="str">
        <f t="shared" si="63"/>
        <v/>
      </c>
      <c r="W187">
        <f t="shared" si="64"/>
        <v>186</v>
      </c>
      <c r="X187" s="11" t="s">
        <v>147</v>
      </c>
      <c r="Y187" s="12" t="s">
        <v>148</v>
      </c>
      <c r="Z187" s="12" t="s">
        <v>149</v>
      </c>
      <c r="AA187" s="12" t="s">
        <v>150</v>
      </c>
      <c r="AB187" s="1" t="str">
        <f>CONCATENATE(TEs!B15," ",TEs!A15)</f>
        <v>Pat Freiermuth</v>
      </c>
      <c r="AC187" t="str">
        <f>TEs!E15</f>
        <v>TE</v>
      </c>
      <c r="AD187" t="str">
        <f>TEs!C15</f>
        <v>Steelers</v>
      </c>
      <c r="AE187">
        <f>TEs!D15</f>
        <v>9</v>
      </c>
      <c r="AF187">
        <f>TEs!P15</f>
        <v>2</v>
      </c>
      <c r="AG187">
        <f>TEs!R15</f>
        <v>3</v>
      </c>
      <c r="AH187">
        <f>TEs!T15</f>
        <v>-2</v>
      </c>
      <c r="AI187">
        <f>TEs!V15</f>
        <v>2</v>
      </c>
      <c r="AJ187" s="70">
        <f>TEs!X15</f>
        <v>2</v>
      </c>
      <c r="AK187" t="str">
        <f t="shared" si="65"/>
        <v>Pat Freiermuth</v>
      </c>
      <c r="AL187" s="52">
        <f t="shared" si="66"/>
        <v>1</v>
      </c>
      <c r="AM187" s="52">
        <f t="shared" si="67"/>
        <v>1</v>
      </c>
      <c r="AN187" s="52">
        <f t="shared" si="68"/>
        <v>1</v>
      </c>
      <c r="AO187" s="52">
        <f t="shared" si="69"/>
        <v>1</v>
      </c>
      <c r="AP187" s="52">
        <f t="shared" si="70"/>
        <v>1</v>
      </c>
      <c r="AQ187">
        <f t="shared" si="71"/>
        <v>2</v>
      </c>
      <c r="AR187">
        <f t="shared" si="72"/>
        <v>3</v>
      </c>
      <c r="AS187">
        <f t="shared" si="73"/>
        <v>1</v>
      </c>
      <c r="AT187">
        <f t="shared" si="74"/>
        <v>2</v>
      </c>
      <c r="AU187">
        <f t="shared" si="75"/>
        <v>2</v>
      </c>
    </row>
    <row r="188" spans="2:47" x14ac:dyDescent="0.35">
      <c r="B188" t="str">
        <f t="shared" si="51"/>
        <v xml:space="preserve">&lt;li&gt; T.J. Hockenson, TE, Vikings. Bye: 6.  &lt;/li&gt;  </v>
      </c>
      <c r="C188" t="str">
        <f t="shared" si="52"/>
        <v xml:space="preserve">&lt;li&gt; T.J. Hockenson, TE, Vikings. Bye: 6.  -- &lt;b&gt;$1&lt;/b&gt; &lt;/li&gt;  </v>
      </c>
      <c r="D188" t="str">
        <f t="shared" si="53"/>
        <v xml:space="preserve">&lt;li&gt; T.J. Hockenson, TE, Vikings. Bye: 6.  -- &lt;b&gt;$1&lt;/b&gt; &lt;/li&gt;  </v>
      </c>
      <c r="E188" t="str">
        <f t="shared" si="54"/>
        <v xml:space="preserve">&lt;li&gt; T.J. Hockenson, TE, Vikings. Bye: 6.  -- &lt;b&gt;$1&lt;/b&gt; &lt;/li&gt;  </v>
      </c>
      <c r="F188" t="str">
        <f t="shared" si="55"/>
        <v xml:space="preserve">&lt;li&gt; T.J. Hockenson, TE, Vikings. Bye: 6.  -- &lt;b&gt;$1&lt;/b&gt; &lt;/li&gt;  </v>
      </c>
      <c r="G188" t="str">
        <f t="shared" si="56"/>
        <v xml:space="preserve">&lt;li&gt; T.J. Hockenson, TE, Vikings. Bye: 6.  -- &lt;b&gt;$1&lt;/b&gt; &lt;/li&gt;  </v>
      </c>
      <c r="H188" t="s">
        <v>139</v>
      </c>
      <c r="I188" t="s">
        <v>140</v>
      </c>
      <c r="J188" t="s">
        <v>141</v>
      </c>
      <c r="K188" t="s">
        <v>142</v>
      </c>
      <c r="L188" t="s">
        <v>143</v>
      </c>
      <c r="M188" t="s">
        <v>144</v>
      </c>
      <c r="N188" t="s">
        <v>145</v>
      </c>
      <c r="O188" t="s">
        <v>146</v>
      </c>
      <c r="P188" t="str">
        <f t="shared" si="57"/>
        <v xml:space="preserve">
</v>
      </c>
      <c r="Q188" t="str">
        <f t="shared" si="58"/>
        <v xml:space="preserve"> </v>
      </c>
      <c r="R188" t="str">
        <f t="shared" si="59"/>
        <v/>
      </c>
      <c r="S188" t="str">
        <f t="shared" si="60"/>
        <v/>
      </c>
      <c r="T188" t="str">
        <f t="shared" si="61"/>
        <v/>
      </c>
      <c r="U188" t="str">
        <f t="shared" si="62"/>
        <v/>
      </c>
      <c r="V188" t="str">
        <f t="shared" si="63"/>
        <v/>
      </c>
      <c r="W188">
        <f t="shared" si="64"/>
        <v>187</v>
      </c>
      <c r="X188" s="11" t="s">
        <v>147</v>
      </c>
      <c r="Y188" s="12" t="s">
        <v>148</v>
      </c>
      <c r="Z188" s="12" t="s">
        <v>149</v>
      </c>
      <c r="AA188" s="12" t="s">
        <v>150</v>
      </c>
      <c r="AB188" s="1" t="str">
        <f>CONCATENATE(TEs!B16," ",TEs!A16)</f>
        <v>T.J. Hockenson</v>
      </c>
      <c r="AC188" t="str">
        <f>TEs!E16</f>
        <v>TE</v>
      </c>
      <c r="AD188" t="str">
        <f>TEs!C16</f>
        <v>Vikings</v>
      </c>
      <c r="AE188">
        <f>TEs!D16</f>
        <v>6</v>
      </c>
      <c r="AF188">
        <f>TEs!P16</f>
        <v>-2</v>
      </c>
      <c r="AG188">
        <f>TEs!R16</f>
        <v>0</v>
      </c>
      <c r="AH188">
        <f>TEs!T16</f>
        <v>-4</v>
      </c>
      <c r="AI188">
        <f>TEs!V16</f>
        <v>-2</v>
      </c>
      <c r="AJ188" s="70">
        <f>TEs!X16</f>
        <v>-2</v>
      </c>
      <c r="AK188" t="str">
        <f t="shared" si="65"/>
        <v>T.J. Hockenson</v>
      </c>
      <c r="AL188" s="52">
        <f t="shared" si="66"/>
        <v>1</v>
      </c>
      <c r="AM188" s="52">
        <f t="shared" si="67"/>
        <v>1</v>
      </c>
      <c r="AN188" s="52">
        <f t="shared" si="68"/>
        <v>1</v>
      </c>
      <c r="AO188" s="52">
        <f t="shared" si="69"/>
        <v>1</v>
      </c>
      <c r="AP188" s="52">
        <f t="shared" si="70"/>
        <v>1</v>
      </c>
      <c r="AQ188">
        <f t="shared" si="71"/>
        <v>1</v>
      </c>
      <c r="AR188">
        <f t="shared" si="72"/>
        <v>1</v>
      </c>
      <c r="AS188">
        <f t="shared" si="73"/>
        <v>1</v>
      </c>
      <c r="AT188">
        <f t="shared" si="74"/>
        <v>1</v>
      </c>
      <c r="AU188">
        <f t="shared" si="75"/>
        <v>1</v>
      </c>
    </row>
    <row r="189" spans="2:47" x14ac:dyDescent="0.35">
      <c r="B189" t="str">
        <f t="shared" si="51"/>
        <v xml:space="preserve">&lt;li&gt; Tyler Conklin, TE, Jets. Bye: 12.  &lt;/li&gt;  </v>
      </c>
      <c r="C189" t="str">
        <f t="shared" si="52"/>
        <v xml:space="preserve">&lt;li&gt; Tyler Conklin, TE, Jets. Bye: 12.  -- &lt;b&gt;$1&lt;/b&gt; &lt;/li&gt;  </v>
      </c>
      <c r="D189" t="str">
        <f t="shared" si="53"/>
        <v xml:space="preserve">&lt;li&gt; Tyler Conklin, TE, Jets. Bye: 12.  -- &lt;b&gt;$1&lt;/b&gt; &lt;/li&gt;  </v>
      </c>
      <c r="E189" t="str">
        <f t="shared" si="54"/>
        <v xml:space="preserve">&lt;li&gt; Tyler Conklin, TE, Jets. Bye: 12.  -- &lt;b&gt;$1&lt;/b&gt; &lt;/li&gt;  </v>
      </c>
      <c r="F189" t="str">
        <f t="shared" si="55"/>
        <v xml:space="preserve">&lt;li&gt; Tyler Conklin, TE, Jets. Bye: 12.  -- &lt;b&gt;$1&lt;/b&gt; &lt;/li&gt;  </v>
      </c>
      <c r="G189" t="str">
        <f t="shared" si="56"/>
        <v xml:space="preserve">&lt;li&gt; Tyler Conklin, TE, Jets. Bye: 12.  -- &lt;b&gt;$1&lt;/b&gt; &lt;/li&gt;  </v>
      </c>
      <c r="H189" t="s">
        <v>139</v>
      </c>
      <c r="I189" t="s">
        <v>140</v>
      </c>
      <c r="J189" t="s">
        <v>141</v>
      </c>
      <c r="K189" t="s">
        <v>142</v>
      </c>
      <c r="L189" t="s">
        <v>143</v>
      </c>
      <c r="M189" t="s">
        <v>144</v>
      </c>
      <c r="N189" t="s">
        <v>145</v>
      </c>
      <c r="O189" t="s">
        <v>146</v>
      </c>
      <c r="P189" t="str">
        <f t="shared" si="57"/>
        <v xml:space="preserve">
</v>
      </c>
      <c r="Q189" t="str">
        <f t="shared" si="58"/>
        <v xml:space="preserve"> </v>
      </c>
      <c r="R189" t="str">
        <f t="shared" si="59"/>
        <v/>
      </c>
      <c r="S189" t="str">
        <f t="shared" si="60"/>
        <v/>
      </c>
      <c r="T189" t="str">
        <f t="shared" si="61"/>
        <v/>
      </c>
      <c r="U189" t="str">
        <f t="shared" si="62"/>
        <v/>
      </c>
      <c r="V189" t="str">
        <f t="shared" si="63"/>
        <v/>
      </c>
      <c r="W189">
        <f t="shared" si="64"/>
        <v>188</v>
      </c>
      <c r="X189" s="11" t="s">
        <v>147</v>
      </c>
      <c r="Y189" s="12" t="s">
        <v>148</v>
      </c>
      <c r="Z189" s="12" t="s">
        <v>149</v>
      </c>
      <c r="AA189" s="12" t="s">
        <v>150</v>
      </c>
      <c r="AB189" s="1" t="str">
        <f>CONCATENATE(TEs!B17," ",TEs!A17)</f>
        <v>Tyler Conklin</v>
      </c>
      <c r="AC189" t="str">
        <f>TEs!E17</f>
        <v>TE</v>
      </c>
      <c r="AD189" t="str">
        <f>TEs!C17</f>
        <v>Jets</v>
      </c>
      <c r="AE189">
        <f>TEs!D17</f>
        <v>12</v>
      </c>
      <c r="AF189">
        <f>TEs!P17</f>
        <v>-2</v>
      </c>
      <c r="AG189">
        <f>TEs!R17</f>
        <v>-4</v>
      </c>
      <c r="AH189">
        <f>TEs!T17</f>
        <v>-4</v>
      </c>
      <c r="AI189">
        <f>TEs!V17</f>
        <v>-2</v>
      </c>
      <c r="AJ189" s="70">
        <f>TEs!X17</f>
        <v>-2</v>
      </c>
      <c r="AK189" t="str">
        <f t="shared" si="65"/>
        <v>Tyler Conklin</v>
      </c>
      <c r="AL189" s="52">
        <f t="shared" si="66"/>
        <v>1</v>
      </c>
      <c r="AM189" s="52">
        <f t="shared" si="67"/>
        <v>1</v>
      </c>
      <c r="AN189" s="52">
        <f t="shared" si="68"/>
        <v>1</v>
      </c>
      <c r="AO189" s="52">
        <f t="shared" si="69"/>
        <v>1</v>
      </c>
      <c r="AP189" s="52">
        <f t="shared" si="70"/>
        <v>1</v>
      </c>
      <c r="AQ189">
        <f t="shared" si="71"/>
        <v>1</v>
      </c>
      <c r="AR189">
        <f t="shared" si="72"/>
        <v>1</v>
      </c>
      <c r="AS189">
        <f t="shared" si="73"/>
        <v>1</v>
      </c>
      <c r="AT189">
        <f t="shared" si="74"/>
        <v>1</v>
      </c>
      <c r="AU189">
        <f t="shared" si="75"/>
        <v>1</v>
      </c>
    </row>
    <row r="190" spans="2:47" x14ac:dyDescent="0.35">
      <c r="B190" t="str">
        <f t="shared" si="51"/>
        <v xml:space="preserve">&lt;li&gt; Juwan Johnson, TE, Saints. Bye: 12.  &lt;/li&gt;  </v>
      </c>
      <c r="C190" t="str">
        <f t="shared" si="52"/>
        <v xml:space="preserve">&lt;li&gt; Juwan Johnson, TE, Saints. Bye: 12.  -- &lt;b&gt;$1&lt;/b&gt; &lt;/li&gt;  </v>
      </c>
      <c r="D190" t="str">
        <f t="shared" si="53"/>
        <v xml:space="preserve">&lt;li&gt; Juwan Johnson, TE, Saints. Bye: 12.  -- &lt;b&gt;$1&lt;/b&gt; &lt;/li&gt;  </v>
      </c>
      <c r="E190" t="str">
        <f t="shared" si="54"/>
        <v xml:space="preserve">&lt;li&gt; Juwan Johnson, TE, Saints. Bye: 12.  -- &lt;b&gt;$1&lt;/b&gt; &lt;/li&gt;  </v>
      </c>
      <c r="F190" t="str">
        <f t="shared" si="55"/>
        <v xml:space="preserve">&lt;li&gt; Juwan Johnson, TE, Saints. Bye: 12.  -- &lt;b&gt;$1&lt;/b&gt; &lt;/li&gt;  </v>
      </c>
      <c r="G190" t="str">
        <f t="shared" si="56"/>
        <v xml:space="preserve">&lt;li&gt; Juwan Johnson, TE, Saints. Bye: 12.  -- &lt;b&gt;$1&lt;/b&gt; &lt;/li&gt;  </v>
      </c>
      <c r="H190" t="s">
        <v>139</v>
      </c>
      <c r="I190" t="s">
        <v>140</v>
      </c>
      <c r="J190" t="s">
        <v>141</v>
      </c>
      <c r="K190" t="s">
        <v>142</v>
      </c>
      <c r="L190" t="s">
        <v>143</v>
      </c>
      <c r="M190" t="s">
        <v>144</v>
      </c>
      <c r="N190" t="s">
        <v>145</v>
      </c>
      <c r="O190" t="s">
        <v>146</v>
      </c>
      <c r="P190" t="str">
        <f t="shared" si="57"/>
        <v xml:space="preserve">
</v>
      </c>
      <c r="Q190" t="str">
        <f t="shared" si="58"/>
        <v xml:space="preserve"> </v>
      </c>
      <c r="R190" t="str">
        <f t="shared" si="59"/>
        <v/>
      </c>
      <c r="S190" t="str">
        <f t="shared" si="60"/>
        <v/>
      </c>
      <c r="T190" t="str">
        <f t="shared" si="61"/>
        <v/>
      </c>
      <c r="U190" t="str">
        <f t="shared" si="62"/>
        <v/>
      </c>
      <c r="V190" t="str">
        <f t="shared" si="63"/>
        <v/>
      </c>
      <c r="W190">
        <f t="shared" si="64"/>
        <v>189</v>
      </c>
      <c r="X190" s="11" t="s">
        <v>147</v>
      </c>
      <c r="Y190" s="12" t="s">
        <v>148</v>
      </c>
      <c r="Z190" s="12" t="s">
        <v>149</v>
      </c>
      <c r="AA190" s="12" t="s">
        <v>150</v>
      </c>
      <c r="AB190" s="1" t="str">
        <f>CONCATENATE(TEs!B18," ",TEs!A18)</f>
        <v>Juwan Johnson</v>
      </c>
      <c r="AC190" t="str">
        <f>TEs!E18</f>
        <v>TE</v>
      </c>
      <c r="AD190" t="str">
        <f>TEs!C18</f>
        <v>Saints</v>
      </c>
      <c r="AE190">
        <f>TEs!D18</f>
        <v>12</v>
      </c>
      <c r="AF190">
        <f>TEs!P18</f>
        <v>0</v>
      </c>
      <c r="AG190">
        <f>TEs!R18</f>
        <v>-8</v>
      </c>
      <c r="AH190">
        <f>TEs!T18</f>
        <v>1</v>
      </c>
      <c r="AI190">
        <f>TEs!V18</f>
        <v>0</v>
      </c>
      <c r="AJ190" s="70">
        <f>TEs!X18</f>
        <v>0</v>
      </c>
      <c r="AK190" t="str">
        <f t="shared" si="65"/>
        <v>Juwan Johnson</v>
      </c>
      <c r="AL190" s="52">
        <f t="shared" si="66"/>
        <v>1</v>
      </c>
      <c r="AM190" s="52">
        <f t="shared" si="67"/>
        <v>1</v>
      </c>
      <c r="AN190" s="52">
        <f t="shared" si="68"/>
        <v>1</v>
      </c>
      <c r="AO190" s="52">
        <f t="shared" si="69"/>
        <v>1</v>
      </c>
      <c r="AP190" s="52">
        <f t="shared" si="70"/>
        <v>1</v>
      </c>
      <c r="AQ190">
        <f t="shared" si="71"/>
        <v>1</v>
      </c>
      <c r="AR190">
        <f t="shared" si="72"/>
        <v>1</v>
      </c>
      <c r="AS190">
        <f t="shared" si="73"/>
        <v>1</v>
      </c>
      <c r="AT190">
        <f t="shared" si="74"/>
        <v>1</v>
      </c>
      <c r="AU190">
        <f t="shared" si="75"/>
        <v>1</v>
      </c>
    </row>
    <row r="191" spans="2:47" x14ac:dyDescent="0.35">
      <c r="B191" t="str">
        <f t="shared" si="51"/>
        <v xml:space="preserve">&lt;li&gt; Dalton Schultz, TE, Texans. Bye: 14.  &lt;/li&gt; 
&lt;br&gt;&lt;br&gt;
</v>
      </c>
      <c r="C191" t="str">
        <f t="shared" si="52"/>
        <v xml:space="preserve">&lt;li&gt; Dalton Schultz, TE, Texans. Bye: 14.  -- &lt;b&gt;$1&lt;/b&gt; &lt;/li&gt; 
&lt;br&gt;&lt;br&gt;
</v>
      </c>
      <c r="D191" t="str">
        <f t="shared" si="53"/>
        <v xml:space="preserve">&lt;li&gt; Dalton Schultz, TE, Texans. Bye: 14.  -- &lt;b&gt;$1&lt;/b&gt; &lt;/li&gt; 
&lt;br&gt;&lt;br&gt;
</v>
      </c>
      <c r="E191" t="str">
        <f t="shared" si="54"/>
        <v xml:space="preserve">&lt;li&gt; Dalton Schultz, TE, Texans. Bye: 14.  -- &lt;b&gt;$1&lt;/b&gt; &lt;/li&gt; 
&lt;br&gt;&lt;br&gt;
</v>
      </c>
      <c r="F191" t="str">
        <f t="shared" si="55"/>
        <v xml:space="preserve">&lt;li&gt; Dalton Schultz, TE, Texans. Bye: 14.  -- &lt;b&gt;$1&lt;/b&gt; &lt;/li&gt; 
&lt;br&gt;&lt;br&gt;
</v>
      </c>
      <c r="G191" t="str">
        <f t="shared" si="56"/>
        <v xml:space="preserve">&lt;li&gt; Dalton Schultz, TE, Texans. Bye: 14.  -- &lt;b&gt;$1&lt;/b&gt; &lt;/li&gt; 
&lt;br&gt;&lt;br&gt;
</v>
      </c>
      <c r="H191" t="s">
        <v>139</v>
      </c>
      <c r="I191" t="s">
        <v>140</v>
      </c>
      <c r="J191" t="s">
        <v>141</v>
      </c>
      <c r="K191" t="s">
        <v>142</v>
      </c>
      <c r="L191" t="s">
        <v>143</v>
      </c>
      <c r="M191" t="s">
        <v>144</v>
      </c>
      <c r="N191" t="s">
        <v>145</v>
      </c>
      <c r="O191" t="s">
        <v>146</v>
      </c>
      <c r="P191" t="str">
        <f t="shared" si="57"/>
        <v xml:space="preserve">
</v>
      </c>
      <c r="Q191" t="str">
        <f t="shared" si="58"/>
        <v xml:space="preserve">
&lt;br&gt;&lt;br&gt;
</v>
      </c>
      <c r="R191" t="str">
        <f t="shared" si="59"/>
        <v/>
      </c>
      <c r="S191" t="str">
        <f t="shared" si="60"/>
        <v/>
      </c>
      <c r="T191" t="str">
        <f t="shared" si="61"/>
        <v/>
      </c>
      <c r="U191" t="str">
        <f t="shared" si="62"/>
        <v/>
      </c>
      <c r="V191" t="str">
        <f t="shared" si="63"/>
        <v/>
      </c>
      <c r="W191">
        <f t="shared" si="64"/>
        <v>190</v>
      </c>
      <c r="X191" s="11" t="s">
        <v>147</v>
      </c>
      <c r="Y191" s="12" t="s">
        <v>148</v>
      </c>
      <c r="Z191" s="12" t="s">
        <v>149</v>
      </c>
      <c r="AA191" s="12" t="s">
        <v>150</v>
      </c>
      <c r="AB191" s="1" t="str">
        <f>CONCATENATE(TEs!B19," ",TEs!A19)</f>
        <v>Dalton Schultz</v>
      </c>
      <c r="AC191" t="str">
        <f>TEs!E19</f>
        <v>TE</v>
      </c>
      <c r="AD191" t="str">
        <f>TEs!C19</f>
        <v>Texans</v>
      </c>
      <c r="AE191">
        <f>TEs!D19</f>
        <v>14</v>
      </c>
      <c r="AF191">
        <f>TEs!P19</f>
        <v>-1</v>
      </c>
      <c r="AG191">
        <f>TEs!R19</f>
        <v>-10</v>
      </c>
      <c r="AH191">
        <f>TEs!T19</f>
        <v>0</v>
      </c>
      <c r="AI191">
        <f>TEs!V19</f>
        <v>-1</v>
      </c>
      <c r="AJ191" s="70">
        <f>TEs!X19</f>
        <v>-1</v>
      </c>
      <c r="AK191" t="str">
        <f t="shared" si="65"/>
        <v>Dalton Schultz</v>
      </c>
      <c r="AL191" s="52">
        <f t="shared" si="66"/>
        <v>1</v>
      </c>
      <c r="AM191" s="52">
        <f t="shared" si="67"/>
        <v>1</v>
      </c>
      <c r="AN191" s="52">
        <f t="shared" si="68"/>
        <v>1</v>
      </c>
      <c r="AO191" s="52">
        <f t="shared" si="69"/>
        <v>1</v>
      </c>
      <c r="AP191" s="52">
        <f t="shared" si="70"/>
        <v>1</v>
      </c>
      <c r="AQ191">
        <f t="shared" si="71"/>
        <v>1</v>
      </c>
      <c r="AR191">
        <f t="shared" si="72"/>
        <v>1</v>
      </c>
      <c r="AS191">
        <f t="shared" si="73"/>
        <v>1</v>
      </c>
      <c r="AT191">
        <f t="shared" si="74"/>
        <v>1</v>
      </c>
      <c r="AU191">
        <f t="shared" si="75"/>
        <v>1</v>
      </c>
    </row>
    <row r="192" spans="2:47" x14ac:dyDescent="0.35">
      <c r="B192" t="str">
        <f t="shared" si="51"/>
        <v xml:space="preserve">&lt;li&gt; Chig Okonkwo, TE, Titans. Bye: 5.  &lt;/li&gt;  </v>
      </c>
      <c r="C192" t="str">
        <f t="shared" si="52"/>
        <v xml:space="preserve">&lt;li&gt; Chig Okonkwo, TE, Titans. Bye: 5.  -- &lt;b&gt;$1&lt;/b&gt; &lt;/li&gt;  </v>
      </c>
      <c r="D192" t="str">
        <f t="shared" si="53"/>
        <v xml:space="preserve">&lt;li&gt; Chig Okonkwo, TE, Titans. Bye: 5.  -- &lt;b&gt;$1&lt;/b&gt; &lt;/li&gt;  </v>
      </c>
      <c r="E192" t="str">
        <f t="shared" si="54"/>
        <v xml:space="preserve">&lt;li&gt; Chig Okonkwo, TE, Titans. Bye: 5.  -- &lt;b&gt;$1&lt;/b&gt; &lt;/li&gt;  </v>
      </c>
      <c r="F192" t="str">
        <f t="shared" si="55"/>
        <v xml:space="preserve">&lt;li&gt; Chig Okonkwo, TE, Titans. Bye: 5.  -- &lt;b&gt;$1&lt;/b&gt; &lt;/li&gt;  </v>
      </c>
      <c r="G192" t="str">
        <f t="shared" si="56"/>
        <v xml:space="preserve">&lt;li&gt; Chig Okonkwo, TE, Titans. Bye: 5.  -- &lt;b&gt;$1&lt;/b&gt; &lt;/li&gt;  </v>
      </c>
      <c r="H192" t="s">
        <v>139</v>
      </c>
      <c r="I192" t="s">
        <v>140</v>
      </c>
      <c r="J192" t="s">
        <v>141</v>
      </c>
      <c r="K192" t="s">
        <v>142</v>
      </c>
      <c r="L192" t="s">
        <v>143</v>
      </c>
      <c r="M192" t="s">
        <v>144</v>
      </c>
      <c r="N192" t="s">
        <v>145</v>
      </c>
      <c r="O192" t="s">
        <v>146</v>
      </c>
      <c r="P192" t="str">
        <f t="shared" si="57"/>
        <v xml:space="preserve">
</v>
      </c>
      <c r="Q192" t="str">
        <f t="shared" si="58"/>
        <v xml:space="preserve"> </v>
      </c>
      <c r="R192" t="str">
        <f t="shared" si="59"/>
        <v/>
      </c>
      <c r="S192" t="str">
        <f t="shared" si="60"/>
        <v/>
      </c>
      <c r="T192" t="str">
        <f t="shared" si="61"/>
        <v/>
      </c>
      <c r="U192" t="str">
        <f t="shared" si="62"/>
        <v/>
      </c>
      <c r="V192" t="str">
        <f t="shared" si="63"/>
        <v/>
      </c>
      <c r="W192">
        <f t="shared" si="64"/>
        <v>191</v>
      </c>
      <c r="X192" s="11" t="s">
        <v>147</v>
      </c>
      <c r="Y192" s="12" t="s">
        <v>148</v>
      </c>
      <c r="Z192" s="12" t="s">
        <v>149</v>
      </c>
      <c r="AA192" s="12" t="s">
        <v>150</v>
      </c>
      <c r="AB192" s="1" t="str">
        <f>CONCATENATE(TEs!B20," ",TEs!A20)</f>
        <v>Chig Okonkwo</v>
      </c>
      <c r="AC192" t="str">
        <f>TEs!E20</f>
        <v>TE</v>
      </c>
      <c r="AD192" t="str">
        <f>TEs!C20</f>
        <v>Titans</v>
      </c>
      <c r="AE192">
        <f>TEs!D20</f>
        <v>5</v>
      </c>
      <c r="AF192">
        <f>TEs!P20</f>
        <v>-10</v>
      </c>
      <c r="AG192">
        <f>TEs!R20</f>
        <v>-14</v>
      </c>
      <c r="AH192">
        <f>TEs!T20</f>
        <v>-10</v>
      </c>
      <c r="AI192">
        <f>TEs!V20</f>
        <v>-10</v>
      </c>
      <c r="AJ192" s="70">
        <f>TEs!X20</f>
        <v>-10</v>
      </c>
      <c r="AK192" t="str">
        <f t="shared" si="65"/>
        <v>Chig Okonkwo</v>
      </c>
      <c r="AL192" s="52">
        <f t="shared" si="66"/>
        <v>1</v>
      </c>
      <c r="AM192" s="52">
        <f t="shared" si="67"/>
        <v>1</v>
      </c>
      <c r="AN192" s="52">
        <f t="shared" si="68"/>
        <v>1</v>
      </c>
      <c r="AO192" s="52">
        <f t="shared" si="69"/>
        <v>1</v>
      </c>
      <c r="AP192" s="52">
        <f t="shared" si="70"/>
        <v>1</v>
      </c>
      <c r="AQ192">
        <f t="shared" si="71"/>
        <v>1</v>
      </c>
      <c r="AR192">
        <f t="shared" si="72"/>
        <v>1</v>
      </c>
      <c r="AS192">
        <f t="shared" si="73"/>
        <v>1</v>
      </c>
      <c r="AT192">
        <f t="shared" si="74"/>
        <v>1</v>
      </c>
      <c r="AU192">
        <f t="shared" si="75"/>
        <v>1</v>
      </c>
    </row>
    <row r="193" spans="2:47" x14ac:dyDescent="0.35">
      <c r="B193" t="str">
        <f t="shared" si="51"/>
        <v xml:space="preserve">&lt;li&gt; Cade Otton, TE, Buccaneers. Bye: 11.  &lt;/li&gt;  </v>
      </c>
      <c r="C193" t="str">
        <f t="shared" si="52"/>
        <v xml:space="preserve">&lt;li&gt; Cade Otton, TE, Buccaneers. Bye: 11.  -- &lt;b&gt;$1&lt;/b&gt; &lt;/li&gt;  </v>
      </c>
      <c r="D193" t="str">
        <f t="shared" si="53"/>
        <v xml:space="preserve">&lt;li&gt; Cade Otton, TE, Buccaneers. Bye: 11.  -- &lt;b&gt;$1&lt;/b&gt; &lt;/li&gt;  </v>
      </c>
      <c r="E193" t="str">
        <f t="shared" si="54"/>
        <v xml:space="preserve">&lt;li&gt; Cade Otton, TE, Buccaneers. Bye: 11.  -- &lt;b&gt;$1&lt;/b&gt; &lt;/li&gt;  </v>
      </c>
      <c r="F193" t="str">
        <f t="shared" si="55"/>
        <v xml:space="preserve">&lt;li&gt; Cade Otton, TE, Buccaneers. Bye: 11.  -- &lt;b&gt;$1&lt;/b&gt; &lt;/li&gt;  </v>
      </c>
      <c r="G193" t="str">
        <f t="shared" si="56"/>
        <v xml:space="preserve">&lt;li&gt; Cade Otton, TE, Buccaneers. Bye: 11.  -- &lt;b&gt;$1&lt;/b&gt; &lt;/li&gt;  </v>
      </c>
      <c r="H193" t="s">
        <v>139</v>
      </c>
      <c r="I193" t="s">
        <v>140</v>
      </c>
      <c r="J193" t="s">
        <v>141</v>
      </c>
      <c r="K193" t="s">
        <v>142</v>
      </c>
      <c r="L193" t="s">
        <v>143</v>
      </c>
      <c r="M193" t="s">
        <v>144</v>
      </c>
      <c r="N193" t="s">
        <v>145</v>
      </c>
      <c r="O193" t="s">
        <v>146</v>
      </c>
      <c r="P193" t="str">
        <f t="shared" si="57"/>
        <v xml:space="preserve">
</v>
      </c>
      <c r="Q193" t="str">
        <f t="shared" si="58"/>
        <v xml:space="preserve"> </v>
      </c>
      <c r="R193" t="str">
        <f t="shared" si="59"/>
        <v/>
      </c>
      <c r="S193" t="str">
        <f t="shared" si="60"/>
        <v/>
      </c>
      <c r="T193" t="str">
        <f t="shared" si="61"/>
        <v/>
      </c>
      <c r="U193" t="str">
        <f t="shared" si="62"/>
        <v/>
      </c>
      <c r="V193" t="str">
        <f t="shared" si="63"/>
        <v/>
      </c>
      <c r="W193">
        <f t="shared" si="64"/>
        <v>192</v>
      </c>
      <c r="X193" s="11" t="s">
        <v>147</v>
      </c>
      <c r="Y193" s="12" t="s">
        <v>148</v>
      </c>
      <c r="Z193" s="12" t="s">
        <v>149</v>
      </c>
      <c r="AA193" s="12" t="s">
        <v>150</v>
      </c>
      <c r="AB193" s="1" t="str">
        <f>CONCATENATE(TEs!B21," ",TEs!A21)</f>
        <v>Cade Otton</v>
      </c>
      <c r="AC193" t="str">
        <f>TEs!E21</f>
        <v>TE</v>
      </c>
      <c r="AD193" t="str">
        <f>TEs!C21</f>
        <v>Buccaneers</v>
      </c>
      <c r="AE193">
        <f>TEs!D21</f>
        <v>11</v>
      </c>
      <c r="AF193">
        <f>TEs!P21</f>
        <v>-11</v>
      </c>
      <c r="AG193">
        <f>TEs!R21</f>
        <v>-23</v>
      </c>
      <c r="AH193">
        <f>TEs!T21</f>
        <v>-7</v>
      </c>
      <c r="AI193">
        <f>TEs!V21</f>
        <v>-11</v>
      </c>
      <c r="AJ193" s="70">
        <f>TEs!X21</f>
        <v>-11</v>
      </c>
      <c r="AK193" t="str">
        <f t="shared" si="65"/>
        <v>Cade Otton</v>
      </c>
      <c r="AL193" s="52">
        <f t="shared" si="66"/>
        <v>1</v>
      </c>
      <c r="AM193" s="52">
        <f t="shared" si="67"/>
        <v>1</v>
      </c>
      <c r="AN193" s="52">
        <f t="shared" si="68"/>
        <v>1</v>
      </c>
      <c r="AO193" s="52">
        <f t="shared" si="69"/>
        <v>1</v>
      </c>
      <c r="AP193" s="52">
        <f t="shared" si="70"/>
        <v>1</v>
      </c>
      <c r="AQ193">
        <f t="shared" si="71"/>
        <v>1</v>
      </c>
      <c r="AR193">
        <f t="shared" si="72"/>
        <v>1</v>
      </c>
      <c r="AS193">
        <f t="shared" si="73"/>
        <v>1</v>
      </c>
      <c r="AT193">
        <f t="shared" si="74"/>
        <v>1</v>
      </c>
      <c r="AU193">
        <f t="shared" si="75"/>
        <v>1</v>
      </c>
    </row>
    <row r="194" spans="2:47" x14ac:dyDescent="0.35">
      <c r="B194" t="str">
        <f t="shared" ref="B194:B257" si="76">IF(AB194&lt;&gt;AD194,CONCATENATE(J194,AB194,M194,AC194,M194,AD194,N194,O194,AE194,N194,K194,Q194,R194,S194,T194,U194,V194),CONCATENATE(J194,AB194,M194,AC194,N194,O194,AE194,N194,K194,Q194,R194,S194,T194,U194,V194))</f>
        <v xml:space="preserve">&lt;li&gt; Darren Waller, TE, Giants. Bye: 11.  &lt;/li&gt;  </v>
      </c>
      <c r="C194" t="str">
        <f t="shared" ref="C194:C257" si="77">IF(AB194&lt;&gt;AD194,CONCATENATE(J194,AB194,M194,AC194,M194,AD194,N194,O194,AE194,N194,X194,Y194,AA194,AL194,Z194,K194,Q194,R194,S194,T194,U194,V194),CONCATENATE(J194,AB194,M194,AC194,N194,O194,AE194,N194,X194,Y194,AA194,AL194,Z194,K194,Q194,R194,S194,T194,U194,V194))</f>
        <v xml:space="preserve">&lt;li&gt; Darren Waller, TE, Giants. Bye: 11.  -- &lt;b&gt;$1&lt;/b&gt; &lt;/li&gt;  </v>
      </c>
      <c r="D194" t="str">
        <f t="shared" ref="D194:D257" si="78">IF(AB194&lt;&gt;AD194,CONCATENATE(J194,AB194,M194,AC194,M194,AD194,N194,O194,AE194,N194,X194,Y194,AA194,AM194,Z194,K194,Q194,R194,S194,T194,U194,V194),CONCATENATE(J194,AB194,M194,AC194,N194,O194,AE194,N194,X194,Y194,AA194,AM194,Z194,K194,Q194,R194,S194,T194,U194,V194))</f>
        <v xml:space="preserve">&lt;li&gt; Darren Waller, TE, Giants. Bye: 11.  -- &lt;b&gt;$1&lt;/b&gt; &lt;/li&gt;  </v>
      </c>
      <c r="E194" t="str">
        <f t="shared" ref="E194:E257" si="79">IF(AB194&lt;&gt;AD194,CONCATENATE(J194,AB194,M194,AC194,M194,AD194,N194,O194,AE194,N194,X194,Y194,AA194,AN194,Z194,K194,Q194,R194,S194,T194,U194,V194),CONCATENATE(J194,AB194,M194,AC194,N194,O194,AE194,N194,X194,Y194,AA194,AN194,Z194,K194,Q194,R194,S194,T194,U194,V194))</f>
        <v xml:space="preserve">&lt;li&gt; Darren Waller, TE, Giants. Bye: 11.  -- &lt;b&gt;$1&lt;/b&gt; &lt;/li&gt;  </v>
      </c>
      <c r="F194" t="str">
        <f t="shared" ref="F194:F257" si="80">IF(AB194&lt;&gt;AD194,CONCATENATE(J194,AB194,M194,AC194,M194,AD194,N194,O194,AE194,N194,X194,Y194,AA194,AO194,Z194,K194,Q194,R194,S194,T194,U194,V194),CONCATENATE(J194,AB194,M194,AC194,N194,O194,AE194,N194,X194,Y194,AA194,AO194,Z194,K194,Q194,R194,S194,T194,U194,V194))</f>
        <v xml:space="preserve">&lt;li&gt; Darren Waller, TE, Giants. Bye: 11.  -- &lt;b&gt;$1&lt;/b&gt; &lt;/li&gt;  </v>
      </c>
      <c r="G194" t="str">
        <f t="shared" ref="G194:G257" si="81">IF(AB194&lt;&gt;AD194,CONCATENATE(J194,AB194,M194,AC194,M194,AD194,N194,O194,AE194,N194,X194,Y194,AA194,AP194,Z194,K194,Q194,R194,S194,T194,U194,V194),CONCATENATE(J194,AB194,M194,AC194,N194,O194,AE194,N194,X194,Y194,AA194,AP194,Z194,K194,Q194,R194,S194,T194,U194,V194))</f>
        <v xml:space="preserve">&lt;li&gt; Darren Waller, TE, Giants. Bye: 11.  -- &lt;b&gt;$1&lt;/b&gt; &lt;/li&gt;  </v>
      </c>
      <c r="H194" t="s">
        <v>139</v>
      </c>
      <c r="I194" t="s">
        <v>140</v>
      </c>
      <c r="J194" t="s">
        <v>141</v>
      </c>
      <c r="K194" t="s">
        <v>142</v>
      </c>
      <c r="L194" t="s">
        <v>143</v>
      </c>
      <c r="M194" t="s">
        <v>144</v>
      </c>
      <c r="N194" t="s">
        <v>145</v>
      </c>
      <c r="O194" t="s">
        <v>146</v>
      </c>
      <c r="P194" t="str">
        <f t="shared" ref="P194:P257" si="82">CHAR(10)</f>
        <v xml:space="preserve">
</v>
      </c>
      <c r="Q194" t="str">
        <f t="shared" ref="Q194:Q257" si="83">IF(MOD(W194,10)=0,CONCATENATE(P194,P194,L194,L194,P194,P194,P194)," ")</f>
        <v xml:space="preserve"> </v>
      </c>
      <c r="R194" t="str">
        <f t="shared" ref="R194:R257" si="84">IF(W194=20,CONCATENATE(P194,P194,P194,L194,P194,"&lt;center&gt;",P194,P194,"&lt;?php",P194,R$1,P194,"?&gt;",P194,P194,"&lt;/center&gt;",P194,L194,P194,P194,P194,P194),"")</f>
        <v/>
      </c>
      <c r="S194" t="str">
        <f t="shared" ref="S194:S257" si="85">IF(W194=40,CONCATENATE(P194,P194,P194,L194,P194,"&lt;center&gt;",P194,P194,"&lt;?php",P194,S$1,P194,"?&gt;",P194,P194,"&lt;/center&gt;",P194,L194,P194,P194,P194,P194),"")</f>
        <v/>
      </c>
      <c r="T194" t="str">
        <f t="shared" ref="T194:T257" si="86">IF(W194=60,CONCATENATE(P194,P194,P194,L194,P194,"&lt;center&gt;",P194,P194,"&lt;?php",P194,T$1,P194,"?&gt;",P194,P194,"&lt;/center&gt;",P194,L194,P194,P194,P194,P194),"")</f>
        <v/>
      </c>
      <c r="U194" t="str">
        <f t="shared" ref="U194:U257" si="87">IF(W194=80,CONCATENATE(P194,P194,P194,L194,P194,"&lt;center&gt;",P194,P194,"&lt;?php",P194,U$1,P194,"?&gt;",P194,P194,"&lt;/center&gt;",P194,L194,P194,P194,P194,P194),"")</f>
        <v/>
      </c>
      <c r="V194" t="str">
        <f t="shared" ref="V194:V257" si="88">IF(W194=100,CONCATENATE(P194,P194,P194,P194,"&lt;?php",P194,V$1,P194,"?&gt;",P194,P194,P194,P194,P194),"")</f>
        <v/>
      </c>
      <c r="W194">
        <f t="shared" ref="W194:W257" si="89">W193+1</f>
        <v>193</v>
      </c>
      <c r="X194" s="11" t="s">
        <v>147</v>
      </c>
      <c r="Y194" s="12" t="s">
        <v>148</v>
      </c>
      <c r="Z194" s="12" t="s">
        <v>149</v>
      </c>
      <c r="AA194" s="12" t="s">
        <v>150</v>
      </c>
      <c r="AB194" s="1" t="str">
        <f>CONCATENATE(TEs!B22," ",TEs!A22)</f>
        <v>Darren Waller</v>
      </c>
      <c r="AC194" t="str">
        <f>TEs!E22</f>
        <v>TE</v>
      </c>
      <c r="AD194" t="str">
        <f>TEs!C22</f>
        <v>Giants</v>
      </c>
      <c r="AE194">
        <f>TEs!D22</f>
        <v>11</v>
      </c>
      <c r="AF194">
        <f>TEs!P22</f>
        <v>-26</v>
      </c>
      <c r="AG194">
        <f>TEs!R22</f>
        <v>-42</v>
      </c>
      <c r="AH194">
        <f>TEs!T22</f>
        <v>-20</v>
      </c>
      <c r="AI194">
        <f>TEs!V22</f>
        <v>-26</v>
      </c>
      <c r="AJ194" s="70">
        <f>TEs!X22</f>
        <v>-26</v>
      </c>
      <c r="AK194" t="str">
        <f t="shared" ref="AK194:AK257" si="90">AB194</f>
        <v>Darren Waller</v>
      </c>
      <c r="AL194" s="52">
        <f t="shared" ref="AL194:AL257" si="91">ROUNDUP((0.43+0.01*((STDEV($AQ$2:$AQ$312)-STDEV(AQ$2:AQ$312))))*AQ194,0)</f>
        <v>1</v>
      </c>
      <c r="AM194" s="52">
        <f t="shared" ref="AM194:AM257" si="92">ROUNDUP((0.43+0.01*((STDEV($AQ$2:$AQ$312)-STDEV(AR$2:AR$312))))*AR194,0)</f>
        <v>1</v>
      </c>
      <c r="AN194" s="52">
        <f t="shared" ref="AN194:AN257" si="93">ROUNDUP((0.43+0.01*((STDEV($AQ$2:$AQ$312)-STDEV(AS$2:AS$312))))*AS194,0)</f>
        <v>1</v>
      </c>
      <c r="AO194" s="52">
        <f t="shared" ref="AO194:AO257" si="94">ROUNDUP((0.43+0.01*((STDEV($AQ$2:$AQ$312)-STDEV(AT$2:AT$312))))*AT194,0)</f>
        <v>1</v>
      </c>
      <c r="AP194" s="52">
        <f t="shared" ref="AP194:AP257" si="95">ROUNDUP((0.43+0.01*((STDEV($AQ$2:$AQ$312)-STDEV(AU$2:AU$312))))*AU194,0)</f>
        <v>1</v>
      </c>
      <c r="AQ194">
        <f t="shared" ref="AQ194:AQ257" si="96">IF(AF194&gt;0,AF194,1)</f>
        <v>1</v>
      </c>
      <c r="AR194">
        <f t="shared" ref="AR194:AR257" si="97">IF(AG194&gt;0,AG194,1)</f>
        <v>1</v>
      </c>
      <c r="AS194">
        <f t="shared" ref="AS194:AS257" si="98">IF(AH194&gt;0,AH194,1)</f>
        <v>1</v>
      </c>
      <c r="AT194">
        <f t="shared" ref="AT194:AT257" si="99">IF(AI194&gt;0,AI194,1)</f>
        <v>1</v>
      </c>
      <c r="AU194">
        <f t="shared" ref="AU194:AU257" si="100">IF(AJ194&gt;0,AJ194,1)</f>
        <v>1</v>
      </c>
    </row>
    <row r="195" spans="2:47" x14ac:dyDescent="0.35">
      <c r="B195" t="str">
        <f t="shared" si="76"/>
        <v xml:space="preserve">&lt;li&gt; Donald Parham, TE, Chargers. Bye: 5.  &lt;/li&gt;  </v>
      </c>
      <c r="C195" t="str">
        <f t="shared" si="77"/>
        <v xml:space="preserve">&lt;li&gt; Donald Parham, TE, Chargers. Bye: 5.  -- &lt;b&gt;$1&lt;/b&gt; &lt;/li&gt;  </v>
      </c>
      <c r="D195" t="str">
        <f t="shared" si="78"/>
        <v xml:space="preserve">&lt;li&gt; Donald Parham, TE, Chargers. Bye: 5.  -- &lt;b&gt;$1&lt;/b&gt; &lt;/li&gt;  </v>
      </c>
      <c r="E195" t="str">
        <f t="shared" si="79"/>
        <v xml:space="preserve">&lt;li&gt; Donald Parham, TE, Chargers. Bye: 5.  -- &lt;b&gt;$1&lt;/b&gt; &lt;/li&gt;  </v>
      </c>
      <c r="F195" t="str">
        <f t="shared" si="80"/>
        <v xml:space="preserve">&lt;li&gt; Donald Parham, TE, Chargers. Bye: 5.  -- &lt;b&gt;$1&lt;/b&gt; &lt;/li&gt;  </v>
      </c>
      <c r="G195" t="str">
        <f t="shared" si="81"/>
        <v xml:space="preserve">&lt;li&gt; Donald Parham, TE, Chargers. Bye: 5.  -- &lt;b&gt;$1&lt;/b&gt; &lt;/li&gt;  </v>
      </c>
      <c r="H195" t="s">
        <v>139</v>
      </c>
      <c r="I195" t="s">
        <v>140</v>
      </c>
      <c r="J195" t="s">
        <v>141</v>
      </c>
      <c r="K195" t="s">
        <v>142</v>
      </c>
      <c r="L195" t="s">
        <v>143</v>
      </c>
      <c r="M195" t="s">
        <v>144</v>
      </c>
      <c r="N195" t="s">
        <v>145</v>
      </c>
      <c r="O195" t="s">
        <v>146</v>
      </c>
      <c r="P195" t="str">
        <f t="shared" si="82"/>
        <v xml:space="preserve">
</v>
      </c>
      <c r="Q195" t="str">
        <f t="shared" si="83"/>
        <v xml:space="preserve"> </v>
      </c>
      <c r="R195" t="str">
        <f t="shared" si="84"/>
        <v/>
      </c>
      <c r="S195" t="str">
        <f t="shared" si="85"/>
        <v/>
      </c>
      <c r="T195" t="str">
        <f t="shared" si="86"/>
        <v/>
      </c>
      <c r="U195" t="str">
        <f t="shared" si="87"/>
        <v/>
      </c>
      <c r="V195" t="str">
        <f t="shared" si="88"/>
        <v/>
      </c>
      <c r="W195">
        <f t="shared" si="89"/>
        <v>194</v>
      </c>
      <c r="X195" s="11" t="s">
        <v>147</v>
      </c>
      <c r="Y195" s="12" t="s">
        <v>148</v>
      </c>
      <c r="Z195" s="12" t="s">
        <v>149</v>
      </c>
      <c r="AA195" s="12" t="s">
        <v>150</v>
      </c>
      <c r="AB195" s="1" t="str">
        <f>CONCATENATE(TEs!B23," ",TEs!A23)</f>
        <v>Donald Parham</v>
      </c>
      <c r="AC195" t="str">
        <f>TEs!E23</f>
        <v>TE</v>
      </c>
      <c r="AD195" t="str">
        <f>TEs!C23</f>
        <v>Chargers</v>
      </c>
      <c r="AE195">
        <f>TEs!D23</f>
        <v>5</v>
      </c>
      <c r="AF195">
        <f>TEs!P23</f>
        <v>-21</v>
      </c>
      <c r="AG195">
        <f>TEs!R23</f>
        <v>-43</v>
      </c>
      <c r="AH195">
        <f>TEs!T23</f>
        <v>-11</v>
      </c>
      <c r="AI195">
        <f>TEs!V23</f>
        <v>-21</v>
      </c>
      <c r="AJ195" s="70">
        <f>TEs!X23</f>
        <v>-21</v>
      </c>
      <c r="AK195" t="str">
        <f t="shared" si="90"/>
        <v>Donald Parham</v>
      </c>
      <c r="AL195" s="52">
        <f t="shared" si="91"/>
        <v>1</v>
      </c>
      <c r="AM195" s="52">
        <f t="shared" si="92"/>
        <v>1</v>
      </c>
      <c r="AN195" s="52">
        <f t="shared" si="93"/>
        <v>1</v>
      </c>
      <c r="AO195" s="52">
        <f t="shared" si="94"/>
        <v>1</v>
      </c>
      <c r="AP195" s="52">
        <f t="shared" si="95"/>
        <v>1</v>
      </c>
      <c r="AQ195">
        <f t="shared" si="96"/>
        <v>1</v>
      </c>
      <c r="AR195">
        <f t="shared" si="97"/>
        <v>1</v>
      </c>
      <c r="AS195">
        <f t="shared" si="98"/>
        <v>1</v>
      </c>
      <c r="AT195">
        <f t="shared" si="99"/>
        <v>1</v>
      </c>
      <c r="AU195">
        <f t="shared" si="100"/>
        <v>1</v>
      </c>
    </row>
    <row r="196" spans="2:47" x14ac:dyDescent="0.35">
      <c r="B196" t="str">
        <f t="shared" si="76"/>
        <v xml:space="preserve">&lt;li&gt; Hunter Henry, TE, Patriots. Bye: 14.  &lt;/li&gt;  </v>
      </c>
      <c r="C196" t="str">
        <f t="shared" si="77"/>
        <v xml:space="preserve">&lt;li&gt; Hunter Henry, TE, Patriots. Bye: 14.  -- &lt;b&gt;$1&lt;/b&gt; &lt;/li&gt;  </v>
      </c>
      <c r="D196" t="str">
        <f t="shared" si="78"/>
        <v xml:space="preserve">&lt;li&gt; Hunter Henry, TE, Patriots. Bye: 14.  -- &lt;b&gt;$1&lt;/b&gt; &lt;/li&gt;  </v>
      </c>
      <c r="E196" t="str">
        <f t="shared" si="79"/>
        <v xml:space="preserve">&lt;li&gt; Hunter Henry, TE, Patriots. Bye: 14.  -- &lt;b&gt;$1&lt;/b&gt; &lt;/li&gt;  </v>
      </c>
      <c r="F196" t="str">
        <f t="shared" si="80"/>
        <v xml:space="preserve">&lt;li&gt; Hunter Henry, TE, Patriots. Bye: 14.  -- &lt;b&gt;$1&lt;/b&gt; &lt;/li&gt;  </v>
      </c>
      <c r="G196" t="str">
        <f t="shared" si="81"/>
        <v xml:space="preserve">&lt;li&gt; Hunter Henry, TE, Patriots. Bye: 14.  -- &lt;b&gt;$1&lt;/b&gt; &lt;/li&gt;  </v>
      </c>
      <c r="H196" t="s">
        <v>139</v>
      </c>
      <c r="I196" t="s">
        <v>140</v>
      </c>
      <c r="J196" t="s">
        <v>141</v>
      </c>
      <c r="K196" t="s">
        <v>142</v>
      </c>
      <c r="L196" t="s">
        <v>143</v>
      </c>
      <c r="M196" t="s">
        <v>144</v>
      </c>
      <c r="N196" t="s">
        <v>145</v>
      </c>
      <c r="O196" t="s">
        <v>146</v>
      </c>
      <c r="P196" t="str">
        <f t="shared" si="82"/>
        <v xml:space="preserve">
</v>
      </c>
      <c r="Q196" t="str">
        <f t="shared" si="83"/>
        <v xml:space="preserve"> </v>
      </c>
      <c r="R196" t="str">
        <f t="shared" si="84"/>
        <v/>
      </c>
      <c r="S196" t="str">
        <f t="shared" si="85"/>
        <v/>
      </c>
      <c r="T196" t="str">
        <f t="shared" si="86"/>
        <v/>
      </c>
      <c r="U196" t="str">
        <f t="shared" si="87"/>
        <v/>
      </c>
      <c r="V196" t="str">
        <f t="shared" si="88"/>
        <v/>
      </c>
      <c r="W196">
        <f t="shared" si="89"/>
        <v>195</v>
      </c>
      <c r="X196" s="11" t="s">
        <v>147</v>
      </c>
      <c r="Y196" s="12" t="s">
        <v>148</v>
      </c>
      <c r="Z196" s="12" t="s">
        <v>149</v>
      </c>
      <c r="AA196" s="12" t="s">
        <v>150</v>
      </c>
      <c r="AB196" s="1" t="str">
        <f>CONCATENATE(TEs!B24," ",TEs!A24)</f>
        <v>Hunter Henry</v>
      </c>
      <c r="AC196" t="str">
        <f>TEs!E24</f>
        <v>TE</v>
      </c>
      <c r="AD196" t="str">
        <f>TEs!C24</f>
        <v>Patriots</v>
      </c>
      <c r="AE196">
        <f>TEs!D24</f>
        <v>14</v>
      </c>
      <c r="AF196">
        <f>TEs!P24</f>
        <v>-23</v>
      </c>
      <c r="AG196">
        <f>TEs!R24</f>
        <v>-43</v>
      </c>
      <c r="AH196">
        <f>TEs!T24</f>
        <v>-12</v>
      </c>
      <c r="AI196">
        <f>TEs!V24</f>
        <v>-23</v>
      </c>
      <c r="AJ196" s="70">
        <f>TEs!X24</f>
        <v>-23</v>
      </c>
      <c r="AK196" t="str">
        <f t="shared" si="90"/>
        <v>Hunter Henry</v>
      </c>
      <c r="AL196" s="52">
        <f t="shared" si="91"/>
        <v>1</v>
      </c>
      <c r="AM196" s="52">
        <f t="shared" si="92"/>
        <v>1</v>
      </c>
      <c r="AN196" s="52">
        <f t="shared" si="93"/>
        <v>1</v>
      </c>
      <c r="AO196" s="52">
        <f t="shared" si="94"/>
        <v>1</v>
      </c>
      <c r="AP196" s="52">
        <f t="shared" si="95"/>
        <v>1</v>
      </c>
      <c r="AQ196">
        <f t="shared" si="96"/>
        <v>1</v>
      </c>
      <c r="AR196">
        <f t="shared" si="97"/>
        <v>1</v>
      </c>
      <c r="AS196">
        <f t="shared" si="98"/>
        <v>1</v>
      </c>
      <c r="AT196">
        <f t="shared" si="99"/>
        <v>1</v>
      </c>
      <c r="AU196">
        <f t="shared" si="100"/>
        <v>1</v>
      </c>
    </row>
    <row r="197" spans="2:47" x14ac:dyDescent="0.35">
      <c r="B197" t="str">
        <f t="shared" si="76"/>
        <v xml:space="preserve">&lt;li&gt; Isaiah Likely, TE, Ravens. Bye: 14.  &lt;/li&gt;  </v>
      </c>
      <c r="C197" t="str">
        <f t="shared" si="77"/>
        <v xml:space="preserve">&lt;li&gt; Isaiah Likely, TE, Ravens. Bye: 14.  -- &lt;b&gt;$1&lt;/b&gt; &lt;/li&gt;  </v>
      </c>
      <c r="D197" t="str">
        <f t="shared" si="78"/>
        <v xml:space="preserve">&lt;li&gt; Isaiah Likely, TE, Ravens. Bye: 14.  -- &lt;b&gt;$1&lt;/b&gt; &lt;/li&gt;  </v>
      </c>
      <c r="E197" t="str">
        <f t="shared" si="79"/>
        <v xml:space="preserve">&lt;li&gt; Isaiah Likely, TE, Ravens. Bye: 14.  -- &lt;b&gt;$1&lt;/b&gt; &lt;/li&gt;  </v>
      </c>
      <c r="F197" t="str">
        <f t="shared" si="80"/>
        <v xml:space="preserve">&lt;li&gt; Isaiah Likely, TE, Ravens. Bye: 14.  -- &lt;b&gt;$1&lt;/b&gt; &lt;/li&gt;  </v>
      </c>
      <c r="G197" t="str">
        <f t="shared" si="81"/>
        <v xml:space="preserve">&lt;li&gt; Isaiah Likely, TE, Ravens. Bye: 14.  -- &lt;b&gt;$1&lt;/b&gt; &lt;/li&gt;  </v>
      </c>
      <c r="H197" t="s">
        <v>139</v>
      </c>
      <c r="I197" t="s">
        <v>140</v>
      </c>
      <c r="J197" t="s">
        <v>141</v>
      </c>
      <c r="K197" t="s">
        <v>142</v>
      </c>
      <c r="L197" t="s">
        <v>143</v>
      </c>
      <c r="M197" t="s">
        <v>144</v>
      </c>
      <c r="N197" t="s">
        <v>145</v>
      </c>
      <c r="O197" t="s">
        <v>146</v>
      </c>
      <c r="P197" t="str">
        <f t="shared" si="82"/>
        <v xml:space="preserve">
</v>
      </c>
      <c r="Q197" t="str">
        <f t="shared" si="83"/>
        <v xml:space="preserve"> </v>
      </c>
      <c r="R197" t="str">
        <f t="shared" si="84"/>
        <v/>
      </c>
      <c r="S197" t="str">
        <f t="shared" si="85"/>
        <v/>
      </c>
      <c r="T197" t="str">
        <f t="shared" si="86"/>
        <v/>
      </c>
      <c r="U197" t="str">
        <f t="shared" si="87"/>
        <v/>
      </c>
      <c r="V197" t="str">
        <f t="shared" si="88"/>
        <v/>
      </c>
      <c r="W197">
        <f t="shared" si="89"/>
        <v>196</v>
      </c>
      <c r="X197" s="11" t="s">
        <v>147</v>
      </c>
      <c r="Y197" s="12" t="s">
        <v>148</v>
      </c>
      <c r="Z197" s="12" t="s">
        <v>149</v>
      </c>
      <c r="AA197" s="12" t="s">
        <v>150</v>
      </c>
      <c r="AB197" s="1" t="str">
        <f>CONCATENATE(TEs!B25," ",TEs!A25)</f>
        <v>Isaiah Likely</v>
      </c>
      <c r="AC197" t="str">
        <f>TEs!E25</f>
        <v>TE</v>
      </c>
      <c r="AD197" t="str">
        <f>TEs!C25</f>
        <v>Ravens</v>
      </c>
      <c r="AE197">
        <f>TEs!D25</f>
        <v>14</v>
      </c>
      <c r="AF197">
        <f>TEs!P25</f>
        <v>-16</v>
      </c>
      <c r="AG197">
        <f>TEs!R25</f>
        <v>-50</v>
      </c>
      <c r="AH197">
        <f>TEs!T25</f>
        <v>-3</v>
      </c>
      <c r="AI197">
        <f>TEs!V25</f>
        <v>-16</v>
      </c>
      <c r="AJ197" s="70">
        <f>TEs!X25</f>
        <v>-16</v>
      </c>
      <c r="AK197" t="str">
        <f t="shared" si="90"/>
        <v>Isaiah Likely</v>
      </c>
      <c r="AL197" s="52">
        <f t="shared" si="91"/>
        <v>1</v>
      </c>
      <c r="AM197" s="52">
        <f t="shared" si="92"/>
        <v>1</v>
      </c>
      <c r="AN197" s="52">
        <f t="shared" si="93"/>
        <v>1</v>
      </c>
      <c r="AO197" s="52">
        <f t="shared" si="94"/>
        <v>1</v>
      </c>
      <c r="AP197" s="52">
        <f t="shared" si="95"/>
        <v>1</v>
      </c>
      <c r="AQ197">
        <f t="shared" si="96"/>
        <v>1</v>
      </c>
      <c r="AR197">
        <f t="shared" si="97"/>
        <v>1</v>
      </c>
      <c r="AS197">
        <f t="shared" si="98"/>
        <v>1</v>
      </c>
      <c r="AT197">
        <f t="shared" si="99"/>
        <v>1</v>
      </c>
      <c r="AU197">
        <f t="shared" si="100"/>
        <v>1</v>
      </c>
    </row>
    <row r="198" spans="2:47" x14ac:dyDescent="0.35">
      <c r="B198" t="str">
        <f t="shared" si="76"/>
        <v xml:space="preserve">&lt;li&gt; Luke Musgrave, TE, Packers. Bye: 10.  &lt;/li&gt;  </v>
      </c>
      <c r="C198" t="str">
        <f t="shared" si="77"/>
        <v xml:space="preserve">&lt;li&gt; Luke Musgrave, TE, Packers. Bye: 10.  -- &lt;b&gt;$1&lt;/b&gt; &lt;/li&gt;  </v>
      </c>
      <c r="D198" t="str">
        <f t="shared" si="78"/>
        <v xml:space="preserve">&lt;li&gt; Luke Musgrave, TE, Packers. Bye: 10.  -- &lt;b&gt;$1&lt;/b&gt; &lt;/li&gt;  </v>
      </c>
      <c r="E198" t="str">
        <f t="shared" si="79"/>
        <v xml:space="preserve">&lt;li&gt; Luke Musgrave, TE, Packers. Bye: 10.  -- &lt;b&gt;$1&lt;/b&gt; &lt;/li&gt;  </v>
      </c>
      <c r="F198" t="str">
        <f t="shared" si="80"/>
        <v xml:space="preserve">&lt;li&gt; Luke Musgrave, TE, Packers. Bye: 10.  -- &lt;b&gt;$1&lt;/b&gt; &lt;/li&gt;  </v>
      </c>
      <c r="G198" t="str">
        <f t="shared" si="81"/>
        <v xml:space="preserve">&lt;li&gt; Luke Musgrave, TE, Packers. Bye: 10.  -- &lt;b&gt;$1&lt;/b&gt; &lt;/li&gt;  </v>
      </c>
      <c r="H198" t="s">
        <v>139</v>
      </c>
      <c r="I198" t="s">
        <v>140</v>
      </c>
      <c r="J198" t="s">
        <v>141</v>
      </c>
      <c r="K198" t="s">
        <v>142</v>
      </c>
      <c r="L198" t="s">
        <v>143</v>
      </c>
      <c r="M198" t="s">
        <v>144</v>
      </c>
      <c r="N198" t="s">
        <v>145</v>
      </c>
      <c r="O198" t="s">
        <v>146</v>
      </c>
      <c r="P198" t="str">
        <f t="shared" si="82"/>
        <v xml:space="preserve">
</v>
      </c>
      <c r="Q198" t="str">
        <f t="shared" si="83"/>
        <v xml:space="preserve"> </v>
      </c>
      <c r="R198" t="str">
        <f t="shared" si="84"/>
        <v/>
      </c>
      <c r="S198" t="str">
        <f t="shared" si="85"/>
        <v/>
      </c>
      <c r="T198" t="str">
        <f t="shared" si="86"/>
        <v/>
      </c>
      <c r="U198" t="str">
        <f t="shared" si="87"/>
        <v/>
      </c>
      <c r="V198" t="str">
        <f t="shared" si="88"/>
        <v/>
      </c>
      <c r="W198">
        <f t="shared" si="89"/>
        <v>197</v>
      </c>
      <c r="X198" s="11" t="s">
        <v>147</v>
      </c>
      <c r="Y198" s="12" t="s">
        <v>148</v>
      </c>
      <c r="Z198" s="12" t="s">
        <v>149</v>
      </c>
      <c r="AA198" s="12" t="s">
        <v>150</v>
      </c>
      <c r="AB198" s="1" t="str">
        <f>CONCATENATE(TEs!B26," ",TEs!A26)</f>
        <v>Luke Musgrave</v>
      </c>
      <c r="AC198" t="str">
        <f>TEs!E26</f>
        <v>TE</v>
      </c>
      <c r="AD198" t="str">
        <f>TEs!C26</f>
        <v>Packers</v>
      </c>
      <c r="AE198">
        <f>TEs!D26</f>
        <v>10</v>
      </c>
      <c r="AF198">
        <f>TEs!P26</f>
        <v>-25</v>
      </c>
      <c r="AG198">
        <f>TEs!R26</f>
        <v>-50</v>
      </c>
      <c r="AH198">
        <f>TEs!T26</f>
        <v>-14</v>
      </c>
      <c r="AI198">
        <f>TEs!V26</f>
        <v>-25</v>
      </c>
      <c r="AJ198" s="70">
        <f>TEs!X26</f>
        <v>-25</v>
      </c>
      <c r="AK198" t="str">
        <f t="shared" si="90"/>
        <v>Luke Musgrave</v>
      </c>
      <c r="AL198" s="52">
        <f t="shared" si="91"/>
        <v>1</v>
      </c>
      <c r="AM198" s="52">
        <f t="shared" si="92"/>
        <v>1</v>
      </c>
      <c r="AN198" s="52">
        <f t="shared" si="93"/>
        <v>1</v>
      </c>
      <c r="AO198" s="52">
        <f t="shared" si="94"/>
        <v>1</v>
      </c>
      <c r="AP198" s="52">
        <f t="shared" si="95"/>
        <v>1</v>
      </c>
      <c r="AQ198">
        <f t="shared" si="96"/>
        <v>1</v>
      </c>
      <c r="AR198">
        <f t="shared" si="97"/>
        <v>1</v>
      </c>
      <c r="AS198">
        <f t="shared" si="98"/>
        <v>1</v>
      </c>
      <c r="AT198">
        <f t="shared" si="99"/>
        <v>1</v>
      </c>
      <c r="AU198">
        <f t="shared" si="100"/>
        <v>1</v>
      </c>
    </row>
    <row r="199" spans="2:47" x14ac:dyDescent="0.35">
      <c r="B199" t="str">
        <f t="shared" si="76"/>
        <v xml:space="preserve">&lt;li&gt; Jonnu Smith, TE, Dolphins. Bye: 6.  &lt;/li&gt;  </v>
      </c>
      <c r="C199" t="str">
        <f t="shared" si="77"/>
        <v xml:space="preserve">&lt;li&gt; Jonnu Smith, TE, Dolphins. Bye: 6.  -- &lt;b&gt;$1&lt;/b&gt; &lt;/li&gt;  </v>
      </c>
      <c r="D199" t="str">
        <f t="shared" si="78"/>
        <v xml:space="preserve">&lt;li&gt; Jonnu Smith, TE, Dolphins. Bye: 6.  -- &lt;b&gt;$1&lt;/b&gt; &lt;/li&gt;  </v>
      </c>
      <c r="E199" t="str">
        <f t="shared" si="79"/>
        <v xml:space="preserve">&lt;li&gt; Jonnu Smith, TE, Dolphins. Bye: 6.  -- &lt;b&gt;$1&lt;/b&gt; &lt;/li&gt;  </v>
      </c>
      <c r="F199" t="str">
        <f t="shared" si="80"/>
        <v xml:space="preserve">&lt;li&gt; Jonnu Smith, TE, Dolphins. Bye: 6.  -- &lt;b&gt;$1&lt;/b&gt; &lt;/li&gt;  </v>
      </c>
      <c r="G199" t="str">
        <f t="shared" si="81"/>
        <v xml:space="preserve">&lt;li&gt; Jonnu Smith, TE, Dolphins. Bye: 6.  -- &lt;b&gt;$1&lt;/b&gt; &lt;/li&gt;  </v>
      </c>
      <c r="H199" t="s">
        <v>139</v>
      </c>
      <c r="I199" t="s">
        <v>140</v>
      </c>
      <c r="J199" t="s">
        <v>141</v>
      </c>
      <c r="K199" t="s">
        <v>142</v>
      </c>
      <c r="L199" t="s">
        <v>143</v>
      </c>
      <c r="M199" t="s">
        <v>144</v>
      </c>
      <c r="N199" t="s">
        <v>145</v>
      </c>
      <c r="O199" t="s">
        <v>146</v>
      </c>
      <c r="P199" t="str">
        <f t="shared" si="82"/>
        <v xml:space="preserve">
</v>
      </c>
      <c r="Q199" t="str">
        <f t="shared" si="83"/>
        <v xml:space="preserve"> </v>
      </c>
      <c r="R199" t="str">
        <f t="shared" si="84"/>
        <v/>
      </c>
      <c r="S199" t="str">
        <f t="shared" si="85"/>
        <v/>
      </c>
      <c r="T199" t="str">
        <f t="shared" si="86"/>
        <v/>
      </c>
      <c r="U199" t="str">
        <f t="shared" si="87"/>
        <v/>
      </c>
      <c r="V199" t="str">
        <f t="shared" si="88"/>
        <v/>
      </c>
      <c r="W199">
        <f t="shared" si="89"/>
        <v>198</v>
      </c>
      <c r="X199" s="11" t="s">
        <v>147</v>
      </c>
      <c r="Y199" s="12" t="s">
        <v>148</v>
      </c>
      <c r="Z199" s="12" t="s">
        <v>149</v>
      </c>
      <c r="AA199" s="12" t="s">
        <v>150</v>
      </c>
      <c r="AB199" s="1" t="str">
        <f>CONCATENATE(TEs!B27," ",TEs!A27)</f>
        <v>Jonnu Smith</v>
      </c>
      <c r="AC199" t="str">
        <f>TEs!E27</f>
        <v>TE</v>
      </c>
      <c r="AD199" t="str">
        <f>TEs!C27</f>
        <v>Dolphins</v>
      </c>
      <c r="AE199">
        <f>TEs!D27</f>
        <v>6</v>
      </c>
      <c r="AF199">
        <f>TEs!P27</f>
        <v>-26</v>
      </c>
      <c r="AG199">
        <f>TEs!R27</f>
        <v>-53</v>
      </c>
      <c r="AH199">
        <f>TEs!T27</f>
        <v>-16</v>
      </c>
      <c r="AI199">
        <f>TEs!V27</f>
        <v>-26</v>
      </c>
      <c r="AJ199" s="70">
        <f>TEs!X27</f>
        <v>-26</v>
      </c>
      <c r="AK199" t="str">
        <f t="shared" si="90"/>
        <v>Jonnu Smith</v>
      </c>
      <c r="AL199" s="52">
        <f t="shared" si="91"/>
        <v>1</v>
      </c>
      <c r="AM199" s="52">
        <f t="shared" si="92"/>
        <v>1</v>
      </c>
      <c r="AN199" s="52">
        <f t="shared" si="93"/>
        <v>1</v>
      </c>
      <c r="AO199" s="52">
        <f t="shared" si="94"/>
        <v>1</v>
      </c>
      <c r="AP199" s="52">
        <f t="shared" si="95"/>
        <v>1</v>
      </c>
      <c r="AQ199">
        <f t="shared" si="96"/>
        <v>1</v>
      </c>
      <c r="AR199">
        <f t="shared" si="97"/>
        <v>1</v>
      </c>
      <c r="AS199">
        <f t="shared" si="98"/>
        <v>1</v>
      </c>
      <c r="AT199">
        <f t="shared" si="99"/>
        <v>1</v>
      </c>
      <c r="AU199">
        <f t="shared" si="100"/>
        <v>1</v>
      </c>
    </row>
    <row r="200" spans="2:47" x14ac:dyDescent="0.35">
      <c r="B200" t="str">
        <f t="shared" si="76"/>
        <v xml:space="preserve">&lt;li&gt; Gerald Everett, TE, Bears. Bye: 7.  &lt;/li&gt;  </v>
      </c>
      <c r="C200" t="str">
        <f t="shared" si="77"/>
        <v xml:space="preserve">&lt;li&gt; Gerald Everett, TE, Bears. Bye: 7.  -- &lt;b&gt;$1&lt;/b&gt; &lt;/li&gt;  </v>
      </c>
      <c r="D200" t="str">
        <f t="shared" si="78"/>
        <v xml:space="preserve">&lt;li&gt; Gerald Everett, TE, Bears. Bye: 7.  -- &lt;b&gt;$1&lt;/b&gt; &lt;/li&gt;  </v>
      </c>
      <c r="E200" t="str">
        <f t="shared" si="79"/>
        <v xml:space="preserve">&lt;li&gt; Gerald Everett, TE, Bears. Bye: 7.  -- &lt;b&gt;$1&lt;/b&gt; &lt;/li&gt;  </v>
      </c>
      <c r="F200" t="str">
        <f t="shared" si="80"/>
        <v xml:space="preserve">&lt;li&gt; Gerald Everett, TE, Bears. Bye: 7.  -- &lt;b&gt;$1&lt;/b&gt; &lt;/li&gt;  </v>
      </c>
      <c r="G200" t="str">
        <f t="shared" si="81"/>
        <v xml:space="preserve">&lt;li&gt; Gerald Everett, TE, Bears. Bye: 7.  -- &lt;b&gt;$1&lt;/b&gt; &lt;/li&gt;  </v>
      </c>
      <c r="H200" t="s">
        <v>139</v>
      </c>
      <c r="I200" t="s">
        <v>140</v>
      </c>
      <c r="J200" t="s">
        <v>141</v>
      </c>
      <c r="K200" t="s">
        <v>142</v>
      </c>
      <c r="L200" t="s">
        <v>143</v>
      </c>
      <c r="M200" t="s">
        <v>144</v>
      </c>
      <c r="N200" t="s">
        <v>145</v>
      </c>
      <c r="O200" t="s">
        <v>146</v>
      </c>
      <c r="P200" t="str">
        <f t="shared" si="82"/>
        <v xml:space="preserve">
</v>
      </c>
      <c r="Q200" t="str">
        <f t="shared" si="83"/>
        <v xml:space="preserve"> </v>
      </c>
      <c r="R200" t="str">
        <f t="shared" si="84"/>
        <v/>
      </c>
      <c r="S200" t="str">
        <f t="shared" si="85"/>
        <v/>
      </c>
      <c r="T200" t="str">
        <f t="shared" si="86"/>
        <v/>
      </c>
      <c r="U200" t="str">
        <f t="shared" si="87"/>
        <v/>
      </c>
      <c r="V200" t="str">
        <f t="shared" si="88"/>
        <v/>
      </c>
      <c r="W200">
        <f t="shared" si="89"/>
        <v>199</v>
      </c>
      <c r="X200" s="11" t="s">
        <v>147</v>
      </c>
      <c r="Y200" s="12" t="s">
        <v>148</v>
      </c>
      <c r="Z200" s="12" t="s">
        <v>149</v>
      </c>
      <c r="AA200" s="12" t="s">
        <v>150</v>
      </c>
      <c r="AB200" s="1" t="str">
        <f>CONCATENATE(TEs!B28," ",TEs!A28)</f>
        <v>Gerald Everett</v>
      </c>
      <c r="AC200" t="str">
        <f>TEs!E28</f>
        <v>TE</v>
      </c>
      <c r="AD200" t="str">
        <f>TEs!C28</f>
        <v>Bears</v>
      </c>
      <c r="AE200">
        <f>TEs!D28</f>
        <v>7</v>
      </c>
      <c r="AF200">
        <f>TEs!P28</f>
        <v>-36</v>
      </c>
      <c r="AG200">
        <f>TEs!R28</f>
        <v>-53</v>
      </c>
      <c r="AH200">
        <f>TEs!T28</f>
        <v>-24</v>
      </c>
      <c r="AI200">
        <f>TEs!V28</f>
        <v>-36</v>
      </c>
      <c r="AJ200" s="70">
        <f>TEs!X28</f>
        <v>-36</v>
      </c>
      <c r="AK200" t="str">
        <f t="shared" si="90"/>
        <v>Gerald Everett</v>
      </c>
      <c r="AL200" s="52">
        <f t="shared" si="91"/>
        <v>1</v>
      </c>
      <c r="AM200" s="52">
        <f t="shared" si="92"/>
        <v>1</v>
      </c>
      <c r="AN200" s="52">
        <f t="shared" si="93"/>
        <v>1</v>
      </c>
      <c r="AO200" s="52">
        <f t="shared" si="94"/>
        <v>1</v>
      </c>
      <c r="AP200" s="52">
        <f t="shared" si="95"/>
        <v>1</v>
      </c>
      <c r="AQ200">
        <f t="shared" si="96"/>
        <v>1</v>
      </c>
      <c r="AR200">
        <f t="shared" si="97"/>
        <v>1</v>
      </c>
      <c r="AS200">
        <f t="shared" si="98"/>
        <v>1</v>
      </c>
      <c r="AT200">
        <f t="shared" si="99"/>
        <v>1</v>
      </c>
      <c r="AU200">
        <f t="shared" si="100"/>
        <v>1</v>
      </c>
    </row>
    <row r="201" spans="2:47" x14ac:dyDescent="0.35">
      <c r="B201" t="str">
        <f t="shared" si="76"/>
        <v xml:space="preserve">&lt;li&gt; Noah Gray, TE, Chiefs. Bye: 6.  &lt;/li&gt; 
&lt;br&gt;&lt;br&gt;
</v>
      </c>
      <c r="C201" t="str">
        <f t="shared" si="77"/>
        <v xml:space="preserve">&lt;li&gt; Noah Gray, TE, Chiefs. Bye: 6.  -- &lt;b&gt;$1&lt;/b&gt; &lt;/li&gt; 
&lt;br&gt;&lt;br&gt;
</v>
      </c>
      <c r="D201" t="str">
        <f t="shared" si="78"/>
        <v xml:space="preserve">&lt;li&gt; Noah Gray, TE, Chiefs. Bye: 6.  -- &lt;b&gt;$1&lt;/b&gt; &lt;/li&gt; 
&lt;br&gt;&lt;br&gt;
</v>
      </c>
      <c r="E201" t="str">
        <f t="shared" si="79"/>
        <v xml:space="preserve">&lt;li&gt; Noah Gray, TE, Chiefs. Bye: 6.  -- &lt;b&gt;$1&lt;/b&gt; &lt;/li&gt; 
&lt;br&gt;&lt;br&gt;
</v>
      </c>
      <c r="F201" t="str">
        <f t="shared" si="80"/>
        <v xml:space="preserve">&lt;li&gt; Noah Gray, TE, Chiefs. Bye: 6.  -- &lt;b&gt;$1&lt;/b&gt; &lt;/li&gt; 
&lt;br&gt;&lt;br&gt;
</v>
      </c>
      <c r="G201" t="str">
        <f t="shared" si="81"/>
        <v xml:space="preserve">&lt;li&gt; Noah Gray, TE, Chiefs. Bye: 6.  -- &lt;b&gt;$1&lt;/b&gt; &lt;/li&gt; 
&lt;br&gt;&lt;br&gt;
</v>
      </c>
      <c r="H201" t="s">
        <v>139</v>
      </c>
      <c r="I201" t="s">
        <v>140</v>
      </c>
      <c r="J201" t="s">
        <v>141</v>
      </c>
      <c r="K201" t="s">
        <v>142</v>
      </c>
      <c r="L201" t="s">
        <v>143</v>
      </c>
      <c r="M201" t="s">
        <v>144</v>
      </c>
      <c r="N201" t="s">
        <v>145</v>
      </c>
      <c r="O201" t="s">
        <v>146</v>
      </c>
      <c r="P201" t="str">
        <f t="shared" si="82"/>
        <v xml:space="preserve">
</v>
      </c>
      <c r="Q201" t="str">
        <f t="shared" si="83"/>
        <v xml:space="preserve">
&lt;br&gt;&lt;br&gt;
</v>
      </c>
      <c r="R201" t="str">
        <f t="shared" si="84"/>
        <v/>
      </c>
      <c r="S201" t="str">
        <f t="shared" si="85"/>
        <v/>
      </c>
      <c r="T201" t="str">
        <f t="shared" si="86"/>
        <v/>
      </c>
      <c r="U201" t="str">
        <f t="shared" si="87"/>
        <v/>
      </c>
      <c r="V201" t="str">
        <f t="shared" si="88"/>
        <v/>
      </c>
      <c r="W201">
        <f t="shared" si="89"/>
        <v>200</v>
      </c>
      <c r="X201" s="11" t="s">
        <v>147</v>
      </c>
      <c r="Y201" s="12" t="s">
        <v>148</v>
      </c>
      <c r="Z201" s="12" t="s">
        <v>149</v>
      </c>
      <c r="AA201" s="12" t="s">
        <v>150</v>
      </c>
      <c r="AB201" s="1" t="str">
        <f>CONCATENATE(TEs!B29," ",TEs!A29)</f>
        <v>Noah Gray</v>
      </c>
      <c r="AC201" t="str">
        <f>TEs!E29</f>
        <v>TE</v>
      </c>
      <c r="AD201" t="str">
        <f>TEs!C29</f>
        <v>Chiefs</v>
      </c>
      <c r="AE201">
        <f>TEs!D29</f>
        <v>6</v>
      </c>
      <c r="AF201">
        <f>TEs!P29</f>
        <v>-25</v>
      </c>
      <c r="AG201">
        <f>TEs!R29</f>
        <v>-58</v>
      </c>
      <c r="AH201">
        <f>TEs!T29</f>
        <v>-12</v>
      </c>
      <c r="AI201">
        <f>TEs!V29</f>
        <v>-25</v>
      </c>
      <c r="AJ201" s="70">
        <f>TEs!X29</f>
        <v>-25</v>
      </c>
      <c r="AK201" t="str">
        <f t="shared" si="90"/>
        <v>Noah Gray</v>
      </c>
      <c r="AL201" s="52">
        <f t="shared" si="91"/>
        <v>1</v>
      </c>
      <c r="AM201" s="52">
        <f t="shared" si="92"/>
        <v>1</v>
      </c>
      <c r="AN201" s="52">
        <f t="shared" si="93"/>
        <v>1</v>
      </c>
      <c r="AO201" s="52">
        <f t="shared" si="94"/>
        <v>1</v>
      </c>
      <c r="AP201" s="52">
        <f t="shared" si="95"/>
        <v>1</v>
      </c>
      <c r="AQ201">
        <f t="shared" si="96"/>
        <v>1</v>
      </c>
      <c r="AR201">
        <f t="shared" si="97"/>
        <v>1</v>
      </c>
      <c r="AS201">
        <f t="shared" si="98"/>
        <v>1</v>
      </c>
      <c r="AT201">
        <f t="shared" si="99"/>
        <v>1</v>
      </c>
      <c r="AU201">
        <f t="shared" si="100"/>
        <v>1</v>
      </c>
    </row>
    <row r="202" spans="2:47" x14ac:dyDescent="0.35">
      <c r="B202" t="str">
        <f t="shared" si="76"/>
        <v xml:space="preserve">&lt;li&gt; Tucker Kraft, TE, Packers. Bye: 10.  &lt;/li&gt;  </v>
      </c>
      <c r="C202" t="str">
        <f t="shared" si="77"/>
        <v xml:space="preserve">&lt;li&gt; Tucker Kraft, TE, Packers. Bye: 10.  -- &lt;b&gt;$1&lt;/b&gt; &lt;/li&gt;  </v>
      </c>
      <c r="D202" t="str">
        <f t="shared" si="78"/>
        <v xml:space="preserve">&lt;li&gt; Tucker Kraft, TE, Packers. Bye: 10.  -- &lt;b&gt;$1&lt;/b&gt; &lt;/li&gt;  </v>
      </c>
      <c r="E202" t="str">
        <f t="shared" si="79"/>
        <v xml:space="preserve">&lt;li&gt; Tucker Kraft, TE, Packers. Bye: 10.  -- &lt;b&gt;$1&lt;/b&gt; &lt;/li&gt;  </v>
      </c>
      <c r="F202" t="str">
        <f t="shared" si="80"/>
        <v xml:space="preserve">&lt;li&gt; Tucker Kraft, TE, Packers. Bye: 10.  -- &lt;b&gt;$1&lt;/b&gt; &lt;/li&gt;  </v>
      </c>
      <c r="G202" t="str">
        <f t="shared" si="81"/>
        <v xml:space="preserve">&lt;li&gt; Tucker Kraft, TE, Packers. Bye: 10.  -- &lt;b&gt;$1&lt;/b&gt; &lt;/li&gt;  </v>
      </c>
      <c r="H202" t="s">
        <v>139</v>
      </c>
      <c r="I202" t="s">
        <v>140</v>
      </c>
      <c r="J202" t="s">
        <v>141</v>
      </c>
      <c r="K202" t="s">
        <v>142</v>
      </c>
      <c r="L202" t="s">
        <v>143</v>
      </c>
      <c r="M202" t="s">
        <v>144</v>
      </c>
      <c r="N202" t="s">
        <v>145</v>
      </c>
      <c r="O202" t="s">
        <v>146</v>
      </c>
      <c r="P202" t="str">
        <f t="shared" si="82"/>
        <v xml:space="preserve">
</v>
      </c>
      <c r="Q202" t="str">
        <f t="shared" si="83"/>
        <v xml:space="preserve"> </v>
      </c>
      <c r="R202" t="str">
        <f t="shared" si="84"/>
        <v/>
      </c>
      <c r="S202" t="str">
        <f t="shared" si="85"/>
        <v/>
      </c>
      <c r="T202" t="str">
        <f t="shared" si="86"/>
        <v/>
      </c>
      <c r="U202" t="str">
        <f t="shared" si="87"/>
        <v/>
      </c>
      <c r="V202" t="str">
        <f t="shared" si="88"/>
        <v/>
      </c>
      <c r="W202">
        <f t="shared" si="89"/>
        <v>201</v>
      </c>
      <c r="X202" s="11" t="s">
        <v>147</v>
      </c>
      <c r="Y202" s="12" t="s">
        <v>148</v>
      </c>
      <c r="Z202" s="12" t="s">
        <v>149</v>
      </c>
      <c r="AA202" s="12" t="s">
        <v>150</v>
      </c>
      <c r="AB202" s="1" t="str">
        <f>CONCATENATE(TEs!B30," ",TEs!A30)</f>
        <v>Tucker Kraft</v>
      </c>
      <c r="AC202" t="str">
        <f>TEs!E30</f>
        <v>TE</v>
      </c>
      <c r="AD202" t="str">
        <f>TEs!C30</f>
        <v>Packers</v>
      </c>
      <c r="AE202">
        <f>TEs!D30</f>
        <v>10</v>
      </c>
      <c r="AF202">
        <f>TEs!P30</f>
        <v>-27</v>
      </c>
      <c r="AG202">
        <f>TEs!R30</f>
        <v>-59</v>
      </c>
      <c r="AH202">
        <f>TEs!T30</f>
        <v>-15</v>
      </c>
      <c r="AI202">
        <f>TEs!V30</f>
        <v>-27</v>
      </c>
      <c r="AJ202" s="70">
        <f>TEs!X30</f>
        <v>-27</v>
      </c>
      <c r="AK202" t="str">
        <f t="shared" si="90"/>
        <v>Tucker Kraft</v>
      </c>
      <c r="AL202" s="52">
        <f t="shared" si="91"/>
        <v>1</v>
      </c>
      <c r="AM202" s="52">
        <f t="shared" si="92"/>
        <v>1</v>
      </c>
      <c r="AN202" s="52">
        <f t="shared" si="93"/>
        <v>1</v>
      </c>
      <c r="AO202" s="52">
        <f t="shared" si="94"/>
        <v>1</v>
      </c>
      <c r="AP202" s="52">
        <f t="shared" si="95"/>
        <v>1</v>
      </c>
      <c r="AQ202">
        <f t="shared" si="96"/>
        <v>1</v>
      </c>
      <c r="AR202">
        <f t="shared" si="97"/>
        <v>1</v>
      </c>
      <c r="AS202">
        <f t="shared" si="98"/>
        <v>1</v>
      </c>
      <c r="AT202">
        <f t="shared" si="99"/>
        <v>1</v>
      </c>
      <c r="AU202">
        <f t="shared" si="100"/>
        <v>1</v>
      </c>
    </row>
    <row r="203" spans="2:47" x14ac:dyDescent="0.35">
      <c r="B203" t="str">
        <f t="shared" si="76"/>
        <v xml:space="preserve">&lt;li&gt; Logan Thomas, TE, TBA. Bye: 0.  &lt;/li&gt;  </v>
      </c>
      <c r="C203" t="str">
        <f t="shared" si="77"/>
        <v xml:space="preserve">&lt;li&gt; Logan Thomas, TE, TBA. Bye: 0.  -- &lt;b&gt;$1&lt;/b&gt; &lt;/li&gt;  </v>
      </c>
      <c r="D203" t="str">
        <f t="shared" si="78"/>
        <v xml:space="preserve">&lt;li&gt; Logan Thomas, TE, TBA. Bye: 0.  -- &lt;b&gt;$1&lt;/b&gt; &lt;/li&gt;  </v>
      </c>
      <c r="E203" t="str">
        <f t="shared" si="79"/>
        <v xml:space="preserve">&lt;li&gt; Logan Thomas, TE, TBA. Bye: 0.  -- &lt;b&gt;$1&lt;/b&gt; &lt;/li&gt;  </v>
      </c>
      <c r="F203" t="str">
        <f t="shared" si="80"/>
        <v xml:space="preserve">&lt;li&gt; Logan Thomas, TE, TBA. Bye: 0.  -- &lt;b&gt;$1&lt;/b&gt; &lt;/li&gt;  </v>
      </c>
      <c r="G203" t="str">
        <f t="shared" si="81"/>
        <v xml:space="preserve">&lt;li&gt; Logan Thomas, TE, TBA. Bye: 0.  -- &lt;b&gt;$1&lt;/b&gt; &lt;/li&gt;  </v>
      </c>
      <c r="H203" t="s">
        <v>139</v>
      </c>
      <c r="I203" t="s">
        <v>140</v>
      </c>
      <c r="J203" t="s">
        <v>141</v>
      </c>
      <c r="K203" t="s">
        <v>142</v>
      </c>
      <c r="L203" t="s">
        <v>143</v>
      </c>
      <c r="M203" t="s">
        <v>144</v>
      </c>
      <c r="N203" t="s">
        <v>145</v>
      </c>
      <c r="O203" t="s">
        <v>146</v>
      </c>
      <c r="P203" t="str">
        <f t="shared" si="82"/>
        <v xml:space="preserve">
</v>
      </c>
      <c r="Q203" t="str">
        <f t="shared" si="83"/>
        <v xml:space="preserve"> </v>
      </c>
      <c r="R203" t="str">
        <f t="shared" si="84"/>
        <v/>
      </c>
      <c r="S203" t="str">
        <f t="shared" si="85"/>
        <v/>
      </c>
      <c r="T203" t="str">
        <f t="shared" si="86"/>
        <v/>
      </c>
      <c r="U203" t="str">
        <f t="shared" si="87"/>
        <v/>
      </c>
      <c r="V203" t="str">
        <f t="shared" si="88"/>
        <v/>
      </c>
      <c r="W203">
        <f t="shared" si="89"/>
        <v>202</v>
      </c>
      <c r="X203" s="11" t="s">
        <v>147</v>
      </c>
      <c r="Y203" s="12" t="s">
        <v>148</v>
      </c>
      <c r="Z203" s="12" t="s">
        <v>149</v>
      </c>
      <c r="AA203" s="12" t="s">
        <v>150</v>
      </c>
      <c r="AB203" s="1" t="str">
        <f>CONCATENATE(TEs!B31," ",TEs!A31)</f>
        <v>Logan Thomas</v>
      </c>
      <c r="AC203" t="str">
        <f>TEs!E31</f>
        <v>TE</v>
      </c>
      <c r="AD203" t="str">
        <f>TEs!C31</f>
        <v>TBA</v>
      </c>
      <c r="AE203">
        <f>TEs!D31</f>
        <v>0</v>
      </c>
      <c r="AF203">
        <f>TEs!P31</f>
        <v>-39</v>
      </c>
      <c r="AG203">
        <f>TEs!R31</f>
        <v>-61</v>
      </c>
      <c r="AH203">
        <f>TEs!T31</f>
        <v>-26</v>
      </c>
      <c r="AI203">
        <f>TEs!V31</f>
        <v>-39</v>
      </c>
      <c r="AJ203" s="70">
        <f>TEs!X31</f>
        <v>-39</v>
      </c>
      <c r="AK203" t="str">
        <f t="shared" si="90"/>
        <v>Logan Thomas</v>
      </c>
      <c r="AL203" s="52">
        <f t="shared" si="91"/>
        <v>1</v>
      </c>
      <c r="AM203" s="52">
        <f t="shared" si="92"/>
        <v>1</v>
      </c>
      <c r="AN203" s="52">
        <f t="shared" si="93"/>
        <v>1</v>
      </c>
      <c r="AO203" s="52">
        <f t="shared" si="94"/>
        <v>1</v>
      </c>
      <c r="AP203" s="52">
        <f t="shared" si="95"/>
        <v>1</v>
      </c>
      <c r="AQ203">
        <f t="shared" si="96"/>
        <v>1</v>
      </c>
      <c r="AR203">
        <f t="shared" si="97"/>
        <v>1</v>
      </c>
      <c r="AS203">
        <f t="shared" si="98"/>
        <v>1</v>
      </c>
      <c r="AT203">
        <f t="shared" si="99"/>
        <v>1</v>
      </c>
      <c r="AU203">
        <f t="shared" si="100"/>
        <v>1</v>
      </c>
    </row>
    <row r="204" spans="2:47" x14ac:dyDescent="0.35">
      <c r="B204" t="str">
        <f t="shared" si="76"/>
        <v xml:space="preserve">&lt;li&gt; Tyler Higbee, TE, Rams. Bye: 6.  &lt;/li&gt;  </v>
      </c>
      <c r="C204" t="str">
        <f t="shared" si="77"/>
        <v xml:space="preserve">&lt;li&gt; Tyler Higbee, TE, Rams. Bye: 6.  -- &lt;b&gt;$1&lt;/b&gt; &lt;/li&gt;  </v>
      </c>
      <c r="D204" t="str">
        <f t="shared" si="78"/>
        <v xml:space="preserve">&lt;li&gt; Tyler Higbee, TE, Rams. Bye: 6.  -- &lt;b&gt;$1&lt;/b&gt; &lt;/li&gt;  </v>
      </c>
      <c r="E204" t="str">
        <f t="shared" si="79"/>
        <v xml:space="preserve">&lt;li&gt; Tyler Higbee, TE, Rams. Bye: 6.  -- &lt;b&gt;$1&lt;/b&gt; &lt;/li&gt;  </v>
      </c>
      <c r="F204" t="str">
        <f t="shared" si="80"/>
        <v xml:space="preserve">&lt;li&gt; Tyler Higbee, TE, Rams. Bye: 6.  -- &lt;b&gt;$1&lt;/b&gt; &lt;/li&gt;  </v>
      </c>
      <c r="G204" t="str">
        <f t="shared" si="81"/>
        <v xml:space="preserve">&lt;li&gt; Tyler Higbee, TE, Rams. Bye: 6.  -- &lt;b&gt;$1&lt;/b&gt; &lt;/li&gt;  </v>
      </c>
      <c r="H204" t="s">
        <v>139</v>
      </c>
      <c r="I204" t="s">
        <v>140</v>
      </c>
      <c r="J204" t="s">
        <v>141</v>
      </c>
      <c r="K204" t="s">
        <v>142</v>
      </c>
      <c r="L204" t="s">
        <v>143</v>
      </c>
      <c r="M204" t="s">
        <v>144</v>
      </c>
      <c r="N204" t="s">
        <v>145</v>
      </c>
      <c r="O204" t="s">
        <v>146</v>
      </c>
      <c r="P204" t="str">
        <f t="shared" si="82"/>
        <v xml:space="preserve">
</v>
      </c>
      <c r="Q204" t="str">
        <f t="shared" si="83"/>
        <v xml:space="preserve"> </v>
      </c>
      <c r="R204" t="str">
        <f t="shared" si="84"/>
        <v/>
      </c>
      <c r="S204" t="str">
        <f t="shared" si="85"/>
        <v/>
      </c>
      <c r="T204" t="str">
        <f t="shared" si="86"/>
        <v/>
      </c>
      <c r="U204" t="str">
        <f t="shared" si="87"/>
        <v/>
      </c>
      <c r="V204" t="str">
        <f t="shared" si="88"/>
        <v/>
      </c>
      <c r="W204">
        <f t="shared" si="89"/>
        <v>203</v>
      </c>
      <c r="X204" s="11" t="s">
        <v>147</v>
      </c>
      <c r="Y204" s="12" t="s">
        <v>148</v>
      </c>
      <c r="Z204" s="12" t="s">
        <v>149</v>
      </c>
      <c r="AA204" s="12" t="s">
        <v>150</v>
      </c>
      <c r="AB204" s="1" t="str">
        <f>CONCATENATE(TEs!B32," ",TEs!A32)</f>
        <v>Tyler Higbee</v>
      </c>
      <c r="AC204" t="str">
        <f>TEs!E32</f>
        <v>TE</v>
      </c>
      <c r="AD204" t="str">
        <f>TEs!C32</f>
        <v>Rams</v>
      </c>
      <c r="AE204">
        <f>TEs!D32</f>
        <v>6</v>
      </c>
      <c r="AF204">
        <f>TEs!P32</f>
        <v>-37</v>
      </c>
      <c r="AG204">
        <f>TEs!R32</f>
        <v>-62</v>
      </c>
      <c r="AH204">
        <f>TEs!T32</f>
        <v>-25</v>
      </c>
      <c r="AI204">
        <f>TEs!V32</f>
        <v>-37</v>
      </c>
      <c r="AJ204" s="70">
        <f>TEs!X32</f>
        <v>-37</v>
      </c>
      <c r="AK204" t="str">
        <f t="shared" si="90"/>
        <v>Tyler Higbee</v>
      </c>
      <c r="AL204" s="52">
        <f t="shared" si="91"/>
        <v>1</v>
      </c>
      <c r="AM204" s="52">
        <f t="shared" si="92"/>
        <v>1</v>
      </c>
      <c r="AN204" s="52">
        <f t="shared" si="93"/>
        <v>1</v>
      </c>
      <c r="AO204" s="52">
        <f t="shared" si="94"/>
        <v>1</v>
      </c>
      <c r="AP204" s="52">
        <f t="shared" si="95"/>
        <v>1</v>
      </c>
      <c r="AQ204">
        <f t="shared" si="96"/>
        <v>1</v>
      </c>
      <c r="AR204">
        <f t="shared" si="97"/>
        <v>1</v>
      </c>
      <c r="AS204">
        <f t="shared" si="98"/>
        <v>1</v>
      </c>
      <c r="AT204">
        <f t="shared" si="99"/>
        <v>1</v>
      </c>
      <c r="AU204">
        <f t="shared" si="100"/>
        <v>1</v>
      </c>
    </row>
    <row r="205" spans="2:47" x14ac:dyDescent="0.35">
      <c r="B205" t="str">
        <f t="shared" si="76"/>
        <v xml:space="preserve">&lt;li&gt; Noah Fant, TE, Seahawks. Bye: 10.  &lt;/li&gt;  </v>
      </c>
      <c r="C205" t="str">
        <f t="shared" si="77"/>
        <v xml:space="preserve">&lt;li&gt; Noah Fant, TE, Seahawks. Bye: 10.  -- &lt;b&gt;$1&lt;/b&gt; &lt;/li&gt;  </v>
      </c>
      <c r="D205" t="str">
        <f t="shared" si="78"/>
        <v xml:space="preserve">&lt;li&gt; Noah Fant, TE, Seahawks. Bye: 10.  -- &lt;b&gt;$1&lt;/b&gt; &lt;/li&gt;  </v>
      </c>
      <c r="E205" t="str">
        <f t="shared" si="79"/>
        <v xml:space="preserve">&lt;li&gt; Noah Fant, TE, Seahawks. Bye: 10.  -- &lt;b&gt;$1&lt;/b&gt; &lt;/li&gt;  </v>
      </c>
      <c r="F205" t="str">
        <f t="shared" si="80"/>
        <v xml:space="preserve">&lt;li&gt; Noah Fant, TE, Seahawks. Bye: 10.  -- &lt;b&gt;$1&lt;/b&gt; &lt;/li&gt;  </v>
      </c>
      <c r="G205" t="str">
        <f t="shared" si="81"/>
        <v xml:space="preserve">&lt;li&gt; Noah Fant, TE, Seahawks. Bye: 10.  -- &lt;b&gt;$1&lt;/b&gt; &lt;/li&gt;  </v>
      </c>
      <c r="H205" t="s">
        <v>139</v>
      </c>
      <c r="I205" t="s">
        <v>140</v>
      </c>
      <c r="J205" t="s">
        <v>141</v>
      </c>
      <c r="K205" t="s">
        <v>142</v>
      </c>
      <c r="L205" t="s">
        <v>143</v>
      </c>
      <c r="M205" t="s">
        <v>144</v>
      </c>
      <c r="N205" t="s">
        <v>145</v>
      </c>
      <c r="O205" t="s">
        <v>146</v>
      </c>
      <c r="P205" t="str">
        <f t="shared" si="82"/>
        <v xml:space="preserve">
</v>
      </c>
      <c r="Q205" t="str">
        <f t="shared" si="83"/>
        <v xml:space="preserve"> </v>
      </c>
      <c r="R205" t="str">
        <f t="shared" si="84"/>
        <v/>
      </c>
      <c r="S205" t="str">
        <f t="shared" si="85"/>
        <v/>
      </c>
      <c r="T205" t="str">
        <f t="shared" si="86"/>
        <v/>
      </c>
      <c r="U205" t="str">
        <f t="shared" si="87"/>
        <v/>
      </c>
      <c r="V205" t="str">
        <f t="shared" si="88"/>
        <v/>
      </c>
      <c r="W205">
        <f t="shared" si="89"/>
        <v>204</v>
      </c>
      <c r="X205" s="11" t="s">
        <v>147</v>
      </c>
      <c r="Y205" s="12" t="s">
        <v>148</v>
      </c>
      <c r="Z205" s="12" t="s">
        <v>149</v>
      </c>
      <c r="AA205" s="12" t="s">
        <v>150</v>
      </c>
      <c r="AB205" s="1" t="str">
        <f>CONCATENATE(TEs!B33," ",TEs!A33)</f>
        <v>Noah Fant</v>
      </c>
      <c r="AC205" t="str">
        <f>TEs!E33</f>
        <v>TE</v>
      </c>
      <c r="AD205" t="str">
        <f>TEs!C33</f>
        <v>Seahawks</v>
      </c>
      <c r="AE205">
        <f>TEs!D33</f>
        <v>10</v>
      </c>
      <c r="AF205">
        <f>TEs!P33</f>
        <v>-39</v>
      </c>
      <c r="AG205">
        <f>TEs!R33</f>
        <v>-66</v>
      </c>
      <c r="AH205">
        <f>TEs!T33</f>
        <v>-26</v>
      </c>
      <c r="AI205">
        <f>TEs!V33</f>
        <v>-39</v>
      </c>
      <c r="AJ205" s="70">
        <f>TEs!X33</f>
        <v>-39</v>
      </c>
      <c r="AK205" t="str">
        <f t="shared" si="90"/>
        <v>Noah Fant</v>
      </c>
      <c r="AL205" s="52">
        <f t="shared" si="91"/>
        <v>1</v>
      </c>
      <c r="AM205" s="52">
        <f t="shared" si="92"/>
        <v>1</v>
      </c>
      <c r="AN205" s="52">
        <f t="shared" si="93"/>
        <v>1</v>
      </c>
      <c r="AO205" s="52">
        <f t="shared" si="94"/>
        <v>1</v>
      </c>
      <c r="AP205" s="52">
        <f t="shared" si="95"/>
        <v>1</v>
      </c>
      <c r="AQ205">
        <f t="shared" si="96"/>
        <v>1</v>
      </c>
      <c r="AR205">
        <f t="shared" si="97"/>
        <v>1</v>
      </c>
      <c r="AS205">
        <f t="shared" si="98"/>
        <v>1</v>
      </c>
      <c r="AT205">
        <f t="shared" si="99"/>
        <v>1</v>
      </c>
      <c r="AU205">
        <f t="shared" si="100"/>
        <v>1</v>
      </c>
    </row>
    <row r="206" spans="2:47" x14ac:dyDescent="0.35">
      <c r="B206" t="str">
        <f t="shared" si="76"/>
        <v xml:space="preserve">&lt;li&gt; Zach Ertz, TE, Redskins. Bye: 14.  &lt;/li&gt;  </v>
      </c>
      <c r="C206" t="str">
        <f t="shared" si="77"/>
        <v xml:space="preserve">&lt;li&gt; Zach Ertz, TE, Redskins. Bye: 14.  -- &lt;b&gt;$1&lt;/b&gt; &lt;/li&gt;  </v>
      </c>
      <c r="D206" t="str">
        <f t="shared" si="78"/>
        <v xml:space="preserve">&lt;li&gt; Zach Ertz, TE, Redskins. Bye: 14.  -- &lt;b&gt;$1&lt;/b&gt; &lt;/li&gt;  </v>
      </c>
      <c r="E206" t="str">
        <f t="shared" si="79"/>
        <v xml:space="preserve">&lt;li&gt; Zach Ertz, TE, Redskins. Bye: 14.  -- &lt;b&gt;$1&lt;/b&gt; &lt;/li&gt;  </v>
      </c>
      <c r="F206" t="str">
        <f t="shared" si="80"/>
        <v xml:space="preserve">&lt;li&gt; Zach Ertz, TE, Redskins. Bye: 14.  -- &lt;b&gt;$1&lt;/b&gt; &lt;/li&gt;  </v>
      </c>
      <c r="G206" t="str">
        <f t="shared" si="81"/>
        <v xml:space="preserve">&lt;li&gt; Zach Ertz, TE, Redskins. Bye: 14.  -- &lt;b&gt;$1&lt;/b&gt; &lt;/li&gt;  </v>
      </c>
      <c r="H206" t="s">
        <v>139</v>
      </c>
      <c r="I206" t="s">
        <v>140</v>
      </c>
      <c r="J206" t="s">
        <v>141</v>
      </c>
      <c r="K206" t="s">
        <v>142</v>
      </c>
      <c r="L206" t="s">
        <v>143</v>
      </c>
      <c r="M206" t="s">
        <v>144</v>
      </c>
      <c r="N206" t="s">
        <v>145</v>
      </c>
      <c r="O206" t="s">
        <v>146</v>
      </c>
      <c r="P206" t="str">
        <f t="shared" si="82"/>
        <v xml:space="preserve">
</v>
      </c>
      <c r="Q206" t="str">
        <f t="shared" si="83"/>
        <v xml:space="preserve"> </v>
      </c>
      <c r="R206" t="str">
        <f t="shared" si="84"/>
        <v/>
      </c>
      <c r="S206" t="str">
        <f t="shared" si="85"/>
        <v/>
      </c>
      <c r="T206" t="str">
        <f t="shared" si="86"/>
        <v/>
      </c>
      <c r="U206" t="str">
        <f t="shared" si="87"/>
        <v/>
      </c>
      <c r="V206" t="str">
        <f t="shared" si="88"/>
        <v/>
      </c>
      <c r="W206">
        <f t="shared" si="89"/>
        <v>205</v>
      </c>
      <c r="X206" s="11" t="s">
        <v>147</v>
      </c>
      <c r="Y206" s="12" t="s">
        <v>148</v>
      </c>
      <c r="Z206" s="12" t="s">
        <v>149</v>
      </c>
      <c r="AA206" s="12" t="s">
        <v>150</v>
      </c>
      <c r="AB206" s="1" t="str">
        <f>CONCATENATE(TEs!B34," ",TEs!A34)</f>
        <v>Zach Ertz</v>
      </c>
      <c r="AC206" t="str">
        <f>TEs!E34</f>
        <v>TE</v>
      </c>
      <c r="AD206" t="str">
        <f>TEs!C34</f>
        <v>Redskins</v>
      </c>
      <c r="AE206">
        <f>TEs!D34</f>
        <v>14</v>
      </c>
      <c r="AF206">
        <f>TEs!P34</f>
        <v>-40</v>
      </c>
      <c r="AG206">
        <f>TEs!R34</f>
        <v>-69</v>
      </c>
      <c r="AH206">
        <f>TEs!T34</f>
        <v>-22</v>
      </c>
      <c r="AI206">
        <f>TEs!V34</f>
        <v>-40</v>
      </c>
      <c r="AJ206" s="70">
        <f>TEs!X34</f>
        <v>-40</v>
      </c>
      <c r="AK206" t="str">
        <f t="shared" si="90"/>
        <v>Zach Ertz</v>
      </c>
      <c r="AL206" s="52">
        <f t="shared" si="91"/>
        <v>1</v>
      </c>
      <c r="AM206" s="52">
        <f t="shared" si="92"/>
        <v>1</v>
      </c>
      <c r="AN206" s="52">
        <f t="shared" si="93"/>
        <v>1</v>
      </c>
      <c r="AO206" s="52">
        <f t="shared" si="94"/>
        <v>1</v>
      </c>
      <c r="AP206" s="52">
        <f t="shared" si="95"/>
        <v>1</v>
      </c>
      <c r="AQ206">
        <f t="shared" si="96"/>
        <v>1</v>
      </c>
      <c r="AR206">
        <f t="shared" si="97"/>
        <v>1</v>
      </c>
      <c r="AS206">
        <f t="shared" si="98"/>
        <v>1</v>
      </c>
      <c r="AT206">
        <f t="shared" si="99"/>
        <v>1</v>
      </c>
      <c r="AU206">
        <f t="shared" si="100"/>
        <v>1</v>
      </c>
    </row>
    <row r="207" spans="2:47" x14ac:dyDescent="0.35">
      <c r="B207" t="str">
        <f t="shared" si="76"/>
        <v xml:space="preserve">&lt;li&gt; Kylen Granson, TE, Colts. Bye: 14.  &lt;/li&gt;  </v>
      </c>
      <c r="C207" t="str">
        <f t="shared" si="77"/>
        <v xml:space="preserve">&lt;li&gt; Kylen Granson, TE, Colts. Bye: 14.  -- &lt;b&gt;$1&lt;/b&gt; &lt;/li&gt;  </v>
      </c>
      <c r="D207" t="str">
        <f t="shared" si="78"/>
        <v xml:space="preserve">&lt;li&gt; Kylen Granson, TE, Colts. Bye: 14.  -- &lt;b&gt;$1&lt;/b&gt; &lt;/li&gt;  </v>
      </c>
      <c r="E207" t="str">
        <f t="shared" si="79"/>
        <v xml:space="preserve">&lt;li&gt; Kylen Granson, TE, Colts. Bye: 14.  -- &lt;b&gt;$1&lt;/b&gt; &lt;/li&gt;  </v>
      </c>
      <c r="F207" t="str">
        <f t="shared" si="80"/>
        <v xml:space="preserve">&lt;li&gt; Kylen Granson, TE, Colts. Bye: 14.  -- &lt;b&gt;$1&lt;/b&gt; &lt;/li&gt;  </v>
      </c>
      <c r="G207" t="str">
        <f t="shared" si="81"/>
        <v xml:space="preserve">&lt;li&gt; Kylen Granson, TE, Colts. Bye: 14.  -- &lt;b&gt;$1&lt;/b&gt; &lt;/li&gt;  </v>
      </c>
      <c r="H207" t="s">
        <v>139</v>
      </c>
      <c r="I207" t="s">
        <v>140</v>
      </c>
      <c r="J207" t="s">
        <v>141</v>
      </c>
      <c r="K207" t="s">
        <v>142</v>
      </c>
      <c r="L207" t="s">
        <v>143</v>
      </c>
      <c r="M207" t="s">
        <v>144</v>
      </c>
      <c r="N207" t="s">
        <v>145</v>
      </c>
      <c r="O207" t="s">
        <v>146</v>
      </c>
      <c r="P207" t="str">
        <f t="shared" si="82"/>
        <v xml:space="preserve">
</v>
      </c>
      <c r="Q207" t="str">
        <f t="shared" si="83"/>
        <v xml:space="preserve"> </v>
      </c>
      <c r="R207" t="str">
        <f t="shared" si="84"/>
        <v/>
      </c>
      <c r="S207" t="str">
        <f t="shared" si="85"/>
        <v/>
      </c>
      <c r="T207" t="str">
        <f t="shared" si="86"/>
        <v/>
      </c>
      <c r="U207" t="str">
        <f t="shared" si="87"/>
        <v/>
      </c>
      <c r="V207" t="str">
        <f t="shared" si="88"/>
        <v/>
      </c>
      <c r="W207">
        <f t="shared" si="89"/>
        <v>206</v>
      </c>
      <c r="X207" s="11" t="s">
        <v>147</v>
      </c>
      <c r="Y207" s="12" t="s">
        <v>148</v>
      </c>
      <c r="Z207" s="12" t="s">
        <v>149</v>
      </c>
      <c r="AA207" s="12" t="s">
        <v>150</v>
      </c>
      <c r="AB207" s="1" t="str">
        <f>CONCATENATE(TEs!B35," ",TEs!A35)</f>
        <v>Kylen Granson</v>
      </c>
      <c r="AC207" t="str">
        <f>TEs!E35</f>
        <v>TE</v>
      </c>
      <c r="AD207" t="str">
        <f>TEs!C35</f>
        <v>Colts</v>
      </c>
      <c r="AE207">
        <f>TEs!D35</f>
        <v>14</v>
      </c>
      <c r="AF207">
        <f>TEs!P35</f>
        <v>-39</v>
      </c>
      <c r="AG207">
        <f>TEs!R35</f>
        <v>-71</v>
      </c>
      <c r="AH207">
        <f>TEs!T35</f>
        <v>-25</v>
      </c>
      <c r="AI207">
        <f>TEs!V35</f>
        <v>-39</v>
      </c>
      <c r="AJ207" s="70">
        <f>TEs!X35</f>
        <v>-39</v>
      </c>
      <c r="AK207" t="str">
        <f t="shared" si="90"/>
        <v>Kylen Granson</v>
      </c>
      <c r="AL207" s="52">
        <f t="shared" si="91"/>
        <v>1</v>
      </c>
      <c r="AM207" s="52">
        <f t="shared" si="92"/>
        <v>1</v>
      </c>
      <c r="AN207" s="52">
        <f t="shared" si="93"/>
        <v>1</v>
      </c>
      <c r="AO207" s="52">
        <f t="shared" si="94"/>
        <v>1</v>
      </c>
      <c r="AP207" s="52">
        <f t="shared" si="95"/>
        <v>1</v>
      </c>
      <c r="AQ207">
        <f t="shared" si="96"/>
        <v>1</v>
      </c>
      <c r="AR207">
        <f t="shared" si="97"/>
        <v>1</v>
      </c>
      <c r="AS207">
        <f t="shared" si="98"/>
        <v>1</v>
      </c>
      <c r="AT207">
        <f t="shared" si="99"/>
        <v>1</v>
      </c>
      <c r="AU207">
        <f t="shared" si="100"/>
        <v>1</v>
      </c>
    </row>
    <row r="208" spans="2:47" x14ac:dyDescent="0.35">
      <c r="B208" t="str">
        <f t="shared" si="76"/>
        <v xml:space="preserve">&lt;li&gt; Hayden Hurst, TE, Panthers. Bye: 11.  &lt;/li&gt;  </v>
      </c>
      <c r="C208" t="str">
        <f t="shared" si="77"/>
        <v xml:space="preserve">&lt;li&gt; Hayden Hurst, TE, Panthers. Bye: 11.  -- &lt;b&gt;$1&lt;/b&gt; &lt;/li&gt;  </v>
      </c>
      <c r="D208" t="str">
        <f t="shared" si="78"/>
        <v xml:space="preserve">&lt;li&gt; Hayden Hurst, TE, Panthers. Bye: 11.  -- &lt;b&gt;$1&lt;/b&gt; &lt;/li&gt;  </v>
      </c>
      <c r="E208" t="str">
        <f t="shared" si="79"/>
        <v xml:space="preserve">&lt;li&gt; Hayden Hurst, TE, Panthers. Bye: 11.  -- &lt;b&gt;$1&lt;/b&gt; &lt;/li&gt;  </v>
      </c>
      <c r="F208" t="str">
        <f t="shared" si="80"/>
        <v xml:space="preserve">&lt;li&gt; Hayden Hurst, TE, Panthers. Bye: 11.  -- &lt;b&gt;$1&lt;/b&gt; &lt;/li&gt;  </v>
      </c>
      <c r="G208" t="str">
        <f t="shared" si="81"/>
        <v xml:space="preserve">&lt;li&gt; Hayden Hurst, TE, Panthers. Bye: 11.  -- &lt;b&gt;$1&lt;/b&gt; &lt;/li&gt;  </v>
      </c>
      <c r="H208" t="s">
        <v>139</v>
      </c>
      <c r="I208" t="s">
        <v>140</v>
      </c>
      <c r="J208" t="s">
        <v>141</v>
      </c>
      <c r="K208" t="s">
        <v>142</v>
      </c>
      <c r="L208" t="s">
        <v>143</v>
      </c>
      <c r="M208" t="s">
        <v>144</v>
      </c>
      <c r="N208" t="s">
        <v>145</v>
      </c>
      <c r="O208" t="s">
        <v>146</v>
      </c>
      <c r="P208" t="str">
        <f t="shared" si="82"/>
        <v xml:space="preserve">
</v>
      </c>
      <c r="Q208" t="str">
        <f t="shared" si="83"/>
        <v xml:space="preserve"> </v>
      </c>
      <c r="R208" t="str">
        <f t="shared" si="84"/>
        <v/>
      </c>
      <c r="S208" t="str">
        <f t="shared" si="85"/>
        <v/>
      </c>
      <c r="T208" t="str">
        <f t="shared" si="86"/>
        <v/>
      </c>
      <c r="U208" t="str">
        <f t="shared" si="87"/>
        <v/>
      </c>
      <c r="V208" t="str">
        <f t="shared" si="88"/>
        <v/>
      </c>
      <c r="W208">
        <f t="shared" si="89"/>
        <v>207</v>
      </c>
      <c r="X208" s="11" t="s">
        <v>147</v>
      </c>
      <c r="Y208" s="12" t="s">
        <v>148</v>
      </c>
      <c r="Z208" s="12" t="s">
        <v>149</v>
      </c>
      <c r="AA208" s="12" t="s">
        <v>150</v>
      </c>
      <c r="AB208" s="1" t="str">
        <f>CONCATENATE(TEs!B36," ",TEs!A36)</f>
        <v>Hayden Hurst</v>
      </c>
      <c r="AC208" t="str">
        <f>TEs!E36</f>
        <v>TE</v>
      </c>
      <c r="AD208" t="str">
        <f>TEs!C36</f>
        <v>Panthers</v>
      </c>
      <c r="AE208">
        <f>TEs!D36</f>
        <v>11</v>
      </c>
      <c r="AF208">
        <f>TEs!P36</f>
        <v>-46</v>
      </c>
      <c r="AG208">
        <f>TEs!R36</f>
        <v>-78</v>
      </c>
      <c r="AH208">
        <f>TEs!T36</f>
        <v>-28</v>
      </c>
      <c r="AI208">
        <f>TEs!V36</f>
        <v>-46</v>
      </c>
      <c r="AJ208" s="70">
        <f>TEs!X36</f>
        <v>-46</v>
      </c>
      <c r="AK208" t="str">
        <f t="shared" si="90"/>
        <v>Hayden Hurst</v>
      </c>
      <c r="AL208" s="52">
        <f t="shared" si="91"/>
        <v>1</v>
      </c>
      <c r="AM208" s="52">
        <f t="shared" si="92"/>
        <v>1</v>
      </c>
      <c r="AN208" s="52">
        <f t="shared" si="93"/>
        <v>1</v>
      </c>
      <c r="AO208" s="52">
        <f t="shared" si="94"/>
        <v>1</v>
      </c>
      <c r="AP208" s="52">
        <f t="shared" si="95"/>
        <v>1</v>
      </c>
      <c r="AQ208">
        <f t="shared" si="96"/>
        <v>1</v>
      </c>
      <c r="AR208">
        <f t="shared" si="97"/>
        <v>1</v>
      </c>
      <c r="AS208">
        <f t="shared" si="98"/>
        <v>1</v>
      </c>
      <c r="AT208">
        <f t="shared" si="99"/>
        <v>1</v>
      </c>
      <c r="AU208">
        <f t="shared" si="100"/>
        <v>1</v>
      </c>
    </row>
    <row r="209" spans="2:47" x14ac:dyDescent="0.35">
      <c r="B209" t="str">
        <f t="shared" si="76"/>
        <v xml:space="preserve">&lt;li&gt; Dawson Knox, TE, Bills. Bye: 12.  &lt;/li&gt;  </v>
      </c>
      <c r="C209" t="str">
        <f t="shared" si="77"/>
        <v xml:space="preserve">&lt;li&gt; Dawson Knox, TE, Bills. Bye: 12.  -- &lt;b&gt;$1&lt;/b&gt; &lt;/li&gt;  </v>
      </c>
      <c r="D209" t="str">
        <f t="shared" si="78"/>
        <v xml:space="preserve">&lt;li&gt; Dawson Knox, TE, Bills. Bye: 12.  -- &lt;b&gt;$1&lt;/b&gt; &lt;/li&gt;  </v>
      </c>
      <c r="E209" t="str">
        <f t="shared" si="79"/>
        <v xml:space="preserve">&lt;li&gt; Dawson Knox, TE, Bills. Bye: 12.  -- &lt;b&gt;$1&lt;/b&gt; &lt;/li&gt;  </v>
      </c>
      <c r="F209" t="str">
        <f t="shared" si="80"/>
        <v xml:space="preserve">&lt;li&gt; Dawson Knox, TE, Bills. Bye: 12.  -- &lt;b&gt;$1&lt;/b&gt; &lt;/li&gt;  </v>
      </c>
      <c r="G209" t="str">
        <f t="shared" si="81"/>
        <v xml:space="preserve">&lt;li&gt; Dawson Knox, TE, Bills. Bye: 12.  -- &lt;b&gt;$1&lt;/b&gt; &lt;/li&gt;  </v>
      </c>
      <c r="H209" t="s">
        <v>139</v>
      </c>
      <c r="I209" t="s">
        <v>140</v>
      </c>
      <c r="J209" t="s">
        <v>141</v>
      </c>
      <c r="K209" t="s">
        <v>142</v>
      </c>
      <c r="L209" t="s">
        <v>143</v>
      </c>
      <c r="M209" t="s">
        <v>144</v>
      </c>
      <c r="N209" t="s">
        <v>145</v>
      </c>
      <c r="O209" t="s">
        <v>146</v>
      </c>
      <c r="P209" t="str">
        <f t="shared" si="82"/>
        <v xml:space="preserve">
</v>
      </c>
      <c r="Q209" t="str">
        <f t="shared" si="83"/>
        <v xml:space="preserve"> </v>
      </c>
      <c r="R209" t="str">
        <f t="shared" si="84"/>
        <v/>
      </c>
      <c r="S209" t="str">
        <f t="shared" si="85"/>
        <v/>
      </c>
      <c r="T209" t="str">
        <f t="shared" si="86"/>
        <v/>
      </c>
      <c r="U209" t="str">
        <f t="shared" si="87"/>
        <v/>
      </c>
      <c r="V209" t="str">
        <f t="shared" si="88"/>
        <v/>
      </c>
      <c r="W209">
        <f t="shared" si="89"/>
        <v>208</v>
      </c>
      <c r="X209" s="11" t="s">
        <v>147</v>
      </c>
      <c r="Y209" s="12" t="s">
        <v>148</v>
      </c>
      <c r="Z209" s="12" t="s">
        <v>149</v>
      </c>
      <c r="AA209" s="12" t="s">
        <v>150</v>
      </c>
      <c r="AB209" s="1" t="str">
        <f>CONCATENATE(TEs!B37," ",TEs!A37)</f>
        <v>Dawson Knox</v>
      </c>
      <c r="AC209" t="str">
        <f>TEs!E37</f>
        <v>TE</v>
      </c>
      <c r="AD209" t="str">
        <f>TEs!C37</f>
        <v>Bills</v>
      </c>
      <c r="AE209">
        <f>TEs!D37</f>
        <v>12</v>
      </c>
      <c r="AF209">
        <f>TEs!P37</f>
        <v>-46</v>
      </c>
      <c r="AG209">
        <f>TEs!R37</f>
        <v>-82</v>
      </c>
      <c r="AH209">
        <f>TEs!T37</f>
        <v>-24</v>
      </c>
      <c r="AI209">
        <f>TEs!V37</f>
        <v>-46</v>
      </c>
      <c r="AJ209" s="70">
        <f>TEs!X37</f>
        <v>-46</v>
      </c>
      <c r="AK209" t="str">
        <f t="shared" si="90"/>
        <v>Dawson Knox</v>
      </c>
      <c r="AL209" s="52">
        <f t="shared" si="91"/>
        <v>1</v>
      </c>
      <c r="AM209" s="52">
        <f t="shared" si="92"/>
        <v>1</v>
      </c>
      <c r="AN209" s="52">
        <f t="shared" si="93"/>
        <v>1</v>
      </c>
      <c r="AO209" s="52">
        <f t="shared" si="94"/>
        <v>1</v>
      </c>
      <c r="AP209" s="52">
        <f t="shared" si="95"/>
        <v>1</v>
      </c>
      <c r="AQ209">
        <f t="shared" si="96"/>
        <v>1</v>
      </c>
      <c r="AR209">
        <f t="shared" si="97"/>
        <v>1</v>
      </c>
      <c r="AS209">
        <f t="shared" si="98"/>
        <v>1</v>
      </c>
      <c r="AT209">
        <f t="shared" si="99"/>
        <v>1</v>
      </c>
      <c r="AU209">
        <f t="shared" si="100"/>
        <v>1</v>
      </c>
    </row>
    <row r="210" spans="2:47" x14ac:dyDescent="0.35">
      <c r="B210" t="str">
        <f t="shared" si="76"/>
        <v xml:space="preserve">&lt;li&gt; Tanner Hudson, TE, Bengals. Bye: 12.  &lt;/li&gt;  </v>
      </c>
      <c r="C210" t="str">
        <f t="shared" si="77"/>
        <v xml:space="preserve">&lt;li&gt; Tanner Hudson, TE, Bengals. Bye: 12.  -- &lt;b&gt;$1&lt;/b&gt; &lt;/li&gt;  </v>
      </c>
      <c r="D210" t="str">
        <f t="shared" si="78"/>
        <v xml:space="preserve">&lt;li&gt; Tanner Hudson, TE, Bengals. Bye: 12.  -- &lt;b&gt;$1&lt;/b&gt; &lt;/li&gt;  </v>
      </c>
      <c r="E210" t="str">
        <f t="shared" si="79"/>
        <v xml:space="preserve">&lt;li&gt; Tanner Hudson, TE, Bengals. Bye: 12.  -- &lt;b&gt;$1&lt;/b&gt; &lt;/li&gt;  </v>
      </c>
      <c r="F210" t="str">
        <f t="shared" si="80"/>
        <v xml:space="preserve">&lt;li&gt; Tanner Hudson, TE, Bengals. Bye: 12.  -- &lt;b&gt;$1&lt;/b&gt; &lt;/li&gt;  </v>
      </c>
      <c r="G210" t="str">
        <f t="shared" si="81"/>
        <v xml:space="preserve">&lt;li&gt; Tanner Hudson, TE, Bengals. Bye: 12.  -- &lt;b&gt;$1&lt;/b&gt; &lt;/li&gt;  </v>
      </c>
      <c r="H210" t="s">
        <v>139</v>
      </c>
      <c r="I210" t="s">
        <v>140</v>
      </c>
      <c r="J210" t="s">
        <v>141</v>
      </c>
      <c r="K210" t="s">
        <v>142</v>
      </c>
      <c r="L210" t="s">
        <v>143</v>
      </c>
      <c r="M210" t="s">
        <v>144</v>
      </c>
      <c r="N210" t="s">
        <v>145</v>
      </c>
      <c r="O210" t="s">
        <v>146</v>
      </c>
      <c r="P210" t="str">
        <f t="shared" si="82"/>
        <v xml:space="preserve">
</v>
      </c>
      <c r="Q210" t="str">
        <f t="shared" si="83"/>
        <v xml:space="preserve"> </v>
      </c>
      <c r="R210" t="str">
        <f t="shared" si="84"/>
        <v/>
      </c>
      <c r="S210" t="str">
        <f t="shared" si="85"/>
        <v/>
      </c>
      <c r="T210" t="str">
        <f t="shared" si="86"/>
        <v/>
      </c>
      <c r="U210" t="str">
        <f t="shared" si="87"/>
        <v/>
      </c>
      <c r="V210" t="str">
        <f t="shared" si="88"/>
        <v/>
      </c>
      <c r="W210">
        <f t="shared" si="89"/>
        <v>209</v>
      </c>
      <c r="X210" s="11" t="s">
        <v>147</v>
      </c>
      <c r="Y210" s="12" t="s">
        <v>148</v>
      </c>
      <c r="Z210" s="12" t="s">
        <v>149</v>
      </c>
      <c r="AA210" s="12" t="s">
        <v>150</v>
      </c>
      <c r="AB210" s="1" t="str">
        <f>CONCATENATE(TEs!B38," ",TEs!A38)</f>
        <v>Tanner Hudson</v>
      </c>
      <c r="AC210" t="str">
        <f>TEs!E38</f>
        <v>TE</v>
      </c>
      <c r="AD210" t="str">
        <f>TEs!C38</f>
        <v>Bengals</v>
      </c>
      <c r="AE210">
        <f>TEs!D38</f>
        <v>12</v>
      </c>
      <c r="AF210">
        <f>TEs!P38</f>
        <v>-50</v>
      </c>
      <c r="AG210">
        <f>TEs!R38</f>
        <v>-82</v>
      </c>
      <c r="AH210">
        <f>TEs!T38</f>
        <v>-30</v>
      </c>
      <c r="AI210">
        <f>TEs!V38</f>
        <v>-50</v>
      </c>
      <c r="AJ210" s="70">
        <f>TEs!X38</f>
        <v>-50</v>
      </c>
      <c r="AK210" t="str">
        <f t="shared" si="90"/>
        <v>Tanner Hudson</v>
      </c>
      <c r="AL210" s="52">
        <f t="shared" si="91"/>
        <v>1</v>
      </c>
      <c r="AM210" s="52">
        <f t="shared" si="92"/>
        <v>1</v>
      </c>
      <c r="AN210" s="52">
        <f t="shared" si="93"/>
        <v>1</v>
      </c>
      <c r="AO210" s="52">
        <f t="shared" si="94"/>
        <v>1</v>
      </c>
      <c r="AP210" s="52">
        <f t="shared" si="95"/>
        <v>1</v>
      </c>
      <c r="AQ210">
        <f t="shared" si="96"/>
        <v>1</v>
      </c>
      <c r="AR210">
        <f t="shared" si="97"/>
        <v>1</v>
      </c>
      <c r="AS210">
        <f t="shared" si="98"/>
        <v>1</v>
      </c>
      <c r="AT210">
        <f t="shared" si="99"/>
        <v>1</v>
      </c>
      <c r="AU210">
        <f t="shared" si="100"/>
        <v>1</v>
      </c>
    </row>
    <row r="211" spans="2:47" x14ac:dyDescent="0.35">
      <c r="B211" t="str">
        <f t="shared" si="76"/>
        <v xml:space="preserve">&lt;li&gt; Taysom Hill, TE, Saints. Bye: 12.  &lt;/li&gt; 
&lt;br&gt;&lt;br&gt;
</v>
      </c>
      <c r="C211" t="str">
        <f t="shared" si="77"/>
        <v xml:space="preserve">&lt;li&gt; Taysom Hill, TE, Saints. Bye: 12.  -- &lt;b&gt;$1&lt;/b&gt; &lt;/li&gt; 
&lt;br&gt;&lt;br&gt;
</v>
      </c>
      <c r="D211" t="str">
        <f t="shared" si="78"/>
        <v xml:space="preserve">&lt;li&gt; Taysom Hill, TE, Saints. Bye: 12.  -- &lt;b&gt;$1&lt;/b&gt; &lt;/li&gt; 
&lt;br&gt;&lt;br&gt;
</v>
      </c>
      <c r="E211" t="str">
        <f t="shared" si="79"/>
        <v xml:space="preserve">&lt;li&gt; Taysom Hill, TE, Saints. Bye: 12.  -- &lt;b&gt;$1&lt;/b&gt; &lt;/li&gt; 
&lt;br&gt;&lt;br&gt;
</v>
      </c>
      <c r="F211" t="str">
        <f t="shared" si="80"/>
        <v xml:space="preserve">&lt;li&gt; Taysom Hill, TE, Saints. Bye: 12.  -- &lt;b&gt;$1&lt;/b&gt; &lt;/li&gt; 
&lt;br&gt;&lt;br&gt;
</v>
      </c>
      <c r="G211" t="str">
        <f t="shared" si="81"/>
        <v xml:space="preserve">&lt;li&gt; Taysom Hill, TE, Saints. Bye: 12.  -- &lt;b&gt;$1&lt;/b&gt; &lt;/li&gt; 
&lt;br&gt;&lt;br&gt;
</v>
      </c>
      <c r="H211" t="s">
        <v>139</v>
      </c>
      <c r="I211" t="s">
        <v>140</v>
      </c>
      <c r="J211" t="s">
        <v>141</v>
      </c>
      <c r="K211" t="s">
        <v>142</v>
      </c>
      <c r="L211" t="s">
        <v>143</v>
      </c>
      <c r="M211" t="s">
        <v>144</v>
      </c>
      <c r="N211" t="s">
        <v>145</v>
      </c>
      <c r="O211" t="s">
        <v>146</v>
      </c>
      <c r="P211" t="str">
        <f t="shared" si="82"/>
        <v xml:space="preserve">
</v>
      </c>
      <c r="Q211" t="str">
        <f t="shared" si="83"/>
        <v xml:space="preserve">
&lt;br&gt;&lt;br&gt;
</v>
      </c>
      <c r="R211" t="str">
        <f t="shared" si="84"/>
        <v/>
      </c>
      <c r="S211" t="str">
        <f t="shared" si="85"/>
        <v/>
      </c>
      <c r="T211" t="str">
        <f t="shared" si="86"/>
        <v/>
      </c>
      <c r="U211" t="str">
        <f t="shared" si="87"/>
        <v/>
      </c>
      <c r="V211" t="str">
        <f t="shared" si="88"/>
        <v/>
      </c>
      <c r="W211">
        <f t="shared" si="89"/>
        <v>210</v>
      </c>
      <c r="X211" s="11" t="s">
        <v>147</v>
      </c>
      <c r="Y211" s="12" t="s">
        <v>148</v>
      </c>
      <c r="Z211" s="12" t="s">
        <v>149</v>
      </c>
      <c r="AA211" s="12" t="s">
        <v>150</v>
      </c>
      <c r="AB211" s="1" t="str">
        <f>CONCATENATE(TEs!B39," ",TEs!A39)</f>
        <v>Taysom Hill</v>
      </c>
      <c r="AC211" t="str">
        <f>TEs!E39</f>
        <v>TE</v>
      </c>
      <c r="AD211" t="str">
        <f>TEs!C39</f>
        <v>Saints</v>
      </c>
      <c r="AE211">
        <f>TEs!D39</f>
        <v>12</v>
      </c>
      <c r="AF211">
        <f>TEs!P39</f>
        <v>-1</v>
      </c>
      <c r="AG211">
        <f>TEs!R39</f>
        <v>-89</v>
      </c>
      <c r="AH211">
        <f>TEs!T39</f>
        <v>-17</v>
      </c>
      <c r="AI211">
        <f>TEs!V39</f>
        <v>-1</v>
      </c>
      <c r="AJ211" s="70">
        <f>TEs!X39</f>
        <v>-1</v>
      </c>
      <c r="AK211" t="str">
        <f t="shared" si="90"/>
        <v>Taysom Hill</v>
      </c>
      <c r="AL211" s="52">
        <f t="shared" si="91"/>
        <v>1</v>
      </c>
      <c r="AM211" s="52">
        <f t="shared" si="92"/>
        <v>1</v>
      </c>
      <c r="AN211" s="52">
        <f t="shared" si="93"/>
        <v>1</v>
      </c>
      <c r="AO211" s="52">
        <f t="shared" si="94"/>
        <v>1</v>
      </c>
      <c r="AP211" s="52">
        <f t="shared" si="95"/>
        <v>1</v>
      </c>
      <c r="AQ211">
        <f t="shared" si="96"/>
        <v>1</v>
      </c>
      <c r="AR211">
        <f t="shared" si="97"/>
        <v>1</v>
      </c>
      <c r="AS211">
        <f t="shared" si="98"/>
        <v>1</v>
      </c>
      <c r="AT211">
        <f t="shared" si="99"/>
        <v>1</v>
      </c>
      <c r="AU211">
        <f t="shared" si="100"/>
        <v>1</v>
      </c>
    </row>
    <row r="212" spans="2:47" x14ac:dyDescent="0.35">
      <c r="B212" t="str">
        <f t="shared" si="76"/>
        <v xml:space="preserve">&lt;li&gt; Durham Smythe, TE, Dolphins. Bye: 6.  &lt;/li&gt;  </v>
      </c>
      <c r="C212" t="str">
        <f t="shared" si="77"/>
        <v xml:space="preserve">&lt;li&gt; Durham Smythe, TE, Dolphins. Bye: 6.  -- &lt;b&gt;$1&lt;/b&gt; &lt;/li&gt;  </v>
      </c>
      <c r="D212" t="str">
        <f t="shared" si="78"/>
        <v xml:space="preserve">&lt;li&gt; Durham Smythe, TE, Dolphins. Bye: 6.  -- &lt;b&gt;$1&lt;/b&gt; &lt;/li&gt;  </v>
      </c>
      <c r="E212" t="str">
        <f t="shared" si="79"/>
        <v xml:space="preserve">&lt;li&gt; Durham Smythe, TE, Dolphins. Bye: 6.  -- &lt;b&gt;$1&lt;/b&gt; &lt;/li&gt;  </v>
      </c>
      <c r="F212" t="str">
        <f t="shared" si="80"/>
        <v xml:space="preserve">&lt;li&gt; Durham Smythe, TE, Dolphins. Bye: 6.  -- &lt;b&gt;$1&lt;/b&gt; &lt;/li&gt;  </v>
      </c>
      <c r="G212" t="str">
        <f t="shared" si="81"/>
        <v xml:space="preserve">&lt;li&gt; Durham Smythe, TE, Dolphins. Bye: 6.  -- &lt;b&gt;$1&lt;/b&gt; &lt;/li&gt;  </v>
      </c>
      <c r="H212" t="s">
        <v>139</v>
      </c>
      <c r="I212" t="s">
        <v>140</v>
      </c>
      <c r="J212" t="s">
        <v>141</v>
      </c>
      <c r="K212" t="s">
        <v>142</v>
      </c>
      <c r="L212" t="s">
        <v>143</v>
      </c>
      <c r="M212" t="s">
        <v>144</v>
      </c>
      <c r="N212" t="s">
        <v>145</v>
      </c>
      <c r="O212" t="s">
        <v>146</v>
      </c>
      <c r="P212" t="str">
        <f t="shared" si="82"/>
        <v xml:space="preserve">
</v>
      </c>
      <c r="Q212" t="str">
        <f t="shared" si="83"/>
        <v xml:space="preserve"> </v>
      </c>
      <c r="R212" t="str">
        <f t="shared" si="84"/>
        <v/>
      </c>
      <c r="S212" t="str">
        <f t="shared" si="85"/>
        <v/>
      </c>
      <c r="T212" t="str">
        <f t="shared" si="86"/>
        <v/>
      </c>
      <c r="U212" t="str">
        <f t="shared" si="87"/>
        <v/>
      </c>
      <c r="V212" t="str">
        <f t="shared" si="88"/>
        <v/>
      </c>
      <c r="W212">
        <f t="shared" si="89"/>
        <v>211</v>
      </c>
      <c r="X212" s="11" t="s">
        <v>147</v>
      </c>
      <c r="Y212" s="12" t="s">
        <v>148</v>
      </c>
      <c r="Z212" s="12" t="s">
        <v>149</v>
      </c>
      <c r="AA212" s="12" t="s">
        <v>150</v>
      </c>
      <c r="AB212" s="1" t="str">
        <f>CONCATENATE(TEs!B40," ",TEs!A40)</f>
        <v>Durham Smythe</v>
      </c>
      <c r="AC212" t="str">
        <f>TEs!E40</f>
        <v>TE</v>
      </c>
      <c r="AD212" t="str">
        <f>TEs!C40</f>
        <v>Dolphins</v>
      </c>
      <c r="AE212">
        <f>TEs!D40</f>
        <v>6</v>
      </c>
      <c r="AF212">
        <f>TEs!P40</f>
        <v>-59</v>
      </c>
      <c r="AG212">
        <f>TEs!R40</f>
        <v>-93</v>
      </c>
      <c r="AH212">
        <f>TEs!T40</f>
        <v>-41</v>
      </c>
      <c r="AI212">
        <f>TEs!V40</f>
        <v>-59</v>
      </c>
      <c r="AJ212" s="70">
        <f>TEs!X40</f>
        <v>-59</v>
      </c>
      <c r="AK212" t="str">
        <f t="shared" si="90"/>
        <v>Durham Smythe</v>
      </c>
      <c r="AL212" s="52">
        <f t="shared" si="91"/>
        <v>1</v>
      </c>
      <c r="AM212" s="52">
        <f t="shared" si="92"/>
        <v>1</v>
      </c>
      <c r="AN212" s="52">
        <f t="shared" si="93"/>
        <v>1</v>
      </c>
      <c r="AO212" s="52">
        <f t="shared" si="94"/>
        <v>1</v>
      </c>
      <c r="AP212" s="52">
        <f t="shared" si="95"/>
        <v>1</v>
      </c>
      <c r="AQ212">
        <f t="shared" si="96"/>
        <v>1</v>
      </c>
      <c r="AR212">
        <f t="shared" si="97"/>
        <v>1</v>
      </c>
      <c r="AS212">
        <f t="shared" si="98"/>
        <v>1</v>
      </c>
      <c r="AT212">
        <f t="shared" si="99"/>
        <v>1</v>
      </c>
      <c r="AU212">
        <f t="shared" si="100"/>
        <v>1</v>
      </c>
    </row>
    <row r="213" spans="2:47" x14ac:dyDescent="0.35">
      <c r="B213" t="str">
        <f t="shared" si="76"/>
        <v xml:space="preserve">&lt;li&gt; Harrison Bryant, TE, Browns. Bye: 10.  &lt;/li&gt;  </v>
      </c>
      <c r="C213" t="str">
        <f t="shared" si="77"/>
        <v xml:space="preserve">&lt;li&gt; Harrison Bryant, TE, Browns. Bye: 10.  -- &lt;b&gt;$1&lt;/b&gt; &lt;/li&gt;  </v>
      </c>
      <c r="D213" t="str">
        <f t="shared" si="78"/>
        <v xml:space="preserve">&lt;li&gt; Harrison Bryant, TE, Browns. Bye: 10.  -- &lt;b&gt;$1&lt;/b&gt; &lt;/li&gt;  </v>
      </c>
      <c r="E213" t="str">
        <f t="shared" si="79"/>
        <v xml:space="preserve">&lt;li&gt; Harrison Bryant, TE, Browns. Bye: 10.  -- &lt;b&gt;$1&lt;/b&gt; &lt;/li&gt;  </v>
      </c>
      <c r="F213" t="str">
        <f t="shared" si="80"/>
        <v xml:space="preserve">&lt;li&gt; Harrison Bryant, TE, Browns. Bye: 10.  -- &lt;b&gt;$1&lt;/b&gt; &lt;/li&gt;  </v>
      </c>
      <c r="G213" t="str">
        <f t="shared" si="81"/>
        <v xml:space="preserve">&lt;li&gt; Harrison Bryant, TE, Browns. Bye: 10.  -- &lt;b&gt;$1&lt;/b&gt; &lt;/li&gt;  </v>
      </c>
      <c r="H213" t="s">
        <v>139</v>
      </c>
      <c r="I213" t="s">
        <v>140</v>
      </c>
      <c r="J213" t="s">
        <v>141</v>
      </c>
      <c r="K213" t="s">
        <v>142</v>
      </c>
      <c r="L213" t="s">
        <v>143</v>
      </c>
      <c r="M213" t="s">
        <v>144</v>
      </c>
      <c r="N213" t="s">
        <v>145</v>
      </c>
      <c r="O213" t="s">
        <v>146</v>
      </c>
      <c r="P213" t="str">
        <f t="shared" si="82"/>
        <v xml:space="preserve">
</v>
      </c>
      <c r="Q213" t="str">
        <f t="shared" si="83"/>
        <v xml:space="preserve"> </v>
      </c>
      <c r="R213" t="str">
        <f t="shared" si="84"/>
        <v/>
      </c>
      <c r="S213" t="str">
        <f t="shared" si="85"/>
        <v/>
      </c>
      <c r="T213" t="str">
        <f t="shared" si="86"/>
        <v/>
      </c>
      <c r="U213" t="str">
        <f t="shared" si="87"/>
        <v/>
      </c>
      <c r="V213" t="str">
        <f t="shared" si="88"/>
        <v/>
      </c>
      <c r="W213">
        <f t="shared" si="89"/>
        <v>212</v>
      </c>
      <c r="X213" s="11" t="s">
        <v>147</v>
      </c>
      <c r="Y213" s="12" t="s">
        <v>148</v>
      </c>
      <c r="Z213" s="12" t="s">
        <v>149</v>
      </c>
      <c r="AA213" s="12" t="s">
        <v>150</v>
      </c>
      <c r="AB213" s="1" t="str">
        <f>CONCATENATE(TEs!B41," ",TEs!A41)</f>
        <v>Harrison Bryant</v>
      </c>
      <c r="AC213" t="str">
        <f>TEs!E41</f>
        <v>TE</v>
      </c>
      <c r="AD213" t="str">
        <f>TEs!C41</f>
        <v>Browns</v>
      </c>
      <c r="AE213">
        <f>TEs!D41</f>
        <v>10</v>
      </c>
      <c r="AF213">
        <f>TEs!P41</f>
        <v>-56</v>
      </c>
      <c r="AG213">
        <f>TEs!R41</f>
        <v>-103</v>
      </c>
      <c r="AH213">
        <f>TEs!T41</f>
        <v>-30</v>
      </c>
      <c r="AI213">
        <f>TEs!V41</f>
        <v>-56</v>
      </c>
      <c r="AJ213" s="70">
        <f>TEs!X41</f>
        <v>-56</v>
      </c>
      <c r="AK213" t="str">
        <f t="shared" si="90"/>
        <v>Harrison Bryant</v>
      </c>
      <c r="AL213" s="52">
        <f t="shared" si="91"/>
        <v>1</v>
      </c>
      <c r="AM213" s="52">
        <f t="shared" si="92"/>
        <v>1</v>
      </c>
      <c r="AN213" s="52">
        <f t="shared" si="93"/>
        <v>1</v>
      </c>
      <c r="AO213" s="52">
        <f t="shared" si="94"/>
        <v>1</v>
      </c>
      <c r="AP213" s="52">
        <f t="shared" si="95"/>
        <v>1</v>
      </c>
      <c r="AQ213">
        <f t="shared" si="96"/>
        <v>1</v>
      </c>
      <c r="AR213">
        <f t="shared" si="97"/>
        <v>1</v>
      </c>
      <c r="AS213">
        <f t="shared" si="98"/>
        <v>1</v>
      </c>
      <c r="AT213">
        <f t="shared" si="99"/>
        <v>1</v>
      </c>
      <c r="AU213">
        <f t="shared" si="100"/>
        <v>1</v>
      </c>
    </row>
    <row r="214" spans="2:47" x14ac:dyDescent="0.35">
      <c r="B214" t="str">
        <f t="shared" si="76"/>
        <v xml:space="preserve">&lt;li&gt; Michael Mayer, TE, Raiders. Bye: 10.  &lt;/li&gt;  </v>
      </c>
      <c r="C214" t="str">
        <f t="shared" si="77"/>
        <v xml:space="preserve">&lt;li&gt; Michael Mayer, TE, Raiders. Bye: 10.  -- &lt;b&gt;$1&lt;/b&gt; &lt;/li&gt;  </v>
      </c>
      <c r="D214" t="str">
        <f t="shared" si="78"/>
        <v xml:space="preserve">&lt;li&gt; Michael Mayer, TE, Raiders. Bye: 10.  -- &lt;b&gt;$1&lt;/b&gt; &lt;/li&gt;  </v>
      </c>
      <c r="E214" t="str">
        <f t="shared" si="79"/>
        <v xml:space="preserve">&lt;li&gt; Michael Mayer, TE, Raiders. Bye: 10.  -- &lt;b&gt;$1&lt;/b&gt; &lt;/li&gt;  </v>
      </c>
      <c r="F214" t="str">
        <f t="shared" si="80"/>
        <v xml:space="preserve">&lt;li&gt; Michael Mayer, TE, Raiders. Bye: 10.  -- &lt;b&gt;$1&lt;/b&gt; &lt;/li&gt;  </v>
      </c>
      <c r="G214" t="str">
        <f t="shared" si="81"/>
        <v xml:space="preserve">&lt;li&gt; Michael Mayer, TE, Raiders. Bye: 10.  -- &lt;b&gt;$1&lt;/b&gt; &lt;/li&gt;  </v>
      </c>
      <c r="H214" t="s">
        <v>139</v>
      </c>
      <c r="I214" t="s">
        <v>140</v>
      </c>
      <c r="J214" t="s">
        <v>141</v>
      </c>
      <c r="K214" t="s">
        <v>142</v>
      </c>
      <c r="L214" t="s">
        <v>143</v>
      </c>
      <c r="M214" t="s">
        <v>144</v>
      </c>
      <c r="N214" t="s">
        <v>145</v>
      </c>
      <c r="O214" t="s">
        <v>146</v>
      </c>
      <c r="P214" t="str">
        <f t="shared" si="82"/>
        <v xml:space="preserve">
</v>
      </c>
      <c r="Q214" t="str">
        <f t="shared" si="83"/>
        <v xml:space="preserve"> </v>
      </c>
      <c r="R214" t="str">
        <f t="shared" si="84"/>
        <v/>
      </c>
      <c r="S214" t="str">
        <f t="shared" si="85"/>
        <v/>
      </c>
      <c r="T214" t="str">
        <f t="shared" si="86"/>
        <v/>
      </c>
      <c r="U214" t="str">
        <f t="shared" si="87"/>
        <v/>
      </c>
      <c r="V214" t="str">
        <f t="shared" si="88"/>
        <v/>
      </c>
      <c r="W214">
        <f t="shared" si="89"/>
        <v>213</v>
      </c>
      <c r="X214" s="11" t="s">
        <v>147</v>
      </c>
      <c r="Y214" s="12" t="s">
        <v>148</v>
      </c>
      <c r="Z214" s="12" t="s">
        <v>149</v>
      </c>
      <c r="AA214" s="12" t="s">
        <v>150</v>
      </c>
      <c r="AB214" s="1" t="str">
        <f>CONCATENATE(TEs!B42," ",TEs!A42)</f>
        <v>Michael Mayer</v>
      </c>
      <c r="AC214" t="str">
        <f>TEs!E42</f>
        <v>TE</v>
      </c>
      <c r="AD214" t="str">
        <f>TEs!C42</f>
        <v>Raiders</v>
      </c>
      <c r="AE214">
        <f>TEs!D42</f>
        <v>10</v>
      </c>
      <c r="AF214">
        <f>TEs!P42</f>
        <v>-61</v>
      </c>
      <c r="AG214">
        <f>TEs!R42</f>
        <v>-104</v>
      </c>
      <c r="AH214">
        <f>TEs!T42</f>
        <v>-38</v>
      </c>
      <c r="AI214">
        <f>TEs!V42</f>
        <v>-61</v>
      </c>
      <c r="AJ214" s="70">
        <f>TEs!X42</f>
        <v>-61</v>
      </c>
      <c r="AK214" t="str">
        <f t="shared" si="90"/>
        <v>Michael Mayer</v>
      </c>
      <c r="AL214" s="52">
        <f t="shared" si="91"/>
        <v>1</v>
      </c>
      <c r="AM214" s="52">
        <f t="shared" si="92"/>
        <v>1</v>
      </c>
      <c r="AN214" s="52">
        <f t="shared" si="93"/>
        <v>1</v>
      </c>
      <c r="AO214" s="52">
        <f t="shared" si="94"/>
        <v>1</v>
      </c>
      <c r="AP214" s="52">
        <f t="shared" si="95"/>
        <v>1</v>
      </c>
      <c r="AQ214">
        <f t="shared" si="96"/>
        <v>1</v>
      </c>
      <c r="AR214">
        <f t="shared" si="97"/>
        <v>1</v>
      </c>
      <c r="AS214">
        <f t="shared" si="98"/>
        <v>1</v>
      </c>
      <c r="AT214">
        <f t="shared" si="99"/>
        <v>1</v>
      </c>
      <c r="AU214">
        <f t="shared" si="100"/>
        <v>1</v>
      </c>
    </row>
    <row r="215" spans="2:47" x14ac:dyDescent="0.35">
      <c r="B215" t="str">
        <f t="shared" si="76"/>
        <v xml:space="preserve">&lt;li&gt; Mike Gesicki, TE, Patriots. Bye: 14.  &lt;/li&gt;  </v>
      </c>
      <c r="C215" t="str">
        <f t="shared" si="77"/>
        <v xml:space="preserve">&lt;li&gt; Mike Gesicki, TE, Patriots. Bye: 14.  -- &lt;b&gt;$1&lt;/b&gt; &lt;/li&gt;  </v>
      </c>
      <c r="D215" t="str">
        <f t="shared" si="78"/>
        <v xml:space="preserve">&lt;li&gt; Mike Gesicki, TE, Patriots. Bye: 14.  -- &lt;b&gt;$1&lt;/b&gt; &lt;/li&gt;  </v>
      </c>
      <c r="E215" t="str">
        <f t="shared" si="79"/>
        <v xml:space="preserve">&lt;li&gt; Mike Gesicki, TE, Patriots. Bye: 14.  -- &lt;b&gt;$1&lt;/b&gt; &lt;/li&gt;  </v>
      </c>
      <c r="F215" t="str">
        <f t="shared" si="80"/>
        <v xml:space="preserve">&lt;li&gt; Mike Gesicki, TE, Patriots. Bye: 14.  -- &lt;b&gt;$1&lt;/b&gt; &lt;/li&gt;  </v>
      </c>
      <c r="G215" t="str">
        <f t="shared" si="81"/>
        <v xml:space="preserve">&lt;li&gt; Mike Gesicki, TE, Patriots. Bye: 14.  -- &lt;b&gt;$1&lt;/b&gt; &lt;/li&gt;  </v>
      </c>
      <c r="H215" t="s">
        <v>139</v>
      </c>
      <c r="I215" t="s">
        <v>140</v>
      </c>
      <c r="J215" t="s">
        <v>141</v>
      </c>
      <c r="K215" t="s">
        <v>142</v>
      </c>
      <c r="L215" t="s">
        <v>143</v>
      </c>
      <c r="M215" t="s">
        <v>144</v>
      </c>
      <c r="N215" t="s">
        <v>145</v>
      </c>
      <c r="O215" t="s">
        <v>146</v>
      </c>
      <c r="P215" t="str">
        <f t="shared" si="82"/>
        <v xml:space="preserve">
</v>
      </c>
      <c r="Q215" t="str">
        <f t="shared" si="83"/>
        <v xml:space="preserve"> </v>
      </c>
      <c r="R215" t="str">
        <f t="shared" si="84"/>
        <v/>
      </c>
      <c r="S215" t="str">
        <f t="shared" si="85"/>
        <v/>
      </c>
      <c r="T215" t="str">
        <f t="shared" si="86"/>
        <v/>
      </c>
      <c r="U215" t="str">
        <f t="shared" si="87"/>
        <v/>
      </c>
      <c r="V215" t="str">
        <f t="shared" si="88"/>
        <v/>
      </c>
      <c r="W215">
        <f t="shared" si="89"/>
        <v>214</v>
      </c>
      <c r="X215" s="11" t="s">
        <v>147</v>
      </c>
      <c r="Y215" s="12" t="s">
        <v>148</v>
      </c>
      <c r="Z215" s="12" t="s">
        <v>149</v>
      </c>
      <c r="AA215" s="12" t="s">
        <v>150</v>
      </c>
      <c r="AB215" s="1" t="str">
        <f>CONCATENATE(TEs!B43," ",TEs!A43)</f>
        <v>Mike Gesicki</v>
      </c>
      <c r="AC215" t="str">
        <f>TEs!E43</f>
        <v>TE</v>
      </c>
      <c r="AD215" t="str">
        <f>TEs!C43</f>
        <v>Patriots</v>
      </c>
      <c r="AE215">
        <f>TEs!D43</f>
        <v>14</v>
      </c>
      <c r="AF215">
        <f>TEs!P43</f>
        <v>-64</v>
      </c>
      <c r="AG215">
        <f>TEs!R43</f>
        <v>-106</v>
      </c>
      <c r="AH215">
        <f>TEs!T43</f>
        <v>-39</v>
      </c>
      <c r="AI215">
        <f>TEs!V43</f>
        <v>-64</v>
      </c>
      <c r="AJ215" s="70">
        <f>TEs!X43</f>
        <v>-64</v>
      </c>
      <c r="AK215" t="str">
        <f t="shared" si="90"/>
        <v>Mike Gesicki</v>
      </c>
      <c r="AL215" s="52">
        <f t="shared" si="91"/>
        <v>1</v>
      </c>
      <c r="AM215" s="52">
        <f t="shared" si="92"/>
        <v>1</v>
      </c>
      <c r="AN215" s="52">
        <f t="shared" si="93"/>
        <v>1</v>
      </c>
      <c r="AO215" s="52">
        <f t="shared" si="94"/>
        <v>1</v>
      </c>
      <c r="AP215" s="52">
        <f t="shared" si="95"/>
        <v>1</v>
      </c>
      <c r="AQ215">
        <f t="shared" si="96"/>
        <v>1</v>
      </c>
      <c r="AR215">
        <f t="shared" si="97"/>
        <v>1</v>
      </c>
      <c r="AS215">
        <f t="shared" si="98"/>
        <v>1</v>
      </c>
      <c r="AT215">
        <f t="shared" si="99"/>
        <v>1</v>
      </c>
      <c r="AU215">
        <f t="shared" si="100"/>
        <v>1</v>
      </c>
    </row>
    <row r="216" spans="2:47" x14ac:dyDescent="0.35">
      <c r="B216" t="str">
        <f t="shared" si="76"/>
        <v xml:space="preserve">&lt;li&gt; Greg Dulcich, TE, Broncos. Bye: 14.  &lt;/li&gt;  </v>
      </c>
      <c r="C216" t="str">
        <f t="shared" si="77"/>
        <v xml:space="preserve">&lt;li&gt; Greg Dulcich, TE, Broncos. Bye: 14.  -- &lt;b&gt;$1&lt;/b&gt; &lt;/li&gt;  </v>
      </c>
      <c r="D216" t="str">
        <f t="shared" si="78"/>
        <v xml:space="preserve">&lt;li&gt; Greg Dulcich, TE, Broncos. Bye: 14.  -- &lt;b&gt;$1&lt;/b&gt; &lt;/li&gt;  </v>
      </c>
      <c r="E216" t="str">
        <f t="shared" si="79"/>
        <v xml:space="preserve">&lt;li&gt; Greg Dulcich, TE, Broncos. Bye: 14.  -- &lt;b&gt;$1&lt;/b&gt; &lt;/li&gt;  </v>
      </c>
      <c r="F216" t="str">
        <f t="shared" si="80"/>
        <v xml:space="preserve">&lt;li&gt; Greg Dulcich, TE, Broncos. Bye: 14.  -- &lt;b&gt;$1&lt;/b&gt; &lt;/li&gt;  </v>
      </c>
      <c r="G216" t="str">
        <f t="shared" si="81"/>
        <v xml:space="preserve">&lt;li&gt; Greg Dulcich, TE, Broncos. Bye: 14.  -- &lt;b&gt;$1&lt;/b&gt; &lt;/li&gt;  </v>
      </c>
      <c r="H216" t="s">
        <v>139</v>
      </c>
      <c r="I216" t="s">
        <v>140</v>
      </c>
      <c r="J216" t="s">
        <v>141</v>
      </c>
      <c r="K216" t="s">
        <v>142</v>
      </c>
      <c r="L216" t="s">
        <v>143</v>
      </c>
      <c r="M216" t="s">
        <v>144</v>
      </c>
      <c r="N216" t="s">
        <v>145</v>
      </c>
      <c r="O216" t="s">
        <v>146</v>
      </c>
      <c r="P216" t="str">
        <f t="shared" si="82"/>
        <v xml:space="preserve">
</v>
      </c>
      <c r="Q216" t="str">
        <f t="shared" si="83"/>
        <v xml:space="preserve"> </v>
      </c>
      <c r="R216" t="str">
        <f t="shared" si="84"/>
        <v/>
      </c>
      <c r="S216" t="str">
        <f t="shared" si="85"/>
        <v/>
      </c>
      <c r="T216" t="str">
        <f t="shared" si="86"/>
        <v/>
      </c>
      <c r="U216" t="str">
        <f t="shared" si="87"/>
        <v/>
      </c>
      <c r="V216" t="str">
        <f t="shared" si="88"/>
        <v/>
      </c>
      <c r="W216">
        <f t="shared" si="89"/>
        <v>215</v>
      </c>
      <c r="X216" s="11" t="s">
        <v>147</v>
      </c>
      <c r="Y216" s="12" t="s">
        <v>148</v>
      </c>
      <c r="Z216" s="12" t="s">
        <v>149</v>
      </c>
      <c r="AA216" s="12" t="s">
        <v>150</v>
      </c>
      <c r="AB216" s="1" t="str">
        <f>CONCATENATE(TEs!B44," ",TEs!A44)</f>
        <v>Greg Dulcich</v>
      </c>
      <c r="AC216" t="str">
        <f>TEs!E44</f>
        <v>TE</v>
      </c>
      <c r="AD216" t="str">
        <f>TEs!C44</f>
        <v>Broncos</v>
      </c>
      <c r="AE216">
        <f>TEs!D44</f>
        <v>14</v>
      </c>
      <c r="AF216">
        <f>TEs!P44</f>
        <v>-67</v>
      </c>
      <c r="AG216">
        <f>TEs!R44</f>
        <v>-110</v>
      </c>
      <c r="AH216">
        <f>TEs!T44</f>
        <v>-40</v>
      </c>
      <c r="AI216">
        <f>TEs!V44</f>
        <v>-67</v>
      </c>
      <c r="AJ216" s="70">
        <f>TEs!X44</f>
        <v>-67</v>
      </c>
      <c r="AK216" t="str">
        <f t="shared" si="90"/>
        <v>Greg Dulcich</v>
      </c>
      <c r="AL216" s="52">
        <f t="shared" si="91"/>
        <v>1</v>
      </c>
      <c r="AM216" s="52">
        <f t="shared" si="92"/>
        <v>1</v>
      </c>
      <c r="AN216" s="52">
        <f t="shared" si="93"/>
        <v>1</v>
      </c>
      <c r="AO216" s="52">
        <f t="shared" si="94"/>
        <v>1</v>
      </c>
      <c r="AP216" s="52">
        <f t="shared" si="95"/>
        <v>1</v>
      </c>
      <c r="AQ216">
        <f t="shared" si="96"/>
        <v>1</v>
      </c>
      <c r="AR216">
        <f t="shared" si="97"/>
        <v>1</v>
      </c>
      <c r="AS216">
        <f t="shared" si="98"/>
        <v>1</v>
      </c>
      <c r="AT216">
        <f t="shared" si="99"/>
        <v>1</v>
      </c>
      <c r="AU216">
        <f t="shared" si="100"/>
        <v>1</v>
      </c>
    </row>
    <row r="217" spans="2:47" x14ac:dyDescent="0.35">
      <c r="B217" t="str">
        <f t="shared" si="76"/>
        <v xml:space="preserve">&lt;li&gt; Darnell Washington, TE, Steelers. Bye: 9.  &lt;/li&gt;  </v>
      </c>
      <c r="C217" t="str">
        <f t="shared" si="77"/>
        <v xml:space="preserve">&lt;li&gt; Darnell Washington, TE, Steelers. Bye: 9.  -- &lt;b&gt;$1&lt;/b&gt; &lt;/li&gt;  </v>
      </c>
      <c r="D217" t="str">
        <f t="shared" si="78"/>
        <v xml:space="preserve">&lt;li&gt; Darnell Washington, TE, Steelers. Bye: 9.  -- &lt;b&gt;$1&lt;/b&gt; &lt;/li&gt;  </v>
      </c>
      <c r="E217" t="str">
        <f t="shared" si="79"/>
        <v xml:space="preserve">&lt;li&gt; Darnell Washington, TE, Steelers. Bye: 9.  -- &lt;b&gt;$1&lt;/b&gt; &lt;/li&gt;  </v>
      </c>
      <c r="F217" t="str">
        <f t="shared" si="80"/>
        <v xml:space="preserve">&lt;li&gt; Darnell Washington, TE, Steelers. Bye: 9.  -- &lt;b&gt;$1&lt;/b&gt; &lt;/li&gt;  </v>
      </c>
      <c r="G217" t="str">
        <f t="shared" si="81"/>
        <v xml:space="preserve">&lt;li&gt; Darnell Washington, TE, Steelers. Bye: 9.  -- &lt;b&gt;$1&lt;/b&gt; &lt;/li&gt;  </v>
      </c>
      <c r="H217" t="s">
        <v>139</v>
      </c>
      <c r="I217" t="s">
        <v>140</v>
      </c>
      <c r="J217" t="s">
        <v>141</v>
      </c>
      <c r="K217" t="s">
        <v>142</v>
      </c>
      <c r="L217" t="s">
        <v>143</v>
      </c>
      <c r="M217" t="s">
        <v>144</v>
      </c>
      <c r="N217" t="s">
        <v>145</v>
      </c>
      <c r="O217" t="s">
        <v>146</v>
      </c>
      <c r="P217" t="str">
        <f t="shared" si="82"/>
        <v xml:space="preserve">
</v>
      </c>
      <c r="Q217" t="str">
        <f t="shared" si="83"/>
        <v xml:space="preserve"> </v>
      </c>
      <c r="R217" t="str">
        <f t="shared" si="84"/>
        <v/>
      </c>
      <c r="S217" t="str">
        <f t="shared" si="85"/>
        <v/>
      </c>
      <c r="T217" t="str">
        <f t="shared" si="86"/>
        <v/>
      </c>
      <c r="U217" t="str">
        <f t="shared" si="87"/>
        <v/>
      </c>
      <c r="V217" t="str">
        <f t="shared" si="88"/>
        <v/>
      </c>
      <c r="W217">
        <f t="shared" si="89"/>
        <v>216</v>
      </c>
      <c r="X217" s="11" t="s">
        <v>147</v>
      </c>
      <c r="Y217" s="12" t="s">
        <v>148</v>
      </c>
      <c r="Z217" s="12" t="s">
        <v>149</v>
      </c>
      <c r="AA217" s="12" t="s">
        <v>150</v>
      </c>
      <c r="AB217" s="1" t="str">
        <f>CONCATENATE(TEs!B45," ",TEs!A45)</f>
        <v>Darnell Washington</v>
      </c>
      <c r="AC217" t="str">
        <f>TEs!E45</f>
        <v>TE</v>
      </c>
      <c r="AD217" t="str">
        <f>TEs!C45</f>
        <v>Steelers</v>
      </c>
      <c r="AE217">
        <f>TEs!D45</f>
        <v>9</v>
      </c>
      <c r="AF217">
        <f>TEs!P45</f>
        <v>-61</v>
      </c>
      <c r="AG217">
        <f>TEs!R45</f>
        <v>-114</v>
      </c>
      <c r="AH217">
        <f>TEs!T45</f>
        <v>-34</v>
      </c>
      <c r="AI217">
        <f>TEs!V45</f>
        <v>-61</v>
      </c>
      <c r="AJ217" s="70">
        <f>TEs!X45</f>
        <v>-61</v>
      </c>
      <c r="AK217" t="str">
        <f t="shared" si="90"/>
        <v>Darnell Washington</v>
      </c>
      <c r="AL217" s="52">
        <f t="shared" si="91"/>
        <v>1</v>
      </c>
      <c r="AM217" s="52">
        <f t="shared" si="92"/>
        <v>1</v>
      </c>
      <c r="AN217" s="52">
        <f t="shared" si="93"/>
        <v>1</v>
      </c>
      <c r="AO217" s="52">
        <f t="shared" si="94"/>
        <v>1</v>
      </c>
      <c r="AP217" s="52">
        <f t="shared" si="95"/>
        <v>1</v>
      </c>
      <c r="AQ217">
        <f t="shared" si="96"/>
        <v>1</v>
      </c>
      <c r="AR217">
        <f t="shared" si="97"/>
        <v>1</v>
      </c>
      <c r="AS217">
        <f t="shared" si="98"/>
        <v>1</v>
      </c>
      <c r="AT217">
        <f t="shared" si="99"/>
        <v>1</v>
      </c>
      <c r="AU217">
        <f t="shared" si="100"/>
        <v>1</v>
      </c>
    </row>
    <row r="218" spans="2:47" x14ac:dyDescent="0.35">
      <c r="B218" t="str">
        <f t="shared" si="76"/>
        <v xml:space="preserve">&lt;li&gt; CeeDee Lamb, WR, Cowboys. Bye: 7.  &lt;/li&gt;  </v>
      </c>
      <c r="C218" t="str">
        <f t="shared" si="77"/>
        <v xml:space="preserve">&lt;li&gt; CeeDee Lamb, WR, Cowboys. Bye: 7.  -- &lt;b&gt;$61&lt;/b&gt; &lt;/li&gt;  </v>
      </c>
      <c r="D218" t="str">
        <f t="shared" si="78"/>
        <v xml:space="preserve">&lt;li&gt; CeeDee Lamb, WR, Cowboys. Bye: 7.  -- &lt;b&gt;$66&lt;/b&gt; &lt;/li&gt;  </v>
      </c>
      <c r="E218" t="str">
        <f t="shared" si="79"/>
        <v xml:space="preserve">&lt;li&gt; CeeDee Lamb, WR, Cowboys. Bye: 7.  -- &lt;b&gt;$49&lt;/b&gt; &lt;/li&gt;  </v>
      </c>
      <c r="F218" t="str">
        <f t="shared" si="80"/>
        <v xml:space="preserve">&lt;li&gt; CeeDee Lamb, WR, Cowboys. Bye: 7.  -- &lt;b&gt;$49&lt;/b&gt; &lt;/li&gt;  </v>
      </c>
      <c r="G218" t="str">
        <f t="shared" si="81"/>
        <v xml:space="preserve">&lt;li&gt; CeeDee Lamb, WR, Cowboys. Bye: 7.  -- &lt;b&gt;$58&lt;/b&gt; &lt;/li&gt;  </v>
      </c>
      <c r="H218" t="s">
        <v>139</v>
      </c>
      <c r="I218" t="s">
        <v>140</v>
      </c>
      <c r="J218" t="s">
        <v>141</v>
      </c>
      <c r="K218" t="s">
        <v>142</v>
      </c>
      <c r="L218" t="s">
        <v>143</v>
      </c>
      <c r="M218" t="s">
        <v>144</v>
      </c>
      <c r="N218" t="s">
        <v>145</v>
      </c>
      <c r="O218" t="s">
        <v>146</v>
      </c>
      <c r="P218" t="str">
        <f t="shared" si="82"/>
        <v xml:space="preserve">
</v>
      </c>
      <c r="Q218" t="str">
        <f t="shared" si="83"/>
        <v xml:space="preserve"> </v>
      </c>
      <c r="R218" t="str">
        <f t="shared" si="84"/>
        <v/>
      </c>
      <c r="S218" t="str">
        <f t="shared" si="85"/>
        <v/>
      </c>
      <c r="T218" t="str">
        <f t="shared" si="86"/>
        <v/>
      </c>
      <c r="U218" t="str">
        <f t="shared" si="87"/>
        <v/>
      </c>
      <c r="V218" t="str">
        <f t="shared" si="88"/>
        <v/>
      </c>
      <c r="W218">
        <f t="shared" si="89"/>
        <v>217</v>
      </c>
      <c r="X218" s="11" t="s">
        <v>147</v>
      </c>
      <c r="Y218" s="12" t="s">
        <v>148</v>
      </c>
      <c r="Z218" s="12" t="s">
        <v>149</v>
      </c>
      <c r="AA218" s="12" t="s">
        <v>150</v>
      </c>
      <c r="AB218" s="1" t="str">
        <f>CONCATENATE(WRs!B2," ",WRs!A2)</f>
        <v>CeeDee Lamb</v>
      </c>
      <c r="AC218" t="str">
        <f>WRs!E2</f>
        <v>WR</v>
      </c>
      <c r="AD218" t="str">
        <f>WRs!C2</f>
        <v>Cowboys</v>
      </c>
      <c r="AE218">
        <f>WRs!D2</f>
        <v>7</v>
      </c>
      <c r="AF218">
        <f>WRs!P2</f>
        <v>140</v>
      </c>
      <c r="AG218">
        <f>WRs!R2</f>
        <v>199</v>
      </c>
      <c r="AH218">
        <f>WRs!T2</f>
        <v>88</v>
      </c>
      <c r="AI218">
        <f>WRs!V2</f>
        <v>140</v>
      </c>
      <c r="AJ218" s="70">
        <f>WRs!X2</f>
        <v>138</v>
      </c>
      <c r="AK218" t="str">
        <f t="shared" si="90"/>
        <v>CeeDee Lamb</v>
      </c>
      <c r="AL218" s="52">
        <f t="shared" si="91"/>
        <v>61</v>
      </c>
      <c r="AM218" s="52">
        <f t="shared" si="92"/>
        <v>66</v>
      </c>
      <c r="AN218" s="52">
        <f t="shared" si="93"/>
        <v>49</v>
      </c>
      <c r="AO218" s="52">
        <f t="shared" si="94"/>
        <v>49</v>
      </c>
      <c r="AP218" s="52">
        <f t="shared" si="95"/>
        <v>58</v>
      </c>
      <c r="AQ218">
        <f t="shared" si="96"/>
        <v>140</v>
      </c>
      <c r="AR218">
        <f t="shared" si="97"/>
        <v>199</v>
      </c>
      <c r="AS218">
        <f t="shared" si="98"/>
        <v>88</v>
      </c>
      <c r="AT218">
        <f t="shared" si="99"/>
        <v>140</v>
      </c>
      <c r="AU218">
        <f t="shared" si="100"/>
        <v>138</v>
      </c>
    </row>
    <row r="219" spans="2:47" x14ac:dyDescent="0.35">
      <c r="B219" t="str">
        <f t="shared" si="76"/>
        <v xml:space="preserve">&lt;li&gt; Tyreek Hill, WR, Dolphins. Bye: 6.  &lt;/li&gt;  </v>
      </c>
      <c r="C219" t="str">
        <f t="shared" si="77"/>
        <v xml:space="preserve">&lt;li&gt; Tyreek Hill, WR, Dolphins. Bye: 6.  -- &lt;b&gt;$61&lt;/b&gt; &lt;/li&gt;  </v>
      </c>
      <c r="D219" t="str">
        <f t="shared" si="78"/>
        <v xml:space="preserve">&lt;li&gt; Tyreek Hill, WR, Dolphins. Bye: 6.  -- &lt;b&gt;$61&lt;/b&gt; &lt;/li&gt;  </v>
      </c>
      <c r="E219" t="str">
        <f t="shared" si="79"/>
        <v xml:space="preserve">&lt;li&gt; Tyreek Hill, WR, Dolphins. Bye: 6.  -- &lt;b&gt;$50&lt;/b&gt; &lt;/li&gt;  </v>
      </c>
      <c r="F219" t="str">
        <f t="shared" si="80"/>
        <v xml:space="preserve">&lt;li&gt; Tyreek Hill, WR, Dolphins. Bye: 6.  -- &lt;b&gt;$49&lt;/b&gt; &lt;/li&gt;  </v>
      </c>
      <c r="G219" t="str">
        <f t="shared" si="81"/>
        <v xml:space="preserve">&lt;li&gt; Tyreek Hill, WR, Dolphins. Bye: 6.  -- &lt;b&gt;$58&lt;/b&gt; &lt;/li&gt;  </v>
      </c>
      <c r="H219" t="s">
        <v>139</v>
      </c>
      <c r="I219" t="s">
        <v>140</v>
      </c>
      <c r="J219" t="s">
        <v>141</v>
      </c>
      <c r="K219" t="s">
        <v>142</v>
      </c>
      <c r="L219" t="s">
        <v>143</v>
      </c>
      <c r="M219" t="s">
        <v>144</v>
      </c>
      <c r="N219" t="s">
        <v>145</v>
      </c>
      <c r="O219" t="s">
        <v>146</v>
      </c>
      <c r="P219" t="str">
        <f t="shared" si="82"/>
        <v xml:space="preserve">
</v>
      </c>
      <c r="Q219" t="str">
        <f t="shared" si="83"/>
        <v xml:space="preserve"> </v>
      </c>
      <c r="R219" t="str">
        <f t="shared" si="84"/>
        <v/>
      </c>
      <c r="S219" t="str">
        <f t="shared" si="85"/>
        <v/>
      </c>
      <c r="T219" t="str">
        <f t="shared" si="86"/>
        <v/>
      </c>
      <c r="U219" t="str">
        <f t="shared" si="87"/>
        <v/>
      </c>
      <c r="V219" t="str">
        <f t="shared" si="88"/>
        <v/>
      </c>
      <c r="W219">
        <f t="shared" si="89"/>
        <v>218</v>
      </c>
      <c r="X219" s="11" t="s">
        <v>147</v>
      </c>
      <c r="Y219" s="12" t="s">
        <v>148</v>
      </c>
      <c r="Z219" s="12" t="s">
        <v>149</v>
      </c>
      <c r="AA219" s="12" t="s">
        <v>150</v>
      </c>
      <c r="AB219" s="1" t="str">
        <f>CONCATENATE(WRs!B3," ",WRs!A3)</f>
        <v>Tyreek Hill</v>
      </c>
      <c r="AC219" t="str">
        <f>WRs!E3</f>
        <v>WR</v>
      </c>
      <c r="AD219" t="str">
        <f>WRs!C3</f>
        <v>Dolphins</v>
      </c>
      <c r="AE219">
        <f>WRs!D3</f>
        <v>6</v>
      </c>
      <c r="AF219">
        <f>WRs!P3</f>
        <v>141</v>
      </c>
      <c r="AG219">
        <f>WRs!R3</f>
        <v>184</v>
      </c>
      <c r="AH219">
        <f>WRs!T3</f>
        <v>89</v>
      </c>
      <c r="AI219">
        <f>WRs!V3</f>
        <v>141</v>
      </c>
      <c r="AJ219" s="70">
        <f>WRs!X3</f>
        <v>139</v>
      </c>
      <c r="AK219" t="str">
        <f t="shared" si="90"/>
        <v>Tyreek Hill</v>
      </c>
      <c r="AL219" s="52">
        <f t="shared" si="91"/>
        <v>61</v>
      </c>
      <c r="AM219" s="52">
        <f t="shared" si="92"/>
        <v>61</v>
      </c>
      <c r="AN219" s="52">
        <f t="shared" si="93"/>
        <v>50</v>
      </c>
      <c r="AO219" s="52">
        <f t="shared" si="94"/>
        <v>49</v>
      </c>
      <c r="AP219" s="52">
        <f t="shared" si="95"/>
        <v>58</v>
      </c>
      <c r="AQ219">
        <f t="shared" si="96"/>
        <v>141</v>
      </c>
      <c r="AR219">
        <f t="shared" si="97"/>
        <v>184</v>
      </c>
      <c r="AS219">
        <f t="shared" si="98"/>
        <v>89</v>
      </c>
      <c r="AT219">
        <f t="shared" si="99"/>
        <v>141</v>
      </c>
      <c r="AU219">
        <f t="shared" si="100"/>
        <v>139</v>
      </c>
    </row>
    <row r="220" spans="2:47" x14ac:dyDescent="0.35">
      <c r="B220" t="str">
        <f t="shared" si="76"/>
        <v xml:space="preserve">&lt;li&gt; Amon-Ra St. Brown, WR, Lions. Bye: 5.  &lt;/li&gt;  </v>
      </c>
      <c r="C220" t="str">
        <f t="shared" si="77"/>
        <v xml:space="preserve">&lt;li&gt; Amon-Ra St. Brown, WR, Lions. Bye: 5.  -- &lt;b&gt;$50&lt;/b&gt; &lt;/li&gt;  </v>
      </c>
      <c r="D220" t="str">
        <f t="shared" si="78"/>
        <v xml:space="preserve">&lt;li&gt; Amon-Ra St. Brown, WR, Lions. Bye: 5.  -- &lt;b&gt;$61&lt;/b&gt; &lt;/li&gt;  </v>
      </c>
      <c r="E220" t="str">
        <f t="shared" si="79"/>
        <v xml:space="preserve">&lt;li&gt; Amon-Ra St. Brown, WR, Lions. Bye: 5.  -- &lt;b&gt;$39&lt;/b&gt; &lt;/li&gt;  </v>
      </c>
      <c r="F220" t="str">
        <f t="shared" si="80"/>
        <v xml:space="preserve">&lt;li&gt; Amon-Ra St. Brown, WR, Lions. Bye: 5.  -- &lt;b&gt;$40&lt;/b&gt; &lt;/li&gt;  </v>
      </c>
      <c r="G220" t="str">
        <f t="shared" si="81"/>
        <v xml:space="preserve">&lt;li&gt; Amon-Ra St. Brown, WR, Lions. Bye: 5.  -- &lt;b&gt;$48&lt;/b&gt; &lt;/li&gt;  </v>
      </c>
      <c r="H220" t="s">
        <v>139</v>
      </c>
      <c r="I220" t="s">
        <v>140</v>
      </c>
      <c r="J220" t="s">
        <v>141</v>
      </c>
      <c r="K220" t="s">
        <v>142</v>
      </c>
      <c r="L220" t="s">
        <v>143</v>
      </c>
      <c r="M220" t="s">
        <v>144</v>
      </c>
      <c r="N220" t="s">
        <v>145</v>
      </c>
      <c r="O220" t="s">
        <v>146</v>
      </c>
      <c r="P220" t="str">
        <f t="shared" si="82"/>
        <v xml:space="preserve">
</v>
      </c>
      <c r="Q220" t="str">
        <f t="shared" si="83"/>
        <v xml:space="preserve"> </v>
      </c>
      <c r="R220" t="str">
        <f t="shared" si="84"/>
        <v/>
      </c>
      <c r="S220" t="str">
        <f t="shared" si="85"/>
        <v/>
      </c>
      <c r="T220" t="str">
        <f t="shared" si="86"/>
        <v/>
      </c>
      <c r="U220" t="str">
        <f t="shared" si="87"/>
        <v/>
      </c>
      <c r="V220" t="str">
        <f t="shared" si="88"/>
        <v/>
      </c>
      <c r="W220">
        <f t="shared" si="89"/>
        <v>219</v>
      </c>
      <c r="X220" s="11" t="s">
        <v>147</v>
      </c>
      <c r="Y220" s="12" t="s">
        <v>148</v>
      </c>
      <c r="Z220" s="12" t="s">
        <v>149</v>
      </c>
      <c r="AA220" s="12" t="s">
        <v>150</v>
      </c>
      <c r="AB220" s="1" t="str">
        <f>CONCATENATE(WRs!B4," ",WRs!A4)</f>
        <v>Amon-Ra St. Brown</v>
      </c>
      <c r="AC220" t="str">
        <f>WRs!E4</f>
        <v>WR</v>
      </c>
      <c r="AD220" t="str">
        <f>WRs!C4</f>
        <v>Lions</v>
      </c>
      <c r="AE220">
        <f>WRs!D4</f>
        <v>5</v>
      </c>
      <c r="AF220">
        <f>WRs!P4</f>
        <v>116</v>
      </c>
      <c r="AG220">
        <f>WRs!R4</f>
        <v>183</v>
      </c>
      <c r="AH220">
        <f>WRs!T4</f>
        <v>69</v>
      </c>
      <c r="AI220">
        <f>WRs!V4</f>
        <v>116</v>
      </c>
      <c r="AJ220" s="70">
        <f>WRs!X4</f>
        <v>114</v>
      </c>
      <c r="AK220" t="str">
        <f t="shared" si="90"/>
        <v>Amon-Ra St. Brown</v>
      </c>
      <c r="AL220" s="52">
        <f t="shared" si="91"/>
        <v>50</v>
      </c>
      <c r="AM220" s="52">
        <f t="shared" si="92"/>
        <v>61</v>
      </c>
      <c r="AN220" s="52">
        <f t="shared" si="93"/>
        <v>39</v>
      </c>
      <c r="AO220" s="52">
        <f t="shared" si="94"/>
        <v>40</v>
      </c>
      <c r="AP220" s="52">
        <f t="shared" si="95"/>
        <v>48</v>
      </c>
      <c r="AQ220">
        <f t="shared" si="96"/>
        <v>116</v>
      </c>
      <c r="AR220">
        <f t="shared" si="97"/>
        <v>183</v>
      </c>
      <c r="AS220">
        <f t="shared" si="98"/>
        <v>69</v>
      </c>
      <c r="AT220">
        <f t="shared" si="99"/>
        <v>116</v>
      </c>
      <c r="AU220">
        <f t="shared" si="100"/>
        <v>114</v>
      </c>
    </row>
    <row r="221" spans="2:47" x14ac:dyDescent="0.35">
      <c r="B221" t="str">
        <f t="shared" si="76"/>
        <v xml:space="preserve">&lt;li&gt; Ja'Marr Chase, WR, Bengals. Bye: 12.  &lt;/li&gt; 
&lt;br&gt;&lt;br&gt;
</v>
      </c>
      <c r="C221" t="str">
        <f t="shared" si="77"/>
        <v xml:space="preserve">&lt;li&gt; Ja'Marr Chase, WR, Bengals. Bye: 12.  -- &lt;b&gt;$54&lt;/b&gt; &lt;/li&gt; 
&lt;br&gt;&lt;br&gt;
</v>
      </c>
      <c r="D221" t="str">
        <f t="shared" si="78"/>
        <v xml:space="preserve">&lt;li&gt; Ja'Marr Chase, WR, Bengals. Bye: 12.  -- &lt;b&gt;$58&lt;/b&gt; &lt;/li&gt; 
&lt;br&gt;&lt;br&gt;
</v>
      </c>
      <c r="E221" t="str">
        <f t="shared" si="79"/>
        <v xml:space="preserve">&lt;li&gt; Ja'Marr Chase, WR, Bengals. Bye: 12.  -- &lt;b&gt;$48&lt;/b&gt; &lt;/li&gt; 
&lt;br&gt;&lt;br&gt;
</v>
      </c>
      <c r="F221" t="str">
        <f t="shared" si="80"/>
        <v xml:space="preserve">&lt;li&gt; Ja'Marr Chase, WR, Bengals. Bye: 12.  -- &lt;b&gt;$43&lt;/b&gt; &lt;/li&gt; 
&lt;br&gt;&lt;br&gt;
</v>
      </c>
      <c r="G221" t="str">
        <f t="shared" si="81"/>
        <v xml:space="preserve">&lt;li&gt; Ja'Marr Chase, WR, Bengals. Bye: 12.  -- &lt;b&gt;$52&lt;/b&gt; &lt;/li&gt; 
&lt;br&gt;&lt;br&gt;
</v>
      </c>
      <c r="H221" t="s">
        <v>139</v>
      </c>
      <c r="I221" t="s">
        <v>140</v>
      </c>
      <c r="J221" t="s">
        <v>141</v>
      </c>
      <c r="K221" t="s">
        <v>142</v>
      </c>
      <c r="L221" t="s">
        <v>143</v>
      </c>
      <c r="M221" t="s">
        <v>144</v>
      </c>
      <c r="N221" t="s">
        <v>145</v>
      </c>
      <c r="O221" t="s">
        <v>146</v>
      </c>
      <c r="P221" t="str">
        <f t="shared" si="82"/>
        <v xml:space="preserve">
</v>
      </c>
      <c r="Q221" t="str">
        <f t="shared" si="83"/>
        <v xml:space="preserve">
&lt;br&gt;&lt;br&gt;
</v>
      </c>
      <c r="R221" t="str">
        <f t="shared" si="84"/>
        <v/>
      </c>
      <c r="S221" t="str">
        <f t="shared" si="85"/>
        <v/>
      </c>
      <c r="T221" t="str">
        <f t="shared" si="86"/>
        <v/>
      </c>
      <c r="U221" t="str">
        <f t="shared" si="87"/>
        <v/>
      </c>
      <c r="V221" t="str">
        <f t="shared" si="88"/>
        <v/>
      </c>
      <c r="W221">
        <f t="shared" si="89"/>
        <v>220</v>
      </c>
      <c r="X221" s="11" t="s">
        <v>147</v>
      </c>
      <c r="Y221" s="12" t="s">
        <v>148</v>
      </c>
      <c r="Z221" s="12" t="s">
        <v>149</v>
      </c>
      <c r="AA221" s="12" t="s">
        <v>150</v>
      </c>
      <c r="AB221" s="1" t="str">
        <f>CONCATENATE(WRs!B5," ",WRs!A5)</f>
        <v>Ja'Marr Chase</v>
      </c>
      <c r="AC221" t="str">
        <f>WRs!E5</f>
        <v>WR</v>
      </c>
      <c r="AD221" t="str">
        <f>WRs!C5</f>
        <v>Bengals</v>
      </c>
      <c r="AE221">
        <f>WRs!D5</f>
        <v>12</v>
      </c>
      <c r="AF221">
        <f>WRs!P5</f>
        <v>125</v>
      </c>
      <c r="AG221">
        <f>WRs!R5</f>
        <v>175</v>
      </c>
      <c r="AH221">
        <f>WRs!T5</f>
        <v>86</v>
      </c>
      <c r="AI221">
        <f>WRs!V5</f>
        <v>125</v>
      </c>
      <c r="AJ221" s="70">
        <f>WRs!X5</f>
        <v>123</v>
      </c>
      <c r="AK221" t="str">
        <f t="shared" si="90"/>
        <v>Ja'Marr Chase</v>
      </c>
      <c r="AL221" s="52">
        <f t="shared" si="91"/>
        <v>54</v>
      </c>
      <c r="AM221" s="52">
        <f t="shared" si="92"/>
        <v>58</v>
      </c>
      <c r="AN221" s="52">
        <f t="shared" si="93"/>
        <v>48</v>
      </c>
      <c r="AO221" s="52">
        <f t="shared" si="94"/>
        <v>43</v>
      </c>
      <c r="AP221" s="52">
        <f t="shared" si="95"/>
        <v>52</v>
      </c>
      <c r="AQ221">
        <f t="shared" si="96"/>
        <v>125</v>
      </c>
      <c r="AR221">
        <f t="shared" si="97"/>
        <v>175</v>
      </c>
      <c r="AS221">
        <f t="shared" si="98"/>
        <v>86</v>
      </c>
      <c r="AT221">
        <f t="shared" si="99"/>
        <v>125</v>
      </c>
      <c r="AU221">
        <f t="shared" si="100"/>
        <v>123</v>
      </c>
    </row>
    <row r="222" spans="2:47" x14ac:dyDescent="0.35">
      <c r="B222" t="str">
        <f t="shared" si="76"/>
        <v xml:space="preserve">&lt;li&gt; Justin Jefferson, WR, Vikings. Bye: 6.  &lt;/li&gt;  </v>
      </c>
      <c r="C222" t="str">
        <f t="shared" si="77"/>
        <v xml:space="preserve">&lt;li&gt; Justin Jefferson, WR, Vikings. Bye: 6.  -- &lt;b&gt;$54&lt;/b&gt; &lt;/li&gt;  </v>
      </c>
      <c r="D222" t="str">
        <f t="shared" si="78"/>
        <v xml:space="preserve">&lt;li&gt; Justin Jefferson, WR, Vikings. Bye: 6.  -- &lt;b&gt;$56&lt;/b&gt; &lt;/li&gt;  </v>
      </c>
      <c r="E222" t="str">
        <f t="shared" si="79"/>
        <v xml:space="preserve">&lt;li&gt; Justin Jefferson, WR, Vikings. Bye: 6.  -- &lt;b&gt;$42&lt;/b&gt; &lt;/li&gt;  </v>
      </c>
      <c r="F222" t="str">
        <f t="shared" si="80"/>
        <v xml:space="preserve">&lt;li&gt; Justin Jefferson, WR, Vikings. Bye: 6.  -- &lt;b&gt;$43&lt;/b&gt; &lt;/li&gt;  </v>
      </c>
      <c r="G222" t="str">
        <f t="shared" si="81"/>
        <v xml:space="preserve">&lt;li&gt; Justin Jefferson, WR, Vikings. Bye: 6.  -- &lt;b&gt;$51&lt;/b&gt; &lt;/li&gt;  </v>
      </c>
      <c r="H222" t="s">
        <v>139</v>
      </c>
      <c r="I222" t="s">
        <v>140</v>
      </c>
      <c r="J222" t="s">
        <v>141</v>
      </c>
      <c r="K222" t="s">
        <v>142</v>
      </c>
      <c r="L222" t="s">
        <v>143</v>
      </c>
      <c r="M222" t="s">
        <v>144</v>
      </c>
      <c r="N222" t="s">
        <v>145</v>
      </c>
      <c r="O222" t="s">
        <v>146</v>
      </c>
      <c r="P222" t="str">
        <f t="shared" si="82"/>
        <v xml:space="preserve">
</v>
      </c>
      <c r="Q222" t="str">
        <f t="shared" si="83"/>
        <v xml:space="preserve"> </v>
      </c>
      <c r="R222" t="str">
        <f t="shared" si="84"/>
        <v/>
      </c>
      <c r="S222" t="str">
        <f t="shared" si="85"/>
        <v/>
      </c>
      <c r="T222" t="str">
        <f t="shared" si="86"/>
        <v/>
      </c>
      <c r="U222" t="str">
        <f t="shared" si="87"/>
        <v/>
      </c>
      <c r="V222" t="str">
        <f t="shared" si="88"/>
        <v/>
      </c>
      <c r="W222">
        <f t="shared" si="89"/>
        <v>221</v>
      </c>
      <c r="X222" s="11" t="s">
        <v>147</v>
      </c>
      <c r="Y222" s="12" t="s">
        <v>148</v>
      </c>
      <c r="Z222" s="12" t="s">
        <v>149</v>
      </c>
      <c r="AA222" s="12" t="s">
        <v>150</v>
      </c>
      <c r="AB222" s="1" t="str">
        <f>CONCATENATE(WRs!B6," ",WRs!A6)</f>
        <v>Justin Jefferson</v>
      </c>
      <c r="AC222" t="str">
        <f>WRs!E6</f>
        <v>WR</v>
      </c>
      <c r="AD222" t="str">
        <f>WRs!C6</f>
        <v>Vikings</v>
      </c>
      <c r="AE222">
        <f>WRs!D6</f>
        <v>6</v>
      </c>
      <c r="AF222">
        <f>WRs!P6</f>
        <v>124</v>
      </c>
      <c r="AG222">
        <f>WRs!R6</f>
        <v>170</v>
      </c>
      <c r="AH222">
        <f>WRs!T6</f>
        <v>75</v>
      </c>
      <c r="AI222">
        <f>WRs!V6</f>
        <v>124</v>
      </c>
      <c r="AJ222" s="70">
        <f>WRs!X6</f>
        <v>122</v>
      </c>
      <c r="AK222" t="str">
        <f t="shared" si="90"/>
        <v>Justin Jefferson</v>
      </c>
      <c r="AL222" s="52">
        <f t="shared" si="91"/>
        <v>54</v>
      </c>
      <c r="AM222" s="52">
        <f t="shared" si="92"/>
        <v>56</v>
      </c>
      <c r="AN222" s="52">
        <f t="shared" si="93"/>
        <v>42</v>
      </c>
      <c r="AO222" s="52">
        <f t="shared" si="94"/>
        <v>43</v>
      </c>
      <c r="AP222" s="52">
        <f t="shared" si="95"/>
        <v>51</v>
      </c>
      <c r="AQ222">
        <f t="shared" si="96"/>
        <v>124</v>
      </c>
      <c r="AR222">
        <f t="shared" si="97"/>
        <v>170</v>
      </c>
      <c r="AS222">
        <f t="shared" si="98"/>
        <v>75</v>
      </c>
      <c r="AT222">
        <f t="shared" si="99"/>
        <v>124</v>
      </c>
      <c r="AU222">
        <f t="shared" si="100"/>
        <v>122</v>
      </c>
    </row>
    <row r="223" spans="2:47" x14ac:dyDescent="0.35">
      <c r="B223" t="str">
        <f t="shared" si="76"/>
        <v xml:space="preserve">&lt;li&gt; A.J.  Brown, WR, Eagles. Bye: 5.  &lt;/li&gt;  </v>
      </c>
      <c r="C223" t="str">
        <f t="shared" si="77"/>
        <v xml:space="preserve">&lt;li&gt; A.J.  Brown, WR, Eagles. Bye: 5.  -- &lt;b&gt;$50&lt;/b&gt; &lt;/li&gt;  </v>
      </c>
      <c r="D223" t="str">
        <f t="shared" si="78"/>
        <v xml:space="preserve">&lt;li&gt; A.J.  Brown, WR, Eagles. Bye: 5.  -- &lt;b&gt;$46&lt;/b&gt; &lt;/li&gt;  </v>
      </c>
      <c r="E223" t="str">
        <f t="shared" si="79"/>
        <v xml:space="preserve">&lt;li&gt; A.J.  Brown, WR, Eagles. Bye: 5.  -- &lt;b&gt;$43&lt;/b&gt; &lt;/li&gt;  </v>
      </c>
      <c r="F223" t="str">
        <f t="shared" si="80"/>
        <v xml:space="preserve">&lt;li&gt; A.J.  Brown, WR, Eagles. Bye: 5.  -- &lt;b&gt;$40&lt;/b&gt; &lt;/li&gt;  </v>
      </c>
      <c r="G223" t="str">
        <f t="shared" si="81"/>
        <v xml:space="preserve">&lt;li&gt; A.J.  Brown, WR, Eagles. Bye: 5.  -- &lt;b&gt;$47&lt;/b&gt; &lt;/li&gt;  </v>
      </c>
      <c r="H223" t="s">
        <v>139</v>
      </c>
      <c r="I223" t="s">
        <v>140</v>
      </c>
      <c r="J223" t="s">
        <v>141</v>
      </c>
      <c r="K223" t="s">
        <v>142</v>
      </c>
      <c r="L223" t="s">
        <v>143</v>
      </c>
      <c r="M223" t="s">
        <v>144</v>
      </c>
      <c r="N223" t="s">
        <v>145</v>
      </c>
      <c r="O223" t="s">
        <v>146</v>
      </c>
      <c r="P223" t="str">
        <f t="shared" si="82"/>
        <v xml:space="preserve">
</v>
      </c>
      <c r="Q223" t="str">
        <f t="shared" si="83"/>
        <v xml:space="preserve"> </v>
      </c>
      <c r="R223" t="str">
        <f t="shared" si="84"/>
        <v/>
      </c>
      <c r="S223" t="str">
        <f t="shared" si="85"/>
        <v/>
      </c>
      <c r="T223" t="str">
        <f t="shared" si="86"/>
        <v/>
      </c>
      <c r="U223" t="str">
        <f t="shared" si="87"/>
        <v/>
      </c>
      <c r="V223" t="str">
        <f t="shared" si="88"/>
        <v/>
      </c>
      <c r="W223">
        <f t="shared" si="89"/>
        <v>222</v>
      </c>
      <c r="X223" s="11" t="s">
        <v>147</v>
      </c>
      <c r="Y223" s="12" t="s">
        <v>148</v>
      </c>
      <c r="Z223" s="12" t="s">
        <v>149</v>
      </c>
      <c r="AA223" s="12" t="s">
        <v>150</v>
      </c>
      <c r="AB223" s="1" t="str">
        <f>CONCATENATE(WRs!B7," ",WRs!A7)</f>
        <v>A.J.  Brown</v>
      </c>
      <c r="AC223" t="str">
        <f>WRs!E7</f>
        <v>WR</v>
      </c>
      <c r="AD223" t="str">
        <f>WRs!C7</f>
        <v>Eagles</v>
      </c>
      <c r="AE223">
        <f>WRs!D7</f>
        <v>5</v>
      </c>
      <c r="AF223">
        <f>WRs!P7</f>
        <v>115</v>
      </c>
      <c r="AG223">
        <f>WRs!R7</f>
        <v>139</v>
      </c>
      <c r="AH223">
        <f>WRs!T7</f>
        <v>77</v>
      </c>
      <c r="AI223">
        <f>WRs!V7</f>
        <v>115</v>
      </c>
      <c r="AJ223" s="70">
        <f>WRs!X7</f>
        <v>113</v>
      </c>
      <c r="AK223" t="str">
        <f t="shared" si="90"/>
        <v>A.J.  Brown</v>
      </c>
      <c r="AL223" s="52">
        <f t="shared" si="91"/>
        <v>50</v>
      </c>
      <c r="AM223" s="52">
        <f t="shared" si="92"/>
        <v>46</v>
      </c>
      <c r="AN223" s="52">
        <f t="shared" si="93"/>
        <v>43</v>
      </c>
      <c r="AO223" s="52">
        <f t="shared" si="94"/>
        <v>40</v>
      </c>
      <c r="AP223" s="52">
        <f t="shared" si="95"/>
        <v>47</v>
      </c>
      <c r="AQ223">
        <f t="shared" si="96"/>
        <v>115</v>
      </c>
      <c r="AR223">
        <f t="shared" si="97"/>
        <v>139</v>
      </c>
      <c r="AS223">
        <f t="shared" si="98"/>
        <v>77</v>
      </c>
      <c r="AT223">
        <f t="shared" si="99"/>
        <v>115</v>
      </c>
      <c r="AU223">
        <f t="shared" si="100"/>
        <v>113</v>
      </c>
    </row>
    <row r="224" spans="2:47" x14ac:dyDescent="0.35">
      <c r="B224" t="str">
        <f t="shared" si="76"/>
        <v xml:space="preserve">&lt;li&gt; Garrett Wilson, WR, Jets. Bye: 12.  &lt;/li&gt;  </v>
      </c>
      <c r="C224" t="str">
        <f t="shared" si="77"/>
        <v xml:space="preserve">&lt;li&gt; Garrett Wilson, WR, Jets. Bye: 12.  -- &lt;b&gt;$34&lt;/b&gt; &lt;/li&gt;  </v>
      </c>
      <c r="D224" t="str">
        <f t="shared" si="78"/>
        <v xml:space="preserve">&lt;li&gt; Garrett Wilson, WR, Jets. Bye: 12.  -- &lt;b&gt;$35&lt;/b&gt; &lt;/li&gt;  </v>
      </c>
      <c r="E224" t="str">
        <f t="shared" si="79"/>
        <v xml:space="preserve">&lt;li&gt; Garrett Wilson, WR, Jets. Bye: 12.  -- &lt;b&gt;$27&lt;/b&gt; &lt;/li&gt;  </v>
      </c>
      <c r="F224" t="str">
        <f t="shared" si="80"/>
        <v xml:space="preserve">&lt;li&gt; Garrett Wilson, WR, Jets. Bye: 12.  -- &lt;b&gt;$27&lt;/b&gt; &lt;/li&gt;  </v>
      </c>
      <c r="G224" t="str">
        <f t="shared" si="81"/>
        <v xml:space="preserve">&lt;li&gt; Garrett Wilson, WR, Jets. Bye: 12.  -- &lt;b&gt;$32&lt;/b&gt; &lt;/li&gt;  </v>
      </c>
      <c r="H224" t="s">
        <v>139</v>
      </c>
      <c r="I224" t="s">
        <v>140</v>
      </c>
      <c r="J224" t="s">
        <v>141</v>
      </c>
      <c r="K224" t="s">
        <v>142</v>
      </c>
      <c r="L224" t="s">
        <v>143</v>
      </c>
      <c r="M224" t="s">
        <v>144</v>
      </c>
      <c r="N224" t="s">
        <v>145</v>
      </c>
      <c r="O224" t="s">
        <v>146</v>
      </c>
      <c r="P224" t="str">
        <f t="shared" si="82"/>
        <v xml:space="preserve">
</v>
      </c>
      <c r="Q224" t="str">
        <f t="shared" si="83"/>
        <v xml:space="preserve"> </v>
      </c>
      <c r="R224" t="str">
        <f t="shared" si="84"/>
        <v/>
      </c>
      <c r="S224" t="str">
        <f t="shared" si="85"/>
        <v/>
      </c>
      <c r="T224" t="str">
        <f t="shared" si="86"/>
        <v/>
      </c>
      <c r="U224" t="str">
        <f t="shared" si="87"/>
        <v/>
      </c>
      <c r="V224" t="str">
        <f t="shared" si="88"/>
        <v/>
      </c>
      <c r="W224">
        <f t="shared" si="89"/>
        <v>223</v>
      </c>
      <c r="X224" s="11" t="s">
        <v>147</v>
      </c>
      <c r="Y224" s="12" t="s">
        <v>148</v>
      </c>
      <c r="Z224" s="12" t="s">
        <v>149</v>
      </c>
      <c r="AA224" s="12" t="s">
        <v>150</v>
      </c>
      <c r="AB224" s="1" t="str">
        <f>CONCATENATE(WRs!B8," ",WRs!A8)</f>
        <v>Garrett Wilson</v>
      </c>
      <c r="AC224" t="str">
        <f>WRs!E8</f>
        <v>WR</v>
      </c>
      <c r="AD224" t="str">
        <f>WRs!C8</f>
        <v>Jets</v>
      </c>
      <c r="AE224">
        <f>WRs!D8</f>
        <v>12</v>
      </c>
      <c r="AF224">
        <f>WRs!P8</f>
        <v>78</v>
      </c>
      <c r="AG224">
        <f>WRs!R8</f>
        <v>106</v>
      </c>
      <c r="AH224">
        <f>WRs!T8</f>
        <v>47</v>
      </c>
      <c r="AI224">
        <f>WRs!V8</f>
        <v>78</v>
      </c>
      <c r="AJ224" s="70">
        <f>WRs!X8</f>
        <v>76</v>
      </c>
      <c r="AK224" t="str">
        <f t="shared" si="90"/>
        <v>Garrett Wilson</v>
      </c>
      <c r="AL224" s="52">
        <f t="shared" si="91"/>
        <v>34</v>
      </c>
      <c r="AM224" s="52">
        <f t="shared" si="92"/>
        <v>35</v>
      </c>
      <c r="AN224" s="52">
        <f t="shared" si="93"/>
        <v>27</v>
      </c>
      <c r="AO224" s="52">
        <f t="shared" si="94"/>
        <v>27</v>
      </c>
      <c r="AP224" s="52">
        <f t="shared" si="95"/>
        <v>32</v>
      </c>
      <c r="AQ224">
        <f t="shared" si="96"/>
        <v>78</v>
      </c>
      <c r="AR224">
        <f t="shared" si="97"/>
        <v>106</v>
      </c>
      <c r="AS224">
        <f t="shared" si="98"/>
        <v>47</v>
      </c>
      <c r="AT224">
        <f t="shared" si="99"/>
        <v>78</v>
      </c>
      <c r="AU224">
        <f t="shared" si="100"/>
        <v>76</v>
      </c>
    </row>
    <row r="225" spans="2:47" x14ac:dyDescent="0.35">
      <c r="B225" t="str">
        <f t="shared" si="76"/>
        <v xml:space="preserve">&lt;li&gt; Puka Nacua, WR, Rams. Bye: 6.  &lt;/li&gt;  </v>
      </c>
      <c r="C225" t="str">
        <f t="shared" si="77"/>
        <v xml:space="preserve">&lt;li&gt; Puka Nacua, WR, Rams. Bye: 6.  -- &lt;b&gt;$28&lt;/b&gt; &lt;/li&gt;  </v>
      </c>
      <c r="D225" t="str">
        <f t="shared" si="78"/>
        <v xml:space="preserve">&lt;li&gt; Puka Nacua, WR, Rams. Bye: 6.  -- &lt;b&gt;$32&lt;/b&gt; &lt;/li&gt;  </v>
      </c>
      <c r="E225" t="str">
        <f t="shared" si="79"/>
        <v xml:space="preserve">&lt;li&gt; Puka Nacua, WR, Rams. Bye: 6.  -- &lt;b&gt;$17&lt;/b&gt; &lt;/li&gt;  </v>
      </c>
      <c r="F225" t="str">
        <f t="shared" si="80"/>
        <v xml:space="preserve">&lt;li&gt; Puka Nacua, WR, Rams. Bye: 6.  -- &lt;b&gt;$22&lt;/b&gt; &lt;/li&gt;  </v>
      </c>
      <c r="G225" t="str">
        <f t="shared" si="81"/>
        <v xml:space="preserve">&lt;li&gt; Puka Nacua, WR, Rams. Bye: 6.  -- &lt;b&gt;$26&lt;/b&gt; &lt;/li&gt;  </v>
      </c>
      <c r="H225" t="s">
        <v>139</v>
      </c>
      <c r="I225" t="s">
        <v>140</v>
      </c>
      <c r="J225" t="s">
        <v>141</v>
      </c>
      <c r="K225" t="s">
        <v>142</v>
      </c>
      <c r="L225" t="s">
        <v>143</v>
      </c>
      <c r="M225" t="s">
        <v>144</v>
      </c>
      <c r="N225" t="s">
        <v>145</v>
      </c>
      <c r="O225" t="s">
        <v>146</v>
      </c>
      <c r="P225" t="str">
        <f t="shared" si="82"/>
        <v xml:space="preserve">
</v>
      </c>
      <c r="Q225" t="str">
        <f t="shared" si="83"/>
        <v xml:space="preserve"> </v>
      </c>
      <c r="R225" t="str">
        <f t="shared" si="84"/>
        <v/>
      </c>
      <c r="S225" t="str">
        <f t="shared" si="85"/>
        <v/>
      </c>
      <c r="T225" t="str">
        <f t="shared" si="86"/>
        <v/>
      </c>
      <c r="U225" t="str">
        <f t="shared" si="87"/>
        <v/>
      </c>
      <c r="V225" t="str">
        <f t="shared" si="88"/>
        <v/>
      </c>
      <c r="W225">
        <f t="shared" si="89"/>
        <v>224</v>
      </c>
      <c r="X225" s="11" t="s">
        <v>147</v>
      </c>
      <c r="Y225" s="12" t="s">
        <v>148</v>
      </c>
      <c r="Z225" s="12" t="s">
        <v>149</v>
      </c>
      <c r="AA225" s="12" t="s">
        <v>150</v>
      </c>
      <c r="AB225" s="1" t="str">
        <f>CONCATENATE(WRs!B9," ",WRs!A9)</f>
        <v>Puka Nacua</v>
      </c>
      <c r="AC225" t="str">
        <f>WRs!E9</f>
        <v>WR</v>
      </c>
      <c r="AD225" t="str">
        <f>WRs!C9</f>
        <v>Rams</v>
      </c>
      <c r="AE225">
        <f>WRs!D9</f>
        <v>6</v>
      </c>
      <c r="AF225">
        <f>WRs!P9</f>
        <v>63</v>
      </c>
      <c r="AG225">
        <f>WRs!R9</f>
        <v>95</v>
      </c>
      <c r="AH225">
        <f>WRs!T9</f>
        <v>30</v>
      </c>
      <c r="AI225">
        <f>WRs!V9</f>
        <v>63</v>
      </c>
      <c r="AJ225" s="70">
        <f>WRs!X9</f>
        <v>61</v>
      </c>
      <c r="AK225" t="str">
        <f t="shared" si="90"/>
        <v>Puka Nacua</v>
      </c>
      <c r="AL225" s="52">
        <f t="shared" si="91"/>
        <v>28</v>
      </c>
      <c r="AM225" s="52">
        <f t="shared" si="92"/>
        <v>32</v>
      </c>
      <c r="AN225" s="52">
        <f t="shared" si="93"/>
        <v>17</v>
      </c>
      <c r="AO225" s="52">
        <f t="shared" si="94"/>
        <v>22</v>
      </c>
      <c r="AP225" s="52">
        <f t="shared" si="95"/>
        <v>26</v>
      </c>
      <c r="AQ225">
        <f t="shared" si="96"/>
        <v>63</v>
      </c>
      <c r="AR225">
        <f t="shared" si="97"/>
        <v>95</v>
      </c>
      <c r="AS225">
        <f t="shared" si="98"/>
        <v>30</v>
      </c>
      <c r="AT225">
        <f t="shared" si="99"/>
        <v>63</v>
      </c>
      <c r="AU225">
        <f t="shared" si="100"/>
        <v>61</v>
      </c>
    </row>
    <row r="226" spans="2:47" x14ac:dyDescent="0.35">
      <c r="B226" t="str">
        <f t="shared" si="76"/>
        <v xml:space="preserve">&lt;li&gt; Davante Adams, WR, Raiders. Bye: 10.  &lt;/li&gt;  </v>
      </c>
      <c r="C226" t="str">
        <f t="shared" si="77"/>
        <v xml:space="preserve">&lt;li&gt; Davante Adams, WR, Raiders. Bye: 10.  -- &lt;b&gt;$19&lt;/b&gt; &lt;/li&gt;  </v>
      </c>
      <c r="D226" t="str">
        <f t="shared" si="78"/>
        <v xml:space="preserve">&lt;li&gt; Davante Adams, WR, Raiders. Bye: 10.  -- &lt;b&gt;$23&lt;/b&gt; &lt;/li&gt;  </v>
      </c>
      <c r="E226" t="str">
        <f t="shared" si="79"/>
        <v xml:space="preserve">&lt;li&gt; Davante Adams, WR, Raiders. Bye: 10.  -- &lt;b&gt;$15&lt;/b&gt; &lt;/li&gt;  </v>
      </c>
      <c r="F226" t="str">
        <f t="shared" si="80"/>
        <v xml:space="preserve">&lt;li&gt; Davante Adams, WR, Raiders. Bye: 10.  -- &lt;b&gt;$16&lt;/b&gt; &lt;/li&gt;  </v>
      </c>
      <c r="G226" t="str">
        <f t="shared" si="81"/>
        <v xml:space="preserve">&lt;li&gt; Davante Adams, WR, Raiders. Bye: 10.  -- &lt;b&gt;$18&lt;/b&gt; &lt;/li&gt;  </v>
      </c>
      <c r="H226" t="s">
        <v>139</v>
      </c>
      <c r="I226" t="s">
        <v>140</v>
      </c>
      <c r="J226" t="s">
        <v>141</v>
      </c>
      <c r="K226" t="s">
        <v>142</v>
      </c>
      <c r="L226" t="s">
        <v>143</v>
      </c>
      <c r="M226" t="s">
        <v>144</v>
      </c>
      <c r="N226" t="s">
        <v>145</v>
      </c>
      <c r="O226" t="s">
        <v>146</v>
      </c>
      <c r="P226" t="str">
        <f t="shared" si="82"/>
        <v xml:space="preserve">
</v>
      </c>
      <c r="Q226" t="str">
        <f t="shared" si="83"/>
        <v xml:space="preserve"> </v>
      </c>
      <c r="R226" t="str">
        <f t="shared" si="84"/>
        <v/>
      </c>
      <c r="S226" t="str">
        <f t="shared" si="85"/>
        <v/>
      </c>
      <c r="T226" t="str">
        <f t="shared" si="86"/>
        <v/>
      </c>
      <c r="U226" t="str">
        <f t="shared" si="87"/>
        <v/>
      </c>
      <c r="V226" t="str">
        <f t="shared" si="88"/>
        <v/>
      </c>
      <c r="W226">
        <f t="shared" si="89"/>
        <v>225</v>
      </c>
      <c r="X226" s="11" t="s">
        <v>147</v>
      </c>
      <c r="Y226" s="12" t="s">
        <v>148</v>
      </c>
      <c r="Z226" s="12" t="s">
        <v>149</v>
      </c>
      <c r="AA226" s="12" t="s">
        <v>150</v>
      </c>
      <c r="AB226" s="1" t="str">
        <f>CONCATENATE(WRs!B10," ",WRs!A10)</f>
        <v>Davante Adams</v>
      </c>
      <c r="AC226" t="str">
        <f>WRs!E10</f>
        <v>WR</v>
      </c>
      <c r="AD226" t="str">
        <f>WRs!C10</f>
        <v>Raiders</v>
      </c>
      <c r="AE226">
        <f>WRs!D10</f>
        <v>10</v>
      </c>
      <c r="AF226">
        <f>WRs!P10</f>
        <v>44</v>
      </c>
      <c r="AG226">
        <f>WRs!R10</f>
        <v>68</v>
      </c>
      <c r="AH226">
        <f>WRs!T10</f>
        <v>26</v>
      </c>
      <c r="AI226">
        <f>WRs!V10</f>
        <v>44</v>
      </c>
      <c r="AJ226" s="70">
        <f>WRs!X10</f>
        <v>42</v>
      </c>
      <c r="AK226" t="str">
        <f t="shared" si="90"/>
        <v>Davante Adams</v>
      </c>
      <c r="AL226" s="52">
        <f t="shared" si="91"/>
        <v>19</v>
      </c>
      <c r="AM226" s="52">
        <f t="shared" si="92"/>
        <v>23</v>
      </c>
      <c r="AN226" s="52">
        <f t="shared" si="93"/>
        <v>15</v>
      </c>
      <c r="AO226" s="52">
        <f t="shared" si="94"/>
        <v>16</v>
      </c>
      <c r="AP226" s="52">
        <f t="shared" si="95"/>
        <v>18</v>
      </c>
      <c r="AQ226">
        <f t="shared" si="96"/>
        <v>44</v>
      </c>
      <c r="AR226">
        <f t="shared" si="97"/>
        <v>68</v>
      </c>
      <c r="AS226">
        <f t="shared" si="98"/>
        <v>26</v>
      </c>
      <c r="AT226">
        <f t="shared" si="99"/>
        <v>44</v>
      </c>
      <c r="AU226">
        <f t="shared" si="100"/>
        <v>42</v>
      </c>
    </row>
    <row r="227" spans="2:47" x14ac:dyDescent="0.35">
      <c r="B227" t="str">
        <f t="shared" si="76"/>
        <v xml:space="preserve">&lt;li&gt; Deebo Samuel, WR, 49ers. Bye: 9.  &lt;/li&gt;  </v>
      </c>
      <c r="C227" t="str">
        <f t="shared" si="77"/>
        <v xml:space="preserve">&lt;li&gt; Deebo Samuel, WR, 49ers. Bye: 9.  -- &lt;b&gt;$28&lt;/b&gt; &lt;/li&gt;  </v>
      </c>
      <c r="D227" t="str">
        <f t="shared" si="78"/>
        <v xml:space="preserve">&lt;li&gt; Deebo Samuel, WR, 49ers. Bye: 9.  -- &lt;b&gt;$21&lt;/b&gt; &lt;/li&gt;  </v>
      </c>
      <c r="E227" t="str">
        <f t="shared" si="79"/>
        <v xml:space="preserve">&lt;li&gt; Deebo Samuel, WR, 49ers. Bye: 9.  -- &lt;b&gt;$25&lt;/b&gt; &lt;/li&gt;  </v>
      </c>
      <c r="F227" t="str">
        <f t="shared" si="80"/>
        <v xml:space="preserve">&lt;li&gt; Deebo Samuel, WR, 49ers. Bye: 9.  -- &lt;b&gt;$22&lt;/b&gt; &lt;/li&gt;  </v>
      </c>
      <c r="G227" t="str">
        <f t="shared" si="81"/>
        <v xml:space="preserve">&lt;li&gt; Deebo Samuel, WR, 49ers. Bye: 9.  -- &lt;b&gt;$26&lt;/b&gt; &lt;/li&gt;  </v>
      </c>
      <c r="H227" t="s">
        <v>139</v>
      </c>
      <c r="I227" t="s">
        <v>140</v>
      </c>
      <c r="J227" t="s">
        <v>141</v>
      </c>
      <c r="K227" t="s">
        <v>142</v>
      </c>
      <c r="L227" t="s">
        <v>143</v>
      </c>
      <c r="M227" t="s">
        <v>144</v>
      </c>
      <c r="N227" t="s">
        <v>145</v>
      </c>
      <c r="O227" t="s">
        <v>146</v>
      </c>
      <c r="P227" t="str">
        <f t="shared" si="82"/>
        <v xml:space="preserve">
</v>
      </c>
      <c r="Q227" t="str">
        <f t="shared" si="83"/>
        <v xml:space="preserve"> </v>
      </c>
      <c r="R227" t="str">
        <f t="shared" si="84"/>
        <v/>
      </c>
      <c r="S227" t="str">
        <f t="shared" si="85"/>
        <v/>
      </c>
      <c r="T227" t="str">
        <f t="shared" si="86"/>
        <v/>
      </c>
      <c r="U227" t="str">
        <f t="shared" si="87"/>
        <v/>
      </c>
      <c r="V227" t="str">
        <f t="shared" si="88"/>
        <v/>
      </c>
      <c r="W227">
        <f t="shared" si="89"/>
        <v>226</v>
      </c>
      <c r="X227" s="11" t="s">
        <v>147</v>
      </c>
      <c r="Y227" s="12" t="s">
        <v>148</v>
      </c>
      <c r="Z227" s="12" t="s">
        <v>149</v>
      </c>
      <c r="AA227" s="12" t="s">
        <v>150</v>
      </c>
      <c r="AB227" s="1" t="str">
        <f>CONCATENATE(WRs!B11," ",WRs!A11)</f>
        <v>Deebo Samuel</v>
      </c>
      <c r="AC227" t="str">
        <f>WRs!E11</f>
        <v>WR</v>
      </c>
      <c r="AD227" t="str">
        <f>WRs!C11</f>
        <v>49ers</v>
      </c>
      <c r="AE227">
        <f>WRs!D11</f>
        <v>9</v>
      </c>
      <c r="AF227">
        <f>WRs!P11</f>
        <v>64</v>
      </c>
      <c r="AG227">
        <f>WRs!R11</f>
        <v>62</v>
      </c>
      <c r="AH227">
        <f>WRs!T11</f>
        <v>45</v>
      </c>
      <c r="AI227">
        <f>WRs!V11</f>
        <v>64</v>
      </c>
      <c r="AJ227" s="70">
        <f>WRs!X11</f>
        <v>62</v>
      </c>
      <c r="AK227" t="str">
        <f t="shared" si="90"/>
        <v>Deebo Samuel</v>
      </c>
      <c r="AL227" s="52">
        <f t="shared" si="91"/>
        <v>28</v>
      </c>
      <c r="AM227" s="52">
        <f t="shared" si="92"/>
        <v>21</v>
      </c>
      <c r="AN227" s="52">
        <f t="shared" si="93"/>
        <v>25</v>
      </c>
      <c r="AO227" s="52">
        <f t="shared" si="94"/>
        <v>22</v>
      </c>
      <c r="AP227" s="52">
        <f t="shared" si="95"/>
        <v>26</v>
      </c>
      <c r="AQ227">
        <f t="shared" si="96"/>
        <v>64</v>
      </c>
      <c r="AR227">
        <f t="shared" si="97"/>
        <v>62</v>
      </c>
      <c r="AS227">
        <f t="shared" si="98"/>
        <v>45</v>
      </c>
      <c r="AT227">
        <f t="shared" si="99"/>
        <v>64</v>
      </c>
      <c r="AU227">
        <f t="shared" si="100"/>
        <v>62</v>
      </c>
    </row>
    <row r="228" spans="2:47" x14ac:dyDescent="0.35">
      <c r="B228" t="str">
        <f t="shared" si="76"/>
        <v xml:space="preserve">&lt;li&gt; Jaylen Waddle, WR, Dolphins. Bye: 6.  &lt;/li&gt;  </v>
      </c>
      <c r="C228" t="str">
        <f t="shared" si="77"/>
        <v xml:space="preserve">&lt;li&gt; Jaylen Waddle, WR, Dolphins. Bye: 6.  -- &lt;b&gt;$20&lt;/b&gt; &lt;/li&gt;  </v>
      </c>
      <c r="D228" t="str">
        <f t="shared" si="78"/>
        <v xml:space="preserve">&lt;li&gt; Jaylen Waddle, WR, Dolphins. Bye: 6.  -- &lt;b&gt;$20&lt;/b&gt; &lt;/li&gt;  </v>
      </c>
      <c r="E228" t="str">
        <f t="shared" si="79"/>
        <v xml:space="preserve">&lt;li&gt; Jaylen Waddle, WR, Dolphins. Bye: 6.  -- &lt;b&gt;$14&lt;/b&gt; &lt;/li&gt;  </v>
      </c>
      <c r="F228" t="str">
        <f t="shared" si="80"/>
        <v xml:space="preserve">&lt;li&gt; Jaylen Waddle, WR, Dolphins. Bye: 6.  -- &lt;b&gt;$16&lt;/b&gt; &lt;/li&gt;  </v>
      </c>
      <c r="G228" t="str">
        <f t="shared" si="81"/>
        <v xml:space="preserve">&lt;li&gt; Jaylen Waddle, WR, Dolphins. Bye: 6.  -- &lt;b&gt;$19&lt;/b&gt; &lt;/li&gt;  </v>
      </c>
      <c r="H228" t="s">
        <v>139</v>
      </c>
      <c r="I228" t="s">
        <v>140</v>
      </c>
      <c r="J228" t="s">
        <v>141</v>
      </c>
      <c r="K228" t="s">
        <v>142</v>
      </c>
      <c r="L228" t="s">
        <v>143</v>
      </c>
      <c r="M228" t="s">
        <v>144</v>
      </c>
      <c r="N228" t="s">
        <v>145</v>
      </c>
      <c r="O228" t="s">
        <v>146</v>
      </c>
      <c r="P228" t="str">
        <f t="shared" si="82"/>
        <v xml:space="preserve">
</v>
      </c>
      <c r="Q228" t="str">
        <f t="shared" si="83"/>
        <v xml:space="preserve"> </v>
      </c>
      <c r="R228" t="str">
        <f t="shared" si="84"/>
        <v/>
      </c>
      <c r="S228" t="str">
        <f t="shared" si="85"/>
        <v/>
      </c>
      <c r="T228" t="str">
        <f t="shared" si="86"/>
        <v/>
      </c>
      <c r="U228" t="str">
        <f t="shared" si="87"/>
        <v/>
      </c>
      <c r="V228" t="str">
        <f t="shared" si="88"/>
        <v/>
      </c>
      <c r="W228">
        <f t="shared" si="89"/>
        <v>227</v>
      </c>
      <c r="X228" s="11" t="s">
        <v>147</v>
      </c>
      <c r="Y228" s="12" t="s">
        <v>148</v>
      </c>
      <c r="Z228" s="12" t="s">
        <v>149</v>
      </c>
      <c r="AA228" s="12" t="s">
        <v>150</v>
      </c>
      <c r="AB228" s="1" t="str">
        <f>CONCATENATE(WRs!B12," ",WRs!A12)</f>
        <v>Jaylen Waddle</v>
      </c>
      <c r="AC228" t="str">
        <f>WRs!E12</f>
        <v>WR</v>
      </c>
      <c r="AD228" t="str">
        <f>WRs!C12</f>
        <v>Dolphins</v>
      </c>
      <c r="AE228">
        <f>WRs!D12</f>
        <v>6</v>
      </c>
      <c r="AF228">
        <f>WRs!P12</f>
        <v>46</v>
      </c>
      <c r="AG228">
        <f>WRs!R12</f>
        <v>58</v>
      </c>
      <c r="AH228">
        <f>WRs!T12</f>
        <v>24</v>
      </c>
      <c r="AI228">
        <f>WRs!V12</f>
        <v>46</v>
      </c>
      <c r="AJ228" s="70">
        <f>WRs!X12</f>
        <v>44</v>
      </c>
      <c r="AK228" t="str">
        <f t="shared" si="90"/>
        <v>Jaylen Waddle</v>
      </c>
      <c r="AL228" s="52">
        <f t="shared" si="91"/>
        <v>20</v>
      </c>
      <c r="AM228" s="52">
        <f t="shared" si="92"/>
        <v>20</v>
      </c>
      <c r="AN228" s="52">
        <f t="shared" si="93"/>
        <v>14</v>
      </c>
      <c r="AO228" s="52">
        <f t="shared" si="94"/>
        <v>16</v>
      </c>
      <c r="AP228" s="52">
        <f t="shared" si="95"/>
        <v>19</v>
      </c>
      <c r="AQ228">
        <f t="shared" si="96"/>
        <v>46</v>
      </c>
      <c r="AR228">
        <f t="shared" si="97"/>
        <v>58</v>
      </c>
      <c r="AS228">
        <f t="shared" si="98"/>
        <v>24</v>
      </c>
      <c r="AT228">
        <f t="shared" si="99"/>
        <v>46</v>
      </c>
      <c r="AU228">
        <f t="shared" si="100"/>
        <v>44</v>
      </c>
    </row>
    <row r="229" spans="2:47" x14ac:dyDescent="0.35">
      <c r="B229" t="str">
        <f t="shared" si="76"/>
        <v xml:space="preserve">&lt;li&gt; Stefon Diggs, WR, Texans. Bye: 14.  &lt;/li&gt;  </v>
      </c>
      <c r="C229" t="str">
        <f t="shared" si="77"/>
        <v xml:space="preserve">&lt;li&gt; Stefon Diggs, WR, Texans. Bye: 14.  -- &lt;b&gt;$16&lt;/b&gt; &lt;/li&gt;  </v>
      </c>
      <c r="D229" t="str">
        <f t="shared" si="78"/>
        <v xml:space="preserve">&lt;li&gt; Stefon Diggs, WR, Texans. Bye: 14.  -- &lt;b&gt;$19&lt;/b&gt; &lt;/li&gt;  </v>
      </c>
      <c r="E229" t="str">
        <f t="shared" si="79"/>
        <v xml:space="preserve">&lt;li&gt; Stefon Diggs, WR, Texans. Bye: 14.  -- &lt;b&gt;$14&lt;/b&gt; &lt;/li&gt;  </v>
      </c>
      <c r="F229" t="str">
        <f t="shared" si="80"/>
        <v xml:space="preserve">&lt;li&gt; Stefon Diggs, WR, Texans. Bye: 14.  -- &lt;b&gt;$13&lt;/b&gt; &lt;/li&gt;  </v>
      </c>
      <c r="G229" t="str">
        <f t="shared" si="81"/>
        <v xml:space="preserve">&lt;li&gt; Stefon Diggs, WR, Texans. Bye: 14.  -- &lt;b&gt;$15&lt;/b&gt; &lt;/li&gt;  </v>
      </c>
      <c r="H229" t="s">
        <v>139</v>
      </c>
      <c r="I229" t="s">
        <v>140</v>
      </c>
      <c r="J229" t="s">
        <v>141</v>
      </c>
      <c r="K229" t="s">
        <v>142</v>
      </c>
      <c r="L229" t="s">
        <v>143</v>
      </c>
      <c r="M229" t="s">
        <v>144</v>
      </c>
      <c r="N229" t="s">
        <v>145</v>
      </c>
      <c r="O229" t="s">
        <v>146</v>
      </c>
      <c r="P229" t="str">
        <f t="shared" si="82"/>
        <v xml:space="preserve">
</v>
      </c>
      <c r="Q229" t="str">
        <f t="shared" si="83"/>
        <v xml:space="preserve"> </v>
      </c>
      <c r="R229" t="str">
        <f t="shared" si="84"/>
        <v/>
      </c>
      <c r="S229" t="str">
        <f t="shared" si="85"/>
        <v/>
      </c>
      <c r="T229" t="str">
        <f t="shared" si="86"/>
        <v/>
      </c>
      <c r="U229" t="str">
        <f t="shared" si="87"/>
        <v/>
      </c>
      <c r="V229" t="str">
        <f t="shared" si="88"/>
        <v/>
      </c>
      <c r="W229">
        <f t="shared" si="89"/>
        <v>228</v>
      </c>
      <c r="X229" s="11" t="s">
        <v>147</v>
      </c>
      <c r="Y229" s="12" t="s">
        <v>148</v>
      </c>
      <c r="Z229" s="12" t="s">
        <v>149</v>
      </c>
      <c r="AA229" s="12" t="s">
        <v>150</v>
      </c>
      <c r="AB229" s="1" t="str">
        <f>CONCATENATE(WRs!B13," ",WRs!A13)</f>
        <v>Stefon Diggs</v>
      </c>
      <c r="AC229" t="str">
        <f>WRs!E13</f>
        <v>WR</v>
      </c>
      <c r="AD229" t="str">
        <f>WRs!C13</f>
        <v>Texans</v>
      </c>
      <c r="AE229">
        <f>WRs!D13</f>
        <v>14</v>
      </c>
      <c r="AF229">
        <f>WRs!P13</f>
        <v>37</v>
      </c>
      <c r="AG229">
        <f>WRs!R13</f>
        <v>55</v>
      </c>
      <c r="AH229">
        <f>WRs!T13</f>
        <v>24</v>
      </c>
      <c r="AI229">
        <f>WRs!V13</f>
        <v>37</v>
      </c>
      <c r="AJ229" s="70">
        <f>WRs!X13</f>
        <v>35</v>
      </c>
      <c r="AK229" t="str">
        <f t="shared" si="90"/>
        <v>Stefon Diggs</v>
      </c>
      <c r="AL229" s="52">
        <f t="shared" si="91"/>
        <v>16</v>
      </c>
      <c r="AM229" s="52">
        <f t="shared" si="92"/>
        <v>19</v>
      </c>
      <c r="AN229" s="52">
        <f t="shared" si="93"/>
        <v>14</v>
      </c>
      <c r="AO229" s="52">
        <f t="shared" si="94"/>
        <v>13</v>
      </c>
      <c r="AP229" s="52">
        <f t="shared" si="95"/>
        <v>15</v>
      </c>
      <c r="AQ229">
        <f t="shared" si="96"/>
        <v>37</v>
      </c>
      <c r="AR229">
        <f t="shared" si="97"/>
        <v>55</v>
      </c>
      <c r="AS229">
        <f t="shared" si="98"/>
        <v>24</v>
      </c>
      <c r="AT229">
        <f t="shared" si="99"/>
        <v>37</v>
      </c>
      <c r="AU229">
        <f t="shared" si="100"/>
        <v>35</v>
      </c>
    </row>
    <row r="230" spans="2:47" x14ac:dyDescent="0.35">
      <c r="B230" t="str">
        <f t="shared" si="76"/>
        <v xml:space="preserve">&lt;li&gt; Chris Olave, WR, Saints. Bye: 12.  &lt;/li&gt;  </v>
      </c>
      <c r="C230" t="str">
        <f t="shared" si="77"/>
        <v xml:space="preserve">&lt;li&gt; Chris Olave, WR, Saints. Bye: 12.  -- &lt;b&gt;$18&lt;/b&gt; &lt;/li&gt;  </v>
      </c>
      <c r="D230" t="str">
        <f t="shared" si="78"/>
        <v xml:space="preserve">&lt;li&gt; Chris Olave, WR, Saints. Bye: 12.  -- &lt;b&gt;$18&lt;/b&gt; &lt;/li&gt;  </v>
      </c>
      <c r="E230" t="str">
        <f t="shared" si="79"/>
        <v xml:space="preserve">&lt;li&gt; Chris Olave, WR, Saints. Bye: 12.  -- &lt;b&gt;$10&lt;/b&gt; &lt;/li&gt;  </v>
      </c>
      <c r="F230" t="str">
        <f t="shared" si="80"/>
        <v xml:space="preserve">&lt;li&gt; Chris Olave, WR, Saints. Bye: 12.  -- &lt;b&gt;$14&lt;/b&gt; &lt;/li&gt;  </v>
      </c>
      <c r="G230" t="str">
        <f t="shared" si="81"/>
        <v xml:space="preserve">&lt;li&gt; Chris Olave, WR, Saints. Bye: 12.  -- &lt;b&gt;$16&lt;/b&gt; &lt;/li&gt;  </v>
      </c>
      <c r="H230" t="s">
        <v>139</v>
      </c>
      <c r="I230" t="s">
        <v>140</v>
      </c>
      <c r="J230" t="s">
        <v>141</v>
      </c>
      <c r="K230" t="s">
        <v>142</v>
      </c>
      <c r="L230" t="s">
        <v>143</v>
      </c>
      <c r="M230" t="s">
        <v>144</v>
      </c>
      <c r="N230" t="s">
        <v>145</v>
      </c>
      <c r="O230" t="s">
        <v>146</v>
      </c>
      <c r="P230" t="str">
        <f t="shared" si="82"/>
        <v xml:space="preserve">
</v>
      </c>
      <c r="Q230" t="str">
        <f t="shared" si="83"/>
        <v xml:space="preserve"> </v>
      </c>
      <c r="R230" t="str">
        <f t="shared" si="84"/>
        <v/>
      </c>
      <c r="S230" t="str">
        <f t="shared" si="85"/>
        <v/>
      </c>
      <c r="T230" t="str">
        <f t="shared" si="86"/>
        <v/>
      </c>
      <c r="U230" t="str">
        <f t="shared" si="87"/>
        <v/>
      </c>
      <c r="V230" t="str">
        <f t="shared" si="88"/>
        <v/>
      </c>
      <c r="W230">
        <f t="shared" si="89"/>
        <v>229</v>
      </c>
      <c r="X230" s="11" t="s">
        <v>147</v>
      </c>
      <c r="Y230" s="12" t="s">
        <v>148</v>
      </c>
      <c r="Z230" s="12" t="s">
        <v>149</v>
      </c>
      <c r="AA230" s="12" t="s">
        <v>150</v>
      </c>
      <c r="AB230" s="1" t="str">
        <f>CONCATENATE(WRs!B14," ",WRs!A14)</f>
        <v>Chris Olave</v>
      </c>
      <c r="AC230" t="str">
        <f>WRs!E14</f>
        <v>WR</v>
      </c>
      <c r="AD230" t="str">
        <f>WRs!C14</f>
        <v>Saints</v>
      </c>
      <c r="AE230">
        <f>WRs!D14</f>
        <v>12</v>
      </c>
      <c r="AF230">
        <f>WRs!P14</f>
        <v>40</v>
      </c>
      <c r="AG230">
        <f>WRs!R14</f>
        <v>54</v>
      </c>
      <c r="AH230">
        <f>WRs!T14</f>
        <v>18</v>
      </c>
      <c r="AI230">
        <f>WRs!V14</f>
        <v>40</v>
      </c>
      <c r="AJ230" s="70">
        <f>WRs!X14</f>
        <v>38</v>
      </c>
      <c r="AK230" t="str">
        <f t="shared" si="90"/>
        <v>Chris Olave</v>
      </c>
      <c r="AL230" s="52">
        <f t="shared" si="91"/>
        <v>18</v>
      </c>
      <c r="AM230" s="52">
        <f t="shared" si="92"/>
        <v>18</v>
      </c>
      <c r="AN230" s="52">
        <f t="shared" si="93"/>
        <v>10</v>
      </c>
      <c r="AO230" s="52">
        <f t="shared" si="94"/>
        <v>14</v>
      </c>
      <c r="AP230" s="52">
        <f t="shared" si="95"/>
        <v>16</v>
      </c>
      <c r="AQ230">
        <f t="shared" si="96"/>
        <v>40</v>
      </c>
      <c r="AR230">
        <f t="shared" si="97"/>
        <v>54</v>
      </c>
      <c r="AS230">
        <f t="shared" si="98"/>
        <v>18</v>
      </c>
      <c r="AT230">
        <f t="shared" si="99"/>
        <v>40</v>
      </c>
      <c r="AU230">
        <f t="shared" si="100"/>
        <v>38</v>
      </c>
    </row>
    <row r="231" spans="2:47" x14ac:dyDescent="0.35">
      <c r="B231" t="str">
        <f t="shared" si="76"/>
        <v xml:space="preserve">&lt;li&gt; Michael Pittman, WR, Colts. Bye: 14.  &lt;/li&gt; 
&lt;br&gt;&lt;br&gt;
</v>
      </c>
      <c r="C231" t="str">
        <f t="shared" si="77"/>
        <v xml:space="preserve">&lt;li&gt; Michael Pittman, WR, Colts. Bye: 14.  -- &lt;b&gt;$11&lt;/b&gt; &lt;/li&gt; 
&lt;br&gt;&lt;br&gt;
</v>
      </c>
      <c r="D231" t="str">
        <f t="shared" si="78"/>
        <v xml:space="preserve">&lt;li&gt; Michael Pittman, WR, Colts. Bye: 14.  -- &lt;b&gt;$18&lt;/b&gt; &lt;/li&gt; 
&lt;br&gt;&lt;br&gt;
</v>
      </c>
      <c r="E231" t="str">
        <f t="shared" si="79"/>
        <v xml:space="preserve">&lt;li&gt; Michael Pittman, WR, Colts. Bye: 14.  -- &lt;b&gt;$7&lt;/b&gt; &lt;/li&gt; 
&lt;br&gt;&lt;br&gt;
</v>
      </c>
      <c r="F231" t="str">
        <f t="shared" si="80"/>
        <v xml:space="preserve">&lt;li&gt; Michael Pittman, WR, Colts. Bye: 14.  -- &lt;b&gt;$9&lt;/b&gt; &lt;/li&gt; 
&lt;br&gt;&lt;br&gt;
</v>
      </c>
      <c r="G231" t="str">
        <f t="shared" si="81"/>
        <v xml:space="preserve">&lt;li&gt; Michael Pittman, WR, Colts. Bye: 14.  -- &lt;b&gt;$10&lt;/b&gt; &lt;/li&gt; 
&lt;br&gt;&lt;br&gt;
</v>
      </c>
      <c r="H231" t="s">
        <v>139</v>
      </c>
      <c r="I231" t="s">
        <v>140</v>
      </c>
      <c r="J231" t="s">
        <v>141</v>
      </c>
      <c r="K231" t="s">
        <v>142</v>
      </c>
      <c r="L231" t="s">
        <v>143</v>
      </c>
      <c r="M231" t="s">
        <v>144</v>
      </c>
      <c r="N231" t="s">
        <v>145</v>
      </c>
      <c r="O231" t="s">
        <v>146</v>
      </c>
      <c r="P231" t="str">
        <f t="shared" si="82"/>
        <v xml:space="preserve">
</v>
      </c>
      <c r="Q231" t="str">
        <f t="shared" si="83"/>
        <v xml:space="preserve">
&lt;br&gt;&lt;br&gt;
</v>
      </c>
      <c r="R231" t="str">
        <f t="shared" si="84"/>
        <v/>
      </c>
      <c r="S231" t="str">
        <f t="shared" si="85"/>
        <v/>
      </c>
      <c r="T231" t="str">
        <f t="shared" si="86"/>
        <v/>
      </c>
      <c r="U231" t="str">
        <f t="shared" si="87"/>
        <v/>
      </c>
      <c r="V231" t="str">
        <f t="shared" si="88"/>
        <v/>
      </c>
      <c r="W231">
        <f t="shared" si="89"/>
        <v>230</v>
      </c>
      <c r="X231" s="11" t="s">
        <v>147</v>
      </c>
      <c r="Y231" s="12" t="s">
        <v>148</v>
      </c>
      <c r="Z231" s="12" t="s">
        <v>149</v>
      </c>
      <c r="AA231" s="12" t="s">
        <v>150</v>
      </c>
      <c r="AB231" s="1" t="str">
        <f>CONCATENATE(WRs!B15," ",WRs!A15)</f>
        <v>Michael Pittman</v>
      </c>
      <c r="AC231" t="str">
        <f>WRs!E15</f>
        <v>WR</v>
      </c>
      <c r="AD231" t="str">
        <f>WRs!C15</f>
        <v>Colts</v>
      </c>
      <c r="AE231">
        <f>WRs!D15</f>
        <v>14</v>
      </c>
      <c r="AF231">
        <f>WRs!P15</f>
        <v>25</v>
      </c>
      <c r="AG231">
        <f>WRs!R15</f>
        <v>54</v>
      </c>
      <c r="AH231">
        <f>WRs!T15</f>
        <v>12</v>
      </c>
      <c r="AI231">
        <f>WRs!V15</f>
        <v>25</v>
      </c>
      <c r="AJ231" s="70">
        <f>WRs!X15</f>
        <v>23</v>
      </c>
      <c r="AK231" t="str">
        <f t="shared" si="90"/>
        <v>Michael Pittman</v>
      </c>
      <c r="AL231" s="52">
        <f t="shared" si="91"/>
        <v>11</v>
      </c>
      <c r="AM231" s="52">
        <f t="shared" si="92"/>
        <v>18</v>
      </c>
      <c r="AN231" s="52">
        <f t="shared" si="93"/>
        <v>7</v>
      </c>
      <c r="AO231" s="52">
        <f t="shared" si="94"/>
        <v>9</v>
      </c>
      <c r="AP231" s="52">
        <f t="shared" si="95"/>
        <v>10</v>
      </c>
      <c r="AQ231">
        <f t="shared" si="96"/>
        <v>25</v>
      </c>
      <c r="AR231">
        <f t="shared" si="97"/>
        <v>54</v>
      </c>
      <c r="AS231">
        <f t="shared" si="98"/>
        <v>12</v>
      </c>
      <c r="AT231">
        <f t="shared" si="99"/>
        <v>25</v>
      </c>
      <c r="AU231">
        <f t="shared" si="100"/>
        <v>23</v>
      </c>
    </row>
    <row r="232" spans="2:47" x14ac:dyDescent="0.35">
      <c r="B232" t="str">
        <f t="shared" si="76"/>
        <v xml:space="preserve">&lt;li&gt; D.J. Moore, WR, Bears. Bye: 7.  &lt;/li&gt;  </v>
      </c>
      <c r="C232" t="str">
        <f t="shared" si="77"/>
        <v xml:space="preserve">&lt;li&gt; D.J. Moore, WR, Bears. Bye: 7.  -- &lt;b&gt;$18&lt;/b&gt; &lt;/li&gt;  </v>
      </c>
      <c r="D232" t="str">
        <f t="shared" si="78"/>
        <v xml:space="preserve">&lt;li&gt; D.J. Moore, WR, Bears. Bye: 7.  -- &lt;b&gt;$18&lt;/b&gt; &lt;/li&gt;  </v>
      </c>
      <c r="E232" t="str">
        <f t="shared" si="79"/>
        <v xml:space="preserve">&lt;li&gt; D.J. Moore, WR, Bears. Bye: 7.  -- &lt;b&gt;$13&lt;/b&gt; &lt;/li&gt;  </v>
      </c>
      <c r="F232" t="str">
        <f t="shared" si="80"/>
        <v xml:space="preserve">&lt;li&gt; D.J. Moore, WR, Bears. Bye: 7.  -- &lt;b&gt;$15&lt;/b&gt; &lt;/li&gt;  </v>
      </c>
      <c r="G232" t="str">
        <f t="shared" si="81"/>
        <v xml:space="preserve">&lt;li&gt; D.J. Moore, WR, Bears. Bye: 7.  -- &lt;b&gt;$17&lt;/b&gt; &lt;/li&gt;  </v>
      </c>
      <c r="H232" t="s">
        <v>139</v>
      </c>
      <c r="I232" t="s">
        <v>140</v>
      </c>
      <c r="J232" t="s">
        <v>141</v>
      </c>
      <c r="K232" t="s">
        <v>142</v>
      </c>
      <c r="L232" t="s">
        <v>143</v>
      </c>
      <c r="M232" t="s">
        <v>144</v>
      </c>
      <c r="N232" t="s">
        <v>145</v>
      </c>
      <c r="O232" t="s">
        <v>146</v>
      </c>
      <c r="P232" t="str">
        <f t="shared" si="82"/>
        <v xml:space="preserve">
</v>
      </c>
      <c r="Q232" t="str">
        <f t="shared" si="83"/>
        <v xml:space="preserve"> </v>
      </c>
      <c r="R232" t="str">
        <f t="shared" si="84"/>
        <v/>
      </c>
      <c r="S232" t="str">
        <f t="shared" si="85"/>
        <v/>
      </c>
      <c r="T232" t="str">
        <f t="shared" si="86"/>
        <v/>
      </c>
      <c r="U232" t="str">
        <f t="shared" si="87"/>
        <v/>
      </c>
      <c r="V232" t="str">
        <f t="shared" si="88"/>
        <v/>
      </c>
      <c r="W232">
        <f t="shared" si="89"/>
        <v>231</v>
      </c>
      <c r="X232" s="11" t="s">
        <v>147</v>
      </c>
      <c r="Y232" s="12" t="s">
        <v>148</v>
      </c>
      <c r="Z232" s="12" t="s">
        <v>149</v>
      </c>
      <c r="AA232" s="12" t="s">
        <v>150</v>
      </c>
      <c r="AB232" s="1" t="str">
        <f>CONCATENATE(WRs!B16," ",WRs!A16)</f>
        <v>D.J. Moore</v>
      </c>
      <c r="AC232" t="str">
        <f>WRs!E16</f>
        <v>WR</v>
      </c>
      <c r="AD232" t="str">
        <f>WRs!C16</f>
        <v>Bears</v>
      </c>
      <c r="AE232">
        <f>WRs!D16</f>
        <v>7</v>
      </c>
      <c r="AF232">
        <f>WRs!P16</f>
        <v>41</v>
      </c>
      <c r="AG232">
        <f>WRs!R16</f>
        <v>53</v>
      </c>
      <c r="AH232">
        <f>WRs!T16</f>
        <v>22</v>
      </c>
      <c r="AI232">
        <f>WRs!V16</f>
        <v>41</v>
      </c>
      <c r="AJ232" s="70">
        <f>WRs!X16</f>
        <v>39</v>
      </c>
      <c r="AK232" t="str">
        <f t="shared" si="90"/>
        <v>D.J. Moore</v>
      </c>
      <c r="AL232" s="52">
        <f t="shared" si="91"/>
        <v>18</v>
      </c>
      <c r="AM232" s="52">
        <f t="shared" si="92"/>
        <v>18</v>
      </c>
      <c r="AN232" s="52">
        <f t="shared" si="93"/>
        <v>13</v>
      </c>
      <c r="AO232" s="52">
        <f t="shared" si="94"/>
        <v>15</v>
      </c>
      <c r="AP232" s="52">
        <f t="shared" si="95"/>
        <v>17</v>
      </c>
      <c r="AQ232">
        <f t="shared" si="96"/>
        <v>41</v>
      </c>
      <c r="AR232">
        <f t="shared" si="97"/>
        <v>53</v>
      </c>
      <c r="AS232">
        <f t="shared" si="98"/>
        <v>22</v>
      </c>
      <c r="AT232">
        <f t="shared" si="99"/>
        <v>41</v>
      </c>
      <c r="AU232">
        <f t="shared" si="100"/>
        <v>39</v>
      </c>
    </row>
    <row r="233" spans="2:47" x14ac:dyDescent="0.35">
      <c r="B233" t="str">
        <f t="shared" si="76"/>
        <v xml:space="preserve">&lt;li&gt; Devonta Smith, WR, Eagles. Bye: 5.  &lt;/li&gt;  </v>
      </c>
      <c r="C233" t="str">
        <f t="shared" si="77"/>
        <v xml:space="preserve">&lt;li&gt; Devonta Smith, WR, Eagles. Bye: 5.  -- &lt;b&gt;$16&lt;/b&gt; &lt;/li&gt;  </v>
      </c>
      <c r="D233" t="str">
        <f t="shared" si="78"/>
        <v xml:space="preserve">&lt;li&gt; Devonta Smith, WR, Eagles. Bye: 5.  -- &lt;b&gt;$17&lt;/b&gt; &lt;/li&gt;  </v>
      </c>
      <c r="E233" t="str">
        <f t="shared" si="79"/>
        <v xml:space="preserve">&lt;li&gt; Devonta Smith, WR, Eagles. Bye: 5.  -- &lt;b&gt;$11&lt;/b&gt; &lt;/li&gt;  </v>
      </c>
      <c r="F233" t="str">
        <f t="shared" si="80"/>
        <v xml:space="preserve">&lt;li&gt; Devonta Smith, WR, Eagles. Bye: 5.  -- &lt;b&gt;$13&lt;/b&gt; &lt;/li&gt;  </v>
      </c>
      <c r="G233" t="str">
        <f t="shared" si="81"/>
        <v xml:space="preserve">&lt;li&gt; Devonta Smith, WR, Eagles. Bye: 5.  -- &lt;b&gt;$14&lt;/b&gt; &lt;/li&gt;  </v>
      </c>
      <c r="H233" t="s">
        <v>139</v>
      </c>
      <c r="I233" t="s">
        <v>140</v>
      </c>
      <c r="J233" t="s">
        <v>141</v>
      </c>
      <c r="K233" t="s">
        <v>142</v>
      </c>
      <c r="L233" t="s">
        <v>143</v>
      </c>
      <c r="M233" t="s">
        <v>144</v>
      </c>
      <c r="N233" t="s">
        <v>145</v>
      </c>
      <c r="O233" t="s">
        <v>146</v>
      </c>
      <c r="P233" t="str">
        <f t="shared" si="82"/>
        <v xml:space="preserve">
</v>
      </c>
      <c r="Q233" t="str">
        <f t="shared" si="83"/>
        <v xml:space="preserve"> </v>
      </c>
      <c r="R233" t="str">
        <f t="shared" si="84"/>
        <v/>
      </c>
      <c r="S233" t="str">
        <f t="shared" si="85"/>
        <v/>
      </c>
      <c r="T233" t="str">
        <f t="shared" si="86"/>
        <v/>
      </c>
      <c r="U233" t="str">
        <f t="shared" si="87"/>
        <v/>
      </c>
      <c r="V233" t="str">
        <f t="shared" si="88"/>
        <v/>
      </c>
      <c r="W233">
        <f t="shared" si="89"/>
        <v>232</v>
      </c>
      <c r="X233" s="11" t="s">
        <v>147</v>
      </c>
      <c r="Y233" s="12" t="s">
        <v>148</v>
      </c>
      <c r="Z233" s="12" t="s">
        <v>149</v>
      </c>
      <c r="AA233" s="12" t="s">
        <v>150</v>
      </c>
      <c r="AB233" s="1" t="str">
        <f>CONCATENATE(WRs!B17," ",WRs!A17)</f>
        <v>Devonta Smith</v>
      </c>
      <c r="AC233" t="str">
        <f>WRs!E17</f>
        <v>WR</v>
      </c>
      <c r="AD233" t="str">
        <f>WRs!C17</f>
        <v>Eagles</v>
      </c>
      <c r="AE233">
        <f>WRs!D17</f>
        <v>5</v>
      </c>
      <c r="AF233">
        <f>WRs!P17</f>
        <v>35</v>
      </c>
      <c r="AG233">
        <f>WRs!R17</f>
        <v>51</v>
      </c>
      <c r="AH233">
        <f>WRs!T17</f>
        <v>19</v>
      </c>
      <c r="AI233">
        <f>WRs!V17</f>
        <v>35</v>
      </c>
      <c r="AJ233" s="70">
        <f>WRs!X17</f>
        <v>33</v>
      </c>
      <c r="AK233" t="str">
        <f t="shared" si="90"/>
        <v>Devonta Smith</v>
      </c>
      <c r="AL233" s="52">
        <f t="shared" si="91"/>
        <v>16</v>
      </c>
      <c r="AM233" s="52">
        <f t="shared" si="92"/>
        <v>17</v>
      </c>
      <c r="AN233" s="52">
        <f t="shared" si="93"/>
        <v>11</v>
      </c>
      <c r="AO233" s="52">
        <f t="shared" si="94"/>
        <v>13</v>
      </c>
      <c r="AP233" s="52">
        <f t="shared" si="95"/>
        <v>14</v>
      </c>
      <c r="AQ233">
        <f t="shared" si="96"/>
        <v>35</v>
      </c>
      <c r="AR233">
        <f t="shared" si="97"/>
        <v>51</v>
      </c>
      <c r="AS233">
        <f t="shared" si="98"/>
        <v>19</v>
      </c>
      <c r="AT233">
        <f t="shared" si="99"/>
        <v>35</v>
      </c>
      <c r="AU233">
        <f t="shared" si="100"/>
        <v>33</v>
      </c>
    </row>
    <row r="234" spans="2:47" x14ac:dyDescent="0.35">
      <c r="B234" t="str">
        <f t="shared" si="76"/>
        <v xml:space="preserve">&lt;li&gt; Marvin Harrison Jr., WR, Cardinals. Bye: 11.  &lt;/li&gt;  </v>
      </c>
      <c r="C234" t="str">
        <f t="shared" si="77"/>
        <v xml:space="preserve">&lt;li&gt; Marvin Harrison Jr., WR, Cardinals. Bye: 11.  -- &lt;b&gt;$18&lt;/b&gt; &lt;/li&gt;  </v>
      </c>
      <c r="D234" t="str">
        <f t="shared" si="78"/>
        <v xml:space="preserve">&lt;li&gt; Marvin Harrison Jr., WR, Cardinals. Bye: 11.  -- &lt;b&gt;$15&lt;/b&gt; &lt;/li&gt;  </v>
      </c>
      <c r="E234" t="str">
        <f t="shared" si="79"/>
        <v xml:space="preserve">&lt;li&gt; Marvin Harrison Jr., WR, Cardinals. Bye: 11.  -- &lt;b&gt;$14&lt;/b&gt; &lt;/li&gt;  </v>
      </c>
      <c r="F234" t="str">
        <f t="shared" si="80"/>
        <v xml:space="preserve">&lt;li&gt; Marvin Harrison Jr., WR, Cardinals. Bye: 11.  -- &lt;b&gt;$15&lt;/b&gt; &lt;/li&gt;  </v>
      </c>
      <c r="G234" t="str">
        <f t="shared" si="81"/>
        <v xml:space="preserve">&lt;li&gt; Marvin Harrison Jr., WR, Cardinals. Bye: 11.  -- &lt;b&gt;$17&lt;/b&gt; &lt;/li&gt;  </v>
      </c>
      <c r="H234" t="s">
        <v>139</v>
      </c>
      <c r="I234" t="s">
        <v>140</v>
      </c>
      <c r="J234" t="s">
        <v>141</v>
      </c>
      <c r="K234" t="s">
        <v>142</v>
      </c>
      <c r="L234" t="s">
        <v>143</v>
      </c>
      <c r="M234" t="s">
        <v>144</v>
      </c>
      <c r="N234" t="s">
        <v>145</v>
      </c>
      <c r="O234" t="s">
        <v>146</v>
      </c>
      <c r="P234" t="str">
        <f t="shared" si="82"/>
        <v xml:space="preserve">
</v>
      </c>
      <c r="Q234" t="str">
        <f t="shared" si="83"/>
        <v xml:space="preserve"> </v>
      </c>
      <c r="R234" t="str">
        <f t="shared" si="84"/>
        <v/>
      </c>
      <c r="S234" t="str">
        <f t="shared" si="85"/>
        <v/>
      </c>
      <c r="T234" t="str">
        <f t="shared" si="86"/>
        <v/>
      </c>
      <c r="U234" t="str">
        <f t="shared" si="87"/>
        <v/>
      </c>
      <c r="V234" t="str">
        <f t="shared" si="88"/>
        <v/>
      </c>
      <c r="W234">
        <f t="shared" si="89"/>
        <v>233</v>
      </c>
      <c r="X234" s="11" t="s">
        <v>147</v>
      </c>
      <c r="Y234" s="12" t="s">
        <v>148</v>
      </c>
      <c r="Z234" s="12" t="s">
        <v>149</v>
      </c>
      <c r="AA234" s="12" t="s">
        <v>150</v>
      </c>
      <c r="AB234" s="1" t="str">
        <f>CONCATENATE(WRs!B18," ",WRs!A18)</f>
        <v>Marvin Harrison Jr.</v>
      </c>
      <c r="AC234" t="str">
        <f>WRs!E18</f>
        <v>WR</v>
      </c>
      <c r="AD234" t="str">
        <f>WRs!C18</f>
        <v>Cardinals</v>
      </c>
      <c r="AE234">
        <f>WRs!D18</f>
        <v>11</v>
      </c>
      <c r="AF234">
        <f>WRs!P18</f>
        <v>41</v>
      </c>
      <c r="AG234">
        <f>WRs!R18</f>
        <v>45</v>
      </c>
      <c r="AH234">
        <f>WRs!T18</f>
        <v>25</v>
      </c>
      <c r="AI234">
        <f>WRs!V18</f>
        <v>41</v>
      </c>
      <c r="AJ234" s="70">
        <f>WRs!X18</f>
        <v>39</v>
      </c>
      <c r="AK234" t="str">
        <f t="shared" si="90"/>
        <v>Marvin Harrison Jr.</v>
      </c>
      <c r="AL234" s="52">
        <f t="shared" si="91"/>
        <v>18</v>
      </c>
      <c r="AM234" s="52">
        <f t="shared" si="92"/>
        <v>15</v>
      </c>
      <c r="AN234" s="52">
        <f t="shared" si="93"/>
        <v>14</v>
      </c>
      <c r="AO234" s="52">
        <f t="shared" si="94"/>
        <v>15</v>
      </c>
      <c r="AP234" s="52">
        <f t="shared" si="95"/>
        <v>17</v>
      </c>
      <c r="AQ234">
        <f t="shared" si="96"/>
        <v>41</v>
      </c>
      <c r="AR234">
        <f t="shared" si="97"/>
        <v>45</v>
      </c>
      <c r="AS234">
        <f t="shared" si="98"/>
        <v>25</v>
      </c>
      <c r="AT234">
        <f t="shared" si="99"/>
        <v>41</v>
      </c>
      <c r="AU234">
        <f t="shared" si="100"/>
        <v>39</v>
      </c>
    </row>
    <row r="235" spans="2:47" x14ac:dyDescent="0.35">
      <c r="B235" t="str">
        <f t="shared" si="76"/>
        <v xml:space="preserve">&lt;li&gt; Brandon Aiyuk, WR, 49ers. Bye: 9.  &lt;/li&gt;  </v>
      </c>
      <c r="C235" t="str">
        <f t="shared" si="77"/>
        <v xml:space="preserve">&lt;li&gt; Brandon Aiyuk, WR, 49ers. Bye: 9.  -- &lt;b&gt;$18&lt;/b&gt; &lt;/li&gt;  </v>
      </c>
      <c r="D235" t="str">
        <f t="shared" si="78"/>
        <v xml:space="preserve">&lt;li&gt; Brandon Aiyuk, WR, 49ers. Bye: 9.  -- &lt;b&gt;$15&lt;/b&gt; &lt;/li&gt;  </v>
      </c>
      <c r="E235" t="str">
        <f t="shared" si="79"/>
        <v xml:space="preserve">&lt;li&gt; Brandon Aiyuk, WR, 49ers. Bye: 9.  -- &lt;b&gt;$10&lt;/b&gt; &lt;/li&gt;  </v>
      </c>
      <c r="F235" t="str">
        <f t="shared" si="80"/>
        <v xml:space="preserve">&lt;li&gt; Brandon Aiyuk, WR, 49ers. Bye: 9.  -- &lt;b&gt;$14&lt;/b&gt; &lt;/li&gt;  </v>
      </c>
      <c r="G235" t="str">
        <f t="shared" si="81"/>
        <v xml:space="preserve">&lt;li&gt; Brandon Aiyuk, WR, 49ers. Bye: 9.  -- &lt;b&gt;$16&lt;/b&gt; &lt;/li&gt;  </v>
      </c>
      <c r="H235" t="s">
        <v>139</v>
      </c>
      <c r="I235" t="s">
        <v>140</v>
      </c>
      <c r="J235" t="s">
        <v>141</v>
      </c>
      <c r="K235" t="s">
        <v>142</v>
      </c>
      <c r="L235" t="s">
        <v>143</v>
      </c>
      <c r="M235" t="s">
        <v>144</v>
      </c>
      <c r="N235" t="s">
        <v>145</v>
      </c>
      <c r="O235" t="s">
        <v>146</v>
      </c>
      <c r="P235" t="str">
        <f t="shared" si="82"/>
        <v xml:space="preserve">
</v>
      </c>
      <c r="Q235" t="str">
        <f t="shared" si="83"/>
        <v xml:space="preserve"> </v>
      </c>
      <c r="R235" t="str">
        <f t="shared" si="84"/>
        <v/>
      </c>
      <c r="S235" t="str">
        <f t="shared" si="85"/>
        <v/>
      </c>
      <c r="T235" t="str">
        <f t="shared" si="86"/>
        <v/>
      </c>
      <c r="U235" t="str">
        <f t="shared" si="87"/>
        <v/>
      </c>
      <c r="V235" t="str">
        <f t="shared" si="88"/>
        <v/>
      </c>
      <c r="W235">
        <f t="shared" si="89"/>
        <v>234</v>
      </c>
      <c r="X235" s="11" t="s">
        <v>147</v>
      </c>
      <c r="Y235" s="12" t="s">
        <v>148</v>
      </c>
      <c r="Z235" s="12" t="s">
        <v>149</v>
      </c>
      <c r="AA235" s="12" t="s">
        <v>150</v>
      </c>
      <c r="AB235" s="1" t="str">
        <f>CONCATENATE(WRs!B19," ",WRs!A19)</f>
        <v>Brandon Aiyuk</v>
      </c>
      <c r="AC235" t="str">
        <f>WRs!E19</f>
        <v>WR</v>
      </c>
      <c r="AD235" t="str">
        <f>WRs!C19</f>
        <v>49ers</v>
      </c>
      <c r="AE235">
        <f>WRs!D19</f>
        <v>9</v>
      </c>
      <c r="AF235">
        <f>WRs!P19</f>
        <v>40</v>
      </c>
      <c r="AG235">
        <f>WRs!R19</f>
        <v>44</v>
      </c>
      <c r="AH235">
        <f>WRs!T19</f>
        <v>18</v>
      </c>
      <c r="AI235">
        <f>WRs!V19</f>
        <v>40</v>
      </c>
      <c r="AJ235" s="70">
        <f>WRs!X19</f>
        <v>38</v>
      </c>
      <c r="AK235" t="str">
        <f t="shared" si="90"/>
        <v>Brandon Aiyuk</v>
      </c>
      <c r="AL235" s="52">
        <f t="shared" si="91"/>
        <v>18</v>
      </c>
      <c r="AM235" s="52">
        <f t="shared" si="92"/>
        <v>15</v>
      </c>
      <c r="AN235" s="52">
        <f t="shared" si="93"/>
        <v>10</v>
      </c>
      <c r="AO235" s="52">
        <f t="shared" si="94"/>
        <v>14</v>
      </c>
      <c r="AP235" s="52">
        <f t="shared" si="95"/>
        <v>16</v>
      </c>
      <c r="AQ235">
        <f t="shared" si="96"/>
        <v>40</v>
      </c>
      <c r="AR235">
        <f t="shared" si="97"/>
        <v>44</v>
      </c>
      <c r="AS235">
        <f t="shared" si="98"/>
        <v>18</v>
      </c>
      <c r="AT235">
        <f t="shared" si="99"/>
        <v>40</v>
      </c>
      <c r="AU235">
        <f t="shared" si="100"/>
        <v>38</v>
      </c>
    </row>
    <row r="236" spans="2:47" x14ac:dyDescent="0.35">
      <c r="B236" t="str">
        <f t="shared" si="76"/>
        <v xml:space="preserve">&lt;li&gt; Mike Evans, WR, Buccaneers. Bye: 11.  &lt;/li&gt;  </v>
      </c>
      <c r="C236" t="str">
        <f t="shared" si="77"/>
        <v xml:space="preserve">&lt;li&gt; Mike Evans, WR, Buccaneers. Bye: 11.  -- &lt;b&gt;$20&lt;/b&gt; &lt;/li&gt;  </v>
      </c>
      <c r="D236" t="str">
        <f t="shared" si="78"/>
        <v xml:space="preserve">&lt;li&gt; Mike Evans, WR, Buccaneers. Bye: 11.  -- &lt;b&gt;$14&lt;/b&gt; &lt;/li&gt;  </v>
      </c>
      <c r="E236" t="str">
        <f t="shared" si="79"/>
        <v xml:space="preserve">&lt;li&gt; Mike Evans, WR, Buccaneers. Bye: 11.  -- &lt;b&gt;$19&lt;/b&gt; &lt;/li&gt;  </v>
      </c>
      <c r="F236" t="str">
        <f t="shared" si="80"/>
        <v xml:space="preserve">&lt;li&gt; Mike Evans, WR, Buccaneers. Bye: 11.  -- &lt;b&gt;$16&lt;/b&gt; &lt;/li&gt;  </v>
      </c>
      <c r="G236" t="str">
        <f t="shared" si="81"/>
        <v xml:space="preserve">&lt;li&gt; Mike Evans, WR, Buccaneers. Bye: 11.  -- &lt;b&gt;$18&lt;/b&gt; &lt;/li&gt;  </v>
      </c>
      <c r="H236" t="s">
        <v>139</v>
      </c>
      <c r="I236" t="s">
        <v>140</v>
      </c>
      <c r="J236" t="s">
        <v>141</v>
      </c>
      <c r="K236" t="s">
        <v>142</v>
      </c>
      <c r="L236" t="s">
        <v>143</v>
      </c>
      <c r="M236" t="s">
        <v>144</v>
      </c>
      <c r="N236" t="s">
        <v>145</v>
      </c>
      <c r="O236" t="s">
        <v>146</v>
      </c>
      <c r="P236" t="str">
        <f t="shared" si="82"/>
        <v xml:space="preserve">
</v>
      </c>
      <c r="Q236" t="str">
        <f t="shared" si="83"/>
        <v xml:space="preserve"> </v>
      </c>
      <c r="R236" t="str">
        <f t="shared" si="84"/>
        <v/>
      </c>
      <c r="S236" t="str">
        <f t="shared" si="85"/>
        <v/>
      </c>
      <c r="T236" t="str">
        <f t="shared" si="86"/>
        <v/>
      </c>
      <c r="U236" t="str">
        <f t="shared" si="87"/>
        <v/>
      </c>
      <c r="V236" t="str">
        <f t="shared" si="88"/>
        <v/>
      </c>
      <c r="W236">
        <f t="shared" si="89"/>
        <v>235</v>
      </c>
      <c r="X236" s="11" t="s">
        <v>147</v>
      </c>
      <c r="Y236" s="12" t="s">
        <v>148</v>
      </c>
      <c r="Z236" s="12" t="s">
        <v>149</v>
      </c>
      <c r="AA236" s="12" t="s">
        <v>150</v>
      </c>
      <c r="AB236" s="1" t="str">
        <f>CONCATENATE(WRs!B20," ",WRs!A20)</f>
        <v>Mike Evans</v>
      </c>
      <c r="AC236" t="str">
        <f>WRs!E20</f>
        <v>WR</v>
      </c>
      <c r="AD236" t="str">
        <f>WRs!C20</f>
        <v>Buccaneers</v>
      </c>
      <c r="AE236">
        <f>WRs!D20</f>
        <v>11</v>
      </c>
      <c r="AF236">
        <f>WRs!P20</f>
        <v>45</v>
      </c>
      <c r="AG236">
        <f>WRs!R20</f>
        <v>42</v>
      </c>
      <c r="AH236">
        <f>WRs!T20</f>
        <v>34</v>
      </c>
      <c r="AI236">
        <f>WRs!V20</f>
        <v>45</v>
      </c>
      <c r="AJ236" s="70">
        <f>WRs!X20</f>
        <v>43</v>
      </c>
      <c r="AK236" t="str">
        <f t="shared" si="90"/>
        <v>Mike Evans</v>
      </c>
      <c r="AL236" s="52">
        <f t="shared" si="91"/>
        <v>20</v>
      </c>
      <c r="AM236" s="52">
        <f t="shared" si="92"/>
        <v>14</v>
      </c>
      <c r="AN236" s="52">
        <f t="shared" si="93"/>
        <v>19</v>
      </c>
      <c r="AO236" s="52">
        <f t="shared" si="94"/>
        <v>16</v>
      </c>
      <c r="AP236" s="52">
        <f t="shared" si="95"/>
        <v>18</v>
      </c>
      <c r="AQ236">
        <f t="shared" si="96"/>
        <v>45</v>
      </c>
      <c r="AR236">
        <f t="shared" si="97"/>
        <v>42</v>
      </c>
      <c r="AS236">
        <f t="shared" si="98"/>
        <v>34</v>
      </c>
      <c r="AT236">
        <f t="shared" si="99"/>
        <v>45</v>
      </c>
      <c r="AU236">
        <f t="shared" si="100"/>
        <v>43</v>
      </c>
    </row>
    <row r="237" spans="2:47" x14ac:dyDescent="0.35">
      <c r="B237" t="str">
        <f t="shared" si="76"/>
        <v xml:space="preserve">&lt;li&gt; Drake London, WR, Falcons. Bye: 12.  &lt;/li&gt;  </v>
      </c>
      <c r="C237" t="str">
        <f t="shared" si="77"/>
        <v xml:space="preserve">&lt;li&gt; Drake London, WR, Falcons. Bye: 12.  -- &lt;b&gt;$14&lt;/b&gt; &lt;/li&gt;  </v>
      </c>
      <c r="D237" t="str">
        <f t="shared" si="78"/>
        <v xml:space="preserve">&lt;li&gt; Drake London, WR, Falcons. Bye: 12.  -- &lt;b&gt;$14&lt;/b&gt; &lt;/li&gt;  </v>
      </c>
      <c r="E237" t="str">
        <f t="shared" si="79"/>
        <v xml:space="preserve">&lt;li&gt; Drake London, WR, Falcons. Bye: 12.  -- &lt;b&gt;$8&lt;/b&gt; &lt;/li&gt;  </v>
      </c>
      <c r="F237" t="str">
        <f t="shared" si="80"/>
        <v xml:space="preserve">&lt;li&gt; Drake London, WR, Falcons. Bye: 12.  -- &lt;b&gt;$11&lt;/b&gt; &lt;/li&gt;  </v>
      </c>
      <c r="G237" t="str">
        <f t="shared" si="81"/>
        <v xml:space="preserve">&lt;li&gt; Drake London, WR, Falcons. Bye: 12.  -- &lt;b&gt;$13&lt;/b&gt; &lt;/li&gt;  </v>
      </c>
      <c r="H237" t="s">
        <v>139</v>
      </c>
      <c r="I237" t="s">
        <v>140</v>
      </c>
      <c r="J237" t="s">
        <v>141</v>
      </c>
      <c r="K237" t="s">
        <v>142</v>
      </c>
      <c r="L237" t="s">
        <v>143</v>
      </c>
      <c r="M237" t="s">
        <v>144</v>
      </c>
      <c r="N237" t="s">
        <v>145</v>
      </c>
      <c r="O237" t="s">
        <v>146</v>
      </c>
      <c r="P237" t="str">
        <f t="shared" si="82"/>
        <v xml:space="preserve">
</v>
      </c>
      <c r="Q237" t="str">
        <f t="shared" si="83"/>
        <v xml:space="preserve"> </v>
      </c>
      <c r="R237" t="str">
        <f t="shared" si="84"/>
        <v/>
      </c>
      <c r="S237" t="str">
        <f t="shared" si="85"/>
        <v/>
      </c>
      <c r="T237" t="str">
        <f t="shared" si="86"/>
        <v/>
      </c>
      <c r="U237" t="str">
        <f t="shared" si="87"/>
        <v/>
      </c>
      <c r="V237" t="str">
        <f t="shared" si="88"/>
        <v/>
      </c>
      <c r="W237">
        <f t="shared" si="89"/>
        <v>236</v>
      </c>
      <c r="X237" s="11" t="s">
        <v>147</v>
      </c>
      <c r="Y237" s="12" t="s">
        <v>148</v>
      </c>
      <c r="Z237" s="12" t="s">
        <v>149</v>
      </c>
      <c r="AA237" s="12" t="s">
        <v>150</v>
      </c>
      <c r="AB237" s="1" t="str">
        <f>CONCATENATE(WRs!B21," ",WRs!A21)</f>
        <v>Drake London</v>
      </c>
      <c r="AC237" t="str">
        <f>WRs!E21</f>
        <v>WR</v>
      </c>
      <c r="AD237" t="str">
        <f>WRs!C21</f>
        <v>Falcons</v>
      </c>
      <c r="AE237">
        <f>WRs!D21</f>
        <v>12</v>
      </c>
      <c r="AF237">
        <f>WRs!P21</f>
        <v>32</v>
      </c>
      <c r="AG237">
        <f>WRs!R21</f>
        <v>42</v>
      </c>
      <c r="AH237">
        <f>WRs!T21</f>
        <v>14</v>
      </c>
      <c r="AI237">
        <f>WRs!V21</f>
        <v>32</v>
      </c>
      <c r="AJ237" s="70">
        <f>WRs!X21</f>
        <v>30</v>
      </c>
      <c r="AK237" t="str">
        <f t="shared" si="90"/>
        <v>Drake London</v>
      </c>
      <c r="AL237" s="52">
        <f t="shared" si="91"/>
        <v>14</v>
      </c>
      <c r="AM237" s="52">
        <f t="shared" si="92"/>
        <v>14</v>
      </c>
      <c r="AN237" s="52">
        <f t="shared" si="93"/>
        <v>8</v>
      </c>
      <c r="AO237" s="52">
        <f t="shared" si="94"/>
        <v>11</v>
      </c>
      <c r="AP237" s="52">
        <f t="shared" si="95"/>
        <v>13</v>
      </c>
      <c r="AQ237">
        <f t="shared" si="96"/>
        <v>32</v>
      </c>
      <c r="AR237">
        <f t="shared" si="97"/>
        <v>42</v>
      </c>
      <c r="AS237">
        <f t="shared" si="98"/>
        <v>14</v>
      </c>
      <c r="AT237">
        <f t="shared" si="99"/>
        <v>32</v>
      </c>
      <c r="AU237">
        <f t="shared" si="100"/>
        <v>30</v>
      </c>
    </row>
    <row r="238" spans="2:47" x14ac:dyDescent="0.35">
      <c r="B238" t="str">
        <f t="shared" si="76"/>
        <v xml:space="preserve">&lt;li&gt; Keenan Allen, WR, Bears. Bye: 7.  &lt;/li&gt;  </v>
      </c>
      <c r="C238" t="str">
        <f t="shared" si="77"/>
        <v xml:space="preserve">&lt;li&gt; Keenan Allen, WR, Bears. Bye: 7.  -- &lt;b&gt;$9&lt;/b&gt; &lt;/li&gt;  </v>
      </c>
      <c r="D238" t="str">
        <f t="shared" si="78"/>
        <v xml:space="preserve">&lt;li&gt; Keenan Allen, WR, Bears. Bye: 7.  -- &lt;b&gt;$14&lt;/b&gt; &lt;/li&gt;  </v>
      </c>
      <c r="E238" t="str">
        <f t="shared" si="79"/>
        <v xml:space="preserve">&lt;li&gt; Keenan Allen, WR, Bears. Bye: 7.  -- &lt;b&gt;$6&lt;/b&gt; &lt;/li&gt;  </v>
      </c>
      <c r="F238" t="str">
        <f t="shared" si="80"/>
        <v xml:space="preserve">&lt;li&gt; Keenan Allen, WR, Bears. Bye: 7.  -- &lt;b&gt;$7&lt;/b&gt; &lt;/li&gt;  </v>
      </c>
      <c r="G238" t="str">
        <f t="shared" si="81"/>
        <v xml:space="preserve">&lt;li&gt; Keenan Allen, WR, Bears. Bye: 7.  -- &lt;b&gt;$8&lt;/b&gt; &lt;/li&gt;  </v>
      </c>
      <c r="H238" t="s">
        <v>139</v>
      </c>
      <c r="I238" t="s">
        <v>140</v>
      </c>
      <c r="J238" t="s">
        <v>141</v>
      </c>
      <c r="K238" t="s">
        <v>142</v>
      </c>
      <c r="L238" t="s">
        <v>143</v>
      </c>
      <c r="M238" t="s">
        <v>144</v>
      </c>
      <c r="N238" t="s">
        <v>145</v>
      </c>
      <c r="O238" t="s">
        <v>146</v>
      </c>
      <c r="P238" t="str">
        <f t="shared" si="82"/>
        <v xml:space="preserve">
</v>
      </c>
      <c r="Q238" t="str">
        <f t="shared" si="83"/>
        <v xml:space="preserve"> </v>
      </c>
      <c r="R238" t="str">
        <f t="shared" si="84"/>
        <v/>
      </c>
      <c r="S238" t="str">
        <f t="shared" si="85"/>
        <v/>
      </c>
      <c r="T238" t="str">
        <f t="shared" si="86"/>
        <v/>
      </c>
      <c r="U238" t="str">
        <f t="shared" si="87"/>
        <v/>
      </c>
      <c r="V238" t="str">
        <f t="shared" si="88"/>
        <v/>
      </c>
      <c r="W238">
        <f t="shared" si="89"/>
        <v>237</v>
      </c>
      <c r="X238" s="11" t="s">
        <v>147</v>
      </c>
      <c r="Y238" s="12" t="s">
        <v>148</v>
      </c>
      <c r="Z238" s="12" t="s">
        <v>149</v>
      </c>
      <c r="AA238" s="12" t="s">
        <v>150</v>
      </c>
      <c r="AB238" s="1" t="str">
        <f>CONCATENATE(WRs!B22," ",WRs!A22)</f>
        <v>Keenan Allen</v>
      </c>
      <c r="AC238" t="str">
        <f>WRs!E22</f>
        <v>WR</v>
      </c>
      <c r="AD238" t="str">
        <f>WRs!C22</f>
        <v>Bears</v>
      </c>
      <c r="AE238">
        <f>WRs!D22</f>
        <v>7</v>
      </c>
      <c r="AF238">
        <f>WRs!P22</f>
        <v>20</v>
      </c>
      <c r="AG238">
        <f>WRs!R22</f>
        <v>41</v>
      </c>
      <c r="AH238">
        <f>WRs!T22</f>
        <v>10</v>
      </c>
      <c r="AI238">
        <f>WRs!V22</f>
        <v>20</v>
      </c>
      <c r="AJ238" s="70">
        <f>WRs!X22</f>
        <v>18</v>
      </c>
      <c r="AK238" t="str">
        <f t="shared" si="90"/>
        <v>Keenan Allen</v>
      </c>
      <c r="AL238" s="52">
        <f t="shared" si="91"/>
        <v>9</v>
      </c>
      <c r="AM238" s="52">
        <f t="shared" si="92"/>
        <v>14</v>
      </c>
      <c r="AN238" s="52">
        <f t="shared" si="93"/>
        <v>6</v>
      </c>
      <c r="AO238" s="52">
        <f t="shared" si="94"/>
        <v>7</v>
      </c>
      <c r="AP238" s="52">
        <f t="shared" si="95"/>
        <v>8</v>
      </c>
      <c r="AQ238">
        <f t="shared" si="96"/>
        <v>20</v>
      </c>
      <c r="AR238">
        <f t="shared" si="97"/>
        <v>41</v>
      </c>
      <c r="AS238">
        <f t="shared" si="98"/>
        <v>10</v>
      </c>
      <c r="AT238">
        <f t="shared" si="99"/>
        <v>20</v>
      </c>
      <c r="AU238">
        <f t="shared" si="100"/>
        <v>18</v>
      </c>
    </row>
    <row r="239" spans="2:47" x14ac:dyDescent="0.35">
      <c r="B239" t="str">
        <f t="shared" si="76"/>
        <v xml:space="preserve">&lt;li&gt; Nico Collins, WR, Texans. Bye: 14.  &lt;/li&gt;  </v>
      </c>
      <c r="C239" t="str">
        <f t="shared" si="77"/>
        <v xml:space="preserve">&lt;li&gt; Nico Collins, WR, Texans. Bye: 14.  -- &lt;b&gt;$16&lt;/b&gt; &lt;/li&gt;  </v>
      </c>
      <c r="D239" t="str">
        <f t="shared" si="78"/>
        <v xml:space="preserve">&lt;li&gt; Nico Collins, WR, Texans. Bye: 14.  -- &lt;b&gt;$14&lt;/b&gt; &lt;/li&gt;  </v>
      </c>
      <c r="E239" t="str">
        <f t="shared" si="79"/>
        <v xml:space="preserve">&lt;li&gt; Nico Collins, WR, Texans. Bye: 14.  -- &lt;b&gt;$11&lt;/b&gt; &lt;/li&gt;  </v>
      </c>
      <c r="F239" t="str">
        <f t="shared" si="80"/>
        <v xml:space="preserve">&lt;li&gt; Nico Collins, WR, Texans. Bye: 14.  -- &lt;b&gt;$13&lt;/b&gt; &lt;/li&gt;  </v>
      </c>
      <c r="G239" t="str">
        <f t="shared" si="81"/>
        <v xml:space="preserve">&lt;li&gt; Nico Collins, WR, Texans. Bye: 14.  -- &lt;b&gt;$14&lt;/b&gt; &lt;/li&gt;  </v>
      </c>
      <c r="H239" t="s">
        <v>139</v>
      </c>
      <c r="I239" t="s">
        <v>140</v>
      </c>
      <c r="J239" t="s">
        <v>141</v>
      </c>
      <c r="K239" t="s">
        <v>142</v>
      </c>
      <c r="L239" t="s">
        <v>143</v>
      </c>
      <c r="M239" t="s">
        <v>144</v>
      </c>
      <c r="N239" t="s">
        <v>145</v>
      </c>
      <c r="O239" t="s">
        <v>146</v>
      </c>
      <c r="P239" t="str">
        <f t="shared" si="82"/>
        <v xml:space="preserve">
</v>
      </c>
      <c r="Q239" t="str">
        <f t="shared" si="83"/>
        <v xml:space="preserve"> </v>
      </c>
      <c r="R239" t="str">
        <f t="shared" si="84"/>
        <v/>
      </c>
      <c r="S239" t="str">
        <f t="shared" si="85"/>
        <v/>
      </c>
      <c r="T239" t="str">
        <f t="shared" si="86"/>
        <v/>
      </c>
      <c r="U239" t="str">
        <f t="shared" si="87"/>
        <v/>
      </c>
      <c r="V239" t="str">
        <f t="shared" si="88"/>
        <v/>
      </c>
      <c r="W239">
        <f t="shared" si="89"/>
        <v>238</v>
      </c>
      <c r="X239" s="11" t="s">
        <v>147</v>
      </c>
      <c r="Y239" s="12" t="s">
        <v>148</v>
      </c>
      <c r="Z239" s="12" t="s">
        <v>149</v>
      </c>
      <c r="AA239" s="12" t="s">
        <v>150</v>
      </c>
      <c r="AB239" s="1" t="str">
        <f>CONCATENATE(WRs!B23," ",WRs!A23)</f>
        <v>Nico Collins</v>
      </c>
      <c r="AC239" t="str">
        <f>WRs!E23</f>
        <v>WR</v>
      </c>
      <c r="AD239" t="str">
        <f>WRs!C23</f>
        <v>Texans</v>
      </c>
      <c r="AE239">
        <f>WRs!D23</f>
        <v>14</v>
      </c>
      <c r="AF239">
        <f>WRs!P23</f>
        <v>35</v>
      </c>
      <c r="AG239">
        <f>WRs!R23</f>
        <v>40</v>
      </c>
      <c r="AH239">
        <f>WRs!T23</f>
        <v>19</v>
      </c>
      <c r="AI239">
        <f>WRs!V23</f>
        <v>35</v>
      </c>
      <c r="AJ239" s="70">
        <f>WRs!X23</f>
        <v>33</v>
      </c>
      <c r="AK239" t="str">
        <f t="shared" si="90"/>
        <v>Nico Collins</v>
      </c>
      <c r="AL239" s="52">
        <f t="shared" si="91"/>
        <v>16</v>
      </c>
      <c r="AM239" s="52">
        <f t="shared" si="92"/>
        <v>14</v>
      </c>
      <c r="AN239" s="52">
        <f t="shared" si="93"/>
        <v>11</v>
      </c>
      <c r="AO239" s="52">
        <f t="shared" si="94"/>
        <v>13</v>
      </c>
      <c r="AP239" s="52">
        <f t="shared" si="95"/>
        <v>14</v>
      </c>
      <c r="AQ239">
        <f t="shared" si="96"/>
        <v>35</v>
      </c>
      <c r="AR239">
        <f t="shared" si="97"/>
        <v>40</v>
      </c>
      <c r="AS239">
        <f t="shared" si="98"/>
        <v>19</v>
      </c>
      <c r="AT239">
        <f t="shared" si="99"/>
        <v>35</v>
      </c>
      <c r="AU239">
        <f t="shared" si="100"/>
        <v>33</v>
      </c>
    </row>
    <row r="240" spans="2:47" x14ac:dyDescent="0.35">
      <c r="B240" t="str">
        <f t="shared" si="76"/>
        <v xml:space="preserve">&lt;li&gt; D.K. Metcalf, WR, Seahawks. Bye: 10.  &lt;/li&gt;  </v>
      </c>
      <c r="C240" t="str">
        <f t="shared" si="77"/>
        <v xml:space="preserve">&lt;li&gt; D.K. Metcalf, WR, Seahawks. Bye: 10.  -- &lt;b&gt;$17&lt;/b&gt; &lt;/li&gt;  </v>
      </c>
      <c r="D240" t="str">
        <f t="shared" si="78"/>
        <v xml:space="preserve">&lt;li&gt; D.K. Metcalf, WR, Seahawks. Bye: 10.  -- &lt;b&gt;$13&lt;/b&gt; &lt;/li&gt;  </v>
      </c>
      <c r="E240" t="str">
        <f t="shared" si="79"/>
        <v xml:space="preserve">&lt;li&gt; D.K. Metcalf, WR, Seahawks. Bye: 10.  -- &lt;b&gt;$14&lt;/b&gt; &lt;/li&gt;  </v>
      </c>
      <c r="F240" t="str">
        <f t="shared" si="80"/>
        <v xml:space="preserve">&lt;li&gt; D.K. Metcalf, WR, Seahawks. Bye: 10.  -- &lt;b&gt;$14&lt;/b&gt; &lt;/li&gt;  </v>
      </c>
      <c r="G240" t="str">
        <f t="shared" si="81"/>
        <v xml:space="preserve">&lt;li&gt; D.K. Metcalf, WR, Seahawks. Bye: 10.  -- &lt;b&gt;$16&lt;/b&gt; &lt;/li&gt;  </v>
      </c>
      <c r="H240" t="s">
        <v>139</v>
      </c>
      <c r="I240" t="s">
        <v>140</v>
      </c>
      <c r="J240" t="s">
        <v>141</v>
      </c>
      <c r="K240" t="s">
        <v>142</v>
      </c>
      <c r="L240" t="s">
        <v>143</v>
      </c>
      <c r="M240" t="s">
        <v>144</v>
      </c>
      <c r="N240" t="s">
        <v>145</v>
      </c>
      <c r="O240" t="s">
        <v>146</v>
      </c>
      <c r="P240" t="str">
        <f t="shared" si="82"/>
        <v xml:space="preserve">
</v>
      </c>
      <c r="Q240" t="str">
        <f t="shared" si="83"/>
        <v xml:space="preserve"> </v>
      </c>
      <c r="R240" t="str">
        <f t="shared" si="84"/>
        <v/>
      </c>
      <c r="S240" t="str">
        <f t="shared" si="85"/>
        <v/>
      </c>
      <c r="T240" t="str">
        <f t="shared" si="86"/>
        <v/>
      </c>
      <c r="U240" t="str">
        <f t="shared" si="87"/>
        <v/>
      </c>
      <c r="V240" t="str">
        <f t="shared" si="88"/>
        <v/>
      </c>
      <c r="W240">
        <f t="shared" si="89"/>
        <v>239</v>
      </c>
      <c r="X240" s="11" t="s">
        <v>147</v>
      </c>
      <c r="Y240" s="12" t="s">
        <v>148</v>
      </c>
      <c r="Z240" s="12" t="s">
        <v>149</v>
      </c>
      <c r="AA240" s="12" t="s">
        <v>150</v>
      </c>
      <c r="AB240" s="1" t="str">
        <f>CONCATENATE(WRs!B24," ",WRs!A24)</f>
        <v>D.K. Metcalf</v>
      </c>
      <c r="AC240" t="str">
        <f>WRs!E24</f>
        <v>WR</v>
      </c>
      <c r="AD240" t="str">
        <f>WRs!C24</f>
        <v>Seahawks</v>
      </c>
      <c r="AE240">
        <f>WRs!D24</f>
        <v>10</v>
      </c>
      <c r="AF240">
        <f>WRs!P24</f>
        <v>39</v>
      </c>
      <c r="AG240">
        <f>WRs!R24</f>
        <v>39</v>
      </c>
      <c r="AH240">
        <f>WRs!T24</f>
        <v>24</v>
      </c>
      <c r="AI240">
        <f>WRs!V24</f>
        <v>39</v>
      </c>
      <c r="AJ240" s="70">
        <f>WRs!X24</f>
        <v>37</v>
      </c>
      <c r="AK240" t="str">
        <f t="shared" si="90"/>
        <v>D.K. Metcalf</v>
      </c>
      <c r="AL240" s="52">
        <f t="shared" si="91"/>
        <v>17</v>
      </c>
      <c r="AM240" s="52">
        <f t="shared" si="92"/>
        <v>13</v>
      </c>
      <c r="AN240" s="52">
        <f t="shared" si="93"/>
        <v>14</v>
      </c>
      <c r="AO240" s="52">
        <f t="shared" si="94"/>
        <v>14</v>
      </c>
      <c r="AP240" s="52">
        <f t="shared" si="95"/>
        <v>16</v>
      </c>
      <c r="AQ240">
        <f t="shared" si="96"/>
        <v>39</v>
      </c>
      <c r="AR240">
        <f t="shared" si="97"/>
        <v>39</v>
      </c>
      <c r="AS240">
        <f t="shared" si="98"/>
        <v>24</v>
      </c>
      <c r="AT240">
        <f t="shared" si="99"/>
        <v>39</v>
      </c>
      <c r="AU240">
        <f t="shared" si="100"/>
        <v>37</v>
      </c>
    </row>
    <row r="241" spans="2:47" x14ac:dyDescent="0.35">
      <c r="B241" t="str">
        <f t="shared" si="76"/>
        <v xml:space="preserve">&lt;li&gt; George Pickens, WR, Steelers. Bye: 9.  &lt;/li&gt; 
&lt;br&gt;&lt;br&gt;
</v>
      </c>
      <c r="C241" t="str">
        <f t="shared" si="77"/>
        <v xml:space="preserve">&lt;li&gt; George Pickens, WR, Steelers. Bye: 9.  -- &lt;b&gt;$16&lt;/b&gt; &lt;/li&gt; 
&lt;br&gt;&lt;br&gt;
</v>
      </c>
      <c r="D241" t="str">
        <f t="shared" si="78"/>
        <v xml:space="preserve">&lt;li&gt; George Pickens, WR, Steelers. Bye: 9.  -- &lt;b&gt;$13&lt;/b&gt; &lt;/li&gt; 
&lt;br&gt;&lt;br&gt;
</v>
      </c>
      <c r="E241" t="str">
        <f t="shared" si="79"/>
        <v xml:space="preserve">&lt;li&gt; George Pickens, WR, Steelers. Bye: 9.  -- &lt;b&gt;$12&lt;/b&gt; &lt;/li&gt; 
&lt;br&gt;&lt;br&gt;
</v>
      </c>
      <c r="F241" t="str">
        <f t="shared" si="80"/>
        <v xml:space="preserve">&lt;li&gt; George Pickens, WR, Steelers. Bye: 9.  -- &lt;b&gt;$13&lt;/b&gt; &lt;/li&gt; 
&lt;br&gt;&lt;br&gt;
</v>
      </c>
      <c r="G241" t="str">
        <f t="shared" si="81"/>
        <v xml:space="preserve">&lt;li&gt; George Pickens, WR, Steelers. Bye: 9.  -- &lt;b&gt;$15&lt;/b&gt; &lt;/li&gt; 
&lt;br&gt;&lt;br&gt;
</v>
      </c>
      <c r="H241" t="s">
        <v>139</v>
      </c>
      <c r="I241" t="s">
        <v>140</v>
      </c>
      <c r="J241" t="s">
        <v>141</v>
      </c>
      <c r="K241" t="s">
        <v>142</v>
      </c>
      <c r="L241" t="s">
        <v>143</v>
      </c>
      <c r="M241" t="s">
        <v>144</v>
      </c>
      <c r="N241" t="s">
        <v>145</v>
      </c>
      <c r="O241" t="s">
        <v>146</v>
      </c>
      <c r="P241" t="str">
        <f t="shared" si="82"/>
        <v xml:space="preserve">
</v>
      </c>
      <c r="Q241" t="str">
        <f t="shared" si="83"/>
        <v xml:space="preserve">
&lt;br&gt;&lt;br&gt;
</v>
      </c>
      <c r="R241" t="str">
        <f t="shared" si="84"/>
        <v/>
      </c>
      <c r="S241" t="str">
        <f t="shared" si="85"/>
        <v/>
      </c>
      <c r="T241" t="str">
        <f t="shared" si="86"/>
        <v/>
      </c>
      <c r="U241" t="str">
        <f t="shared" si="87"/>
        <v/>
      </c>
      <c r="V241" t="str">
        <f t="shared" si="88"/>
        <v/>
      </c>
      <c r="W241">
        <f t="shared" si="89"/>
        <v>240</v>
      </c>
      <c r="X241" s="11" t="s">
        <v>147</v>
      </c>
      <c r="Y241" s="12" t="s">
        <v>148</v>
      </c>
      <c r="Z241" s="12" t="s">
        <v>149</v>
      </c>
      <c r="AA241" s="12" t="s">
        <v>150</v>
      </c>
      <c r="AB241" s="1" t="str">
        <f>CONCATENATE(WRs!B25," ",WRs!A25)</f>
        <v>George Pickens</v>
      </c>
      <c r="AC241" t="str">
        <f>WRs!E25</f>
        <v>WR</v>
      </c>
      <c r="AD241" t="str">
        <f>WRs!C25</f>
        <v>Steelers</v>
      </c>
      <c r="AE241">
        <f>WRs!D25</f>
        <v>9</v>
      </c>
      <c r="AF241">
        <f>WRs!P25</f>
        <v>36</v>
      </c>
      <c r="AG241">
        <f>WRs!R25</f>
        <v>37</v>
      </c>
      <c r="AH241">
        <f>WRs!T25</f>
        <v>20</v>
      </c>
      <c r="AI241">
        <f>WRs!V25</f>
        <v>36</v>
      </c>
      <c r="AJ241" s="70">
        <f>WRs!X25</f>
        <v>34</v>
      </c>
      <c r="AK241" t="str">
        <f t="shared" si="90"/>
        <v>George Pickens</v>
      </c>
      <c r="AL241" s="52">
        <f t="shared" si="91"/>
        <v>16</v>
      </c>
      <c r="AM241" s="52">
        <f t="shared" si="92"/>
        <v>13</v>
      </c>
      <c r="AN241" s="52">
        <f t="shared" si="93"/>
        <v>12</v>
      </c>
      <c r="AO241" s="52">
        <f t="shared" si="94"/>
        <v>13</v>
      </c>
      <c r="AP241" s="52">
        <f t="shared" si="95"/>
        <v>15</v>
      </c>
      <c r="AQ241">
        <f t="shared" si="96"/>
        <v>36</v>
      </c>
      <c r="AR241">
        <f t="shared" si="97"/>
        <v>37</v>
      </c>
      <c r="AS241">
        <f t="shared" si="98"/>
        <v>20</v>
      </c>
      <c r="AT241">
        <f t="shared" si="99"/>
        <v>36</v>
      </c>
      <c r="AU241">
        <f t="shared" si="100"/>
        <v>34</v>
      </c>
    </row>
    <row r="242" spans="2:47" x14ac:dyDescent="0.35">
      <c r="B242" t="str">
        <f t="shared" si="76"/>
        <v xml:space="preserve">&lt;li&gt; Tee Higgins, WR, Bengals. Bye: 12.  &lt;/li&gt;  </v>
      </c>
      <c r="C242" t="str">
        <f t="shared" si="77"/>
        <v xml:space="preserve">&lt;li&gt; Tee Higgins, WR, Bengals. Bye: 12.  -- &lt;b&gt;$13&lt;/b&gt; &lt;/li&gt;  </v>
      </c>
      <c r="D242" t="str">
        <f t="shared" si="78"/>
        <v xml:space="preserve">&lt;li&gt; Tee Higgins, WR, Bengals. Bye: 12.  -- &lt;b&gt;$13&lt;/b&gt; &lt;/li&gt;  </v>
      </c>
      <c r="E242" t="str">
        <f t="shared" si="79"/>
        <v xml:space="preserve">&lt;li&gt; Tee Higgins, WR, Bengals. Bye: 12.  -- &lt;b&gt;$8&lt;/b&gt; &lt;/li&gt;  </v>
      </c>
      <c r="F242" t="str">
        <f t="shared" si="80"/>
        <v xml:space="preserve">&lt;li&gt; Tee Higgins, WR, Bengals. Bye: 12.  -- &lt;b&gt;$10&lt;/b&gt; &lt;/li&gt;  </v>
      </c>
      <c r="G242" t="str">
        <f t="shared" si="81"/>
        <v xml:space="preserve">&lt;li&gt; Tee Higgins, WR, Bengals. Bye: 12.  -- &lt;b&gt;$12&lt;/b&gt; &lt;/li&gt;  </v>
      </c>
      <c r="H242" t="s">
        <v>139</v>
      </c>
      <c r="I242" t="s">
        <v>140</v>
      </c>
      <c r="J242" t="s">
        <v>141</v>
      </c>
      <c r="K242" t="s">
        <v>142</v>
      </c>
      <c r="L242" t="s">
        <v>143</v>
      </c>
      <c r="M242" t="s">
        <v>144</v>
      </c>
      <c r="N242" t="s">
        <v>145</v>
      </c>
      <c r="O242" t="s">
        <v>146</v>
      </c>
      <c r="P242" t="str">
        <f t="shared" si="82"/>
        <v xml:space="preserve">
</v>
      </c>
      <c r="Q242" t="str">
        <f t="shared" si="83"/>
        <v xml:space="preserve"> </v>
      </c>
      <c r="R242" t="str">
        <f t="shared" si="84"/>
        <v/>
      </c>
      <c r="S242" t="str">
        <f t="shared" si="85"/>
        <v/>
      </c>
      <c r="T242" t="str">
        <f t="shared" si="86"/>
        <v/>
      </c>
      <c r="U242" t="str">
        <f t="shared" si="87"/>
        <v/>
      </c>
      <c r="V242" t="str">
        <f t="shared" si="88"/>
        <v/>
      </c>
      <c r="W242">
        <f t="shared" si="89"/>
        <v>241</v>
      </c>
      <c r="X242" s="11" t="s">
        <v>147</v>
      </c>
      <c r="Y242" s="12" t="s">
        <v>148</v>
      </c>
      <c r="Z242" s="12" t="s">
        <v>149</v>
      </c>
      <c r="AA242" s="12" t="s">
        <v>150</v>
      </c>
      <c r="AB242" s="1" t="str">
        <f>CONCATENATE(WRs!B26," ",WRs!A26)</f>
        <v>Tee Higgins</v>
      </c>
      <c r="AC242" t="str">
        <f>WRs!E26</f>
        <v>WR</v>
      </c>
      <c r="AD242" t="str">
        <f>WRs!C26</f>
        <v>Bengals</v>
      </c>
      <c r="AE242">
        <f>WRs!D26</f>
        <v>12</v>
      </c>
      <c r="AF242">
        <f>WRs!P26</f>
        <v>29</v>
      </c>
      <c r="AG242">
        <f>WRs!R26</f>
        <v>37</v>
      </c>
      <c r="AH242">
        <f>WRs!T26</f>
        <v>13</v>
      </c>
      <c r="AI242">
        <f>WRs!V26</f>
        <v>29</v>
      </c>
      <c r="AJ242" s="70">
        <f>WRs!X26</f>
        <v>27</v>
      </c>
      <c r="AK242" t="str">
        <f t="shared" si="90"/>
        <v>Tee Higgins</v>
      </c>
      <c r="AL242" s="52">
        <f t="shared" si="91"/>
        <v>13</v>
      </c>
      <c r="AM242" s="52">
        <f t="shared" si="92"/>
        <v>13</v>
      </c>
      <c r="AN242" s="52">
        <f t="shared" si="93"/>
        <v>8</v>
      </c>
      <c r="AO242" s="52">
        <f t="shared" si="94"/>
        <v>10</v>
      </c>
      <c r="AP242" s="52">
        <f t="shared" si="95"/>
        <v>12</v>
      </c>
      <c r="AQ242">
        <f t="shared" si="96"/>
        <v>29</v>
      </c>
      <c r="AR242">
        <f t="shared" si="97"/>
        <v>37</v>
      </c>
      <c r="AS242">
        <f t="shared" si="98"/>
        <v>13</v>
      </c>
      <c r="AT242">
        <f t="shared" si="99"/>
        <v>29</v>
      </c>
      <c r="AU242">
        <f t="shared" si="100"/>
        <v>27</v>
      </c>
    </row>
    <row r="243" spans="2:47" x14ac:dyDescent="0.35">
      <c r="B243" t="str">
        <f t="shared" si="76"/>
        <v xml:space="preserve">&lt;li&gt; Terry McLaurin, WR, Redskins. Bye: 14.  &lt;/li&gt;  </v>
      </c>
      <c r="C243" t="str">
        <f t="shared" si="77"/>
        <v xml:space="preserve">&lt;li&gt; Terry McLaurin, WR, Redskins. Bye: 14.  -- &lt;b&gt;$13&lt;/b&gt; &lt;/li&gt;  </v>
      </c>
      <c r="D243" t="str">
        <f t="shared" si="78"/>
        <v xml:space="preserve">&lt;li&gt; Terry McLaurin, WR, Redskins. Bye: 14.  -- &lt;b&gt;$13&lt;/b&gt; &lt;/li&gt;  </v>
      </c>
      <c r="E243" t="str">
        <f t="shared" si="79"/>
        <v xml:space="preserve">&lt;li&gt; Terry McLaurin, WR, Redskins. Bye: 14.  -- &lt;b&gt;$5&lt;/b&gt; &lt;/li&gt;  </v>
      </c>
      <c r="F243" t="str">
        <f t="shared" si="80"/>
        <v xml:space="preserve">&lt;li&gt; Terry McLaurin, WR, Redskins. Bye: 14.  -- &lt;b&gt;$10&lt;/b&gt; &lt;/li&gt;  </v>
      </c>
      <c r="G243" t="str">
        <f t="shared" si="81"/>
        <v xml:space="preserve">&lt;li&gt; Terry McLaurin, WR, Redskins. Bye: 14.  -- &lt;b&gt;$11&lt;/b&gt; &lt;/li&gt;  </v>
      </c>
      <c r="H243" t="s">
        <v>139</v>
      </c>
      <c r="I243" t="s">
        <v>140</v>
      </c>
      <c r="J243" t="s">
        <v>141</v>
      </c>
      <c r="K243" t="s">
        <v>142</v>
      </c>
      <c r="L243" t="s">
        <v>143</v>
      </c>
      <c r="M243" t="s">
        <v>144</v>
      </c>
      <c r="N243" t="s">
        <v>145</v>
      </c>
      <c r="O243" t="s">
        <v>146</v>
      </c>
      <c r="P243" t="str">
        <f t="shared" si="82"/>
        <v xml:space="preserve">
</v>
      </c>
      <c r="Q243" t="str">
        <f t="shared" si="83"/>
        <v xml:space="preserve"> </v>
      </c>
      <c r="R243" t="str">
        <f t="shared" si="84"/>
        <v/>
      </c>
      <c r="S243" t="str">
        <f t="shared" si="85"/>
        <v/>
      </c>
      <c r="T243" t="str">
        <f t="shared" si="86"/>
        <v/>
      </c>
      <c r="U243" t="str">
        <f t="shared" si="87"/>
        <v/>
      </c>
      <c r="V243" t="str">
        <f t="shared" si="88"/>
        <v/>
      </c>
      <c r="W243">
        <f t="shared" si="89"/>
        <v>242</v>
      </c>
      <c r="X243" s="11" t="s">
        <v>147</v>
      </c>
      <c r="Y243" s="12" t="s">
        <v>148</v>
      </c>
      <c r="Z243" s="12" t="s">
        <v>149</v>
      </c>
      <c r="AA243" s="12" t="s">
        <v>150</v>
      </c>
      <c r="AB243" s="1" t="str">
        <f>CONCATENATE(WRs!B27," ",WRs!A27)</f>
        <v>Terry McLaurin</v>
      </c>
      <c r="AC243" t="str">
        <f>WRs!E27</f>
        <v>WR</v>
      </c>
      <c r="AD243" t="str">
        <f>WRs!C27</f>
        <v>Redskins</v>
      </c>
      <c r="AE243">
        <f>WRs!D27</f>
        <v>14</v>
      </c>
      <c r="AF243">
        <f>WRs!P27</f>
        <v>28</v>
      </c>
      <c r="AG243">
        <f>WRs!R27</f>
        <v>37</v>
      </c>
      <c r="AH243">
        <f>WRs!T27</f>
        <v>9</v>
      </c>
      <c r="AI243">
        <f>WRs!V27</f>
        <v>28</v>
      </c>
      <c r="AJ243" s="70">
        <f>WRs!X27</f>
        <v>26</v>
      </c>
      <c r="AK243" t="str">
        <f t="shared" si="90"/>
        <v>Terry McLaurin</v>
      </c>
      <c r="AL243" s="52">
        <f t="shared" si="91"/>
        <v>13</v>
      </c>
      <c r="AM243" s="52">
        <f t="shared" si="92"/>
        <v>13</v>
      </c>
      <c r="AN243" s="52">
        <f t="shared" si="93"/>
        <v>5</v>
      </c>
      <c r="AO243" s="52">
        <f t="shared" si="94"/>
        <v>10</v>
      </c>
      <c r="AP243" s="52">
        <f t="shared" si="95"/>
        <v>11</v>
      </c>
      <c r="AQ243">
        <f t="shared" si="96"/>
        <v>28</v>
      </c>
      <c r="AR243">
        <f t="shared" si="97"/>
        <v>37</v>
      </c>
      <c r="AS243">
        <f t="shared" si="98"/>
        <v>9</v>
      </c>
      <c r="AT243">
        <f t="shared" si="99"/>
        <v>28</v>
      </c>
      <c r="AU243">
        <f t="shared" si="100"/>
        <v>26</v>
      </c>
    </row>
    <row r="244" spans="2:47" x14ac:dyDescent="0.35">
      <c r="B244" t="str">
        <f t="shared" si="76"/>
        <v xml:space="preserve">&lt;li&gt; Amari Cooper, WR, Browns. Bye: 10.  &lt;/li&gt;  </v>
      </c>
      <c r="C244" t="str">
        <f t="shared" si="77"/>
        <v xml:space="preserve">&lt;li&gt; Amari Cooper, WR, Browns. Bye: 10.  -- &lt;b&gt;$16&lt;/b&gt; &lt;/li&gt;  </v>
      </c>
      <c r="D244" t="str">
        <f t="shared" si="78"/>
        <v xml:space="preserve">&lt;li&gt; Amari Cooper, WR, Browns. Bye: 10.  -- &lt;b&gt;$12&lt;/b&gt; &lt;/li&gt;  </v>
      </c>
      <c r="E244" t="str">
        <f t="shared" si="79"/>
        <v xml:space="preserve">&lt;li&gt; Amari Cooper, WR, Browns. Bye: 10.  -- &lt;b&gt;$12&lt;/b&gt; &lt;/li&gt;  </v>
      </c>
      <c r="F244" t="str">
        <f t="shared" si="80"/>
        <v xml:space="preserve">&lt;li&gt; Amari Cooper, WR, Browns. Bye: 10.  -- &lt;b&gt;$13&lt;/b&gt; &lt;/li&gt;  </v>
      </c>
      <c r="G244" t="str">
        <f t="shared" si="81"/>
        <v xml:space="preserve">&lt;li&gt; Amari Cooper, WR, Browns. Bye: 10.  -- &lt;b&gt;$15&lt;/b&gt; &lt;/li&gt;  </v>
      </c>
      <c r="H244" t="s">
        <v>139</v>
      </c>
      <c r="I244" t="s">
        <v>140</v>
      </c>
      <c r="J244" t="s">
        <v>141</v>
      </c>
      <c r="K244" t="s">
        <v>142</v>
      </c>
      <c r="L244" t="s">
        <v>143</v>
      </c>
      <c r="M244" t="s">
        <v>144</v>
      </c>
      <c r="N244" t="s">
        <v>145</v>
      </c>
      <c r="O244" t="s">
        <v>146</v>
      </c>
      <c r="P244" t="str">
        <f t="shared" si="82"/>
        <v xml:space="preserve">
</v>
      </c>
      <c r="Q244" t="str">
        <f t="shared" si="83"/>
        <v xml:space="preserve"> </v>
      </c>
      <c r="R244" t="str">
        <f t="shared" si="84"/>
        <v/>
      </c>
      <c r="S244" t="str">
        <f t="shared" si="85"/>
        <v/>
      </c>
      <c r="T244" t="str">
        <f t="shared" si="86"/>
        <v/>
      </c>
      <c r="U244" t="str">
        <f t="shared" si="87"/>
        <v/>
      </c>
      <c r="V244" t="str">
        <f t="shared" si="88"/>
        <v/>
      </c>
      <c r="W244">
        <f t="shared" si="89"/>
        <v>243</v>
      </c>
      <c r="X244" s="11" t="s">
        <v>147</v>
      </c>
      <c r="Y244" s="12" t="s">
        <v>148</v>
      </c>
      <c r="Z244" s="12" t="s">
        <v>149</v>
      </c>
      <c r="AA244" s="12" t="s">
        <v>150</v>
      </c>
      <c r="AB244" s="1" t="str">
        <f>CONCATENATE(WRs!B28," ",WRs!A28)</f>
        <v>Amari Cooper</v>
      </c>
      <c r="AC244" t="str">
        <f>WRs!E28</f>
        <v>WR</v>
      </c>
      <c r="AD244" t="str">
        <f>WRs!C28</f>
        <v>Browns</v>
      </c>
      <c r="AE244">
        <f>WRs!D28</f>
        <v>10</v>
      </c>
      <c r="AF244">
        <f>WRs!P28</f>
        <v>37</v>
      </c>
      <c r="AG244">
        <f>WRs!R28</f>
        <v>35</v>
      </c>
      <c r="AH244">
        <f>WRs!T28</f>
        <v>20</v>
      </c>
      <c r="AI244">
        <f>WRs!V28</f>
        <v>37</v>
      </c>
      <c r="AJ244" s="70">
        <f>WRs!X28</f>
        <v>35</v>
      </c>
      <c r="AK244" t="str">
        <f t="shared" si="90"/>
        <v>Amari Cooper</v>
      </c>
      <c r="AL244" s="52">
        <f t="shared" si="91"/>
        <v>16</v>
      </c>
      <c r="AM244" s="52">
        <f t="shared" si="92"/>
        <v>12</v>
      </c>
      <c r="AN244" s="52">
        <f t="shared" si="93"/>
        <v>12</v>
      </c>
      <c r="AO244" s="52">
        <f t="shared" si="94"/>
        <v>13</v>
      </c>
      <c r="AP244" s="52">
        <f t="shared" si="95"/>
        <v>15</v>
      </c>
      <c r="AQ244">
        <f t="shared" si="96"/>
        <v>37</v>
      </c>
      <c r="AR244">
        <f t="shared" si="97"/>
        <v>35</v>
      </c>
      <c r="AS244">
        <f t="shared" si="98"/>
        <v>20</v>
      </c>
      <c r="AT244">
        <f t="shared" si="99"/>
        <v>37</v>
      </c>
      <c r="AU244">
        <f t="shared" si="100"/>
        <v>35</v>
      </c>
    </row>
    <row r="245" spans="2:47" x14ac:dyDescent="0.35">
      <c r="B245" t="str">
        <f t="shared" si="76"/>
        <v xml:space="preserve">&lt;li&gt; Tank Dell, WR, Texans. Bye: 14.  &lt;/li&gt;  </v>
      </c>
      <c r="C245" t="str">
        <f t="shared" si="77"/>
        <v xml:space="preserve">&lt;li&gt; Tank Dell, WR, Texans. Bye: 14.  -- &lt;b&gt;$15&lt;/b&gt; &lt;/li&gt;  </v>
      </c>
      <c r="D245" t="str">
        <f t="shared" si="78"/>
        <v xml:space="preserve">&lt;li&gt; Tank Dell, WR, Texans. Bye: 14.  -- &lt;b&gt;$12&lt;/b&gt; &lt;/li&gt;  </v>
      </c>
      <c r="E245" t="str">
        <f t="shared" si="79"/>
        <v xml:space="preserve">&lt;li&gt; Tank Dell, WR, Texans. Bye: 14.  -- &lt;b&gt;$11&lt;/b&gt; &lt;/li&gt;  </v>
      </c>
      <c r="F245" t="str">
        <f t="shared" si="80"/>
        <v xml:space="preserve">&lt;li&gt; Tank Dell, WR, Texans. Bye: 14.  -- &lt;b&gt;$12&lt;/b&gt; &lt;/li&gt;  </v>
      </c>
      <c r="G245" t="str">
        <f t="shared" si="81"/>
        <v xml:space="preserve">&lt;li&gt; Tank Dell, WR, Texans. Bye: 14.  -- &lt;b&gt;$14&lt;/b&gt; &lt;/li&gt;  </v>
      </c>
      <c r="H245" t="s">
        <v>139</v>
      </c>
      <c r="I245" t="s">
        <v>140</v>
      </c>
      <c r="J245" t="s">
        <v>141</v>
      </c>
      <c r="K245" t="s">
        <v>142</v>
      </c>
      <c r="L245" t="s">
        <v>143</v>
      </c>
      <c r="M245" t="s">
        <v>144</v>
      </c>
      <c r="N245" t="s">
        <v>145</v>
      </c>
      <c r="O245" t="s">
        <v>146</v>
      </c>
      <c r="P245" t="str">
        <f t="shared" si="82"/>
        <v xml:space="preserve">
</v>
      </c>
      <c r="Q245" t="str">
        <f t="shared" si="83"/>
        <v xml:space="preserve"> </v>
      </c>
      <c r="R245" t="str">
        <f t="shared" si="84"/>
        <v/>
      </c>
      <c r="S245" t="str">
        <f t="shared" si="85"/>
        <v/>
      </c>
      <c r="T245" t="str">
        <f t="shared" si="86"/>
        <v/>
      </c>
      <c r="U245" t="str">
        <f t="shared" si="87"/>
        <v/>
      </c>
      <c r="V245" t="str">
        <f t="shared" si="88"/>
        <v/>
      </c>
      <c r="W245">
        <f t="shared" si="89"/>
        <v>244</v>
      </c>
      <c r="X245" s="11" t="s">
        <v>147</v>
      </c>
      <c r="Y245" s="12" t="s">
        <v>148</v>
      </c>
      <c r="Z245" s="12" t="s">
        <v>149</v>
      </c>
      <c r="AA245" s="12" t="s">
        <v>150</v>
      </c>
      <c r="AB245" s="1" t="str">
        <f>CONCATENATE(WRs!B29," ",WRs!A29)</f>
        <v>Tank Dell</v>
      </c>
      <c r="AC245" t="str">
        <f>WRs!E29</f>
        <v>WR</v>
      </c>
      <c r="AD245" t="str">
        <f>WRs!C29</f>
        <v>Texans</v>
      </c>
      <c r="AE245">
        <f>WRs!D29</f>
        <v>14</v>
      </c>
      <c r="AF245">
        <f>WRs!P29</f>
        <v>34</v>
      </c>
      <c r="AG245">
        <f>WRs!R29</f>
        <v>35</v>
      </c>
      <c r="AH245">
        <f>WRs!T29</f>
        <v>19</v>
      </c>
      <c r="AI245">
        <f>WRs!V29</f>
        <v>34</v>
      </c>
      <c r="AJ245" s="70">
        <f>WRs!X29</f>
        <v>32</v>
      </c>
      <c r="AK245" t="str">
        <f t="shared" si="90"/>
        <v>Tank Dell</v>
      </c>
      <c r="AL245" s="52">
        <f t="shared" si="91"/>
        <v>15</v>
      </c>
      <c r="AM245" s="52">
        <f t="shared" si="92"/>
        <v>12</v>
      </c>
      <c r="AN245" s="52">
        <f t="shared" si="93"/>
        <v>11</v>
      </c>
      <c r="AO245" s="52">
        <f t="shared" si="94"/>
        <v>12</v>
      </c>
      <c r="AP245" s="52">
        <f t="shared" si="95"/>
        <v>14</v>
      </c>
      <c r="AQ245">
        <f t="shared" si="96"/>
        <v>34</v>
      </c>
      <c r="AR245">
        <f t="shared" si="97"/>
        <v>35</v>
      </c>
      <c r="AS245">
        <f t="shared" si="98"/>
        <v>19</v>
      </c>
      <c r="AT245">
        <f t="shared" si="99"/>
        <v>34</v>
      </c>
      <c r="AU245">
        <f t="shared" si="100"/>
        <v>32</v>
      </c>
    </row>
    <row r="246" spans="2:47" x14ac:dyDescent="0.35">
      <c r="B246" t="str">
        <f t="shared" si="76"/>
        <v xml:space="preserve">&lt;li&gt; Christian Kirk, WR, Jaguars. Bye: 12.  &lt;/li&gt;  </v>
      </c>
      <c r="C246" t="str">
        <f t="shared" si="77"/>
        <v xml:space="preserve">&lt;li&gt; Christian Kirk, WR, Jaguars. Bye: 12.  -- &lt;b&gt;$11&lt;/b&gt; &lt;/li&gt;  </v>
      </c>
      <c r="D246" t="str">
        <f t="shared" si="78"/>
        <v xml:space="preserve">&lt;li&gt; Christian Kirk, WR, Jaguars. Bye: 12.  -- &lt;b&gt;$12&lt;/b&gt; &lt;/li&gt;  </v>
      </c>
      <c r="E246" t="str">
        <f t="shared" si="79"/>
        <v xml:space="preserve">&lt;li&gt; Christian Kirk, WR, Jaguars. Bye: 12.  -- &lt;b&gt;$7&lt;/b&gt; &lt;/li&gt;  </v>
      </c>
      <c r="F246" t="str">
        <f t="shared" si="80"/>
        <v xml:space="preserve">&lt;li&gt; Christian Kirk, WR, Jaguars. Bye: 12.  -- &lt;b&gt;$9&lt;/b&gt; &lt;/li&gt;  </v>
      </c>
      <c r="G246" t="str">
        <f t="shared" si="81"/>
        <v xml:space="preserve">&lt;li&gt; Christian Kirk, WR, Jaguars. Bye: 12.  -- &lt;b&gt;$10&lt;/b&gt; &lt;/li&gt;  </v>
      </c>
      <c r="H246" t="s">
        <v>139</v>
      </c>
      <c r="I246" t="s">
        <v>140</v>
      </c>
      <c r="J246" t="s">
        <v>141</v>
      </c>
      <c r="K246" t="s">
        <v>142</v>
      </c>
      <c r="L246" t="s">
        <v>143</v>
      </c>
      <c r="M246" t="s">
        <v>144</v>
      </c>
      <c r="N246" t="s">
        <v>145</v>
      </c>
      <c r="O246" t="s">
        <v>146</v>
      </c>
      <c r="P246" t="str">
        <f t="shared" si="82"/>
        <v xml:space="preserve">
</v>
      </c>
      <c r="Q246" t="str">
        <f t="shared" si="83"/>
        <v xml:space="preserve"> </v>
      </c>
      <c r="R246" t="str">
        <f t="shared" si="84"/>
        <v/>
      </c>
      <c r="S246" t="str">
        <f t="shared" si="85"/>
        <v/>
      </c>
      <c r="T246" t="str">
        <f t="shared" si="86"/>
        <v/>
      </c>
      <c r="U246" t="str">
        <f t="shared" si="87"/>
        <v/>
      </c>
      <c r="V246" t="str">
        <f t="shared" si="88"/>
        <v/>
      </c>
      <c r="W246">
        <f t="shared" si="89"/>
        <v>245</v>
      </c>
      <c r="X246" s="11" t="s">
        <v>147</v>
      </c>
      <c r="Y246" s="12" t="s">
        <v>148</v>
      </c>
      <c r="Z246" s="12" t="s">
        <v>149</v>
      </c>
      <c r="AA246" s="12" t="s">
        <v>150</v>
      </c>
      <c r="AB246" s="1" t="str">
        <f>CONCATENATE(WRs!B30," ",WRs!A30)</f>
        <v>Christian Kirk</v>
      </c>
      <c r="AC246" t="str">
        <f>WRs!E30</f>
        <v>WR</v>
      </c>
      <c r="AD246" t="str">
        <f>WRs!C30</f>
        <v>Jaguars</v>
      </c>
      <c r="AE246">
        <f>WRs!D30</f>
        <v>12</v>
      </c>
      <c r="AF246">
        <f>WRs!P30</f>
        <v>24</v>
      </c>
      <c r="AG246">
        <f>WRs!R30</f>
        <v>34</v>
      </c>
      <c r="AH246">
        <f>WRs!T30</f>
        <v>11</v>
      </c>
      <c r="AI246">
        <f>WRs!V30</f>
        <v>24</v>
      </c>
      <c r="AJ246" s="70">
        <f>WRs!X30</f>
        <v>22</v>
      </c>
      <c r="AK246" t="str">
        <f t="shared" si="90"/>
        <v>Christian Kirk</v>
      </c>
      <c r="AL246" s="52">
        <f t="shared" si="91"/>
        <v>11</v>
      </c>
      <c r="AM246" s="52">
        <f t="shared" si="92"/>
        <v>12</v>
      </c>
      <c r="AN246" s="52">
        <f t="shared" si="93"/>
        <v>7</v>
      </c>
      <c r="AO246" s="52">
        <f t="shared" si="94"/>
        <v>9</v>
      </c>
      <c r="AP246" s="52">
        <f t="shared" si="95"/>
        <v>10</v>
      </c>
      <c r="AQ246">
        <f t="shared" si="96"/>
        <v>24</v>
      </c>
      <c r="AR246">
        <f t="shared" si="97"/>
        <v>34</v>
      </c>
      <c r="AS246">
        <f t="shared" si="98"/>
        <v>11</v>
      </c>
      <c r="AT246">
        <f t="shared" si="99"/>
        <v>24</v>
      </c>
      <c r="AU246">
        <f t="shared" si="100"/>
        <v>22</v>
      </c>
    </row>
    <row r="247" spans="2:47" x14ac:dyDescent="0.35">
      <c r="B247" t="str">
        <f t="shared" si="76"/>
        <v xml:space="preserve">&lt;li&gt; Cooper Kupp, WR, Rams. Bye: 6.  &lt;/li&gt;  </v>
      </c>
      <c r="C247" t="str">
        <f t="shared" si="77"/>
        <v xml:space="preserve">&lt;li&gt; Cooper Kupp, WR, Rams. Bye: 6.  -- &lt;b&gt;$10&lt;/b&gt; &lt;/li&gt;  </v>
      </c>
      <c r="D247" t="str">
        <f t="shared" si="78"/>
        <v xml:space="preserve">&lt;li&gt; Cooper Kupp, WR, Rams. Bye: 6.  -- &lt;b&gt;$12&lt;/b&gt; &lt;/li&gt;  </v>
      </c>
      <c r="E247" t="str">
        <f t="shared" si="79"/>
        <v xml:space="preserve">&lt;li&gt; Cooper Kupp, WR, Rams. Bye: 6.  -- &lt;b&gt;$8&lt;/b&gt; &lt;/li&gt;  </v>
      </c>
      <c r="F247" t="str">
        <f t="shared" si="80"/>
        <v xml:space="preserve">&lt;li&gt; Cooper Kupp, WR, Rams. Bye: 6.  -- &lt;b&gt;$8&lt;/b&gt; &lt;/li&gt;  </v>
      </c>
      <c r="G247" t="str">
        <f t="shared" si="81"/>
        <v xml:space="preserve">&lt;li&gt; Cooper Kupp, WR, Rams. Bye: 6.  -- &lt;b&gt;$8&lt;/b&gt; &lt;/li&gt;  </v>
      </c>
      <c r="H247" t="s">
        <v>139</v>
      </c>
      <c r="I247" t="s">
        <v>140</v>
      </c>
      <c r="J247" t="s">
        <v>141</v>
      </c>
      <c r="K247" t="s">
        <v>142</v>
      </c>
      <c r="L247" t="s">
        <v>143</v>
      </c>
      <c r="M247" t="s">
        <v>144</v>
      </c>
      <c r="N247" t="s">
        <v>145</v>
      </c>
      <c r="O247" t="s">
        <v>146</v>
      </c>
      <c r="P247" t="str">
        <f t="shared" si="82"/>
        <v xml:space="preserve">
</v>
      </c>
      <c r="Q247" t="str">
        <f t="shared" si="83"/>
        <v xml:space="preserve"> </v>
      </c>
      <c r="R247" t="str">
        <f t="shared" si="84"/>
        <v/>
      </c>
      <c r="S247" t="str">
        <f t="shared" si="85"/>
        <v/>
      </c>
      <c r="T247" t="str">
        <f t="shared" si="86"/>
        <v/>
      </c>
      <c r="U247" t="str">
        <f t="shared" si="87"/>
        <v/>
      </c>
      <c r="V247" t="str">
        <f t="shared" si="88"/>
        <v/>
      </c>
      <c r="W247">
        <f t="shared" si="89"/>
        <v>246</v>
      </c>
      <c r="X247" s="11" t="s">
        <v>147</v>
      </c>
      <c r="Y247" s="12" t="s">
        <v>148</v>
      </c>
      <c r="Z247" s="12" t="s">
        <v>149</v>
      </c>
      <c r="AA247" s="12" t="s">
        <v>150</v>
      </c>
      <c r="AB247" s="1" t="str">
        <f>CONCATENATE(WRs!B31," ",WRs!A31)</f>
        <v>Cooper Kupp</v>
      </c>
      <c r="AC247" t="str">
        <f>WRs!E31</f>
        <v>WR</v>
      </c>
      <c r="AD247" t="str">
        <f>WRs!C31</f>
        <v>Rams</v>
      </c>
      <c r="AE247">
        <f>WRs!D31</f>
        <v>6</v>
      </c>
      <c r="AF247">
        <f>WRs!P31</f>
        <v>21</v>
      </c>
      <c r="AG247">
        <f>WRs!R31</f>
        <v>34</v>
      </c>
      <c r="AH247">
        <f>WRs!T31</f>
        <v>14</v>
      </c>
      <c r="AI247">
        <f>WRs!V31</f>
        <v>21</v>
      </c>
      <c r="AJ247" s="70">
        <f>WRs!X31</f>
        <v>19</v>
      </c>
      <c r="AK247" t="str">
        <f t="shared" si="90"/>
        <v>Cooper Kupp</v>
      </c>
      <c r="AL247" s="52">
        <f t="shared" si="91"/>
        <v>10</v>
      </c>
      <c r="AM247" s="52">
        <f t="shared" si="92"/>
        <v>12</v>
      </c>
      <c r="AN247" s="52">
        <f t="shared" si="93"/>
        <v>8</v>
      </c>
      <c r="AO247" s="52">
        <f t="shared" si="94"/>
        <v>8</v>
      </c>
      <c r="AP247" s="52">
        <f t="shared" si="95"/>
        <v>8</v>
      </c>
      <c r="AQ247">
        <f t="shared" si="96"/>
        <v>21</v>
      </c>
      <c r="AR247">
        <f t="shared" si="97"/>
        <v>34</v>
      </c>
      <c r="AS247">
        <f t="shared" si="98"/>
        <v>14</v>
      </c>
      <c r="AT247">
        <f t="shared" si="99"/>
        <v>21</v>
      </c>
      <c r="AU247">
        <f t="shared" si="100"/>
        <v>19</v>
      </c>
    </row>
    <row r="248" spans="2:47" x14ac:dyDescent="0.35">
      <c r="B248" t="str">
        <f t="shared" si="76"/>
        <v xml:space="preserve">&lt;li&gt; Rashee Rice, WR, Chiefs. Bye: 6.  &lt;/li&gt;  </v>
      </c>
      <c r="C248" t="str">
        <f t="shared" si="77"/>
        <v xml:space="preserve">&lt;li&gt; Rashee Rice, WR, Chiefs. Bye: 6.  -- &lt;b&gt;$10&lt;/b&gt; &lt;/li&gt;  </v>
      </c>
      <c r="D248" t="str">
        <f t="shared" si="78"/>
        <v xml:space="preserve">&lt;li&gt; Rashee Rice, WR, Chiefs. Bye: 6.  -- &lt;b&gt;$9&lt;/b&gt; &lt;/li&gt;  </v>
      </c>
      <c r="E248" t="str">
        <f t="shared" si="79"/>
        <v xml:space="preserve">&lt;li&gt; Rashee Rice, WR, Chiefs. Bye: 6.  -- &lt;b&gt;$9&lt;/b&gt; &lt;/li&gt;  </v>
      </c>
      <c r="F248" t="str">
        <f t="shared" si="80"/>
        <v xml:space="preserve">&lt;li&gt; Rashee Rice, WR, Chiefs. Bye: 6.  -- &lt;b&gt;$8&lt;/b&gt; &lt;/li&gt;  </v>
      </c>
      <c r="G248" t="str">
        <f t="shared" si="81"/>
        <v xml:space="preserve">&lt;li&gt; Rashee Rice, WR, Chiefs. Bye: 6.  -- &lt;b&gt;$9&lt;/b&gt; &lt;/li&gt;  </v>
      </c>
      <c r="H248" t="s">
        <v>139</v>
      </c>
      <c r="I248" t="s">
        <v>140</v>
      </c>
      <c r="J248" t="s">
        <v>141</v>
      </c>
      <c r="K248" t="s">
        <v>142</v>
      </c>
      <c r="L248" t="s">
        <v>143</v>
      </c>
      <c r="M248" t="s">
        <v>144</v>
      </c>
      <c r="N248" t="s">
        <v>145</v>
      </c>
      <c r="O248" t="s">
        <v>146</v>
      </c>
      <c r="P248" t="str">
        <f t="shared" si="82"/>
        <v xml:space="preserve">
</v>
      </c>
      <c r="Q248" t="str">
        <f t="shared" si="83"/>
        <v xml:space="preserve"> </v>
      </c>
      <c r="R248" t="str">
        <f t="shared" si="84"/>
        <v/>
      </c>
      <c r="S248" t="str">
        <f t="shared" si="85"/>
        <v/>
      </c>
      <c r="T248" t="str">
        <f t="shared" si="86"/>
        <v/>
      </c>
      <c r="U248" t="str">
        <f t="shared" si="87"/>
        <v/>
      </c>
      <c r="V248" t="str">
        <f t="shared" si="88"/>
        <v/>
      </c>
      <c r="W248">
        <f t="shared" si="89"/>
        <v>247</v>
      </c>
      <c r="X248" s="11" t="s">
        <v>147</v>
      </c>
      <c r="Y248" s="12" t="s">
        <v>148</v>
      </c>
      <c r="Z248" s="12" t="s">
        <v>149</v>
      </c>
      <c r="AA248" s="12" t="s">
        <v>150</v>
      </c>
      <c r="AB248" s="1" t="str">
        <f>CONCATENATE(WRs!B32," ",WRs!A32)</f>
        <v>Rashee Rice</v>
      </c>
      <c r="AC248" t="str">
        <f>WRs!E32</f>
        <v>WR</v>
      </c>
      <c r="AD248" t="str">
        <f>WRs!C32</f>
        <v>Chiefs</v>
      </c>
      <c r="AE248">
        <f>WRs!D32</f>
        <v>6</v>
      </c>
      <c r="AF248">
        <f>WRs!P32</f>
        <v>23</v>
      </c>
      <c r="AG248">
        <f>WRs!R32</f>
        <v>27</v>
      </c>
      <c r="AH248">
        <f>WRs!T32</f>
        <v>15</v>
      </c>
      <c r="AI248">
        <f>WRs!V32</f>
        <v>23</v>
      </c>
      <c r="AJ248" s="70">
        <f>WRs!X32</f>
        <v>21</v>
      </c>
      <c r="AK248" t="str">
        <f t="shared" si="90"/>
        <v>Rashee Rice</v>
      </c>
      <c r="AL248" s="52">
        <f t="shared" si="91"/>
        <v>10</v>
      </c>
      <c r="AM248" s="52">
        <f t="shared" si="92"/>
        <v>9</v>
      </c>
      <c r="AN248" s="52">
        <f t="shared" si="93"/>
        <v>9</v>
      </c>
      <c r="AO248" s="52">
        <f t="shared" si="94"/>
        <v>8</v>
      </c>
      <c r="AP248" s="52">
        <f t="shared" si="95"/>
        <v>9</v>
      </c>
      <c r="AQ248">
        <f t="shared" si="96"/>
        <v>23</v>
      </c>
      <c r="AR248">
        <f t="shared" si="97"/>
        <v>27</v>
      </c>
      <c r="AS248">
        <f t="shared" si="98"/>
        <v>15</v>
      </c>
      <c r="AT248">
        <f t="shared" si="99"/>
        <v>23</v>
      </c>
      <c r="AU248">
        <f t="shared" si="100"/>
        <v>21</v>
      </c>
    </row>
    <row r="249" spans="2:47" x14ac:dyDescent="0.35">
      <c r="B249" t="str">
        <f t="shared" si="76"/>
        <v xml:space="preserve">&lt;li&gt; Zay Flowers, WR, Ravens. Bye: 14.  &lt;/li&gt;  </v>
      </c>
      <c r="C249" t="str">
        <f t="shared" si="77"/>
        <v xml:space="preserve">&lt;li&gt; Zay Flowers, WR, Ravens. Bye: 14.  -- &lt;b&gt;$3&lt;/b&gt; &lt;/li&gt;  </v>
      </c>
      <c r="D249" t="str">
        <f t="shared" si="78"/>
        <v xml:space="preserve">&lt;li&gt; Zay Flowers, WR, Ravens. Bye: 14.  -- &lt;b&gt;$7&lt;/b&gt; &lt;/li&gt;  </v>
      </c>
      <c r="E249" t="str">
        <f t="shared" si="79"/>
        <v xml:space="preserve">&lt;li&gt; Zay Flowers, WR, Ravens. Bye: 14.  -- &lt;b&gt;$1&lt;/b&gt; &lt;/li&gt;  </v>
      </c>
      <c r="F249" t="str">
        <f t="shared" si="80"/>
        <v xml:space="preserve">&lt;li&gt; Zay Flowers, WR, Ravens. Bye: 14.  -- &lt;b&gt;$3&lt;/b&gt; &lt;/li&gt;  </v>
      </c>
      <c r="G249" t="str">
        <f t="shared" si="81"/>
        <v xml:space="preserve">&lt;li&gt; Zay Flowers, WR, Ravens. Bye: 14.  -- &lt;b&gt;$2&lt;/b&gt; &lt;/li&gt;  </v>
      </c>
      <c r="H249" t="s">
        <v>139</v>
      </c>
      <c r="I249" t="s">
        <v>140</v>
      </c>
      <c r="J249" t="s">
        <v>141</v>
      </c>
      <c r="K249" t="s">
        <v>142</v>
      </c>
      <c r="L249" t="s">
        <v>143</v>
      </c>
      <c r="M249" t="s">
        <v>144</v>
      </c>
      <c r="N249" t="s">
        <v>145</v>
      </c>
      <c r="O249" t="s">
        <v>146</v>
      </c>
      <c r="P249" t="str">
        <f t="shared" si="82"/>
        <v xml:space="preserve">
</v>
      </c>
      <c r="Q249" t="str">
        <f t="shared" si="83"/>
        <v xml:space="preserve"> </v>
      </c>
      <c r="R249" t="str">
        <f t="shared" si="84"/>
        <v/>
      </c>
      <c r="S249" t="str">
        <f t="shared" si="85"/>
        <v/>
      </c>
      <c r="T249" t="str">
        <f t="shared" si="86"/>
        <v/>
      </c>
      <c r="U249" t="str">
        <f t="shared" si="87"/>
        <v/>
      </c>
      <c r="V249" t="str">
        <f t="shared" si="88"/>
        <v/>
      </c>
      <c r="W249">
        <f t="shared" si="89"/>
        <v>248</v>
      </c>
      <c r="X249" s="11" t="s">
        <v>147</v>
      </c>
      <c r="Y249" s="12" t="s">
        <v>148</v>
      </c>
      <c r="Z249" s="12" t="s">
        <v>149</v>
      </c>
      <c r="AA249" s="12" t="s">
        <v>150</v>
      </c>
      <c r="AB249" s="1" t="str">
        <f>CONCATENATE(WRs!B33," ",WRs!A33)</f>
        <v>Zay Flowers</v>
      </c>
      <c r="AC249" t="str">
        <f>WRs!E33</f>
        <v>WR</v>
      </c>
      <c r="AD249" t="str">
        <f>WRs!C33</f>
        <v>Ravens</v>
      </c>
      <c r="AE249">
        <f>WRs!D33</f>
        <v>14</v>
      </c>
      <c r="AF249">
        <f>WRs!P33</f>
        <v>6</v>
      </c>
      <c r="AG249">
        <f>WRs!R33</f>
        <v>20</v>
      </c>
      <c r="AH249">
        <f>WRs!T33</f>
        <v>0</v>
      </c>
      <c r="AI249">
        <f>WRs!V33</f>
        <v>6</v>
      </c>
      <c r="AJ249" s="70">
        <f>WRs!X33</f>
        <v>4</v>
      </c>
      <c r="AK249" t="str">
        <f t="shared" si="90"/>
        <v>Zay Flowers</v>
      </c>
      <c r="AL249" s="52">
        <f t="shared" si="91"/>
        <v>3</v>
      </c>
      <c r="AM249" s="52">
        <f t="shared" si="92"/>
        <v>7</v>
      </c>
      <c r="AN249" s="52">
        <f t="shared" si="93"/>
        <v>1</v>
      </c>
      <c r="AO249" s="52">
        <f t="shared" si="94"/>
        <v>3</v>
      </c>
      <c r="AP249" s="52">
        <f t="shared" si="95"/>
        <v>2</v>
      </c>
      <c r="AQ249">
        <f t="shared" si="96"/>
        <v>6</v>
      </c>
      <c r="AR249">
        <f t="shared" si="97"/>
        <v>20</v>
      </c>
      <c r="AS249">
        <f t="shared" si="98"/>
        <v>1</v>
      </c>
      <c r="AT249">
        <f t="shared" si="99"/>
        <v>6</v>
      </c>
      <c r="AU249">
        <f t="shared" si="100"/>
        <v>4</v>
      </c>
    </row>
    <row r="250" spans="2:47" x14ac:dyDescent="0.35">
      <c r="B250" t="str">
        <f t="shared" si="76"/>
        <v xml:space="preserve">&lt;li&gt; Malik Nabers, WR, Giants. Bye: 11.  &lt;/li&gt;  </v>
      </c>
      <c r="C250" t="str">
        <f t="shared" si="77"/>
        <v xml:space="preserve">&lt;li&gt; Malik Nabers, WR, Giants. Bye: 11.  -- &lt;b&gt;$9&lt;/b&gt; &lt;/li&gt;  </v>
      </c>
      <c r="D250" t="str">
        <f t="shared" si="78"/>
        <v xml:space="preserve">&lt;li&gt; Malik Nabers, WR, Giants. Bye: 11.  -- &lt;b&gt;$6&lt;/b&gt; &lt;/li&gt;  </v>
      </c>
      <c r="E250" t="str">
        <f t="shared" si="79"/>
        <v xml:space="preserve">&lt;li&gt; Malik Nabers, WR, Giants. Bye: 11.  -- &lt;b&gt;$6&lt;/b&gt; &lt;/li&gt;  </v>
      </c>
      <c r="F250" t="str">
        <f t="shared" si="80"/>
        <v xml:space="preserve">&lt;li&gt; Malik Nabers, WR, Giants. Bye: 11.  -- &lt;b&gt;$7&lt;/b&gt; &lt;/li&gt;  </v>
      </c>
      <c r="G250" t="str">
        <f t="shared" si="81"/>
        <v xml:space="preserve">&lt;li&gt; Malik Nabers, WR, Giants. Bye: 11.  -- &lt;b&gt;$8&lt;/b&gt; &lt;/li&gt;  </v>
      </c>
      <c r="H250" t="s">
        <v>139</v>
      </c>
      <c r="I250" t="s">
        <v>140</v>
      </c>
      <c r="J250" t="s">
        <v>141</v>
      </c>
      <c r="K250" t="s">
        <v>142</v>
      </c>
      <c r="L250" t="s">
        <v>143</v>
      </c>
      <c r="M250" t="s">
        <v>144</v>
      </c>
      <c r="N250" t="s">
        <v>145</v>
      </c>
      <c r="O250" t="s">
        <v>146</v>
      </c>
      <c r="P250" t="str">
        <f t="shared" si="82"/>
        <v xml:space="preserve">
</v>
      </c>
      <c r="Q250" t="str">
        <f t="shared" si="83"/>
        <v xml:space="preserve"> </v>
      </c>
      <c r="R250" t="str">
        <f t="shared" si="84"/>
        <v/>
      </c>
      <c r="S250" t="str">
        <f t="shared" si="85"/>
        <v/>
      </c>
      <c r="T250" t="str">
        <f t="shared" si="86"/>
        <v/>
      </c>
      <c r="U250" t="str">
        <f t="shared" si="87"/>
        <v/>
      </c>
      <c r="V250" t="str">
        <f t="shared" si="88"/>
        <v/>
      </c>
      <c r="W250">
        <f t="shared" si="89"/>
        <v>249</v>
      </c>
      <c r="X250" s="11" t="s">
        <v>147</v>
      </c>
      <c r="Y250" s="12" t="s">
        <v>148</v>
      </c>
      <c r="Z250" s="12" t="s">
        <v>149</v>
      </c>
      <c r="AA250" s="12" t="s">
        <v>150</v>
      </c>
      <c r="AB250" s="1" t="str">
        <f>CONCATENATE(WRs!B34," ",WRs!A34)</f>
        <v>Malik Nabers</v>
      </c>
      <c r="AC250" t="str">
        <f>WRs!E34</f>
        <v>WR</v>
      </c>
      <c r="AD250" t="str">
        <f>WRs!C34</f>
        <v>Giants</v>
      </c>
      <c r="AE250">
        <f>WRs!D34</f>
        <v>11</v>
      </c>
      <c r="AF250">
        <f>WRs!P34</f>
        <v>20</v>
      </c>
      <c r="AG250">
        <f>WRs!R34</f>
        <v>18</v>
      </c>
      <c r="AH250">
        <f>WRs!T34</f>
        <v>10</v>
      </c>
      <c r="AI250">
        <f>WRs!V34</f>
        <v>20</v>
      </c>
      <c r="AJ250" s="70">
        <f>WRs!X34</f>
        <v>18</v>
      </c>
      <c r="AK250" t="str">
        <f t="shared" si="90"/>
        <v>Malik Nabers</v>
      </c>
      <c r="AL250" s="52">
        <f t="shared" si="91"/>
        <v>9</v>
      </c>
      <c r="AM250" s="52">
        <f t="shared" si="92"/>
        <v>6</v>
      </c>
      <c r="AN250" s="52">
        <f t="shared" si="93"/>
        <v>6</v>
      </c>
      <c r="AO250" s="52">
        <f t="shared" si="94"/>
        <v>7</v>
      </c>
      <c r="AP250" s="52">
        <f t="shared" si="95"/>
        <v>8</v>
      </c>
      <c r="AQ250">
        <f t="shared" si="96"/>
        <v>20</v>
      </c>
      <c r="AR250">
        <f t="shared" si="97"/>
        <v>18</v>
      </c>
      <c r="AS250">
        <f t="shared" si="98"/>
        <v>10</v>
      </c>
      <c r="AT250">
        <f t="shared" si="99"/>
        <v>20</v>
      </c>
      <c r="AU250">
        <f t="shared" si="100"/>
        <v>18</v>
      </c>
    </row>
    <row r="251" spans="2:47" x14ac:dyDescent="0.35">
      <c r="B251" t="str">
        <f t="shared" si="76"/>
        <v xml:space="preserve">&lt;li&gt; Christian Watson, WR, Packers. Bye: 10.  &lt;/li&gt; 
&lt;br&gt;&lt;br&gt;
</v>
      </c>
      <c r="C251" t="str">
        <f t="shared" si="77"/>
        <v xml:space="preserve">&lt;li&gt; Christian Watson, WR, Packers. Bye: 10.  -- &lt;b&gt;$10&lt;/b&gt; &lt;/li&gt; 
&lt;br&gt;&lt;br&gt;
</v>
      </c>
      <c r="D251" t="str">
        <f t="shared" si="78"/>
        <v xml:space="preserve">&lt;li&gt; Christian Watson, WR, Packers. Bye: 10.  -- &lt;b&gt;$5&lt;/b&gt; &lt;/li&gt; 
&lt;br&gt;&lt;br&gt;
</v>
      </c>
      <c r="E251" t="str">
        <f t="shared" si="79"/>
        <v xml:space="preserve">&lt;li&gt; Christian Watson, WR, Packers. Bye: 10.  -- &lt;b&gt;$10&lt;/b&gt; &lt;/li&gt; 
&lt;br&gt;&lt;br&gt;
</v>
      </c>
      <c r="F251" t="str">
        <f t="shared" si="80"/>
        <v xml:space="preserve">&lt;li&gt; Christian Watson, WR, Packers. Bye: 10.  -- &lt;b&gt;$8&lt;/b&gt; &lt;/li&gt; 
&lt;br&gt;&lt;br&gt;
</v>
      </c>
      <c r="G251" t="str">
        <f t="shared" si="81"/>
        <v xml:space="preserve">&lt;li&gt; Christian Watson, WR, Packers. Bye: 10.  -- &lt;b&gt;$9&lt;/b&gt; &lt;/li&gt; 
&lt;br&gt;&lt;br&gt;
</v>
      </c>
      <c r="H251" t="s">
        <v>139</v>
      </c>
      <c r="I251" t="s">
        <v>140</v>
      </c>
      <c r="J251" t="s">
        <v>141</v>
      </c>
      <c r="K251" t="s">
        <v>142</v>
      </c>
      <c r="L251" t="s">
        <v>143</v>
      </c>
      <c r="M251" t="s">
        <v>144</v>
      </c>
      <c r="N251" t="s">
        <v>145</v>
      </c>
      <c r="O251" t="s">
        <v>146</v>
      </c>
      <c r="P251" t="str">
        <f t="shared" si="82"/>
        <v xml:space="preserve">
</v>
      </c>
      <c r="Q251" t="str">
        <f t="shared" si="83"/>
        <v xml:space="preserve">
&lt;br&gt;&lt;br&gt;
</v>
      </c>
      <c r="R251" t="str">
        <f t="shared" si="84"/>
        <v/>
      </c>
      <c r="S251" t="str">
        <f t="shared" si="85"/>
        <v/>
      </c>
      <c r="T251" t="str">
        <f t="shared" si="86"/>
        <v/>
      </c>
      <c r="U251" t="str">
        <f t="shared" si="87"/>
        <v/>
      </c>
      <c r="V251" t="str">
        <f t="shared" si="88"/>
        <v/>
      </c>
      <c r="W251">
        <f t="shared" si="89"/>
        <v>250</v>
      </c>
      <c r="X251" s="11" t="s">
        <v>147</v>
      </c>
      <c r="Y251" s="12" t="s">
        <v>148</v>
      </c>
      <c r="Z251" s="12" t="s">
        <v>149</v>
      </c>
      <c r="AA251" s="12" t="s">
        <v>150</v>
      </c>
      <c r="AB251" s="1" t="str">
        <f>CONCATENATE(WRs!B35," ",WRs!A35)</f>
        <v>Christian Watson</v>
      </c>
      <c r="AC251" t="str">
        <f>WRs!E35</f>
        <v>WR</v>
      </c>
      <c r="AD251" t="str">
        <f>WRs!C35</f>
        <v>Packers</v>
      </c>
      <c r="AE251">
        <f>WRs!D35</f>
        <v>10</v>
      </c>
      <c r="AF251">
        <f>WRs!P35</f>
        <v>23</v>
      </c>
      <c r="AG251">
        <f>WRs!R35</f>
        <v>14</v>
      </c>
      <c r="AH251">
        <f>WRs!T35</f>
        <v>18</v>
      </c>
      <c r="AI251">
        <f>WRs!V35</f>
        <v>23</v>
      </c>
      <c r="AJ251" s="70">
        <f>WRs!X35</f>
        <v>21</v>
      </c>
      <c r="AK251" t="str">
        <f t="shared" si="90"/>
        <v>Christian Watson</v>
      </c>
      <c r="AL251" s="52">
        <f t="shared" si="91"/>
        <v>10</v>
      </c>
      <c r="AM251" s="52">
        <f t="shared" si="92"/>
        <v>5</v>
      </c>
      <c r="AN251" s="52">
        <f t="shared" si="93"/>
        <v>10</v>
      </c>
      <c r="AO251" s="52">
        <f t="shared" si="94"/>
        <v>8</v>
      </c>
      <c r="AP251" s="52">
        <f t="shared" si="95"/>
        <v>9</v>
      </c>
      <c r="AQ251">
        <f t="shared" si="96"/>
        <v>23</v>
      </c>
      <c r="AR251">
        <f t="shared" si="97"/>
        <v>14</v>
      </c>
      <c r="AS251">
        <f t="shared" si="98"/>
        <v>18</v>
      </c>
      <c r="AT251">
        <f t="shared" si="99"/>
        <v>23</v>
      </c>
      <c r="AU251">
        <f t="shared" si="100"/>
        <v>21</v>
      </c>
    </row>
    <row r="252" spans="2:47" x14ac:dyDescent="0.35">
      <c r="B252" t="str">
        <f t="shared" si="76"/>
        <v xml:space="preserve">&lt;li&gt; Marquise Brown, WR, Chiefs. Bye: 6.  &lt;/li&gt;  </v>
      </c>
      <c r="C252" t="str">
        <f t="shared" si="77"/>
        <v xml:space="preserve">&lt;li&gt; Marquise Brown, WR, Chiefs. Bye: 6.  -- &lt;b&gt;$7&lt;/b&gt; &lt;/li&gt;  </v>
      </c>
      <c r="D252" t="str">
        <f t="shared" si="78"/>
        <v xml:space="preserve">&lt;li&gt; Marquise Brown, WR, Chiefs. Bye: 6.  -- &lt;b&gt;$5&lt;/b&gt; &lt;/li&gt;  </v>
      </c>
      <c r="E252" t="str">
        <f t="shared" si="79"/>
        <v xml:space="preserve">&lt;li&gt; Marquise Brown, WR, Chiefs. Bye: 6.  -- &lt;b&gt;$6&lt;/b&gt; &lt;/li&gt;  </v>
      </c>
      <c r="F252" t="str">
        <f t="shared" si="80"/>
        <v xml:space="preserve">&lt;li&gt; Marquise Brown, WR, Chiefs. Bye: 6.  -- &lt;b&gt;$6&lt;/b&gt; &lt;/li&gt;  </v>
      </c>
      <c r="G252" t="str">
        <f t="shared" si="81"/>
        <v xml:space="preserve">&lt;li&gt; Marquise Brown, WR, Chiefs. Bye: 6.  -- &lt;b&gt;$6&lt;/b&gt; &lt;/li&gt;  </v>
      </c>
      <c r="H252" t="s">
        <v>139</v>
      </c>
      <c r="I252" t="s">
        <v>140</v>
      </c>
      <c r="J252" t="s">
        <v>141</v>
      </c>
      <c r="K252" t="s">
        <v>142</v>
      </c>
      <c r="L252" t="s">
        <v>143</v>
      </c>
      <c r="M252" t="s">
        <v>144</v>
      </c>
      <c r="N252" t="s">
        <v>145</v>
      </c>
      <c r="O252" t="s">
        <v>146</v>
      </c>
      <c r="P252" t="str">
        <f t="shared" si="82"/>
        <v xml:space="preserve">
</v>
      </c>
      <c r="Q252" t="str">
        <f t="shared" si="83"/>
        <v xml:space="preserve"> </v>
      </c>
      <c r="R252" t="str">
        <f t="shared" si="84"/>
        <v/>
      </c>
      <c r="S252" t="str">
        <f t="shared" si="85"/>
        <v/>
      </c>
      <c r="T252" t="str">
        <f t="shared" si="86"/>
        <v/>
      </c>
      <c r="U252" t="str">
        <f t="shared" si="87"/>
        <v/>
      </c>
      <c r="V252" t="str">
        <f t="shared" si="88"/>
        <v/>
      </c>
      <c r="W252">
        <f t="shared" si="89"/>
        <v>251</v>
      </c>
      <c r="X252" s="11" t="s">
        <v>147</v>
      </c>
      <c r="Y252" s="12" t="s">
        <v>148</v>
      </c>
      <c r="Z252" s="12" t="s">
        <v>149</v>
      </c>
      <c r="AA252" s="12" t="s">
        <v>150</v>
      </c>
      <c r="AB252" s="1" t="str">
        <f>CONCATENATE(WRs!B36," ",WRs!A36)</f>
        <v>Marquise Brown</v>
      </c>
      <c r="AC252" t="str">
        <f>WRs!E36</f>
        <v>WR</v>
      </c>
      <c r="AD252" t="str">
        <f>WRs!C36</f>
        <v>Chiefs</v>
      </c>
      <c r="AE252">
        <f>WRs!D36</f>
        <v>6</v>
      </c>
      <c r="AF252">
        <f>WRs!P36</f>
        <v>16</v>
      </c>
      <c r="AG252">
        <f>WRs!R36</f>
        <v>13</v>
      </c>
      <c r="AH252">
        <f>WRs!T36</f>
        <v>10</v>
      </c>
      <c r="AI252">
        <f>WRs!V36</f>
        <v>16</v>
      </c>
      <c r="AJ252" s="70">
        <f>WRs!X36</f>
        <v>14</v>
      </c>
      <c r="AK252" t="str">
        <f t="shared" si="90"/>
        <v>Marquise Brown</v>
      </c>
      <c r="AL252" s="52">
        <f t="shared" si="91"/>
        <v>7</v>
      </c>
      <c r="AM252" s="52">
        <f t="shared" si="92"/>
        <v>5</v>
      </c>
      <c r="AN252" s="52">
        <f t="shared" si="93"/>
        <v>6</v>
      </c>
      <c r="AO252" s="52">
        <f t="shared" si="94"/>
        <v>6</v>
      </c>
      <c r="AP252" s="52">
        <f t="shared" si="95"/>
        <v>6</v>
      </c>
      <c r="AQ252">
        <f t="shared" si="96"/>
        <v>16</v>
      </c>
      <c r="AR252">
        <f t="shared" si="97"/>
        <v>13</v>
      </c>
      <c r="AS252">
        <f t="shared" si="98"/>
        <v>10</v>
      </c>
      <c r="AT252">
        <f t="shared" si="99"/>
        <v>16</v>
      </c>
      <c r="AU252">
        <f t="shared" si="100"/>
        <v>14</v>
      </c>
    </row>
    <row r="253" spans="2:47" x14ac:dyDescent="0.35">
      <c r="B253" t="str">
        <f t="shared" si="76"/>
        <v xml:space="preserve">&lt;li&gt; Jakobi Meyers, WR, Raiders. Bye: 10.  &lt;/li&gt;  </v>
      </c>
      <c r="C253" t="str">
        <f t="shared" si="77"/>
        <v xml:space="preserve">&lt;li&gt; Jakobi Meyers, WR, Raiders. Bye: 10.  -- &lt;b&gt;$3&lt;/b&gt; &lt;/li&gt;  </v>
      </c>
      <c r="D253" t="str">
        <f t="shared" si="78"/>
        <v xml:space="preserve">&lt;li&gt; Jakobi Meyers, WR, Raiders. Bye: 10.  -- &lt;b&gt;$5&lt;/b&gt; &lt;/li&gt;  </v>
      </c>
      <c r="E253" t="str">
        <f t="shared" si="79"/>
        <v xml:space="preserve">&lt;li&gt; Jakobi Meyers, WR, Raiders. Bye: 10.  -- &lt;b&gt;$3&lt;/b&gt; &lt;/li&gt;  </v>
      </c>
      <c r="F253" t="str">
        <f t="shared" si="80"/>
        <v xml:space="preserve">&lt;li&gt; Jakobi Meyers, WR, Raiders. Bye: 10.  -- &lt;b&gt;$2&lt;/b&gt; &lt;/li&gt;  </v>
      </c>
      <c r="G253" t="str">
        <f t="shared" si="81"/>
        <v xml:space="preserve">&lt;li&gt; Jakobi Meyers, WR, Raiders. Bye: 10.  -- &lt;b&gt;$2&lt;/b&gt; &lt;/li&gt;  </v>
      </c>
      <c r="H253" t="s">
        <v>139</v>
      </c>
      <c r="I253" t="s">
        <v>140</v>
      </c>
      <c r="J253" t="s">
        <v>141</v>
      </c>
      <c r="K253" t="s">
        <v>142</v>
      </c>
      <c r="L253" t="s">
        <v>143</v>
      </c>
      <c r="M253" t="s">
        <v>144</v>
      </c>
      <c r="N253" t="s">
        <v>145</v>
      </c>
      <c r="O253" t="s">
        <v>146</v>
      </c>
      <c r="P253" t="str">
        <f t="shared" si="82"/>
        <v xml:space="preserve">
</v>
      </c>
      <c r="Q253" t="str">
        <f t="shared" si="83"/>
        <v xml:space="preserve"> </v>
      </c>
      <c r="R253" t="str">
        <f t="shared" si="84"/>
        <v/>
      </c>
      <c r="S253" t="str">
        <f t="shared" si="85"/>
        <v/>
      </c>
      <c r="T253" t="str">
        <f t="shared" si="86"/>
        <v/>
      </c>
      <c r="U253" t="str">
        <f t="shared" si="87"/>
        <v/>
      </c>
      <c r="V253" t="str">
        <f t="shared" si="88"/>
        <v/>
      </c>
      <c r="W253">
        <f t="shared" si="89"/>
        <v>252</v>
      </c>
      <c r="X253" s="11" t="s">
        <v>147</v>
      </c>
      <c r="Y253" s="12" t="s">
        <v>148</v>
      </c>
      <c r="Z253" s="12" t="s">
        <v>149</v>
      </c>
      <c r="AA253" s="12" t="s">
        <v>150</v>
      </c>
      <c r="AB253" s="1" t="str">
        <f>CONCATENATE(WRs!B37," ",WRs!A37)</f>
        <v>Jakobi Meyers</v>
      </c>
      <c r="AC253" t="str">
        <f>WRs!E37</f>
        <v>WR</v>
      </c>
      <c r="AD253" t="str">
        <f>WRs!C37</f>
        <v>Raiders</v>
      </c>
      <c r="AE253">
        <f>WRs!D37</f>
        <v>10</v>
      </c>
      <c r="AF253">
        <f>WRs!P37</f>
        <v>5</v>
      </c>
      <c r="AG253">
        <f>WRs!R37</f>
        <v>13</v>
      </c>
      <c r="AH253">
        <f>WRs!T37</f>
        <v>4</v>
      </c>
      <c r="AI253">
        <f>WRs!V37</f>
        <v>5</v>
      </c>
      <c r="AJ253" s="70">
        <f>WRs!X37</f>
        <v>3</v>
      </c>
      <c r="AK253" t="str">
        <f t="shared" si="90"/>
        <v>Jakobi Meyers</v>
      </c>
      <c r="AL253" s="52">
        <f t="shared" si="91"/>
        <v>3</v>
      </c>
      <c r="AM253" s="52">
        <f t="shared" si="92"/>
        <v>5</v>
      </c>
      <c r="AN253" s="52">
        <f t="shared" si="93"/>
        <v>3</v>
      </c>
      <c r="AO253" s="52">
        <f t="shared" si="94"/>
        <v>2</v>
      </c>
      <c r="AP253" s="52">
        <f t="shared" si="95"/>
        <v>2</v>
      </c>
      <c r="AQ253">
        <f t="shared" si="96"/>
        <v>5</v>
      </c>
      <c r="AR253">
        <f t="shared" si="97"/>
        <v>13</v>
      </c>
      <c r="AS253">
        <f t="shared" si="98"/>
        <v>4</v>
      </c>
      <c r="AT253">
        <f t="shared" si="99"/>
        <v>5</v>
      </c>
      <c r="AU253">
        <f t="shared" si="100"/>
        <v>3</v>
      </c>
    </row>
    <row r="254" spans="2:47" x14ac:dyDescent="0.35">
      <c r="B254" t="str">
        <f t="shared" si="76"/>
        <v xml:space="preserve">&lt;li&gt; Jayden Reed, WR, Packers. Bye: 10.  &lt;/li&gt;  </v>
      </c>
      <c r="C254" t="str">
        <f t="shared" si="77"/>
        <v xml:space="preserve">&lt;li&gt; Jayden Reed, WR, Packers. Bye: 10.  -- &lt;b&gt;$4&lt;/b&gt; &lt;/li&gt;  </v>
      </c>
      <c r="D254" t="str">
        <f t="shared" si="78"/>
        <v xml:space="preserve">&lt;li&gt; Jayden Reed, WR, Packers. Bye: 10.  -- &lt;b&gt;$4&lt;/b&gt; &lt;/li&gt;  </v>
      </c>
      <c r="E254" t="str">
        <f t="shared" si="79"/>
        <v xml:space="preserve">&lt;li&gt; Jayden Reed, WR, Packers. Bye: 10.  -- &lt;b&gt;$3&lt;/b&gt; &lt;/li&gt;  </v>
      </c>
      <c r="F254" t="str">
        <f t="shared" si="80"/>
        <v xml:space="preserve">&lt;li&gt; Jayden Reed, WR, Packers. Bye: 10.  -- &lt;b&gt;$3&lt;/b&gt; &lt;/li&gt;  </v>
      </c>
      <c r="G254" t="str">
        <f t="shared" si="81"/>
        <v xml:space="preserve">&lt;li&gt; Jayden Reed, WR, Packers. Bye: 10.  -- &lt;b&gt;$3&lt;/b&gt; &lt;/li&gt;  </v>
      </c>
      <c r="H254" t="s">
        <v>139</v>
      </c>
      <c r="I254" t="s">
        <v>140</v>
      </c>
      <c r="J254" t="s">
        <v>141</v>
      </c>
      <c r="K254" t="s">
        <v>142</v>
      </c>
      <c r="L254" t="s">
        <v>143</v>
      </c>
      <c r="M254" t="s">
        <v>144</v>
      </c>
      <c r="N254" t="s">
        <v>145</v>
      </c>
      <c r="O254" t="s">
        <v>146</v>
      </c>
      <c r="P254" t="str">
        <f t="shared" si="82"/>
        <v xml:space="preserve">
</v>
      </c>
      <c r="Q254" t="str">
        <f t="shared" si="83"/>
        <v xml:space="preserve"> </v>
      </c>
      <c r="R254" t="str">
        <f t="shared" si="84"/>
        <v/>
      </c>
      <c r="S254" t="str">
        <f t="shared" si="85"/>
        <v/>
      </c>
      <c r="T254" t="str">
        <f t="shared" si="86"/>
        <v/>
      </c>
      <c r="U254" t="str">
        <f t="shared" si="87"/>
        <v/>
      </c>
      <c r="V254" t="str">
        <f t="shared" si="88"/>
        <v/>
      </c>
      <c r="W254">
        <f t="shared" si="89"/>
        <v>253</v>
      </c>
      <c r="X254" s="11" t="s">
        <v>147</v>
      </c>
      <c r="Y254" s="12" t="s">
        <v>148</v>
      </c>
      <c r="Z254" s="12" t="s">
        <v>149</v>
      </c>
      <c r="AA254" s="12" t="s">
        <v>150</v>
      </c>
      <c r="AB254" s="1" t="str">
        <f>CONCATENATE(WRs!B38," ",WRs!A38)</f>
        <v>Jayden Reed</v>
      </c>
      <c r="AC254" t="str">
        <f>WRs!E38</f>
        <v>WR</v>
      </c>
      <c r="AD254" t="str">
        <f>WRs!C38</f>
        <v>Packers</v>
      </c>
      <c r="AE254">
        <f>WRs!D38</f>
        <v>10</v>
      </c>
      <c r="AF254">
        <f>WRs!P38</f>
        <v>7</v>
      </c>
      <c r="AG254">
        <f>WRs!R38</f>
        <v>11</v>
      </c>
      <c r="AH254">
        <f>WRs!T38</f>
        <v>4</v>
      </c>
      <c r="AI254">
        <f>WRs!V38</f>
        <v>7</v>
      </c>
      <c r="AJ254" s="70">
        <f>WRs!X38</f>
        <v>5</v>
      </c>
      <c r="AK254" t="str">
        <f t="shared" si="90"/>
        <v>Jayden Reed</v>
      </c>
      <c r="AL254" s="52">
        <f t="shared" si="91"/>
        <v>4</v>
      </c>
      <c r="AM254" s="52">
        <f t="shared" si="92"/>
        <v>4</v>
      </c>
      <c r="AN254" s="52">
        <f t="shared" si="93"/>
        <v>3</v>
      </c>
      <c r="AO254" s="52">
        <f t="shared" si="94"/>
        <v>3</v>
      </c>
      <c r="AP254" s="52">
        <f t="shared" si="95"/>
        <v>3</v>
      </c>
      <c r="AQ254">
        <f t="shared" si="96"/>
        <v>7</v>
      </c>
      <c r="AR254">
        <f t="shared" si="97"/>
        <v>11</v>
      </c>
      <c r="AS254">
        <f t="shared" si="98"/>
        <v>4</v>
      </c>
      <c r="AT254">
        <f t="shared" si="99"/>
        <v>7</v>
      </c>
      <c r="AU254">
        <f t="shared" si="100"/>
        <v>5</v>
      </c>
    </row>
    <row r="255" spans="2:47" x14ac:dyDescent="0.35">
      <c r="B255" t="str">
        <f t="shared" si="76"/>
        <v xml:space="preserve">&lt;li&gt; Ricky Pearsall, WR, 49ers. Bye: 9.  &lt;/li&gt;  </v>
      </c>
      <c r="C255" t="str">
        <f t="shared" si="77"/>
        <v xml:space="preserve">&lt;li&gt; Ricky Pearsall, WR, 49ers. Bye: 9.  -- &lt;b&gt;$3&lt;/b&gt; &lt;/li&gt;  </v>
      </c>
      <c r="D255" t="str">
        <f t="shared" si="78"/>
        <v xml:space="preserve">&lt;li&gt; Ricky Pearsall, WR, 49ers. Bye: 9.  -- &lt;b&gt;$2&lt;/b&gt; &lt;/li&gt;  </v>
      </c>
      <c r="E255" t="str">
        <f t="shared" si="79"/>
        <v xml:space="preserve">&lt;li&gt; Ricky Pearsall, WR, 49ers. Bye: 9.  -- &lt;b&gt;$4&lt;/b&gt; &lt;/li&gt;  </v>
      </c>
      <c r="F255" t="str">
        <f t="shared" si="80"/>
        <v xml:space="preserve">&lt;li&gt; Ricky Pearsall, WR, 49ers. Bye: 9.  -- &lt;b&gt;$3&lt;/b&gt; &lt;/li&gt;  </v>
      </c>
      <c r="G255" t="str">
        <f t="shared" si="81"/>
        <v xml:space="preserve">&lt;li&gt; Ricky Pearsall, WR, 49ers. Bye: 9.  -- &lt;b&gt;$2&lt;/b&gt; &lt;/li&gt;  </v>
      </c>
      <c r="H255" t="s">
        <v>139</v>
      </c>
      <c r="I255" t="s">
        <v>140</v>
      </c>
      <c r="J255" t="s">
        <v>141</v>
      </c>
      <c r="K255" t="s">
        <v>142</v>
      </c>
      <c r="L255" t="s">
        <v>143</v>
      </c>
      <c r="M255" t="s">
        <v>144</v>
      </c>
      <c r="N255" t="s">
        <v>145</v>
      </c>
      <c r="O255" t="s">
        <v>146</v>
      </c>
      <c r="P255" t="str">
        <f t="shared" si="82"/>
        <v xml:space="preserve">
</v>
      </c>
      <c r="Q255" t="str">
        <f t="shared" si="83"/>
        <v xml:space="preserve"> </v>
      </c>
      <c r="R255" t="str">
        <f t="shared" si="84"/>
        <v/>
      </c>
      <c r="S255" t="str">
        <f t="shared" si="85"/>
        <v/>
      </c>
      <c r="T255" t="str">
        <f t="shared" si="86"/>
        <v/>
      </c>
      <c r="U255" t="str">
        <f t="shared" si="87"/>
        <v/>
      </c>
      <c r="V255" t="str">
        <f t="shared" si="88"/>
        <v/>
      </c>
      <c r="W255">
        <f t="shared" si="89"/>
        <v>254</v>
      </c>
      <c r="X255" s="11" t="s">
        <v>147</v>
      </c>
      <c r="Y255" s="12" t="s">
        <v>148</v>
      </c>
      <c r="Z255" s="12" t="s">
        <v>149</v>
      </c>
      <c r="AA255" s="12" t="s">
        <v>150</v>
      </c>
      <c r="AB255" s="1" t="str">
        <f>CONCATENATE(WRs!B39," ",WRs!A39)</f>
        <v>Ricky Pearsall</v>
      </c>
      <c r="AC255" t="str">
        <f>WRs!E39</f>
        <v>WR</v>
      </c>
      <c r="AD255" t="str">
        <f>WRs!C39</f>
        <v>49ers</v>
      </c>
      <c r="AE255">
        <f>WRs!D39</f>
        <v>9</v>
      </c>
      <c r="AF255">
        <f>WRs!P39</f>
        <v>6</v>
      </c>
      <c r="AG255">
        <f>WRs!R39</f>
        <v>6</v>
      </c>
      <c r="AH255">
        <f>WRs!T39</f>
        <v>6</v>
      </c>
      <c r="AI255">
        <f>WRs!V39</f>
        <v>6</v>
      </c>
      <c r="AJ255" s="70">
        <f>WRs!X39</f>
        <v>4</v>
      </c>
      <c r="AK255" t="str">
        <f t="shared" si="90"/>
        <v>Ricky Pearsall</v>
      </c>
      <c r="AL255" s="52">
        <f t="shared" si="91"/>
        <v>3</v>
      </c>
      <c r="AM255" s="52">
        <f t="shared" si="92"/>
        <v>2</v>
      </c>
      <c r="AN255" s="52">
        <f t="shared" si="93"/>
        <v>4</v>
      </c>
      <c r="AO255" s="52">
        <f t="shared" si="94"/>
        <v>3</v>
      </c>
      <c r="AP255" s="52">
        <f t="shared" si="95"/>
        <v>2</v>
      </c>
      <c r="AQ255">
        <f t="shared" si="96"/>
        <v>6</v>
      </c>
      <c r="AR255">
        <f t="shared" si="97"/>
        <v>6</v>
      </c>
      <c r="AS255">
        <f t="shared" si="98"/>
        <v>6</v>
      </c>
      <c r="AT255">
        <f t="shared" si="99"/>
        <v>6</v>
      </c>
      <c r="AU255">
        <f t="shared" si="100"/>
        <v>4</v>
      </c>
    </row>
    <row r="256" spans="2:47" x14ac:dyDescent="0.35">
      <c r="B256" t="str">
        <f t="shared" si="76"/>
        <v xml:space="preserve">&lt;li&gt; Calvin Ridley, WR, Titans. Bye: 5.  &lt;/li&gt;  </v>
      </c>
      <c r="C256" t="str">
        <f t="shared" si="77"/>
        <v xml:space="preserve">&lt;li&gt; Calvin Ridley, WR, Titans. Bye: 5.  -- &lt;b&gt;$4&lt;/b&gt; &lt;/li&gt;  </v>
      </c>
      <c r="D256" t="str">
        <f t="shared" si="78"/>
        <v xml:space="preserve">&lt;li&gt; Calvin Ridley, WR, Titans. Bye: 5.  -- &lt;b&gt;$2&lt;/b&gt; &lt;/li&gt;  </v>
      </c>
      <c r="E256" t="str">
        <f t="shared" si="79"/>
        <v xml:space="preserve">&lt;li&gt; Calvin Ridley, WR, Titans. Bye: 5.  -- &lt;b&gt;$1&lt;/b&gt; &lt;/li&gt;  </v>
      </c>
      <c r="F256" t="str">
        <f t="shared" si="80"/>
        <v xml:space="preserve">&lt;li&gt; Calvin Ridley, WR, Titans. Bye: 5.  -- &lt;b&gt;$3&lt;/b&gt; &lt;/li&gt;  </v>
      </c>
      <c r="G256" t="str">
        <f t="shared" si="81"/>
        <v xml:space="preserve">&lt;li&gt; Calvin Ridley, WR, Titans. Bye: 5.  -- &lt;b&gt;$3&lt;/b&gt; &lt;/li&gt;  </v>
      </c>
      <c r="H256" t="s">
        <v>139</v>
      </c>
      <c r="I256" t="s">
        <v>140</v>
      </c>
      <c r="J256" t="s">
        <v>141</v>
      </c>
      <c r="K256" t="s">
        <v>142</v>
      </c>
      <c r="L256" t="s">
        <v>143</v>
      </c>
      <c r="M256" t="s">
        <v>144</v>
      </c>
      <c r="N256" t="s">
        <v>145</v>
      </c>
      <c r="O256" t="s">
        <v>146</v>
      </c>
      <c r="P256" t="str">
        <f t="shared" si="82"/>
        <v xml:space="preserve">
</v>
      </c>
      <c r="Q256" t="str">
        <f t="shared" si="83"/>
        <v xml:space="preserve"> </v>
      </c>
      <c r="R256" t="str">
        <f t="shared" si="84"/>
        <v/>
      </c>
      <c r="S256" t="str">
        <f t="shared" si="85"/>
        <v/>
      </c>
      <c r="T256" t="str">
        <f t="shared" si="86"/>
        <v/>
      </c>
      <c r="U256" t="str">
        <f t="shared" si="87"/>
        <v/>
      </c>
      <c r="V256" t="str">
        <f t="shared" si="88"/>
        <v/>
      </c>
      <c r="W256">
        <f t="shared" si="89"/>
        <v>255</v>
      </c>
      <c r="X256" s="11" t="s">
        <v>147</v>
      </c>
      <c r="Y256" s="12" t="s">
        <v>148</v>
      </c>
      <c r="Z256" s="12" t="s">
        <v>149</v>
      </c>
      <c r="AA256" s="12" t="s">
        <v>150</v>
      </c>
      <c r="AB256" s="1" t="str">
        <f>CONCATENATE(WRs!B40," ",WRs!A40)</f>
        <v>Calvin Ridley</v>
      </c>
      <c r="AC256" t="str">
        <f>WRs!E40</f>
        <v>WR</v>
      </c>
      <c r="AD256" t="str">
        <f>WRs!C40</f>
        <v>Titans</v>
      </c>
      <c r="AE256">
        <f>WRs!D40</f>
        <v>5</v>
      </c>
      <c r="AF256">
        <f>WRs!P40</f>
        <v>7</v>
      </c>
      <c r="AG256">
        <f>WRs!R40</f>
        <v>5</v>
      </c>
      <c r="AH256">
        <f>WRs!T40</f>
        <v>1</v>
      </c>
      <c r="AI256">
        <f>WRs!V40</f>
        <v>7</v>
      </c>
      <c r="AJ256" s="70">
        <f>WRs!X40</f>
        <v>5</v>
      </c>
      <c r="AK256" t="str">
        <f t="shared" si="90"/>
        <v>Calvin Ridley</v>
      </c>
      <c r="AL256" s="52">
        <f t="shared" si="91"/>
        <v>4</v>
      </c>
      <c r="AM256" s="52">
        <f t="shared" si="92"/>
        <v>2</v>
      </c>
      <c r="AN256" s="52">
        <f t="shared" si="93"/>
        <v>1</v>
      </c>
      <c r="AO256" s="52">
        <f t="shared" si="94"/>
        <v>3</v>
      </c>
      <c r="AP256" s="52">
        <f t="shared" si="95"/>
        <v>3</v>
      </c>
      <c r="AQ256">
        <f t="shared" si="96"/>
        <v>7</v>
      </c>
      <c r="AR256">
        <f t="shared" si="97"/>
        <v>5</v>
      </c>
      <c r="AS256">
        <f t="shared" si="98"/>
        <v>1</v>
      </c>
      <c r="AT256">
        <f t="shared" si="99"/>
        <v>7</v>
      </c>
      <c r="AU256">
        <f t="shared" si="100"/>
        <v>5</v>
      </c>
    </row>
    <row r="257" spans="2:47" x14ac:dyDescent="0.35">
      <c r="B257" t="str">
        <f t="shared" si="76"/>
        <v xml:space="preserve">&lt;li&gt; Ladd McConkey, WR, Chargers. Bye: 5.  &lt;/li&gt;  </v>
      </c>
      <c r="C257" t="str">
        <f t="shared" si="77"/>
        <v xml:space="preserve">&lt;li&gt; Ladd McConkey, WR, Chargers. Bye: 5.  -- &lt;b&gt;$1&lt;/b&gt; &lt;/li&gt;  </v>
      </c>
      <c r="D257" t="str">
        <f t="shared" si="78"/>
        <v xml:space="preserve">&lt;li&gt; Ladd McConkey, WR, Chargers. Bye: 5.  -- &lt;b&gt;$1&lt;/b&gt; &lt;/li&gt;  </v>
      </c>
      <c r="E257" t="str">
        <f t="shared" si="79"/>
        <v xml:space="preserve">&lt;li&gt; Ladd McConkey, WR, Chargers. Bye: 5.  -- &lt;b&gt;$1&lt;/b&gt; &lt;/li&gt;  </v>
      </c>
      <c r="F257" t="str">
        <f t="shared" si="80"/>
        <v xml:space="preserve">&lt;li&gt; Ladd McConkey, WR, Chargers. Bye: 5.  -- &lt;b&gt;$1&lt;/b&gt; &lt;/li&gt;  </v>
      </c>
      <c r="G257" t="str">
        <f t="shared" si="81"/>
        <v xml:space="preserve">&lt;li&gt; Ladd McConkey, WR, Chargers. Bye: 5.  -- &lt;b&gt;$1&lt;/b&gt; &lt;/li&gt;  </v>
      </c>
      <c r="H257" t="s">
        <v>139</v>
      </c>
      <c r="I257" t="s">
        <v>140</v>
      </c>
      <c r="J257" t="s">
        <v>141</v>
      </c>
      <c r="K257" t="s">
        <v>142</v>
      </c>
      <c r="L257" t="s">
        <v>143</v>
      </c>
      <c r="M257" t="s">
        <v>144</v>
      </c>
      <c r="N257" t="s">
        <v>145</v>
      </c>
      <c r="O257" t="s">
        <v>146</v>
      </c>
      <c r="P257" t="str">
        <f t="shared" si="82"/>
        <v xml:space="preserve">
</v>
      </c>
      <c r="Q257" t="str">
        <f t="shared" si="83"/>
        <v xml:space="preserve"> </v>
      </c>
      <c r="R257" t="str">
        <f t="shared" si="84"/>
        <v/>
      </c>
      <c r="S257" t="str">
        <f t="shared" si="85"/>
        <v/>
      </c>
      <c r="T257" t="str">
        <f t="shared" si="86"/>
        <v/>
      </c>
      <c r="U257" t="str">
        <f t="shared" si="87"/>
        <v/>
      </c>
      <c r="V257" t="str">
        <f t="shared" si="88"/>
        <v/>
      </c>
      <c r="W257">
        <f t="shared" si="89"/>
        <v>256</v>
      </c>
      <c r="X257" s="11" t="s">
        <v>147</v>
      </c>
      <c r="Y257" s="12" t="s">
        <v>148</v>
      </c>
      <c r="Z257" s="12" t="s">
        <v>149</v>
      </c>
      <c r="AA257" s="12" t="s">
        <v>150</v>
      </c>
      <c r="AB257" s="1" t="str">
        <f>CONCATENATE(WRs!B41," ",WRs!A41)</f>
        <v>Ladd McConkey</v>
      </c>
      <c r="AC257" t="str">
        <f>WRs!E41</f>
        <v>WR</v>
      </c>
      <c r="AD257" t="str">
        <f>WRs!C41</f>
        <v>Chargers</v>
      </c>
      <c r="AE257">
        <f>WRs!D41</f>
        <v>5</v>
      </c>
      <c r="AF257">
        <f>WRs!P41</f>
        <v>0</v>
      </c>
      <c r="AG257">
        <f>WRs!R41</f>
        <v>2</v>
      </c>
      <c r="AH257">
        <f>WRs!T41</f>
        <v>0</v>
      </c>
      <c r="AI257">
        <f>WRs!V41</f>
        <v>0</v>
      </c>
      <c r="AJ257" s="70">
        <f>WRs!X41</f>
        <v>-2</v>
      </c>
      <c r="AK257" t="str">
        <f t="shared" si="90"/>
        <v>Ladd McConkey</v>
      </c>
      <c r="AL257" s="52">
        <f t="shared" si="91"/>
        <v>1</v>
      </c>
      <c r="AM257" s="52">
        <f t="shared" si="92"/>
        <v>1</v>
      </c>
      <c r="AN257" s="52">
        <f t="shared" si="93"/>
        <v>1</v>
      </c>
      <c r="AO257" s="52">
        <f t="shared" si="94"/>
        <v>1</v>
      </c>
      <c r="AP257" s="52">
        <f t="shared" si="95"/>
        <v>1</v>
      </c>
      <c r="AQ257">
        <f t="shared" si="96"/>
        <v>1</v>
      </c>
      <c r="AR257">
        <f t="shared" si="97"/>
        <v>2</v>
      </c>
      <c r="AS257">
        <f t="shared" si="98"/>
        <v>1</v>
      </c>
      <c r="AT257">
        <f t="shared" si="99"/>
        <v>1</v>
      </c>
      <c r="AU257">
        <f t="shared" si="100"/>
        <v>1</v>
      </c>
    </row>
    <row r="258" spans="2:47" x14ac:dyDescent="0.35">
      <c r="B258" t="str">
        <f t="shared" ref="B258:B312" si="101">IF(AB258&lt;&gt;AD258,CONCATENATE(J258,AB258,M258,AC258,M258,AD258,N258,O258,AE258,N258,K258,Q258,R258,S258,T258,U258,V258),CONCATENATE(J258,AB258,M258,AC258,N258,O258,AE258,N258,K258,Q258,R258,S258,T258,U258,V258))</f>
        <v xml:space="preserve">&lt;li&gt; Chris Godwin, WR, Buccaneers. Bye: 11.  &lt;/li&gt;  </v>
      </c>
      <c r="C258" t="str">
        <f t="shared" ref="C258:C312" si="102">IF(AB258&lt;&gt;AD258,CONCATENATE(J258,AB258,M258,AC258,M258,AD258,N258,O258,AE258,N258,X258,Y258,AA258,AL258,Z258,K258,Q258,R258,S258,T258,U258,V258),CONCATENATE(J258,AB258,M258,AC258,N258,O258,AE258,N258,X258,Y258,AA258,AL258,Z258,K258,Q258,R258,S258,T258,U258,V258))</f>
        <v xml:space="preserve">&lt;li&gt; Chris Godwin, WR, Buccaneers. Bye: 11.  -- &lt;b&gt;$1&lt;/b&gt; &lt;/li&gt;  </v>
      </c>
      <c r="D258" t="str">
        <f t="shared" ref="D258:D312" si="103">IF(AB258&lt;&gt;AD258,CONCATENATE(J258,AB258,M258,AC258,M258,AD258,N258,O258,AE258,N258,X258,Y258,AA258,AM258,Z258,K258,Q258,R258,S258,T258,U258,V258),CONCATENATE(J258,AB258,M258,AC258,N258,O258,AE258,N258,X258,Y258,AA258,AM258,Z258,K258,Q258,R258,S258,T258,U258,V258))</f>
        <v xml:space="preserve">&lt;li&gt; Chris Godwin, WR, Buccaneers. Bye: 11.  -- &lt;b&gt;$1&lt;/b&gt; &lt;/li&gt;  </v>
      </c>
      <c r="E258" t="str">
        <f t="shared" ref="E258:E312" si="104">IF(AB258&lt;&gt;AD258,CONCATENATE(J258,AB258,M258,AC258,M258,AD258,N258,O258,AE258,N258,X258,Y258,AA258,AN258,Z258,K258,Q258,R258,S258,T258,U258,V258),CONCATENATE(J258,AB258,M258,AC258,N258,O258,AE258,N258,X258,Y258,AA258,AN258,Z258,K258,Q258,R258,S258,T258,U258,V258))</f>
        <v xml:space="preserve">&lt;li&gt; Chris Godwin, WR, Buccaneers. Bye: 11.  -- &lt;b&gt;$1&lt;/b&gt; &lt;/li&gt;  </v>
      </c>
      <c r="F258" t="str">
        <f t="shared" ref="F258:F312" si="105">IF(AB258&lt;&gt;AD258,CONCATENATE(J258,AB258,M258,AC258,M258,AD258,N258,O258,AE258,N258,X258,Y258,AA258,AO258,Z258,K258,Q258,R258,S258,T258,U258,V258),CONCATENATE(J258,AB258,M258,AC258,N258,O258,AE258,N258,X258,Y258,AA258,AO258,Z258,K258,Q258,R258,S258,T258,U258,V258))</f>
        <v xml:space="preserve">&lt;li&gt; Chris Godwin, WR, Buccaneers. Bye: 11.  -- &lt;b&gt;$1&lt;/b&gt; &lt;/li&gt;  </v>
      </c>
      <c r="G258" t="str">
        <f t="shared" ref="G258:G312" si="106">IF(AB258&lt;&gt;AD258,CONCATENATE(J258,AB258,M258,AC258,M258,AD258,N258,O258,AE258,N258,X258,Y258,AA258,AP258,Z258,K258,Q258,R258,S258,T258,U258,V258),CONCATENATE(J258,AB258,M258,AC258,N258,O258,AE258,N258,X258,Y258,AA258,AP258,Z258,K258,Q258,R258,S258,T258,U258,V258))</f>
        <v xml:space="preserve">&lt;li&gt; Chris Godwin, WR, Buccaneers. Bye: 11.  -- &lt;b&gt;$1&lt;/b&gt; &lt;/li&gt;  </v>
      </c>
      <c r="H258" t="s">
        <v>139</v>
      </c>
      <c r="I258" t="s">
        <v>140</v>
      </c>
      <c r="J258" t="s">
        <v>141</v>
      </c>
      <c r="K258" t="s">
        <v>142</v>
      </c>
      <c r="L258" t="s">
        <v>143</v>
      </c>
      <c r="M258" t="s">
        <v>144</v>
      </c>
      <c r="N258" t="s">
        <v>145</v>
      </c>
      <c r="O258" t="s">
        <v>146</v>
      </c>
      <c r="P258" t="str">
        <f t="shared" ref="P258:P312" si="107">CHAR(10)</f>
        <v xml:space="preserve">
</v>
      </c>
      <c r="Q258" t="str">
        <f t="shared" ref="Q258:Q312" si="108">IF(MOD(W258,10)=0,CONCATENATE(P258,P258,L258,L258,P258,P258,P258)," ")</f>
        <v xml:space="preserve"> </v>
      </c>
      <c r="R258" t="str">
        <f t="shared" ref="R258:R312" si="109">IF(W258=20,CONCATENATE(P258,P258,P258,L258,P258,"&lt;center&gt;",P258,P258,"&lt;?php",P258,R$1,P258,"?&gt;",P258,P258,"&lt;/center&gt;",P258,L258,P258,P258,P258,P258),"")</f>
        <v/>
      </c>
      <c r="S258" t="str">
        <f t="shared" ref="S258:S312" si="110">IF(W258=40,CONCATENATE(P258,P258,P258,L258,P258,"&lt;center&gt;",P258,P258,"&lt;?php",P258,S$1,P258,"?&gt;",P258,P258,"&lt;/center&gt;",P258,L258,P258,P258,P258,P258),"")</f>
        <v/>
      </c>
      <c r="T258" t="str">
        <f t="shared" ref="T258:T312" si="111">IF(W258=60,CONCATENATE(P258,P258,P258,L258,P258,"&lt;center&gt;",P258,P258,"&lt;?php",P258,T$1,P258,"?&gt;",P258,P258,"&lt;/center&gt;",P258,L258,P258,P258,P258,P258),"")</f>
        <v/>
      </c>
      <c r="U258" t="str">
        <f t="shared" ref="U258:U312" si="112">IF(W258=80,CONCATENATE(P258,P258,P258,L258,P258,"&lt;center&gt;",P258,P258,"&lt;?php",P258,U$1,P258,"?&gt;",P258,P258,"&lt;/center&gt;",P258,L258,P258,P258,P258,P258),"")</f>
        <v/>
      </c>
      <c r="V258" t="str">
        <f t="shared" ref="V258:V312" si="113">IF(W258=100,CONCATENATE(P258,P258,P258,P258,"&lt;?php",P258,V$1,P258,"?&gt;",P258,P258,P258,P258,P258),"")</f>
        <v/>
      </c>
      <c r="W258">
        <f t="shared" ref="W258:W312" si="114">W257+1</f>
        <v>257</v>
      </c>
      <c r="X258" s="11" t="s">
        <v>147</v>
      </c>
      <c r="Y258" s="12" t="s">
        <v>148</v>
      </c>
      <c r="Z258" s="12" t="s">
        <v>149</v>
      </c>
      <c r="AA258" s="12" t="s">
        <v>150</v>
      </c>
      <c r="AB258" s="1" t="str">
        <f>CONCATENATE(WRs!B42," ",WRs!A42)</f>
        <v>Chris Godwin</v>
      </c>
      <c r="AC258" t="str">
        <f>WRs!E42</f>
        <v>WR</v>
      </c>
      <c r="AD258" t="str">
        <f>WRs!C42</f>
        <v>Buccaneers</v>
      </c>
      <c r="AE258">
        <f>WRs!D42</f>
        <v>11</v>
      </c>
      <c r="AF258">
        <f>WRs!P42</f>
        <v>-6</v>
      </c>
      <c r="AG258">
        <f>WRs!R42</f>
        <v>2</v>
      </c>
      <c r="AH258">
        <f>WRs!T42</f>
        <v>-12</v>
      </c>
      <c r="AI258">
        <f>WRs!V42</f>
        <v>-6</v>
      </c>
      <c r="AJ258" s="70">
        <f>WRs!X42</f>
        <v>-8</v>
      </c>
      <c r="AK258" t="str">
        <f t="shared" ref="AK258:AK312" si="115">AB258</f>
        <v>Chris Godwin</v>
      </c>
      <c r="AL258" s="52">
        <f t="shared" ref="AL258:AL312" si="116">ROUNDUP((0.43+0.01*((STDEV($AQ$2:$AQ$312)-STDEV(AQ$2:AQ$312))))*AQ258,0)</f>
        <v>1</v>
      </c>
      <c r="AM258" s="52">
        <f t="shared" ref="AM258:AM312" si="117">ROUNDUP((0.43+0.01*((STDEV($AQ$2:$AQ$312)-STDEV(AR$2:AR$312))))*AR258,0)</f>
        <v>1</v>
      </c>
      <c r="AN258" s="52">
        <f t="shared" ref="AN258:AN312" si="118">ROUNDUP((0.43+0.01*((STDEV($AQ$2:$AQ$312)-STDEV(AS$2:AS$312))))*AS258,0)</f>
        <v>1</v>
      </c>
      <c r="AO258" s="52">
        <f t="shared" ref="AO258:AO312" si="119">ROUNDUP((0.43+0.01*((STDEV($AQ$2:$AQ$312)-STDEV(AT$2:AT$312))))*AT258,0)</f>
        <v>1</v>
      </c>
      <c r="AP258" s="52">
        <f t="shared" ref="AP258:AP312" si="120">ROUNDUP((0.43+0.01*((STDEV($AQ$2:$AQ$312)-STDEV(AU$2:AU$312))))*AU258,0)</f>
        <v>1</v>
      </c>
      <c r="AQ258">
        <f t="shared" ref="AQ258:AQ312" si="121">IF(AF258&gt;0,AF258,1)</f>
        <v>1</v>
      </c>
      <c r="AR258">
        <f t="shared" ref="AR258:AR312" si="122">IF(AG258&gt;0,AG258,1)</f>
        <v>2</v>
      </c>
      <c r="AS258">
        <f t="shared" ref="AS258:AS312" si="123">IF(AH258&gt;0,AH258,1)</f>
        <v>1</v>
      </c>
      <c r="AT258">
        <f t="shared" ref="AT258:AT312" si="124">IF(AI258&gt;0,AI258,1)</f>
        <v>1</v>
      </c>
      <c r="AU258">
        <f t="shared" ref="AU258:AU312" si="125">IF(AJ258&gt;0,AJ258,1)</f>
        <v>1</v>
      </c>
    </row>
    <row r="259" spans="2:47" x14ac:dyDescent="0.35">
      <c r="B259" t="str">
        <f t="shared" si="101"/>
        <v xml:space="preserve">&lt;li&gt; Xavier Worthy, WR, Chiefs. Bye: 6.  &lt;/li&gt;  </v>
      </c>
      <c r="C259" t="str">
        <f t="shared" si="102"/>
        <v xml:space="preserve">&lt;li&gt; Xavier Worthy, WR, Chiefs. Bye: 6.  -- &lt;b&gt;$6&lt;/b&gt; &lt;/li&gt;  </v>
      </c>
      <c r="D259" t="str">
        <f t="shared" si="103"/>
        <v xml:space="preserve">&lt;li&gt; Xavier Worthy, WR, Chiefs. Bye: 6.  -- &lt;b&gt;$1&lt;/b&gt; &lt;/li&gt;  </v>
      </c>
      <c r="E259" t="str">
        <f t="shared" si="104"/>
        <v xml:space="preserve">&lt;li&gt; Xavier Worthy, WR, Chiefs. Bye: 6.  -- &lt;b&gt;$5&lt;/b&gt; &lt;/li&gt;  </v>
      </c>
      <c r="F259" t="str">
        <f t="shared" si="105"/>
        <v xml:space="preserve">&lt;li&gt; Xavier Worthy, WR, Chiefs. Bye: 6.  -- &lt;b&gt;$5&lt;/b&gt; &lt;/li&gt;  </v>
      </c>
      <c r="G259" t="str">
        <f t="shared" si="106"/>
        <v xml:space="preserve">&lt;li&gt; Xavier Worthy, WR, Chiefs. Bye: 6.  -- &lt;b&gt;$5&lt;/b&gt; &lt;/li&gt;  </v>
      </c>
      <c r="H259" t="s">
        <v>139</v>
      </c>
      <c r="I259" t="s">
        <v>140</v>
      </c>
      <c r="J259" t="s">
        <v>141</v>
      </c>
      <c r="K259" t="s">
        <v>142</v>
      </c>
      <c r="L259" t="s">
        <v>143</v>
      </c>
      <c r="M259" t="s">
        <v>144</v>
      </c>
      <c r="N259" t="s">
        <v>145</v>
      </c>
      <c r="O259" t="s">
        <v>146</v>
      </c>
      <c r="P259" t="str">
        <f t="shared" si="107"/>
        <v xml:space="preserve">
</v>
      </c>
      <c r="Q259" t="str">
        <f t="shared" si="108"/>
        <v xml:space="preserve"> </v>
      </c>
      <c r="R259" t="str">
        <f t="shared" si="109"/>
        <v/>
      </c>
      <c r="S259" t="str">
        <f t="shared" si="110"/>
        <v/>
      </c>
      <c r="T259" t="str">
        <f t="shared" si="111"/>
        <v/>
      </c>
      <c r="U259" t="str">
        <f t="shared" si="112"/>
        <v/>
      </c>
      <c r="V259" t="str">
        <f t="shared" si="113"/>
        <v/>
      </c>
      <c r="W259">
        <f t="shared" si="114"/>
        <v>258</v>
      </c>
      <c r="X259" s="11" t="s">
        <v>147</v>
      </c>
      <c r="Y259" s="12" t="s">
        <v>148</v>
      </c>
      <c r="Z259" s="12" t="s">
        <v>149</v>
      </c>
      <c r="AA259" s="12" t="s">
        <v>150</v>
      </c>
      <c r="AB259" s="1" t="str">
        <f>CONCATENATE(WRs!B43," ",WRs!A43)</f>
        <v>Xavier Worthy</v>
      </c>
      <c r="AC259" t="str">
        <f>WRs!E43</f>
        <v>WR</v>
      </c>
      <c r="AD259" t="str">
        <f>WRs!C43</f>
        <v>Chiefs</v>
      </c>
      <c r="AE259">
        <f>WRs!D43</f>
        <v>6</v>
      </c>
      <c r="AF259">
        <f>WRs!P43</f>
        <v>13</v>
      </c>
      <c r="AG259">
        <f>WRs!R43</f>
        <v>0</v>
      </c>
      <c r="AH259">
        <f>WRs!T43</f>
        <v>9</v>
      </c>
      <c r="AI259">
        <f>WRs!V43</f>
        <v>13</v>
      </c>
      <c r="AJ259" s="70">
        <f>WRs!X43</f>
        <v>11</v>
      </c>
      <c r="AK259" t="str">
        <f t="shared" si="115"/>
        <v>Xavier Worthy</v>
      </c>
      <c r="AL259" s="52">
        <f t="shared" si="116"/>
        <v>6</v>
      </c>
      <c r="AM259" s="52">
        <f t="shared" si="117"/>
        <v>1</v>
      </c>
      <c r="AN259" s="52">
        <f t="shared" si="118"/>
        <v>5</v>
      </c>
      <c r="AO259" s="52">
        <f t="shared" si="119"/>
        <v>5</v>
      </c>
      <c r="AP259" s="52">
        <f t="shared" si="120"/>
        <v>5</v>
      </c>
      <c r="AQ259">
        <f t="shared" si="121"/>
        <v>13</v>
      </c>
      <c r="AR259">
        <f t="shared" si="122"/>
        <v>1</v>
      </c>
      <c r="AS259">
        <f t="shared" si="123"/>
        <v>9</v>
      </c>
      <c r="AT259">
        <f t="shared" si="124"/>
        <v>13</v>
      </c>
      <c r="AU259">
        <f t="shared" si="125"/>
        <v>11</v>
      </c>
    </row>
    <row r="260" spans="2:47" x14ac:dyDescent="0.35">
      <c r="B260" t="str">
        <f t="shared" si="101"/>
        <v xml:space="preserve">&lt;li&gt; Diontae Johnson, WR, Panthers. Bye: 11.  &lt;/li&gt;  </v>
      </c>
      <c r="C260" t="str">
        <f t="shared" si="102"/>
        <v xml:space="preserve">&lt;li&gt; Diontae Johnson, WR, Panthers. Bye: 11.  -- &lt;b&gt;$1&lt;/b&gt; &lt;/li&gt;  </v>
      </c>
      <c r="D260" t="str">
        <f t="shared" si="103"/>
        <v xml:space="preserve">&lt;li&gt; Diontae Johnson, WR, Panthers. Bye: 11.  -- &lt;b&gt;$1&lt;/b&gt; &lt;/li&gt;  </v>
      </c>
      <c r="E260" t="str">
        <f t="shared" si="104"/>
        <v xml:space="preserve">&lt;li&gt; Diontae Johnson, WR, Panthers. Bye: 11.  -- &lt;b&gt;$1&lt;/b&gt; &lt;/li&gt;  </v>
      </c>
      <c r="F260" t="str">
        <f t="shared" si="105"/>
        <v xml:space="preserve">&lt;li&gt; Diontae Johnson, WR, Panthers. Bye: 11.  -- &lt;b&gt;$1&lt;/b&gt; &lt;/li&gt;  </v>
      </c>
      <c r="G260" t="str">
        <f t="shared" si="106"/>
        <v xml:space="preserve">&lt;li&gt; Diontae Johnson, WR, Panthers. Bye: 11.  -- &lt;b&gt;$1&lt;/b&gt; &lt;/li&gt;  </v>
      </c>
      <c r="H260" t="s">
        <v>139</v>
      </c>
      <c r="I260" t="s">
        <v>140</v>
      </c>
      <c r="J260" t="s">
        <v>141</v>
      </c>
      <c r="K260" t="s">
        <v>142</v>
      </c>
      <c r="L260" t="s">
        <v>143</v>
      </c>
      <c r="M260" t="s">
        <v>144</v>
      </c>
      <c r="N260" t="s">
        <v>145</v>
      </c>
      <c r="O260" t="s">
        <v>146</v>
      </c>
      <c r="P260" t="str">
        <f t="shared" si="107"/>
        <v xml:space="preserve">
</v>
      </c>
      <c r="Q260" t="str">
        <f t="shared" si="108"/>
        <v xml:space="preserve"> </v>
      </c>
      <c r="R260" t="str">
        <f t="shared" si="109"/>
        <v/>
      </c>
      <c r="S260" t="str">
        <f t="shared" si="110"/>
        <v/>
      </c>
      <c r="T260" t="str">
        <f t="shared" si="111"/>
        <v/>
      </c>
      <c r="U260" t="str">
        <f t="shared" si="112"/>
        <v/>
      </c>
      <c r="V260" t="str">
        <f t="shared" si="113"/>
        <v/>
      </c>
      <c r="W260">
        <f t="shared" si="114"/>
        <v>259</v>
      </c>
      <c r="X260" s="11" t="s">
        <v>147</v>
      </c>
      <c r="Y260" s="12" t="s">
        <v>148</v>
      </c>
      <c r="Z260" s="12" t="s">
        <v>149</v>
      </c>
      <c r="AA260" s="12" t="s">
        <v>150</v>
      </c>
      <c r="AB260" s="1" t="str">
        <f>CONCATENATE(WRs!B44," ",WRs!A44)</f>
        <v>Diontae Johnson</v>
      </c>
      <c r="AC260" t="str">
        <f>WRs!E44</f>
        <v>WR</v>
      </c>
      <c r="AD260" t="str">
        <f>WRs!C44</f>
        <v>Panthers</v>
      </c>
      <c r="AE260">
        <f>WRs!D44</f>
        <v>11</v>
      </c>
      <c r="AF260">
        <f>WRs!P44</f>
        <v>0</v>
      </c>
      <c r="AG260">
        <f>WRs!R44</f>
        <v>0</v>
      </c>
      <c r="AH260">
        <f>WRs!T44</f>
        <v>-2</v>
      </c>
      <c r="AI260">
        <f>WRs!V44</f>
        <v>0</v>
      </c>
      <c r="AJ260" s="70">
        <f>WRs!X44</f>
        <v>-2</v>
      </c>
      <c r="AK260" t="str">
        <f t="shared" si="115"/>
        <v>Diontae Johnson</v>
      </c>
      <c r="AL260" s="52">
        <f t="shared" si="116"/>
        <v>1</v>
      </c>
      <c r="AM260" s="52">
        <f t="shared" si="117"/>
        <v>1</v>
      </c>
      <c r="AN260" s="52">
        <f t="shared" si="118"/>
        <v>1</v>
      </c>
      <c r="AO260" s="52">
        <f t="shared" si="119"/>
        <v>1</v>
      </c>
      <c r="AP260" s="52">
        <f t="shared" si="120"/>
        <v>1</v>
      </c>
      <c r="AQ260">
        <f t="shared" si="121"/>
        <v>1</v>
      </c>
      <c r="AR260">
        <f t="shared" si="122"/>
        <v>1</v>
      </c>
      <c r="AS260">
        <f t="shared" si="123"/>
        <v>1</v>
      </c>
      <c r="AT260">
        <f t="shared" si="124"/>
        <v>1</v>
      </c>
      <c r="AU260">
        <f t="shared" si="125"/>
        <v>1</v>
      </c>
    </row>
    <row r="261" spans="2:47" x14ac:dyDescent="0.35">
      <c r="B261" t="str">
        <f t="shared" si="101"/>
        <v xml:space="preserve">&lt;li&gt; Josh Downs, WR, Colts. Bye: 14.  &lt;/li&gt; 
&lt;br&gt;&lt;br&gt;
</v>
      </c>
      <c r="C261" t="str">
        <f t="shared" si="102"/>
        <v xml:space="preserve">&lt;li&gt; Josh Downs, WR, Colts. Bye: 14.  -- &lt;b&gt;$1&lt;/b&gt; &lt;/li&gt; 
&lt;br&gt;&lt;br&gt;
</v>
      </c>
      <c r="D261" t="str">
        <f t="shared" si="103"/>
        <v xml:space="preserve">&lt;li&gt; Josh Downs, WR, Colts. Bye: 14.  -- &lt;b&gt;$1&lt;/b&gt; &lt;/li&gt; 
&lt;br&gt;&lt;br&gt;
</v>
      </c>
      <c r="E261" t="str">
        <f t="shared" si="104"/>
        <v xml:space="preserve">&lt;li&gt; Josh Downs, WR, Colts. Bye: 14.  -- &lt;b&gt;$1&lt;/b&gt; &lt;/li&gt; 
&lt;br&gt;&lt;br&gt;
</v>
      </c>
      <c r="F261" t="str">
        <f t="shared" si="105"/>
        <v xml:space="preserve">&lt;li&gt; Josh Downs, WR, Colts. Bye: 14.  -- &lt;b&gt;$1&lt;/b&gt; &lt;/li&gt; 
&lt;br&gt;&lt;br&gt;
</v>
      </c>
      <c r="G261" t="str">
        <f t="shared" si="106"/>
        <v xml:space="preserve">&lt;li&gt; Josh Downs, WR, Colts. Bye: 14.  -- &lt;b&gt;$1&lt;/b&gt; &lt;/li&gt; 
&lt;br&gt;&lt;br&gt;
</v>
      </c>
      <c r="H261" t="s">
        <v>139</v>
      </c>
      <c r="I261" t="s">
        <v>140</v>
      </c>
      <c r="J261" t="s">
        <v>141</v>
      </c>
      <c r="K261" t="s">
        <v>142</v>
      </c>
      <c r="L261" t="s">
        <v>143</v>
      </c>
      <c r="M261" t="s">
        <v>144</v>
      </c>
      <c r="N261" t="s">
        <v>145</v>
      </c>
      <c r="O261" t="s">
        <v>146</v>
      </c>
      <c r="P261" t="str">
        <f t="shared" si="107"/>
        <v xml:space="preserve">
</v>
      </c>
      <c r="Q261" t="str">
        <f t="shared" si="108"/>
        <v xml:space="preserve">
&lt;br&gt;&lt;br&gt;
</v>
      </c>
      <c r="R261" t="str">
        <f t="shared" si="109"/>
        <v/>
      </c>
      <c r="S261" t="str">
        <f t="shared" si="110"/>
        <v/>
      </c>
      <c r="T261" t="str">
        <f t="shared" si="111"/>
        <v/>
      </c>
      <c r="U261" t="str">
        <f t="shared" si="112"/>
        <v/>
      </c>
      <c r="V261" t="str">
        <f t="shared" si="113"/>
        <v/>
      </c>
      <c r="W261">
        <f t="shared" si="114"/>
        <v>260</v>
      </c>
      <c r="X261" s="11" t="s">
        <v>147</v>
      </c>
      <c r="Y261" s="12" t="s">
        <v>148</v>
      </c>
      <c r="Z261" s="12" t="s">
        <v>149</v>
      </c>
      <c r="AA261" s="12" t="s">
        <v>150</v>
      </c>
      <c r="AB261" s="1" t="str">
        <f>CONCATENATE(WRs!B45," ",WRs!A45)</f>
        <v>Josh Downs</v>
      </c>
      <c r="AC261" t="str">
        <f>WRs!E45</f>
        <v>WR</v>
      </c>
      <c r="AD261" t="str">
        <f>WRs!C45</f>
        <v>Colts</v>
      </c>
      <c r="AE261">
        <f>WRs!D45</f>
        <v>14</v>
      </c>
      <c r="AF261">
        <f>WRs!P45</f>
        <v>-11</v>
      </c>
      <c r="AG261">
        <f>WRs!R45</f>
        <v>-4</v>
      </c>
      <c r="AH261">
        <f>WRs!T45</f>
        <v>-10</v>
      </c>
      <c r="AI261">
        <f>WRs!V45</f>
        <v>-11</v>
      </c>
      <c r="AJ261" s="70">
        <f>WRs!X45</f>
        <v>-13</v>
      </c>
      <c r="AK261" t="str">
        <f t="shared" si="115"/>
        <v>Josh Downs</v>
      </c>
      <c r="AL261" s="52">
        <f t="shared" si="116"/>
        <v>1</v>
      </c>
      <c r="AM261" s="52">
        <f t="shared" si="117"/>
        <v>1</v>
      </c>
      <c r="AN261" s="52">
        <f t="shared" si="118"/>
        <v>1</v>
      </c>
      <c r="AO261" s="52">
        <f t="shared" si="119"/>
        <v>1</v>
      </c>
      <c r="AP261" s="52">
        <f t="shared" si="120"/>
        <v>1</v>
      </c>
      <c r="AQ261">
        <f t="shared" si="121"/>
        <v>1</v>
      </c>
      <c r="AR261">
        <f t="shared" si="122"/>
        <v>1</v>
      </c>
      <c r="AS261">
        <f t="shared" si="123"/>
        <v>1</v>
      </c>
      <c r="AT261">
        <f t="shared" si="124"/>
        <v>1</v>
      </c>
      <c r="AU261">
        <f t="shared" si="125"/>
        <v>1</v>
      </c>
    </row>
    <row r="262" spans="2:47" x14ac:dyDescent="0.35">
      <c r="B262" t="str">
        <f t="shared" si="101"/>
        <v xml:space="preserve">&lt;li&gt; Jordan Addison, WR, Vikings. Bye: 6.  &lt;/li&gt;  </v>
      </c>
      <c r="C262" t="str">
        <f t="shared" si="102"/>
        <v xml:space="preserve">&lt;li&gt; Jordan Addison, WR, Vikings. Bye: 6.  -- &lt;b&gt;$1&lt;/b&gt; &lt;/li&gt;  </v>
      </c>
      <c r="D262" t="str">
        <f t="shared" si="103"/>
        <v xml:space="preserve">&lt;li&gt; Jordan Addison, WR, Vikings. Bye: 6.  -- &lt;b&gt;$1&lt;/b&gt; &lt;/li&gt;  </v>
      </c>
      <c r="E262" t="str">
        <f t="shared" si="104"/>
        <v xml:space="preserve">&lt;li&gt; Jordan Addison, WR, Vikings. Bye: 6.  -- &lt;b&gt;$1&lt;/b&gt; &lt;/li&gt;  </v>
      </c>
      <c r="F262" t="str">
        <f t="shared" si="105"/>
        <v xml:space="preserve">&lt;li&gt; Jordan Addison, WR, Vikings. Bye: 6.  -- &lt;b&gt;$1&lt;/b&gt; &lt;/li&gt;  </v>
      </c>
      <c r="G262" t="str">
        <f t="shared" si="106"/>
        <v xml:space="preserve">&lt;li&gt; Jordan Addison, WR, Vikings. Bye: 6.  -- &lt;b&gt;$1&lt;/b&gt; &lt;/li&gt;  </v>
      </c>
      <c r="H262" t="s">
        <v>139</v>
      </c>
      <c r="I262" t="s">
        <v>140</v>
      </c>
      <c r="J262" t="s">
        <v>141</v>
      </c>
      <c r="K262" t="s">
        <v>142</v>
      </c>
      <c r="L262" t="s">
        <v>143</v>
      </c>
      <c r="M262" t="s">
        <v>144</v>
      </c>
      <c r="N262" t="s">
        <v>145</v>
      </c>
      <c r="O262" t="s">
        <v>146</v>
      </c>
      <c r="P262" t="str">
        <f t="shared" si="107"/>
        <v xml:space="preserve">
</v>
      </c>
      <c r="Q262" t="str">
        <f t="shared" si="108"/>
        <v xml:space="preserve"> </v>
      </c>
      <c r="R262" t="str">
        <f t="shared" si="109"/>
        <v/>
      </c>
      <c r="S262" t="str">
        <f t="shared" si="110"/>
        <v/>
      </c>
      <c r="T262" t="str">
        <f t="shared" si="111"/>
        <v/>
      </c>
      <c r="U262" t="str">
        <f t="shared" si="112"/>
        <v/>
      </c>
      <c r="V262" t="str">
        <f t="shared" si="113"/>
        <v/>
      </c>
      <c r="W262">
        <f t="shared" si="114"/>
        <v>261</v>
      </c>
      <c r="X262" s="11" t="s">
        <v>147</v>
      </c>
      <c r="Y262" s="12" t="s">
        <v>148</v>
      </c>
      <c r="Z262" s="12" t="s">
        <v>149</v>
      </c>
      <c r="AA262" s="12" t="s">
        <v>150</v>
      </c>
      <c r="AB262" s="1" t="str">
        <f>CONCATENATE(WRs!B46," ",WRs!A46)</f>
        <v>Jordan Addison</v>
      </c>
      <c r="AC262" t="str">
        <f>WRs!E46</f>
        <v>WR</v>
      </c>
      <c r="AD262" t="str">
        <f>WRs!C46</f>
        <v>Vikings</v>
      </c>
      <c r="AE262">
        <f>WRs!D46</f>
        <v>6</v>
      </c>
      <c r="AF262">
        <f>WRs!P46</f>
        <v>-4</v>
      </c>
      <c r="AG262">
        <f>WRs!R46</f>
        <v>-6</v>
      </c>
      <c r="AH262">
        <f>WRs!T46</f>
        <v>-4</v>
      </c>
      <c r="AI262">
        <f>WRs!V46</f>
        <v>-4</v>
      </c>
      <c r="AJ262" s="70">
        <f>WRs!X46</f>
        <v>-6</v>
      </c>
      <c r="AK262" t="str">
        <f t="shared" si="115"/>
        <v>Jordan Addison</v>
      </c>
      <c r="AL262" s="52">
        <f t="shared" si="116"/>
        <v>1</v>
      </c>
      <c r="AM262" s="52">
        <f t="shared" si="117"/>
        <v>1</v>
      </c>
      <c r="AN262" s="52">
        <f t="shared" si="118"/>
        <v>1</v>
      </c>
      <c r="AO262" s="52">
        <f t="shared" si="119"/>
        <v>1</v>
      </c>
      <c r="AP262" s="52">
        <f t="shared" si="120"/>
        <v>1</v>
      </c>
      <c r="AQ262">
        <f t="shared" si="121"/>
        <v>1</v>
      </c>
      <c r="AR262">
        <f t="shared" si="122"/>
        <v>1</v>
      </c>
      <c r="AS262">
        <f t="shared" si="123"/>
        <v>1</v>
      </c>
      <c r="AT262">
        <f t="shared" si="124"/>
        <v>1</v>
      </c>
      <c r="AU262">
        <f t="shared" si="125"/>
        <v>1</v>
      </c>
    </row>
    <row r="263" spans="2:47" x14ac:dyDescent="0.35">
      <c r="B263" t="str">
        <f t="shared" si="101"/>
        <v xml:space="preserve">&lt;li&gt; Jaxon Smith-Njigba, WR, Seahawks. Bye: 10.  &lt;/li&gt;  </v>
      </c>
      <c r="C263" t="str">
        <f t="shared" si="102"/>
        <v xml:space="preserve">&lt;li&gt; Jaxon Smith-Njigba, WR, Seahawks. Bye: 10.  -- &lt;b&gt;$1&lt;/b&gt; &lt;/li&gt;  </v>
      </c>
      <c r="D263" t="str">
        <f t="shared" si="103"/>
        <v xml:space="preserve">&lt;li&gt; Jaxon Smith-Njigba, WR, Seahawks. Bye: 10.  -- &lt;b&gt;$1&lt;/b&gt; &lt;/li&gt;  </v>
      </c>
      <c r="E263" t="str">
        <f t="shared" si="104"/>
        <v xml:space="preserve">&lt;li&gt; Jaxon Smith-Njigba, WR, Seahawks. Bye: 10.  -- &lt;b&gt;$1&lt;/b&gt; &lt;/li&gt;  </v>
      </c>
      <c r="F263" t="str">
        <f t="shared" si="105"/>
        <v xml:space="preserve">&lt;li&gt; Jaxon Smith-Njigba, WR, Seahawks. Bye: 10.  -- &lt;b&gt;$1&lt;/b&gt; &lt;/li&gt;  </v>
      </c>
      <c r="G263" t="str">
        <f t="shared" si="106"/>
        <v xml:space="preserve">&lt;li&gt; Jaxon Smith-Njigba, WR, Seahawks. Bye: 10.  -- &lt;b&gt;$1&lt;/b&gt; &lt;/li&gt;  </v>
      </c>
      <c r="H263" t="s">
        <v>139</v>
      </c>
      <c r="I263" t="s">
        <v>140</v>
      </c>
      <c r="J263" t="s">
        <v>141</v>
      </c>
      <c r="K263" t="s">
        <v>142</v>
      </c>
      <c r="L263" t="s">
        <v>143</v>
      </c>
      <c r="M263" t="s">
        <v>144</v>
      </c>
      <c r="N263" t="s">
        <v>145</v>
      </c>
      <c r="O263" t="s">
        <v>146</v>
      </c>
      <c r="P263" t="str">
        <f t="shared" si="107"/>
        <v xml:space="preserve">
</v>
      </c>
      <c r="Q263" t="str">
        <f t="shared" si="108"/>
        <v xml:space="preserve"> </v>
      </c>
      <c r="R263" t="str">
        <f t="shared" si="109"/>
        <v/>
      </c>
      <c r="S263" t="str">
        <f t="shared" si="110"/>
        <v/>
      </c>
      <c r="T263" t="str">
        <f t="shared" si="111"/>
        <v/>
      </c>
      <c r="U263" t="str">
        <f t="shared" si="112"/>
        <v/>
      </c>
      <c r="V263" t="str">
        <f t="shared" si="113"/>
        <v/>
      </c>
      <c r="W263">
        <f t="shared" si="114"/>
        <v>262</v>
      </c>
      <c r="X263" s="11" t="s">
        <v>147</v>
      </c>
      <c r="Y263" s="12" t="s">
        <v>148</v>
      </c>
      <c r="Z263" s="12" t="s">
        <v>149</v>
      </c>
      <c r="AA263" s="12" t="s">
        <v>150</v>
      </c>
      <c r="AB263" s="1" t="str">
        <f>CONCATENATE(WRs!B47," ",WRs!A47)</f>
        <v>Jaxon Smith-Njigba</v>
      </c>
      <c r="AC263" t="str">
        <f>WRs!E47</f>
        <v>WR</v>
      </c>
      <c r="AD263" t="str">
        <f>WRs!C47</f>
        <v>Seahawks</v>
      </c>
      <c r="AE263">
        <f>WRs!D47</f>
        <v>10</v>
      </c>
      <c r="AF263">
        <f>WRs!P47</f>
        <v>-9</v>
      </c>
      <c r="AG263">
        <f>WRs!R47</f>
        <v>-9</v>
      </c>
      <c r="AH263">
        <f>WRs!T47</f>
        <v>-6</v>
      </c>
      <c r="AI263">
        <f>WRs!V47</f>
        <v>-9</v>
      </c>
      <c r="AJ263" s="70">
        <f>WRs!X47</f>
        <v>-11</v>
      </c>
      <c r="AK263" t="str">
        <f t="shared" si="115"/>
        <v>Jaxon Smith-Njigba</v>
      </c>
      <c r="AL263" s="52">
        <f t="shared" si="116"/>
        <v>1</v>
      </c>
      <c r="AM263" s="52">
        <f t="shared" si="117"/>
        <v>1</v>
      </c>
      <c r="AN263" s="52">
        <f t="shared" si="118"/>
        <v>1</v>
      </c>
      <c r="AO263" s="52">
        <f t="shared" si="119"/>
        <v>1</v>
      </c>
      <c r="AP263" s="52">
        <f t="shared" si="120"/>
        <v>1</v>
      </c>
      <c r="AQ263">
        <f t="shared" si="121"/>
        <v>1</v>
      </c>
      <c r="AR263">
        <f t="shared" si="122"/>
        <v>1</v>
      </c>
      <c r="AS263">
        <f t="shared" si="123"/>
        <v>1</v>
      </c>
      <c r="AT263">
        <f t="shared" si="124"/>
        <v>1</v>
      </c>
      <c r="AU263">
        <f t="shared" si="125"/>
        <v>1</v>
      </c>
    </row>
    <row r="264" spans="2:47" x14ac:dyDescent="0.35">
      <c r="B264" t="str">
        <f t="shared" si="101"/>
        <v xml:space="preserve">&lt;li&gt; Brian Thomas, WR, Jaguars. Bye: 12.  &lt;/li&gt;  </v>
      </c>
      <c r="C264" t="str">
        <f t="shared" si="102"/>
        <v xml:space="preserve">&lt;li&gt; Brian Thomas, WR, Jaguars. Bye: 12.  -- &lt;b&gt;$1&lt;/b&gt; &lt;/li&gt;  </v>
      </c>
      <c r="D264" t="str">
        <f t="shared" si="103"/>
        <v xml:space="preserve">&lt;li&gt; Brian Thomas, WR, Jaguars. Bye: 12.  -- &lt;b&gt;$1&lt;/b&gt; &lt;/li&gt;  </v>
      </c>
      <c r="E264" t="str">
        <f t="shared" si="104"/>
        <v xml:space="preserve">&lt;li&gt; Brian Thomas, WR, Jaguars. Bye: 12.  -- &lt;b&gt;$1&lt;/b&gt; &lt;/li&gt;  </v>
      </c>
      <c r="F264" t="str">
        <f t="shared" si="105"/>
        <v xml:space="preserve">&lt;li&gt; Brian Thomas, WR, Jaguars. Bye: 12.  -- &lt;b&gt;$1&lt;/b&gt; &lt;/li&gt;  </v>
      </c>
      <c r="G264" t="str">
        <f t="shared" si="106"/>
        <v xml:space="preserve">&lt;li&gt; Brian Thomas, WR, Jaguars. Bye: 12.  -- &lt;b&gt;$1&lt;/b&gt; &lt;/li&gt;  </v>
      </c>
      <c r="H264" t="s">
        <v>139</v>
      </c>
      <c r="I264" t="s">
        <v>140</v>
      </c>
      <c r="J264" t="s">
        <v>141</v>
      </c>
      <c r="K264" t="s">
        <v>142</v>
      </c>
      <c r="L264" t="s">
        <v>143</v>
      </c>
      <c r="M264" t="s">
        <v>144</v>
      </c>
      <c r="N264" t="s">
        <v>145</v>
      </c>
      <c r="O264" t="s">
        <v>146</v>
      </c>
      <c r="P264" t="str">
        <f t="shared" si="107"/>
        <v xml:space="preserve">
</v>
      </c>
      <c r="Q264" t="str">
        <f t="shared" si="108"/>
        <v xml:space="preserve"> </v>
      </c>
      <c r="R264" t="str">
        <f t="shared" si="109"/>
        <v/>
      </c>
      <c r="S264" t="str">
        <f t="shared" si="110"/>
        <v/>
      </c>
      <c r="T264" t="str">
        <f t="shared" si="111"/>
        <v/>
      </c>
      <c r="U264" t="str">
        <f t="shared" si="112"/>
        <v/>
      </c>
      <c r="V264" t="str">
        <f t="shared" si="113"/>
        <v/>
      </c>
      <c r="W264">
        <f t="shared" si="114"/>
        <v>263</v>
      </c>
      <c r="X264" s="11" t="s">
        <v>147</v>
      </c>
      <c r="Y264" s="12" t="s">
        <v>148</v>
      </c>
      <c r="Z264" s="12" t="s">
        <v>149</v>
      </c>
      <c r="AA264" s="12" t="s">
        <v>150</v>
      </c>
      <c r="AB264" s="1" t="str">
        <f>CONCATENATE(WRs!B48," ",WRs!A48)</f>
        <v>Brian Thomas</v>
      </c>
      <c r="AC264" t="str">
        <f>WRs!E48</f>
        <v>WR</v>
      </c>
      <c r="AD264" t="str">
        <f>WRs!C48</f>
        <v>Jaguars</v>
      </c>
      <c r="AE264">
        <f>WRs!D48</f>
        <v>12</v>
      </c>
      <c r="AF264">
        <f>WRs!P48</f>
        <v>2</v>
      </c>
      <c r="AG264">
        <f>WRs!R48</f>
        <v>-10</v>
      </c>
      <c r="AH264">
        <f>WRs!T48</f>
        <v>1</v>
      </c>
      <c r="AI264">
        <f>WRs!V48</f>
        <v>2</v>
      </c>
      <c r="AJ264" s="70">
        <f>WRs!X48</f>
        <v>0</v>
      </c>
      <c r="AK264" t="str">
        <f t="shared" si="115"/>
        <v>Brian Thomas</v>
      </c>
      <c r="AL264" s="52">
        <f t="shared" si="116"/>
        <v>1</v>
      </c>
      <c r="AM264" s="52">
        <f t="shared" si="117"/>
        <v>1</v>
      </c>
      <c r="AN264" s="52">
        <f t="shared" si="118"/>
        <v>1</v>
      </c>
      <c r="AO264" s="52">
        <f t="shared" si="119"/>
        <v>1</v>
      </c>
      <c r="AP264" s="52">
        <f t="shared" si="120"/>
        <v>1</v>
      </c>
      <c r="AQ264">
        <f t="shared" si="121"/>
        <v>2</v>
      </c>
      <c r="AR264">
        <f t="shared" si="122"/>
        <v>1</v>
      </c>
      <c r="AS264">
        <f t="shared" si="123"/>
        <v>1</v>
      </c>
      <c r="AT264">
        <f t="shared" si="124"/>
        <v>2</v>
      </c>
      <c r="AU264">
        <f t="shared" si="125"/>
        <v>1</v>
      </c>
    </row>
    <row r="265" spans="2:47" x14ac:dyDescent="0.35">
      <c r="B265" t="str">
        <f t="shared" si="101"/>
        <v xml:space="preserve">&lt;li&gt; Joshua Palmer, WR, Chargers. Bye: 5.  &lt;/li&gt;  </v>
      </c>
      <c r="C265" t="str">
        <f t="shared" si="102"/>
        <v xml:space="preserve">&lt;li&gt; Joshua Palmer, WR, Chargers. Bye: 5.  -- &lt;b&gt;$1&lt;/b&gt; &lt;/li&gt;  </v>
      </c>
      <c r="D265" t="str">
        <f t="shared" si="103"/>
        <v xml:space="preserve">&lt;li&gt; Joshua Palmer, WR, Chargers. Bye: 5.  -- &lt;b&gt;$1&lt;/b&gt; &lt;/li&gt;  </v>
      </c>
      <c r="E265" t="str">
        <f t="shared" si="104"/>
        <v xml:space="preserve">&lt;li&gt; Joshua Palmer, WR, Chargers. Bye: 5.  -- &lt;b&gt;$1&lt;/b&gt; &lt;/li&gt;  </v>
      </c>
      <c r="F265" t="str">
        <f t="shared" si="105"/>
        <v xml:space="preserve">&lt;li&gt; Joshua Palmer, WR, Chargers. Bye: 5.  -- &lt;b&gt;$1&lt;/b&gt; &lt;/li&gt;  </v>
      </c>
      <c r="G265" t="str">
        <f t="shared" si="106"/>
        <v xml:space="preserve">&lt;li&gt; Joshua Palmer, WR, Chargers. Bye: 5.  -- &lt;b&gt;$1&lt;/b&gt; &lt;/li&gt;  </v>
      </c>
      <c r="H265" t="s">
        <v>139</v>
      </c>
      <c r="I265" t="s">
        <v>140</v>
      </c>
      <c r="J265" t="s">
        <v>141</v>
      </c>
      <c r="K265" t="s">
        <v>142</v>
      </c>
      <c r="L265" t="s">
        <v>143</v>
      </c>
      <c r="M265" t="s">
        <v>144</v>
      </c>
      <c r="N265" t="s">
        <v>145</v>
      </c>
      <c r="O265" t="s">
        <v>146</v>
      </c>
      <c r="P265" t="str">
        <f t="shared" si="107"/>
        <v xml:space="preserve">
</v>
      </c>
      <c r="Q265" t="str">
        <f t="shared" si="108"/>
        <v xml:space="preserve"> </v>
      </c>
      <c r="R265" t="str">
        <f t="shared" si="109"/>
        <v/>
      </c>
      <c r="S265" t="str">
        <f t="shared" si="110"/>
        <v/>
      </c>
      <c r="T265" t="str">
        <f t="shared" si="111"/>
        <v/>
      </c>
      <c r="U265" t="str">
        <f t="shared" si="112"/>
        <v/>
      </c>
      <c r="V265" t="str">
        <f t="shared" si="113"/>
        <v/>
      </c>
      <c r="W265">
        <f t="shared" si="114"/>
        <v>264</v>
      </c>
      <c r="X265" s="11" t="s">
        <v>147</v>
      </c>
      <c r="Y265" s="12" t="s">
        <v>148</v>
      </c>
      <c r="Z265" s="12" t="s">
        <v>149</v>
      </c>
      <c r="AA265" s="12" t="s">
        <v>150</v>
      </c>
      <c r="AB265" s="1" t="str">
        <f>CONCATENATE(WRs!B49," ",WRs!A49)</f>
        <v>Joshua Palmer</v>
      </c>
      <c r="AC265" t="str">
        <f>WRs!E49</f>
        <v>WR</v>
      </c>
      <c r="AD265" t="str">
        <f>WRs!C49</f>
        <v>Chargers</v>
      </c>
      <c r="AE265">
        <f>WRs!D49</f>
        <v>5</v>
      </c>
      <c r="AF265">
        <f>WRs!P49</f>
        <v>-2</v>
      </c>
      <c r="AG265">
        <f>WRs!R49</f>
        <v>-11</v>
      </c>
      <c r="AH265">
        <f>WRs!T49</f>
        <v>-3</v>
      </c>
      <c r="AI265">
        <f>WRs!V49</f>
        <v>-2</v>
      </c>
      <c r="AJ265" s="70">
        <f>WRs!X49</f>
        <v>-4</v>
      </c>
      <c r="AK265" t="str">
        <f t="shared" si="115"/>
        <v>Joshua Palmer</v>
      </c>
      <c r="AL265" s="52">
        <f t="shared" si="116"/>
        <v>1</v>
      </c>
      <c r="AM265" s="52">
        <f t="shared" si="117"/>
        <v>1</v>
      </c>
      <c r="AN265" s="52">
        <f t="shared" si="118"/>
        <v>1</v>
      </c>
      <c r="AO265" s="52">
        <f t="shared" si="119"/>
        <v>1</v>
      </c>
      <c r="AP265" s="52">
        <f t="shared" si="120"/>
        <v>1</v>
      </c>
      <c r="AQ265">
        <f t="shared" si="121"/>
        <v>1</v>
      </c>
      <c r="AR265">
        <f t="shared" si="122"/>
        <v>1</v>
      </c>
      <c r="AS265">
        <f t="shared" si="123"/>
        <v>1</v>
      </c>
      <c r="AT265">
        <f t="shared" si="124"/>
        <v>1</v>
      </c>
      <c r="AU265">
        <f t="shared" si="125"/>
        <v>1</v>
      </c>
    </row>
    <row r="266" spans="2:47" x14ac:dyDescent="0.35">
      <c r="B266" t="str">
        <f t="shared" si="101"/>
        <v xml:space="preserve">&lt;li&gt; Khalil Shakir, WR, Bills. Bye: 12.  &lt;/li&gt;  </v>
      </c>
      <c r="C266" t="str">
        <f t="shared" si="102"/>
        <v xml:space="preserve">&lt;li&gt; Khalil Shakir, WR, Bills. Bye: 12.  -- &lt;b&gt;$1&lt;/b&gt; &lt;/li&gt;  </v>
      </c>
      <c r="D266" t="str">
        <f t="shared" si="103"/>
        <v xml:space="preserve">&lt;li&gt; Khalil Shakir, WR, Bills. Bye: 12.  -- &lt;b&gt;$1&lt;/b&gt; &lt;/li&gt;  </v>
      </c>
      <c r="E266" t="str">
        <f t="shared" si="104"/>
        <v xml:space="preserve">&lt;li&gt; Khalil Shakir, WR, Bills. Bye: 12.  -- &lt;b&gt;$1&lt;/b&gt; &lt;/li&gt;  </v>
      </c>
      <c r="F266" t="str">
        <f t="shared" si="105"/>
        <v xml:space="preserve">&lt;li&gt; Khalil Shakir, WR, Bills. Bye: 12.  -- &lt;b&gt;$1&lt;/b&gt; &lt;/li&gt;  </v>
      </c>
      <c r="G266" t="str">
        <f t="shared" si="106"/>
        <v xml:space="preserve">&lt;li&gt; Khalil Shakir, WR, Bills. Bye: 12.  -- &lt;b&gt;$1&lt;/b&gt; &lt;/li&gt;  </v>
      </c>
      <c r="H266" t="s">
        <v>139</v>
      </c>
      <c r="I266" t="s">
        <v>140</v>
      </c>
      <c r="J266" t="s">
        <v>141</v>
      </c>
      <c r="K266" t="s">
        <v>142</v>
      </c>
      <c r="L266" t="s">
        <v>143</v>
      </c>
      <c r="M266" t="s">
        <v>144</v>
      </c>
      <c r="N266" t="s">
        <v>145</v>
      </c>
      <c r="O266" t="s">
        <v>146</v>
      </c>
      <c r="P266" t="str">
        <f t="shared" si="107"/>
        <v xml:space="preserve">
</v>
      </c>
      <c r="Q266" t="str">
        <f t="shared" si="108"/>
        <v xml:space="preserve"> </v>
      </c>
      <c r="R266" t="str">
        <f t="shared" si="109"/>
        <v/>
      </c>
      <c r="S266" t="str">
        <f t="shared" si="110"/>
        <v/>
      </c>
      <c r="T266" t="str">
        <f t="shared" si="111"/>
        <v/>
      </c>
      <c r="U266" t="str">
        <f t="shared" si="112"/>
        <v/>
      </c>
      <c r="V266" t="str">
        <f t="shared" si="113"/>
        <v/>
      </c>
      <c r="W266">
        <f t="shared" si="114"/>
        <v>265</v>
      </c>
      <c r="X266" s="11" t="s">
        <v>147</v>
      </c>
      <c r="Y266" s="12" t="s">
        <v>148</v>
      </c>
      <c r="Z266" s="12" t="s">
        <v>149</v>
      </c>
      <c r="AA266" s="12" t="s">
        <v>150</v>
      </c>
      <c r="AB266" s="1" t="str">
        <f>CONCATENATE(WRs!B50," ",WRs!A50)</f>
        <v>Khalil Shakir</v>
      </c>
      <c r="AC266" t="str">
        <f>WRs!E50</f>
        <v>WR</v>
      </c>
      <c r="AD266" t="str">
        <f>WRs!C50</f>
        <v>Bills</v>
      </c>
      <c r="AE266">
        <f>WRs!D50</f>
        <v>12</v>
      </c>
      <c r="AF266">
        <f>WRs!P50</f>
        <v>-3</v>
      </c>
      <c r="AG266">
        <f>WRs!R50</f>
        <v>-12</v>
      </c>
      <c r="AH266">
        <f>WRs!T50</f>
        <v>-3</v>
      </c>
      <c r="AI266">
        <f>WRs!V50</f>
        <v>-3</v>
      </c>
      <c r="AJ266" s="70">
        <f>WRs!X50</f>
        <v>-5</v>
      </c>
      <c r="AK266" t="str">
        <f t="shared" si="115"/>
        <v>Khalil Shakir</v>
      </c>
      <c r="AL266" s="52">
        <f t="shared" si="116"/>
        <v>1</v>
      </c>
      <c r="AM266" s="52">
        <f t="shared" si="117"/>
        <v>1</v>
      </c>
      <c r="AN266" s="52">
        <f t="shared" si="118"/>
        <v>1</v>
      </c>
      <c r="AO266" s="52">
        <f t="shared" si="119"/>
        <v>1</v>
      </c>
      <c r="AP266" s="52">
        <f t="shared" si="120"/>
        <v>1</v>
      </c>
      <c r="AQ266">
        <f t="shared" si="121"/>
        <v>1</v>
      </c>
      <c r="AR266">
        <f t="shared" si="122"/>
        <v>1</v>
      </c>
      <c r="AS266">
        <f t="shared" si="123"/>
        <v>1</v>
      </c>
      <c r="AT266">
        <f t="shared" si="124"/>
        <v>1</v>
      </c>
      <c r="AU266">
        <f t="shared" si="125"/>
        <v>1</v>
      </c>
    </row>
    <row r="267" spans="2:47" x14ac:dyDescent="0.35">
      <c r="B267" t="str">
        <f t="shared" si="101"/>
        <v xml:space="preserve">&lt;li&gt; Tim Patrick, WR, Broncos. Bye: 14.  &lt;/li&gt;  </v>
      </c>
      <c r="C267" t="str">
        <f t="shared" si="102"/>
        <v xml:space="preserve">&lt;li&gt; Tim Patrick, WR, Broncos. Bye: 14.  -- &lt;b&gt;$1&lt;/b&gt; &lt;/li&gt;  </v>
      </c>
      <c r="D267" t="str">
        <f t="shared" si="103"/>
        <v xml:space="preserve">&lt;li&gt; Tim Patrick, WR, Broncos. Bye: 14.  -- &lt;b&gt;$1&lt;/b&gt; &lt;/li&gt;  </v>
      </c>
      <c r="E267" t="str">
        <f t="shared" si="104"/>
        <v xml:space="preserve">&lt;li&gt; Tim Patrick, WR, Broncos. Bye: 14.  -- &lt;b&gt;$1&lt;/b&gt; &lt;/li&gt;  </v>
      </c>
      <c r="F267" t="str">
        <f t="shared" si="105"/>
        <v xml:space="preserve">&lt;li&gt; Tim Patrick, WR, Broncos. Bye: 14.  -- &lt;b&gt;$1&lt;/b&gt; &lt;/li&gt;  </v>
      </c>
      <c r="G267" t="str">
        <f t="shared" si="106"/>
        <v xml:space="preserve">&lt;li&gt; Tim Patrick, WR, Broncos. Bye: 14.  -- &lt;b&gt;$1&lt;/b&gt; &lt;/li&gt;  </v>
      </c>
      <c r="H267" t="s">
        <v>139</v>
      </c>
      <c r="I267" t="s">
        <v>140</v>
      </c>
      <c r="J267" t="s">
        <v>141</v>
      </c>
      <c r="K267" t="s">
        <v>142</v>
      </c>
      <c r="L267" t="s">
        <v>143</v>
      </c>
      <c r="M267" t="s">
        <v>144</v>
      </c>
      <c r="N267" t="s">
        <v>145</v>
      </c>
      <c r="O267" t="s">
        <v>146</v>
      </c>
      <c r="P267" t="str">
        <f t="shared" si="107"/>
        <v xml:space="preserve">
</v>
      </c>
      <c r="Q267" t="str">
        <f t="shared" si="108"/>
        <v xml:space="preserve"> </v>
      </c>
      <c r="R267" t="str">
        <f t="shared" si="109"/>
        <v/>
      </c>
      <c r="S267" t="str">
        <f t="shared" si="110"/>
        <v/>
      </c>
      <c r="T267" t="str">
        <f t="shared" si="111"/>
        <v/>
      </c>
      <c r="U267" t="str">
        <f t="shared" si="112"/>
        <v/>
      </c>
      <c r="V267" t="str">
        <f t="shared" si="113"/>
        <v/>
      </c>
      <c r="W267">
        <f t="shared" si="114"/>
        <v>266</v>
      </c>
      <c r="X267" s="11" t="s">
        <v>147</v>
      </c>
      <c r="Y267" s="12" t="s">
        <v>148</v>
      </c>
      <c r="Z267" s="12" t="s">
        <v>149</v>
      </c>
      <c r="AA267" s="12" t="s">
        <v>150</v>
      </c>
      <c r="AB267" s="1" t="str">
        <f>CONCATENATE(WRs!B51," ",WRs!A51)</f>
        <v>Tim Patrick</v>
      </c>
      <c r="AC267" t="str">
        <f>WRs!E51</f>
        <v>WR</v>
      </c>
      <c r="AD267" t="str">
        <f>WRs!C51</f>
        <v>Broncos</v>
      </c>
      <c r="AE267">
        <f>WRs!D51</f>
        <v>14</v>
      </c>
      <c r="AF267">
        <f>WRs!P51</f>
        <v>-3</v>
      </c>
      <c r="AG267">
        <f>WRs!R51</f>
        <v>-13</v>
      </c>
      <c r="AH267">
        <f>WRs!T51</f>
        <v>-3</v>
      </c>
      <c r="AI267">
        <f>WRs!V51</f>
        <v>-3</v>
      </c>
      <c r="AJ267" s="70">
        <f>WRs!X51</f>
        <v>-5</v>
      </c>
      <c r="AK267" t="str">
        <f t="shared" si="115"/>
        <v>Tim Patrick</v>
      </c>
      <c r="AL267" s="52">
        <f t="shared" si="116"/>
        <v>1</v>
      </c>
      <c r="AM267" s="52">
        <f t="shared" si="117"/>
        <v>1</v>
      </c>
      <c r="AN267" s="52">
        <f t="shared" si="118"/>
        <v>1</v>
      </c>
      <c r="AO267" s="52">
        <f t="shared" si="119"/>
        <v>1</v>
      </c>
      <c r="AP267" s="52">
        <f t="shared" si="120"/>
        <v>1</v>
      </c>
      <c r="AQ267">
        <f t="shared" si="121"/>
        <v>1</v>
      </c>
      <c r="AR267">
        <f t="shared" si="122"/>
        <v>1</v>
      </c>
      <c r="AS267">
        <f t="shared" si="123"/>
        <v>1</v>
      </c>
      <c r="AT267">
        <f t="shared" si="124"/>
        <v>1</v>
      </c>
      <c r="AU267">
        <f t="shared" si="125"/>
        <v>1</v>
      </c>
    </row>
    <row r="268" spans="2:47" x14ac:dyDescent="0.35">
      <c r="B268" t="str">
        <f t="shared" si="101"/>
        <v xml:space="preserve">&lt;li&gt; Romeo Doubs, WR, Packers. Bye: 10.  &lt;/li&gt;  </v>
      </c>
      <c r="C268" t="str">
        <f t="shared" si="102"/>
        <v xml:space="preserve">&lt;li&gt; Romeo Doubs, WR, Packers. Bye: 10.  -- &lt;b&gt;$1&lt;/b&gt; &lt;/li&gt;  </v>
      </c>
      <c r="D268" t="str">
        <f t="shared" si="103"/>
        <v xml:space="preserve">&lt;li&gt; Romeo Doubs, WR, Packers. Bye: 10.  -- &lt;b&gt;$1&lt;/b&gt; &lt;/li&gt;  </v>
      </c>
      <c r="E268" t="str">
        <f t="shared" si="104"/>
        <v xml:space="preserve">&lt;li&gt; Romeo Doubs, WR, Packers. Bye: 10.  -- &lt;b&gt;$1&lt;/b&gt; &lt;/li&gt;  </v>
      </c>
      <c r="F268" t="str">
        <f t="shared" si="105"/>
        <v xml:space="preserve">&lt;li&gt; Romeo Doubs, WR, Packers. Bye: 10.  -- &lt;b&gt;$1&lt;/b&gt; &lt;/li&gt;  </v>
      </c>
      <c r="G268" t="str">
        <f t="shared" si="106"/>
        <v xml:space="preserve">&lt;li&gt; Romeo Doubs, WR, Packers. Bye: 10.  -- &lt;b&gt;$1&lt;/b&gt; &lt;/li&gt;  </v>
      </c>
      <c r="H268" t="s">
        <v>139</v>
      </c>
      <c r="I268" t="s">
        <v>140</v>
      </c>
      <c r="J268" t="s">
        <v>141</v>
      </c>
      <c r="K268" t="s">
        <v>142</v>
      </c>
      <c r="L268" t="s">
        <v>143</v>
      </c>
      <c r="M268" t="s">
        <v>144</v>
      </c>
      <c r="N268" t="s">
        <v>145</v>
      </c>
      <c r="O268" t="s">
        <v>146</v>
      </c>
      <c r="P268" t="str">
        <f t="shared" si="107"/>
        <v xml:space="preserve">
</v>
      </c>
      <c r="Q268" t="str">
        <f t="shared" si="108"/>
        <v xml:space="preserve"> </v>
      </c>
      <c r="R268" t="str">
        <f t="shared" si="109"/>
        <v/>
      </c>
      <c r="S268" t="str">
        <f t="shared" si="110"/>
        <v/>
      </c>
      <c r="T268" t="str">
        <f t="shared" si="111"/>
        <v/>
      </c>
      <c r="U268" t="str">
        <f t="shared" si="112"/>
        <v/>
      </c>
      <c r="V268" t="str">
        <f t="shared" si="113"/>
        <v/>
      </c>
      <c r="W268">
        <f t="shared" si="114"/>
        <v>267</v>
      </c>
      <c r="X268" s="11" t="s">
        <v>147</v>
      </c>
      <c r="Y268" s="12" t="s">
        <v>148</v>
      </c>
      <c r="Z268" s="12" t="s">
        <v>149</v>
      </c>
      <c r="AA268" s="12" t="s">
        <v>150</v>
      </c>
      <c r="AB268" s="1" t="str">
        <f>CONCATENATE(WRs!B52," ",WRs!A52)</f>
        <v>Romeo Doubs</v>
      </c>
      <c r="AC268" t="str">
        <f>WRs!E52</f>
        <v>WR</v>
      </c>
      <c r="AD268" t="str">
        <f>WRs!C52</f>
        <v>Packers</v>
      </c>
      <c r="AE268">
        <f>WRs!D52</f>
        <v>10</v>
      </c>
      <c r="AF268">
        <f>WRs!P52</f>
        <v>-9</v>
      </c>
      <c r="AG268">
        <f>WRs!R52</f>
        <v>-16</v>
      </c>
      <c r="AH268">
        <f>WRs!T52</f>
        <v>-2</v>
      </c>
      <c r="AI268">
        <f>WRs!V52</f>
        <v>-9</v>
      </c>
      <c r="AJ268" s="70">
        <f>WRs!X52</f>
        <v>-11</v>
      </c>
      <c r="AK268" t="str">
        <f t="shared" si="115"/>
        <v>Romeo Doubs</v>
      </c>
      <c r="AL268" s="52">
        <f t="shared" si="116"/>
        <v>1</v>
      </c>
      <c r="AM268" s="52">
        <f t="shared" si="117"/>
        <v>1</v>
      </c>
      <c r="AN268" s="52">
        <f t="shared" si="118"/>
        <v>1</v>
      </c>
      <c r="AO268" s="52">
        <f t="shared" si="119"/>
        <v>1</v>
      </c>
      <c r="AP268" s="52">
        <f t="shared" si="120"/>
        <v>1</v>
      </c>
      <c r="AQ268">
        <f t="shared" si="121"/>
        <v>1</v>
      </c>
      <c r="AR268">
        <f t="shared" si="122"/>
        <v>1</v>
      </c>
      <c r="AS268">
        <f t="shared" si="123"/>
        <v>1</v>
      </c>
      <c r="AT268">
        <f t="shared" si="124"/>
        <v>1</v>
      </c>
      <c r="AU268">
        <f t="shared" si="125"/>
        <v>1</v>
      </c>
    </row>
    <row r="269" spans="2:47" x14ac:dyDescent="0.35">
      <c r="B269" t="str">
        <f t="shared" si="101"/>
        <v xml:space="preserve">&lt;li&gt; DeAndre Hopkins, WR, Titans. Bye: 5.  &lt;/li&gt;  </v>
      </c>
      <c r="C269" t="str">
        <f t="shared" si="102"/>
        <v xml:space="preserve">&lt;li&gt; DeAndre Hopkins, WR, Titans. Bye: 5.  -- &lt;b&gt;$1&lt;/b&gt; &lt;/li&gt;  </v>
      </c>
      <c r="D269" t="str">
        <f t="shared" si="103"/>
        <v xml:space="preserve">&lt;li&gt; DeAndre Hopkins, WR, Titans. Bye: 5.  -- &lt;b&gt;$1&lt;/b&gt; &lt;/li&gt;  </v>
      </c>
      <c r="E269" t="str">
        <f t="shared" si="104"/>
        <v xml:space="preserve">&lt;li&gt; DeAndre Hopkins, WR, Titans. Bye: 5.  -- &lt;b&gt;$1&lt;/b&gt; &lt;/li&gt;  </v>
      </c>
      <c r="F269" t="str">
        <f t="shared" si="105"/>
        <v xml:space="preserve">&lt;li&gt; DeAndre Hopkins, WR, Titans. Bye: 5.  -- &lt;b&gt;$1&lt;/b&gt; &lt;/li&gt;  </v>
      </c>
      <c r="G269" t="str">
        <f t="shared" si="106"/>
        <v xml:space="preserve">&lt;li&gt; DeAndre Hopkins, WR, Titans. Bye: 5.  -- &lt;b&gt;$1&lt;/b&gt; &lt;/li&gt;  </v>
      </c>
      <c r="H269" t="s">
        <v>139</v>
      </c>
      <c r="I269" t="s">
        <v>140</v>
      </c>
      <c r="J269" t="s">
        <v>141</v>
      </c>
      <c r="K269" t="s">
        <v>142</v>
      </c>
      <c r="L269" t="s">
        <v>143</v>
      </c>
      <c r="M269" t="s">
        <v>144</v>
      </c>
      <c r="N269" t="s">
        <v>145</v>
      </c>
      <c r="O269" t="s">
        <v>146</v>
      </c>
      <c r="P269" t="str">
        <f t="shared" si="107"/>
        <v xml:space="preserve">
</v>
      </c>
      <c r="Q269" t="str">
        <f t="shared" si="108"/>
        <v xml:space="preserve"> </v>
      </c>
      <c r="R269" t="str">
        <f t="shared" si="109"/>
        <v/>
      </c>
      <c r="S269" t="str">
        <f t="shared" si="110"/>
        <v/>
      </c>
      <c r="T269" t="str">
        <f t="shared" si="111"/>
        <v/>
      </c>
      <c r="U269" t="str">
        <f t="shared" si="112"/>
        <v/>
      </c>
      <c r="V269" t="str">
        <f t="shared" si="113"/>
        <v/>
      </c>
      <c r="W269">
        <f t="shared" si="114"/>
        <v>268</v>
      </c>
      <c r="X269" s="11" t="s">
        <v>147</v>
      </c>
      <c r="Y269" s="12" t="s">
        <v>148</v>
      </c>
      <c r="Z269" s="12" t="s">
        <v>149</v>
      </c>
      <c r="AA269" s="12" t="s">
        <v>150</v>
      </c>
      <c r="AB269" s="1" t="str">
        <f>CONCATENATE(WRs!B53," ",WRs!A53)</f>
        <v>DeAndre Hopkins</v>
      </c>
      <c r="AC269" t="str">
        <f>WRs!E53</f>
        <v>WR</v>
      </c>
      <c r="AD269" t="str">
        <f>WRs!C53</f>
        <v>Titans</v>
      </c>
      <c r="AE269">
        <f>WRs!D53</f>
        <v>5</v>
      </c>
      <c r="AF269">
        <f>WRs!P53</f>
        <v>-8</v>
      </c>
      <c r="AG269">
        <f>WRs!R53</f>
        <v>-18</v>
      </c>
      <c r="AH269">
        <f>WRs!T53</f>
        <v>-5</v>
      </c>
      <c r="AI269">
        <f>WRs!V53</f>
        <v>-8</v>
      </c>
      <c r="AJ269" s="70">
        <f>WRs!X53</f>
        <v>-10</v>
      </c>
      <c r="AK269" t="str">
        <f t="shared" si="115"/>
        <v>DeAndre Hopkins</v>
      </c>
      <c r="AL269" s="52">
        <f t="shared" si="116"/>
        <v>1</v>
      </c>
      <c r="AM269" s="52">
        <f t="shared" si="117"/>
        <v>1</v>
      </c>
      <c r="AN269" s="52">
        <f t="shared" si="118"/>
        <v>1</v>
      </c>
      <c r="AO269" s="52">
        <f t="shared" si="119"/>
        <v>1</v>
      </c>
      <c r="AP269" s="52">
        <f t="shared" si="120"/>
        <v>1</v>
      </c>
      <c r="AQ269">
        <f t="shared" si="121"/>
        <v>1</v>
      </c>
      <c r="AR269">
        <f t="shared" si="122"/>
        <v>1</v>
      </c>
      <c r="AS269">
        <f t="shared" si="123"/>
        <v>1</v>
      </c>
      <c r="AT269">
        <f t="shared" si="124"/>
        <v>1</v>
      </c>
      <c r="AU269">
        <f t="shared" si="125"/>
        <v>1</v>
      </c>
    </row>
    <row r="270" spans="2:47" x14ac:dyDescent="0.35">
      <c r="B270" t="str">
        <f t="shared" si="101"/>
        <v xml:space="preserve">&lt;li&gt; Mike Williams, WR, Jets. Bye: 12.  &lt;/li&gt;  </v>
      </c>
      <c r="C270" t="str">
        <f t="shared" si="102"/>
        <v xml:space="preserve">&lt;li&gt; Mike Williams, WR, Jets. Bye: 12.  -- &lt;b&gt;$1&lt;/b&gt; &lt;/li&gt;  </v>
      </c>
      <c r="D270" t="str">
        <f t="shared" si="103"/>
        <v xml:space="preserve">&lt;li&gt; Mike Williams, WR, Jets. Bye: 12.  -- &lt;b&gt;$1&lt;/b&gt; &lt;/li&gt;  </v>
      </c>
      <c r="E270" t="str">
        <f t="shared" si="104"/>
        <v xml:space="preserve">&lt;li&gt; Mike Williams, WR, Jets. Bye: 12.  -- &lt;b&gt;$1&lt;/b&gt; &lt;/li&gt;  </v>
      </c>
      <c r="F270" t="str">
        <f t="shared" si="105"/>
        <v xml:space="preserve">&lt;li&gt; Mike Williams, WR, Jets. Bye: 12.  -- &lt;b&gt;$1&lt;/b&gt; &lt;/li&gt;  </v>
      </c>
      <c r="G270" t="str">
        <f t="shared" si="106"/>
        <v xml:space="preserve">&lt;li&gt; Mike Williams, WR, Jets. Bye: 12.  -- &lt;b&gt;$1&lt;/b&gt; &lt;/li&gt;  </v>
      </c>
      <c r="H270" t="s">
        <v>139</v>
      </c>
      <c r="I270" t="s">
        <v>140</v>
      </c>
      <c r="J270" t="s">
        <v>141</v>
      </c>
      <c r="K270" t="s">
        <v>142</v>
      </c>
      <c r="L270" t="s">
        <v>143</v>
      </c>
      <c r="M270" t="s">
        <v>144</v>
      </c>
      <c r="N270" t="s">
        <v>145</v>
      </c>
      <c r="O270" t="s">
        <v>146</v>
      </c>
      <c r="P270" t="str">
        <f t="shared" si="107"/>
        <v xml:space="preserve">
</v>
      </c>
      <c r="Q270" t="str">
        <f t="shared" si="108"/>
        <v xml:space="preserve"> </v>
      </c>
      <c r="R270" t="str">
        <f t="shared" si="109"/>
        <v/>
      </c>
      <c r="S270" t="str">
        <f t="shared" si="110"/>
        <v/>
      </c>
      <c r="T270" t="str">
        <f t="shared" si="111"/>
        <v/>
      </c>
      <c r="U270" t="str">
        <f t="shared" si="112"/>
        <v/>
      </c>
      <c r="V270" t="str">
        <f t="shared" si="113"/>
        <v/>
      </c>
      <c r="W270">
        <f t="shared" si="114"/>
        <v>269</v>
      </c>
      <c r="X270" s="11" t="s">
        <v>147</v>
      </c>
      <c r="Y270" s="12" t="s">
        <v>148</v>
      </c>
      <c r="Z270" s="12" t="s">
        <v>149</v>
      </c>
      <c r="AA270" s="12" t="s">
        <v>150</v>
      </c>
      <c r="AB270" s="1" t="str">
        <f>CONCATENATE(WRs!B54," ",WRs!A54)</f>
        <v>Mike Williams</v>
      </c>
      <c r="AC270" t="str">
        <f>WRs!E54</f>
        <v>WR</v>
      </c>
      <c r="AD270" t="str">
        <f>WRs!C54</f>
        <v>Jets</v>
      </c>
      <c r="AE270">
        <f>WRs!D54</f>
        <v>12</v>
      </c>
      <c r="AF270">
        <f>WRs!P54</f>
        <v>-6</v>
      </c>
      <c r="AG270">
        <f>WRs!R54</f>
        <v>-19</v>
      </c>
      <c r="AH270">
        <f>WRs!T54</f>
        <v>-4</v>
      </c>
      <c r="AI270">
        <f>WRs!V54</f>
        <v>-6</v>
      </c>
      <c r="AJ270" s="70">
        <f>WRs!X54</f>
        <v>-8</v>
      </c>
      <c r="AK270" t="str">
        <f t="shared" si="115"/>
        <v>Mike Williams</v>
      </c>
      <c r="AL270" s="52">
        <f t="shared" si="116"/>
        <v>1</v>
      </c>
      <c r="AM270" s="52">
        <f t="shared" si="117"/>
        <v>1</v>
      </c>
      <c r="AN270" s="52">
        <f t="shared" si="118"/>
        <v>1</v>
      </c>
      <c r="AO270" s="52">
        <f t="shared" si="119"/>
        <v>1</v>
      </c>
      <c r="AP270" s="52">
        <f t="shared" si="120"/>
        <v>1</v>
      </c>
      <c r="AQ270">
        <f t="shared" si="121"/>
        <v>1</v>
      </c>
      <c r="AR270">
        <f t="shared" si="122"/>
        <v>1</v>
      </c>
      <c r="AS270">
        <f t="shared" si="123"/>
        <v>1</v>
      </c>
      <c r="AT270">
        <f t="shared" si="124"/>
        <v>1</v>
      </c>
      <c r="AU270">
        <f t="shared" si="125"/>
        <v>1</v>
      </c>
    </row>
    <row r="271" spans="2:47" x14ac:dyDescent="0.35">
      <c r="B271" t="str">
        <f t="shared" si="101"/>
        <v xml:space="preserve">&lt;li&gt; Tyler Lockett, WR, Seahawks. Bye: 10.  &lt;/li&gt; 
&lt;br&gt;&lt;br&gt;
</v>
      </c>
      <c r="C271" t="str">
        <f t="shared" si="102"/>
        <v xml:space="preserve">&lt;li&gt; Tyler Lockett, WR, Seahawks. Bye: 10.  -- &lt;b&gt;$1&lt;/b&gt; &lt;/li&gt; 
&lt;br&gt;&lt;br&gt;
</v>
      </c>
      <c r="D271" t="str">
        <f t="shared" si="103"/>
        <v xml:space="preserve">&lt;li&gt; Tyler Lockett, WR, Seahawks. Bye: 10.  -- &lt;b&gt;$1&lt;/b&gt; &lt;/li&gt; 
&lt;br&gt;&lt;br&gt;
</v>
      </c>
      <c r="E271" t="str">
        <f t="shared" si="104"/>
        <v xml:space="preserve">&lt;li&gt; Tyler Lockett, WR, Seahawks. Bye: 10.  -- &lt;b&gt;$1&lt;/b&gt; &lt;/li&gt; 
&lt;br&gt;&lt;br&gt;
</v>
      </c>
      <c r="F271" t="str">
        <f t="shared" si="105"/>
        <v xml:space="preserve">&lt;li&gt; Tyler Lockett, WR, Seahawks. Bye: 10.  -- &lt;b&gt;$1&lt;/b&gt; &lt;/li&gt; 
&lt;br&gt;&lt;br&gt;
</v>
      </c>
      <c r="G271" t="str">
        <f t="shared" si="106"/>
        <v xml:space="preserve">&lt;li&gt; Tyler Lockett, WR, Seahawks. Bye: 10.  -- &lt;b&gt;$1&lt;/b&gt; &lt;/li&gt; 
&lt;br&gt;&lt;br&gt;
</v>
      </c>
      <c r="H271" t="s">
        <v>139</v>
      </c>
      <c r="I271" t="s">
        <v>140</v>
      </c>
      <c r="J271" t="s">
        <v>141</v>
      </c>
      <c r="K271" t="s">
        <v>142</v>
      </c>
      <c r="L271" t="s">
        <v>143</v>
      </c>
      <c r="M271" t="s">
        <v>144</v>
      </c>
      <c r="N271" t="s">
        <v>145</v>
      </c>
      <c r="O271" t="s">
        <v>146</v>
      </c>
      <c r="P271" t="str">
        <f t="shared" si="107"/>
        <v xml:space="preserve">
</v>
      </c>
      <c r="Q271" t="str">
        <f t="shared" si="108"/>
        <v xml:space="preserve">
&lt;br&gt;&lt;br&gt;
</v>
      </c>
      <c r="R271" t="str">
        <f t="shared" si="109"/>
        <v/>
      </c>
      <c r="S271" t="str">
        <f t="shared" si="110"/>
        <v/>
      </c>
      <c r="T271" t="str">
        <f t="shared" si="111"/>
        <v/>
      </c>
      <c r="U271" t="str">
        <f t="shared" si="112"/>
        <v/>
      </c>
      <c r="V271" t="str">
        <f t="shared" si="113"/>
        <v/>
      </c>
      <c r="W271">
        <f t="shared" si="114"/>
        <v>270</v>
      </c>
      <c r="X271" s="11" t="s">
        <v>147</v>
      </c>
      <c r="Y271" s="12" t="s">
        <v>148</v>
      </c>
      <c r="Z271" s="12" t="s">
        <v>149</v>
      </c>
      <c r="AA271" s="12" t="s">
        <v>150</v>
      </c>
      <c r="AB271" s="1" t="str">
        <f>CONCATENATE(WRs!B55," ",WRs!A55)</f>
        <v>Tyler Lockett</v>
      </c>
      <c r="AC271" t="str">
        <f>WRs!E55</f>
        <v>WR</v>
      </c>
      <c r="AD271" t="str">
        <f>WRs!C55</f>
        <v>Seahawks</v>
      </c>
      <c r="AE271">
        <f>WRs!D55</f>
        <v>10</v>
      </c>
      <c r="AF271">
        <f>WRs!P55</f>
        <v>-15</v>
      </c>
      <c r="AG271">
        <f>WRs!R55</f>
        <v>-21</v>
      </c>
      <c r="AH271">
        <f>WRs!T55</f>
        <v>-12</v>
      </c>
      <c r="AI271">
        <f>WRs!V55</f>
        <v>-15</v>
      </c>
      <c r="AJ271" s="70">
        <f>WRs!X55</f>
        <v>-17</v>
      </c>
      <c r="AK271" t="str">
        <f t="shared" si="115"/>
        <v>Tyler Lockett</v>
      </c>
      <c r="AL271" s="52">
        <f t="shared" si="116"/>
        <v>1</v>
      </c>
      <c r="AM271" s="52">
        <f t="shared" si="117"/>
        <v>1</v>
      </c>
      <c r="AN271" s="52">
        <f t="shared" si="118"/>
        <v>1</v>
      </c>
      <c r="AO271" s="52">
        <f t="shared" si="119"/>
        <v>1</v>
      </c>
      <c r="AP271" s="52">
        <f t="shared" si="120"/>
        <v>1</v>
      </c>
      <c r="AQ271">
        <f t="shared" si="121"/>
        <v>1</v>
      </c>
      <c r="AR271">
        <f t="shared" si="122"/>
        <v>1</v>
      </c>
      <c r="AS271">
        <f t="shared" si="123"/>
        <v>1</v>
      </c>
      <c r="AT271">
        <f t="shared" si="124"/>
        <v>1</v>
      </c>
      <c r="AU271">
        <f t="shared" si="125"/>
        <v>1</v>
      </c>
    </row>
    <row r="272" spans="2:47" x14ac:dyDescent="0.35">
      <c r="B272" t="str">
        <f t="shared" si="101"/>
        <v xml:space="preserve">&lt;li&gt; Tyler Boyd, WR, Titans. Bye: 5.  &lt;/li&gt;  </v>
      </c>
      <c r="C272" t="str">
        <f t="shared" si="102"/>
        <v xml:space="preserve">&lt;li&gt; Tyler Boyd, WR, Titans. Bye: 5.  -- &lt;b&gt;$1&lt;/b&gt; &lt;/li&gt;  </v>
      </c>
      <c r="D272" t="str">
        <f t="shared" si="103"/>
        <v xml:space="preserve">&lt;li&gt; Tyler Boyd, WR, Titans. Bye: 5.  -- &lt;b&gt;$1&lt;/b&gt; &lt;/li&gt;  </v>
      </c>
      <c r="E272" t="str">
        <f t="shared" si="104"/>
        <v xml:space="preserve">&lt;li&gt; Tyler Boyd, WR, Titans. Bye: 5.  -- &lt;b&gt;$1&lt;/b&gt; &lt;/li&gt;  </v>
      </c>
      <c r="F272" t="str">
        <f t="shared" si="105"/>
        <v xml:space="preserve">&lt;li&gt; Tyler Boyd, WR, Titans. Bye: 5.  -- &lt;b&gt;$1&lt;/b&gt; &lt;/li&gt;  </v>
      </c>
      <c r="G272" t="str">
        <f t="shared" si="106"/>
        <v xml:space="preserve">&lt;li&gt; Tyler Boyd, WR, Titans. Bye: 5.  -- &lt;b&gt;$1&lt;/b&gt; &lt;/li&gt;  </v>
      </c>
      <c r="H272" t="s">
        <v>139</v>
      </c>
      <c r="I272" t="s">
        <v>140</v>
      </c>
      <c r="J272" t="s">
        <v>141</v>
      </c>
      <c r="K272" t="s">
        <v>142</v>
      </c>
      <c r="L272" t="s">
        <v>143</v>
      </c>
      <c r="M272" t="s">
        <v>144</v>
      </c>
      <c r="N272" t="s">
        <v>145</v>
      </c>
      <c r="O272" t="s">
        <v>146</v>
      </c>
      <c r="P272" t="str">
        <f t="shared" si="107"/>
        <v xml:space="preserve">
</v>
      </c>
      <c r="Q272" t="str">
        <f t="shared" si="108"/>
        <v xml:space="preserve"> </v>
      </c>
      <c r="R272" t="str">
        <f t="shared" si="109"/>
        <v/>
      </c>
      <c r="S272" t="str">
        <f t="shared" si="110"/>
        <v/>
      </c>
      <c r="T272" t="str">
        <f t="shared" si="111"/>
        <v/>
      </c>
      <c r="U272" t="str">
        <f t="shared" si="112"/>
        <v/>
      </c>
      <c r="V272" t="str">
        <f t="shared" si="113"/>
        <v/>
      </c>
      <c r="W272">
        <f t="shared" si="114"/>
        <v>271</v>
      </c>
      <c r="X272" s="11" t="s">
        <v>147</v>
      </c>
      <c r="Y272" s="12" t="s">
        <v>148</v>
      </c>
      <c r="Z272" s="12" t="s">
        <v>149</v>
      </c>
      <c r="AA272" s="12" t="s">
        <v>150</v>
      </c>
      <c r="AB272" s="1" t="str">
        <f>CONCATENATE(WRs!B56," ",WRs!A56)</f>
        <v>Tyler Boyd</v>
      </c>
      <c r="AC272" t="str">
        <f>WRs!E56</f>
        <v>WR</v>
      </c>
      <c r="AD272" t="str">
        <f>WRs!C56</f>
        <v>Titans</v>
      </c>
      <c r="AE272">
        <f>WRs!D56</f>
        <v>5</v>
      </c>
      <c r="AF272">
        <f>WRs!P56</f>
        <v>-22</v>
      </c>
      <c r="AG272">
        <f>WRs!R56</f>
        <v>-21</v>
      </c>
      <c r="AH272">
        <f>WRs!T56</f>
        <v>-14</v>
      </c>
      <c r="AI272">
        <f>WRs!V56</f>
        <v>-22</v>
      </c>
      <c r="AJ272" s="70">
        <f>WRs!X56</f>
        <v>-24</v>
      </c>
      <c r="AK272" t="str">
        <f t="shared" si="115"/>
        <v>Tyler Boyd</v>
      </c>
      <c r="AL272" s="52">
        <f t="shared" si="116"/>
        <v>1</v>
      </c>
      <c r="AM272" s="52">
        <f t="shared" si="117"/>
        <v>1</v>
      </c>
      <c r="AN272" s="52">
        <f t="shared" si="118"/>
        <v>1</v>
      </c>
      <c r="AO272" s="52">
        <f t="shared" si="119"/>
        <v>1</v>
      </c>
      <c r="AP272" s="52">
        <f t="shared" si="120"/>
        <v>1</v>
      </c>
      <c r="AQ272">
        <f t="shared" si="121"/>
        <v>1</v>
      </c>
      <c r="AR272">
        <f t="shared" si="122"/>
        <v>1</v>
      </c>
      <c r="AS272">
        <f t="shared" si="123"/>
        <v>1</v>
      </c>
      <c r="AT272">
        <f t="shared" si="124"/>
        <v>1</v>
      </c>
      <c r="AU272">
        <f t="shared" si="125"/>
        <v>1</v>
      </c>
    </row>
    <row r="273" spans="2:47" x14ac:dyDescent="0.35">
      <c r="B273" t="str">
        <f t="shared" si="101"/>
        <v xml:space="preserve">&lt;li&gt; Rashid Shaheed, WR, Saints. Bye: 12.  &lt;/li&gt;  </v>
      </c>
      <c r="C273" t="str">
        <f t="shared" si="102"/>
        <v xml:space="preserve">&lt;li&gt; Rashid Shaheed, WR, Saints. Bye: 12.  -- &lt;b&gt;$1&lt;/b&gt; &lt;/li&gt;  </v>
      </c>
      <c r="D273" t="str">
        <f t="shared" si="103"/>
        <v xml:space="preserve">&lt;li&gt; Rashid Shaheed, WR, Saints. Bye: 12.  -- &lt;b&gt;$1&lt;/b&gt; &lt;/li&gt;  </v>
      </c>
      <c r="E273" t="str">
        <f t="shared" si="104"/>
        <v xml:space="preserve">&lt;li&gt; Rashid Shaheed, WR, Saints. Bye: 12.  -- &lt;b&gt;$1&lt;/b&gt; &lt;/li&gt;  </v>
      </c>
      <c r="F273" t="str">
        <f t="shared" si="105"/>
        <v xml:space="preserve">&lt;li&gt; Rashid Shaheed, WR, Saints. Bye: 12.  -- &lt;b&gt;$1&lt;/b&gt; &lt;/li&gt;  </v>
      </c>
      <c r="G273" t="str">
        <f t="shared" si="106"/>
        <v xml:space="preserve">&lt;li&gt; Rashid Shaheed, WR, Saints. Bye: 12.  -- &lt;b&gt;$1&lt;/b&gt; &lt;/li&gt;  </v>
      </c>
      <c r="H273" t="s">
        <v>139</v>
      </c>
      <c r="I273" t="s">
        <v>140</v>
      </c>
      <c r="J273" t="s">
        <v>141</v>
      </c>
      <c r="K273" t="s">
        <v>142</v>
      </c>
      <c r="L273" t="s">
        <v>143</v>
      </c>
      <c r="M273" t="s">
        <v>144</v>
      </c>
      <c r="N273" t="s">
        <v>145</v>
      </c>
      <c r="O273" t="s">
        <v>146</v>
      </c>
      <c r="P273" t="str">
        <f t="shared" si="107"/>
        <v xml:space="preserve">
</v>
      </c>
      <c r="Q273" t="str">
        <f t="shared" si="108"/>
        <v xml:space="preserve"> </v>
      </c>
      <c r="R273" t="str">
        <f t="shared" si="109"/>
        <v/>
      </c>
      <c r="S273" t="str">
        <f t="shared" si="110"/>
        <v/>
      </c>
      <c r="T273" t="str">
        <f t="shared" si="111"/>
        <v/>
      </c>
      <c r="U273" t="str">
        <f t="shared" si="112"/>
        <v/>
      </c>
      <c r="V273" t="str">
        <f t="shared" si="113"/>
        <v/>
      </c>
      <c r="W273">
        <f t="shared" si="114"/>
        <v>272</v>
      </c>
      <c r="X273" s="11" t="s">
        <v>147</v>
      </c>
      <c r="Y273" s="12" t="s">
        <v>148</v>
      </c>
      <c r="Z273" s="12" t="s">
        <v>149</v>
      </c>
      <c r="AA273" s="12" t="s">
        <v>150</v>
      </c>
      <c r="AB273" s="1" t="str">
        <f>CONCATENATE(WRs!B57," ",WRs!A57)</f>
        <v>Rashid Shaheed</v>
      </c>
      <c r="AC273" t="str">
        <f>WRs!E57</f>
        <v>WR</v>
      </c>
      <c r="AD273" t="str">
        <f>WRs!C57</f>
        <v>Saints</v>
      </c>
      <c r="AE273">
        <f>WRs!D57</f>
        <v>12</v>
      </c>
      <c r="AF273">
        <f>WRs!P57</f>
        <v>-5</v>
      </c>
      <c r="AG273">
        <f>WRs!R57</f>
        <v>-22</v>
      </c>
      <c r="AH273">
        <f>WRs!T57</f>
        <v>-4</v>
      </c>
      <c r="AI273">
        <f>WRs!V57</f>
        <v>-5</v>
      </c>
      <c r="AJ273" s="70">
        <f>WRs!X57</f>
        <v>-7</v>
      </c>
      <c r="AK273" t="str">
        <f t="shared" si="115"/>
        <v>Rashid Shaheed</v>
      </c>
      <c r="AL273" s="52">
        <f t="shared" si="116"/>
        <v>1</v>
      </c>
      <c r="AM273" s="52">
        <f t="shared" si="117"/>
        <v>1</v>
      </c>
      <c r="AN273" s="52">
        <f t="shared" si="118"/>
        <v>1</v>
      </c>
      <c r="AO273" s="52">
        <f t="shared" si="119"/>
        <v>1</v>
      </c>
      <c r="AP273" s="52">
        <f t="shared" si="120"/>
        <v>1</v>
      </c>
      <c r="AQ273">
        <f t="shared" si="121"/>
        <v>1</v>
      </c>
      <c r="AR273">
        <f t="shared" si="122"/>
        <v>1</v>
      </c>
      <c r="AS273">
        <f t="shared" si="123"/>
        <v>1</v>
      </c>
      <c r="AT273">
        <f t="shared" si="124"/>
        <v>1</v>
      </c>
      <c r="AU273">
        <f t="shared" si="125"/>
        <v>1</v>
      </c>
    </row>
    <row r="274" spans="2:47" x14ac:dyDescent="0.35">
      <c r="B274" t="str">
        <f t="shared" si="101"/>
        <v xml:space="preserve">&lt;li&gt; Jerry Jeudy, WR, Browns. Bye: 10.  &lt;/li&gt;  </v>
      </c>
      <c r="C274" t="str">
        <f t="shared" si="102"/>
        <v xml:space="preserve">&lt;li&gt; Jerry Jeudy, WR, Browns. Bye: 10.  -- &lt;b&gt;$1&lt;/b&gt; &lt;/li&gt;  </v>
      </c>
      <c r="D274" t="str">
        <f t="shared" si="103"/>
        <v xml:space="preserve">&lt;li&gt; Jerry Jeudy, WR, Browns. Bye: 10.  -- &lt;b&gt;$1&lt;/b&gt; &lt;/li&gt;  </v>
      </c>
      <c r="E274" t="str">
        <f t="shared" si="104"/>
        <v xml:space="preserve">&lt;li&gt; Jerry Jeudy, WR, Browns. Bye: 10.  -- &lt;b&gt;$1&lt;/b&gt; &lt;/li&gt;  </v>
      </c>
      <c r="F274" t="str">
        <f t="shared" si="105"/>
        <v xml:space="preserve">&lt;li&gt; Jerry Jeudy, WR, Browns. Bye: 10.  -- &lt;b&gt;$1&lt;/b&gt; &lt;/li&gt;  </v>
      </c>
      <c r="G274" t="str">
        <f t="shared" si="106"/>
        <v xml:space="preserve">&lt;li&gt; Jerry Jeudy, WR, Browns. Bye: 10.  -- &lt;b&gt;$1&lt;/b&gt; &lt;/li&gt;  </v>
      </c>
      <c r="H274" t="s">
        <v>139</v>
      </c>
      <c r="I274" t="s">
        <v>140</v>
      </c>
      <c r="J274" t="s">
        <v>141</v>
      </c>
      <c r="K274" t="s">
        <v>142</v>
      </c>
      <c r="L274" t="s">
        <v>143</v>
      </c>
      <c r="M274" t="s">
        <v>144</v>
      </c>
      <c r="N274" t="s">
        <v>145</v>
      </c>
      <c r="O274" t="s">
        <v>146</v>
      </c>
      <c r="P274" t="str">
        <f t="shared" si="107"/>
        <v xml:space="preserve">
</v>
      </c>
      <c r="Q274" t="str">
        <f t="shared" si="108"/>
        <v xml:space="preserve"> </v>
      </c>
      <c r="R274" t="str">
        <f t="shared" si="109"/>
        <v/>
      </c>
      <c r="S274" t="str">
        <f t="shared" si="110"/>
        <v/>
      </c>
      <c r="T274" t="str">
        <f t="shared" si="111"/>
        <v/>
      </c>
      <c r="U274" t="str">
        <f t="shared" si="112"/>
        <v/>
      </c>
      <c r="V274" t="str">
        <f t="shared" si="113"/>
        <v/>
      </c>
      <c r="W274">
        <f t="shared" si="114"/>
        <v>273</v>
      </c>
      <c r="X274" s="11" t="s">
        <v>147</v>
      </c>
      <c r="Y274" s="12" t="s">
        <v>148</v>
      </c>
      <c r="Z274" s="12" t="s">
        <v>149</v>
      </c>
      <c r="AA274" s="12" t="s">
        <v>150</v>
      </c>
      <c r="AB274" s="1" t="str">
        <f>CONCATENATE(WRs!B58," ",WRs!A58)</f>
        <v>Jerry Jeudy</v>
      </c>
      <c r="AC274" t="str">
        <f>WRs!E58</f>
        <v>WR</v>
      </c>
      <c r="AD274" t="str">
        <f>WRs!C58</f>
        <v>Browns</v>
      </c>
      <c r="AE274">
        <f>WRs!D58</f>
        <v>10</v>
      </c>
      <c r="AF274">
        <f>WRs!P58</f>
        <v>-13</v>
      </c>
      <c r="AG274">
        <f>WRs!R58</f>
        <v>-22</v>
      </c>
      <c r="AH274">
        <f>WRs!T58</f>
        <v>-11</v>
      </c>
      <c r="AI274">
        <f>WRs!V58</f>
        <v>-13</v>
      </c>
      <c r="AJ274" s="70">
        <f>WRs!X58</f>
        <v>-15</v>
      </c>
      <c r="AK274" t="str">
        <f t="shared" si="115"/>
        <v>Jerry Jeudy</v>
      </c>
      <c r="AL274" s="52">
        <f t="shared" si="116"/>
        <v>1</v>
      </c>
      <c r="AM274" s="52">
        <f t="shared" si="117"/>
        <v>1</v>
      </c>
      <c r="AN274" s="52">
        <f t="shared" si="118"/>
        <v>1</v>
      </c>
      <c r="AO274" s="52">
        <f t="shared" si="119"/>
        <v>1</v>
      </c>
      <c r="AP274" s="52">
        <f t="shared" si="120"/>
        <v>1</v>
      </c>
      <c r="AQ274">
        <f t="shared" si="121"/>
        <v>1</v>
      </c>
      <c r="AR274">
        <f t="shared" si="122"/>
        <v>1</v>
      </c>
      <c r="AS274">
        <f t="shared" si="123"/>
        <v>1</v>
      </c>
      <c r="AT274">
        <f t="shared" si="124"/>
        <v>1</v>
      </c>
      <c r="AU274">
        <f t="shared" si="125"/>
        <v>1</v>
      </c>
    </row>
    <row r="275" spans="2:47" x14ac:dyDescent="0.35">
      <c r="B275" t="str">
        <f t="shared" si="101"/>
        <v xml:space="preserve">&lt;li&gt; Darnell Mooney, WR, Falcons. Bye: 12.  &lt;/li&gt;  </v>
      </c>
      <c r="C275" t="str">
        <f t="shared" si="102"/>
        <v xml:space="preserve">&lt;li&gt; Darnell Mooney, WR, Falcons. Bye: 12.  -- &lt;b&gt;$1&lt;/b&gt; &lt;/li&gt;  </v>
      </c>
      <c r="D275" t="str">
        <f t="shared" si="103"/>
        <v xml:space="preserve">&lt;li&gt; Darnell Mooney, WR, Falcons. Bye: 12.  -- &lt;b&gt;$1&lt;/b&gt; &lt;/li&gt;  </v>
      </c>
      <c r="E275" t="str">
        <f t="shared" si="104"/>
        <v xml:space="preserve">&lt;li&gt; Darnell Mooney, WR, Falcons. Bye: 12.  -- &lt;b&gt;$1&lt;/b&gt; &lt;/li&gt;  </v>
      </c>
      <c r="F275" t="str">
        <f t="shared" si="105"/>
        <v xml:space="preserve">&lt;li&gt; Darnell Mooney, WR, Falcons. Bye: 12.  -- &lt;b&gt;$1&lt;/b&gt; &lt;/li&gt;  </v>
      </c>
      <c r="G275" t="str">
        <f t="shared" si="106"/>
        <v xml:space="preserve">&lt;li&gt; Darnell Mooney, WR, Falcons. Bye: 12.  -- &lt;b&gt;$1&lt;/b&gt; &lt;/li&gt;  </v>
      </c>
      <c r="H275" t="s">
        <v>139</v>
      </c>
      <c r="I275" t="s">
        <v>140</v>
      </c>
      <c r="J275" t="s">
        <v>141</v>
      </c>
      <c r="K275" t="s">
        <v>142</v>
      </c>
      <c r="L275" t="s">
        <v>143</v>
      </c>
      <c r="M275" t="s">
        <v>144</v>
      </c>
      <c r="N275" t="s">
        <v>145</v>
      </c>
      <c r="O275" t="s">
        <v>146</v>
      </c>
      <c r="P275" t="str">
        <f t="shared" si="107"/>
        <v xml:space="preserve">
</v>
      </c>
      <c r="Q275" t="str">
        <f t="shared" si="108"/>
        <v xml:space="preserve"> </v>
      </c>
      <c r="R275" t="str">
        <f t="shared" si="109"/>
        <v/>
      </c>
      <c r="S275" t="str">
        <f t="shared" si="110"/>
        <v/>
      </c>
      <c r="T275" t="str">
        <f t="shared" si="111"/>
        <v/>
      </c>
      <c r="U275" t="str">
        <f t="shared" si="112"/>
        <v/>
      </c>
      <c r="V275" t="str">
        <f t="shared" si="113"/>
        <v/>
      </c>
      <c r="W275">
        <f t="shared" si="114"/>
        <v>274</v>
      </c>
      <c r="X275" s="11" t="s">
        <v>147</v>
      </c>
      <c r="Y275" s="12" t="s">
        <v>148</v>
      </c>
      <c r="Z275" s="12" t="s">
        <v>149</v>
      </c>
      <c r="AA275" s="12" t="s">
        <v>150</v>
      </c>
      <c r="AB275" s="1" t="str">
        <f>CONCATENATE(WRs!B59," ",WRs!A59)</f>
        <v>Darnell Mooney</v>
      </c>
      <c r="AC275" t="str">
        <f>WRs!E59</f>
        <v>WR</v>
      </c>
      <c r="AD275" t="str">
        <f>WRs!C59</f>
        <v>Falcons</v>
      </c>
      <c r="AE275">
        <f>WRs!D59</f>
        <v>12</v>
      </c>
      <c r="AF275">
        <f>WRs!P59</f>
        <v>-20</v>
      </c>
      <c r="AG275">
        <f>WRs!R59</f>
        <v>-24</v>
      </c>
      <c r="AH275">
        <f>WRs!T59</f>
        <v>-17</v>
      </c>
      <c r="AI275">
        <f>WRs!V59</f>
        <v>-20</v>
      </c>
      <c r="AJ275" s="70">
        <f>WRs!X59</f>
        <v>-22</v>
      </c>
      <c r="AK275" t="str">
        <f t="shared" si="115"/>
        <v>Darnell Mooney</v>
      </c>
      <c r="AL275" s="52">
        <f t="shared" si="116"/>
        <v>1</v>
      </c>
      <c r="AM275" s="52">
        <f t="shared" si="117"/>
        <v>1</v>
      </c>
      <c r="AN275" s="52">
        <f t="shared" si="118"/>
        <v>1</v>
      </c>
      <c r="AO275" s="52">
        <f t="shared" si="119"/>
        <v>1</v>
      </c>
      <c r="AP275" s="52">
        <f t="shared" si="120"/>
        <v>1</v>
      </c>
      <c r="AQ275">
        <f t="shared" si="121"/>
        <v>1</v>
      </c>
      <c r="AR275">
        <f t="shared" si="122"/>
        <v>1</v>
      </c>
      <c r="AS275">
        <f t="shared" si="123"/>
        <v>1</v>
      </c>
      <c r="AT275">
        <f t="shared" si="124"/>
        <v>1</v>
      </c>
      <c r="AU275">
        <f t="shared" si="125"/>
        <v>1</v>
      </c>
    </row>
    <row r="276" spans="2:47" x14ac:dyDescent="0.35">
      <c r="B276" t="str">
        <f t="shared" si="101"/>
        <v xml:space="preserve">&lt;li&gt; Adam Thielen, WR, Panthers. Bye: 11.  &lt;/li&gt;  </v>
      </c>
      <c r="C276" t="str">
        <f t="shared" si="102"/>
        <v xml:space="preserve">&lt;li&gt; Adam Thielen, WR, Panthers. Bye: 11.  -- &lt;b&gt;$1&lt;/b&gt; &lt;/li&gt;  </v>
      </c>
      <c r="D276" t="str">
        <f t="shared" si="103"/>
        <v xml:space="preserve">&lt;li&gt; Adam Thielen, WR, Panthers. Bye: 11.  -- &lt;b&gt;$1&lt;/b&gt; &lt;/li&gt;  </v>
      </c>
      <c r="E276" t="str">
        <f t="shared" si="104"/>
        <v xml:space="preserve">&lt;li&gt; Adam Thielen, WR, Panthers. Bye: 11.  -- &lt;b&gt;$1&lt;/b&gt; &lt;/li&gt;  </v>
      </c>
      <c r="F276" t="str">
        <f t="shared" si="105"/>
        <v xml:space="preserve">&lt;li&gt; Adam Thielen, WR, Panthers. Bye: 11.  -- &lt;b&gt;$1&lt;/b&gt; &lt;/li&gt;  </v>
      </c>
      <c r="G276" t="str">
        <f t="shared" si="106"/>
        <v xml:space="preserve">&lt;li&gt; Adam Thielen, WR, Panthers. Bye: 11.  -- &lt;b&gt;$1&lt;/b&gt; &lt;/li&gt;  </v>
      </c>
      <c r="H276" t="s">
        <v>139</v>
      </c>
      <c r="I276" t="s">
        <v>140</v>
      </c>
      <c r="J276" t="s">
        <v>141</v>
      </c>
      <c r="K276" t="s">
        <v>142</v>
      </c>
      <c r="L276" t="s">
        <v>143</v>
      </c>
      <c r="M276" t="s">
        <v>144</v>
      </c>
      <c r="N276" t="s">
        <v>145</v>
      </c>
      <c r="O276" t="s">
        <v>146</v>
      </c>
      <c r="P276" t="str">
        <f t="shared" si="107"/>
        <v xml:space="preserve">
</v>
      </c>
      <c r="Q276" t="str">
        <f t="shared" si="108"/>
        <v xml:space="preserve"> </v>
      </c>
      <c r="R276" t="str">
        <f t="shared" si="109"/>
        <v/>
      </c>
      <c r="S276" t="str">
        <f t="shared" si="110"/>
        <v/>
      </c>
      <c r="T276" t="str">
        <f t="shared" si="111"/>
        <v/>
      </c>
      <c r="U276" t="str">
        <f t="shared" si="112"/>
        <v/>
      </c>
      <c r="V276" t="str">
        <f t="shared" si="113"/>
        <v/>
      </c>
      <c r="W276">
        <f t="shared" si="114"/>
        <v>275</v>
      </c>
      <c r="X276" s="11" t="s">
        <v>147</v>
      </c>
      <c r="Y276" s="12" t="s">
        <v>148</v>
      </c>
      <c r="Z276" s="12" t="s">
        <v>149</v>
      </c>
      <c r="AA276" s="12" t="s">
        <v>150</v>
      </c>
      <c r="AB276" s="1" t="str">
        <f>CONCATENATE(WRs!B60," ",WRs!A60)</f>
        <v>Adam Thielen</v>
      </c>
      <c r="AC276" t="str">
        <f>WRs!E60</f>
        <v>WR</v>
      </c>
      <c r="AD276" t="str">
        <f>WRs!C60</f>
        <v>Panthers</v>
      </c>
      <c r="AE276">
        <f>WRs!D60</f>
        <v>11</v>
      </c>
      <c r="AF276">
        <f>WRs!P60</f>
        <v>-29</v>
      </c>
      <c r="AG276">
        <f>WRs!R60</f>
        <v>-25</v>
      </c>
      <c r="AH276">
        <f>WRs!T60</f>
        <v>-21</v>
      </c>
      <c r="AI276">
        <f>WRs!V60</f>
        <v>-29</v>
      </c>
      <c r="AJ276" s="70">
        <f>WRs!X60</f>
        <v>-31</v>
      </c>
      <c r="AK276" t="str">
        <f t="shared" si="115"/>
        <v>Adam Thielen</v>
      </c>
      <c r="AL276" s="52">
        <f t="shared" si="116"/>
        <v>1</v>
      </c>
      <c r="AM276" s="52">
        <f t="shared" si="117"/>
        <v>1</v>
      </c>
      <c r="AN276" s="52">
        <f t="shared" si="118"/>
        <v>1</v>
      </c>
      <c r="AO276" s="52">
        <f t="shared" si="119"/>
        <v>1</v>
      </c>
      <c r="AP276" s="52">
        <f t="shared" si="120"/>
        <v>1</v>
      </c>
      <c r="AQ276">
        <f t="shared" si="121"/>
        <v>1</v>
      </c>
      <c r="AR276">
        <f t="shared" si="122"/>
        <v>1</v>
      </c>
      <c r="AS276">
        <f t="shared" si="123"/>
        <v>1</v>
      </c>
      <c r="AT276">
        <f t="shared" si="124"/>
        <v>1</v>
      </c>
      <c r="AU276">
        <f t="shared" si="125"/>
        <v>1</v>
      </c>
    </row>
    <row r="277" spans="2:47" x14ac:dyDescent="0.35">
      <c r="B277" t="str">
        <f t="shared" si="101"/>
        <v xml:space="preserve">&lt;li&gt; Courtland Sutton, WR, Broncos. Bye: 14.  &lt;/li&gt;  </v>
      </c>
      <c r="C277" t="str">
        <f t="shared" si="102"/>
        <v xml:space="preserve">&lt;li&gt; Courtland Sutton, WR, Broncos. Bye: 14.  -- &lt;b&gt;$1&lt;/b&gt; &lt;/li&gt;  </v>
      </c>
      <c r="D277" t="str">
        <f t="shared" si="103"/>
        <v xml:space="preserve">&lt;li&gt; Courtland Sutton, WR, Broncos. Bye: 14.  -- &lt;b&gt;$1&lt;/b&gt; &lt;/li&gt;  </v>
      </c>
      <c r="E277" t="str">
        <f t="shared" si="104"/>
        <v xml:space="preserve">&lt;li&gt; Courtland Sutton, WR, Broncos. Bye: 14.  -- &lt;b&gt;$1&lt;/b&gt; &lt;/li&gt;  </v>
      </c>
      <c r="F277" t="str">
        <f t="shared" si="105"/>
        <v xml:space="preserve">&lt;li&gt; Courtland Sutton, WR, Broncos. Bye: 14.  -- &lt;b&gt;$1&lt;/b&gt; &lt;/li&gt;  </v>
      </c>
      <c r="G277" t="str">
        <f t="shared" si="106"/>
        <v xml:space="preserve">&lt;li&gt; Courtland Sutton, WR, Broncos. Bye: 14.  -- &lt;b&gt;$1&lt;/b&gt; &lt;/li&gt;  </v>
      </c>
      <c r="H277" t="s">
        <v>139</v>
      </c>
      <c r="I277" t="s">
        <v>140</v>
      </c>
      <c r="J277" t="s">
        <v>141</v>
      </c>
      <c r="K277" t="s">
        <v>142</v>
      </c>
      <c r="L277" t="s">
        <v>143</v>
      </c>
      <c r="M277" t="s">
        <v>144</v>
      </c>
      <c r="N277" t="s">
        <v>145</v>
      </c>
      <c r="O277" t="s">
        <v>146</v>
      </c>
      <c r="P277" t="str">
        <f t="shared" si="107"/>
        <v xml:space="preserve">
</v>
      </c>
      <c r="Q277" t="str">
        <f t="shared" si="108"/>
        <v xml:space="preserve"> </v>
      </c>
      <c r="R277" t="str">
        <f t="shared" si="109"/>
        <v/>
      </c>
      <c r="S277" t="str">
        <f t="shared" si="110"/>
        <v/>
      </c>
      <c r="T277" t="str">
        <f t="shared" si="111"/>
        <v/>
      </c>
      <c r="U277" t="str">
        <f t="shared" si="112"/>
        <v/>
      </c>
      <c r="V277" t="str">
        <f t="shared" si="113"/>
        <v/>
      </c>
      <c r="W277">
        <f t="shared" si="114"/>
        <v>276</v>
      </c>
      <c r="X277" s="11" t="s">
        <v>147</v>
      </c>
      <c r="Y277" s="12" t="s">
        <v>148</v>
      </c>
      <c r="Z277" s="12" t="s">
        <v>149</v>
      </c>
      <c r="AA277" s="12" t="s">
        <v>150</v>
      </c>
      <c r="AB277" s="1" t="str">
        <f>CONCATENATE(WRs!B61," ",WRs!A61)</f>
        <v>Courtland Sutton</v>
      </c>
      <c r="AC277" t="str">
        <f>WRs!E61</f>
        <v>WR</v>
      </c>
      <c r="AD277" t="str">
        <f>WRs!C61</f>
        <v>Broncos</v>
      </c>
      <c r="AE277">
        <f>WRs!D61</f>
        <v>14</v>
      </c>
      <c r="AF277">
        <f>WRs!P61</f>
        <v>-14</v>
      </c>
      <c r="AG277">
        <f>WRs!R61</f>
        <v>-26</v>
      </c>
      <c r="AH277">
        <f>WRs!T61</f>
        <v>-8</v>
      </c>
      <c r="AI277">
        <f>WRs!V61</f>
        <v>-14</v>
      </c>
      <c r="AJ277" s="70">
        <f>WRs!X61</f>
        <v>-16</v>
      </c>
      <c r="AK277" t="str">
        <f t="shared" si="115"/>
        <v>Courtland Sutton</v>
      </c>
      <c r="AL277" s="52">
        <f t="shared" si="116"/>
        <v>1</v>
      </c>
      <c r="AM277" s="52">
        <f t="shared" si="117"/>
        <v>1</v>
      </c>
      <c r="AN277" s="52">
        <f t="shared" si="118"/>
        <v>1</v>
      </c>
      <c r="AO277" s="52">
        <f t="shared" si="119"/>
        <v>1</v>
      </c>
      <c r="AP277" s="52">
        <f t="shared" si="120"/>
        <v>1</v>
      </c>
      <c r="AQ277">
        <f t="shared" si="121"/>
        <v>1</v>
      </c>
      <c r="AR277">
        <f t="shared" si="122"/>
        <v>1</v>
      </c>
      <c r="AS277">
        <f t="shared" si="123"/>
        <v>1</v>
      </c>
      <c r="AT277">
        <f t="shared" si="124"/>
        <v>1</v>
      </c>
      <c r="AU277">
        <f t="shared" si="125"/>
        <v>1</v>
      </c>
    </row>
    <row r="278" spans="2:47" x14ac:dyDescent="0.35">
      <c r="B278" t="str">
        <f t="shared" si="101"/>
        <v xml:space="preserve">&lt;li&gt; Adonai Mitchell, WR, Colts. Bye: 14.  &lt;/li&gt;  </v>
      </c>
      <c r="C278" t="str">
        <f t="shared" si="102"/>
        <v xml:space="preserve">&lt;li&gt; Adonai Mitchell, WR, Colts. Bye: 14.  -- &lt;b&gt;$1&lt;/b&gt; &lt;/li&gt;  </v>
      </c>
      <c r="D278" t="str">
        <f t="shared" si="103"/>
        <v xml:space="preserve">&lt;li&gt; Adonai Mitchell, WR, Colts. Bye: 14.  -- &lt;b&gt;$1&lt;/b&gt; &lt;/li&gt;  </v>
      </c>
      <c r="E278" t="str">
        <f t="shared" si="104"/>
        <v xml:space="preserve">&lt;li&gt; Adonai Mitchell, WR, Colts. Bye: 14.  -- &lt;b&gt;$1&lt;/b&gt; &lt;/li&gt;  </v>
      </c>
      <c r="F278" t="str">
        <f t="shared" si="105"/>
        <v xml:space="preserve">&lt;li&gt; Adonai Mitchell, WR, Colts. Bye: 14.  -- &lt;b&gt;$1&lt;/b&gt; &lt;/li&gt;  </v>
      </c>
      <c r="G278" t="str">
        <f t="shared" si="106"/>
        <v xml:space="preserve">&lt;li&gt; Adonai Mitchell, WR, Colts. Bye: 14.  -- &lt;b&gt;$1&lt;/b&gt; &lt;/li&gt;  </v>
      </c>
      <c r="H278" t="s">
        <v>139</v>
      </c>
      <c r="I278" t="s">
        <v>140</v>
      </c>
      <c r="J278" t="s">
        <v>141</v>
      </c>
      <c r="K278" t="s">
        <v>142</v>
      </c>
      <c r="L278" t="s">
        <v>143</v>
      </c>
      <c r="M278" t="s">
        <v>144</v>
      </c>
      <c r="N278" t="s">
        <v>145</v>
      </c>
      <c r="O278" t="s">
        <v>146</v>
      </c>
      <c r="P278" t="str">
        <f t="shared" si="107"/>
        <v xml:space="preserve">
</v>
      </c>
      <c r="Q278" t="str">
        <f t="shared" si="108"/>
        <v xml:space="preserve"> </v>
      </c>
      <c r="R278" t="str">
        <f t="shared" si="109"/>
        <v/>
      </c>
      <c r="S278" t="str">
        <f t="shared" si="110"/>
        <v/>
      </c>
      <c r="T278" t="str">
        <f t="shared" si="111"/>
        <v/>
      </c>
      <c r="U278" t="str">
        <f t="shared" si="112"/>
        <v/>
      </c>
      <c r="V278" t="str">
        <f t="shared" si="113"/>
        <v/>
      </c>
      <c r="W278">
        <f t="shared" si="114"/>
        <v>277</v>
      </c>
      <c r="X278" s="11" t="s">
        <v>147</v>
      </c>
      <c r="Y278" s="12" t="s">
        <v>148</v>
      </c>
      <c r="Z278" s="12" t="s">
        <v>149</v>
      </c>
      <c r="AA278" s="12" t="s">
        <v>150</v>
      </c>
      <c r="AB278" s="1" t="str">
        <f>CONCATENATE(WRs!B62," ",WRs!A62)</f>
        <v>Adonai Mitchell</v>
      </c>
      <c r="AC278" t="str">
        <f>WRs!E62</f>
        <v>WR</v>
      </c>
      <c r="AD278" t="str">
        <f>WRs!C62</f>
        <v>Colts</v>
      </c>
      <c r="AE278">
        <f>WRs!D62</f>
        <v>14</v>
      </c>
      <c r="AF278">
        <f>WRs!P62</f>
        <v>-10</v>
      </c>
      <c r="AG278">
        <f>WRs!R62</f>
        <v>-28</v>
      </c>
      <c r="AH278">
        <f>WRs!T62</f>
        <v>-4</v>
      </c>
      <c r="AI278">
        <f>WRs!V62</f>
        <v>-10</v>
      </c>
      <c r="AJ278" s="70">
        <f>WRs!X62</f>
        <v>-12</v>
      </c>
      <c r="AK278" t="str">
        <f t="shared" si="115"/>
        <v>Adonai Mitchell</v>
      </c>
      <c r="AL278" s="52">
        <f t="shared" si="116"/>
        <v>1</v>
      </c>
      <c r="AM278" s="52">
        <f t="shared" si="117"/>
        <v>1</v>
      </c>
      <c r="AN278" s="52">
        <f t="shared" si="118"/>
        <v>1</v>
      </c>
      <c r="AO278" s="52">
        <f t="shared" si="119"/>
        <v>1</v>
      </c>
      <c r="AP278" s="52">
        <f t="shared" si="120"/>
        <v>1</v>
      </c>
      <c r="AQ278">
        <f t="shared" si="121"/>
        <v>1</v>
      </c>
      <c r="AR278">
        <f t="shared" si="122"/>
        <v>1</v>
      </c>
      <c r="AS278">
        <f t="shared" si="123"/>
        <v>1</v>
      </c>
      <c r="AT278">
        <f t="shared" si="124"/>
        <v>1</v>
      </c>
      <c r="AU278">
        <f t="shared" si="125"/>
        <v>1</v>
      </c>
    </row>
    <row r="279" spans="2:47" x14ac:dyDescent="0.35">
      <c r="B279" t="str">
        <f t="shared" si="101"/>
        <v xml:space="preserve">&lt;li&gt; Dontayvion Wicks, WR, Packers. Bye: 10.  &lt;/li&gt;  </v>
      </c>
      <c r="C279" t="str">
        <f t="shared" si="102"/>
        <v xml:space="preserve">&lt;li&gt; Dontayvion Wicks, WR, Packers. Bye: 10.  -- &lt;b&gt;$1&lt;/b&gt; &lt;/li&gt;  </v>
      </c>
      <c r="D279" t="str">
        <f t="shared" si="103"/>
        <v xml:space="preserve">&lt;li&gt; Dontayvion Wicks, WR, Packers. Bye: 10.  -- &lt;b&gt;$1&lt;/b&gt; &lt;/li&gt;  </v>
      </c>
      <c r="E279" t="str">
        <f t="shared" si="104"/>
        <v xml:space="preserve">&lt;li&gt; Dontayvion Wicks, WR, Packers. Bye: 10.  -- &lt;b&gt;$1&lt;/b&gt; &lt;/li&gt;  </v>
      </c>
      <c r="F279" t="str">
        <f t="shared" si="105"/>
        <v xml:space="preserve">&lt;li&gt; Dontayvion Wicks, WR, Packers. Bye: 10.  -- &lt;b&gt;$1&lt;/b&gt; &lt;/li&gt;  </v>
      </c>
      <c r="G279" t="str">
        <f t="shared" si="106"/>
        <v xml:space="preserve">&lt;li&gt; Dontayvion Wicks, WR, Packers. Bye: 10.  -- &lt;b&gt;$1&lt;/b&gt; &lt;/li&gt;  </v>
      </c>
      <c r="H279" t="s">
        <v>139</v>
      </c>
      <c r="I279" t="s">
        <v>140</v>
      </c>
      <c r="J279" t="s">
        <v>141</v>
      </c>
      <c r="K279" t="s">
        <v>142</v>
      </c>
      <c r="L279" t="s">
        <v>143</v>
      </c>
      <c r="M279" t="s">
        <v>144</v>
      </c>
      <c r="N279" t="s">
        <v>145</v>
      </c>
      <c r="O279" t="s">
        <v>146</v>
      </c>
      <c r="P279" t="str">
        <f t="shared" si="107"/>
        <v xml:space="preserve">
</v>
      </c>
      <c r="Q279" t="str">
        <f t="shared" si="108"/>
        <v xml:space="preserve"> </v>
      </c>
      <c r="R279" t="str">
        <f t="shared" si="109"/>
        <v/>
      </c>
      <c r="S279" t="str">
        <f t="shared" si="110"/>
        <v/>
      </c>
      <c r="T279" t="str">
        <f t="shared" si="111"/>
        <v/>
      </c>
      <c r="U279" t="str">
        <f t="shared" si="112"/>
        <v/>
      </c>
      <c r="V279" t="str">
        <f t="shared" si="113"/>
        <v/>
      </c>
      <c r="W279">
        <f t="shared" si="114"/>
        <v>278</v>
      </c>
      <c r="X279" s="11" t="s">
        <v>147</v>
      </c>
      <c r="Y279" s="12" t="s">
        <v>148</v>
      </c>
      <c r="Z279" s="12" t="s">
        <v>149</v>
      </c>
      <c r="AA279" s="12" t="s">
        <v>150</v>
      </c>
      <c r="AB279" s="1" t="str">
        <f>CONCATENATE(WRs!B63," ",WRs!A63)</f>
        <v>Dontayvion Wicks</v>
      </c>
      <c r="AC279" t="str">
        <f>WRs!E63</f>
        <v>WR</v>
      </c>
      <c r="AD279" t="str">
        <f>WRs!C63</f>
        <v>Packers</v>
      </c>
      <c r="AE279">
        <f>WRs!D63</f>
        <v>10</v>
      </c>
      <c r="AF279">
        <f>WRs!P63</f>
        <v>-15</v>
      </c>
      <c r="AG279">
        <f>WRs!R63</f>
        <v>-32</v>
      </c>
      <c r="AH279">
        <f>WRs!T63</f>
        <v>-8</v>
      </c>
      <c r="AI279">
        <f>WRs!V63</f>
        <v>-15</v>
      </c>
      <c r="AJ279" s="70">
        <f>WRs!X63</f>
        <v>-17</v>
      </c>
      <c r="AK279" t="str">
        <f t="shared" si="115"/>
        <v>Dontayvion Wicks</v>
      </c>
      <c r="AL279" s="52">
        <f t="shared" si="116"/>
        <v>1</v>
      </c>
      <c r="AM279" s="52">
        <f t="shared" si="117"/>
        <v>1</v>
      </c>
      <c r="AN279" s="52">
        <f t="shared" si="118"/>
        <v>1</v>
      </c>
      <c r="AO279" s="52">
        <f t="shared" si="119"/>
        <v>1</v>
      </c>
      <c r="AP279" s="52">
        <f t="shared" si="120"/>
        <v>1</v>
      </c>
      <c r="AQ279">
        <f t="shared" si="121"/>
        <v>1</v>
      </c>
      <c r="AR279">
        <f t="shared" si="122"/>
        <v>1</v>
      </c>
      <c r="AS279">
        <f t="shared" si="123"/>
        <v>1</v>
      </c>
      <c r="AT279">
        <f t="shared" si="124"/>
        <v>1</v>
      </c>
      <c r="AU279">
        <f t="shared" si="125"/>
        <v>1</v>
      </c>
    </row>
    <row r="280" spans="2:47" x14ac:dyDescent="0.35">
      <c r="B280" t="str">
        <f t="shared" si="101"/>
        <v xml:space="preserve">&lt;li&gt; Keon Coleman, WR, Bills. Bye: 12.  &lt;/li&gt;  </v>
      </c>
      <c r="C280" t="str">
        <f t="shared" si="102"/>
        <v xml:space="preserve">&lt;li&gt; Keon Coleman, WR, Bills. Bye: 12.  -- &lt;b&gt;$1&lt;/b&gt; &lt;/li&gt;  </v>
      </c>
      <c r="D280" t="str">
        <f t="shared" si="103"/>
        <v xml:space="preserve">&lt;li&gt; Keon Coleman, WR, Bills. Bye: 12.  -- &lt;b&gt;$1&lt;/b&gt; &lt;/li&gt;  </v>
      </c>
      <c r="E280" t="str">
        <f t="shared" si="104"/>
        <v xml:space="preserve">&lt;li&gt; Keon Coleman, WR, Bills. Bye: 12.  -- &lt;b&gt;$1&lt;/b&gt; &lt;/li&gt;  </v>
      </c>
      <c r="F280" t="str">
        <f t="shared" si="105"/>
        <v xml:space="preserve">&lt;li&gt; Keon Coleman, WR, Bills. Bye: 12.  -- &lt;b&gt;$1&lt;/b&gt; &lt;/li&gt;  </v>
      </c>
      <c r="G280" t="str">
        <f t="shared" si="106"/>
        <v xml:space="preserve">&lt;li&gt; Keon Coleman, WR, Bills. Bye: 12.  -- &lt;b&gt;$1&lt;/b&gt; &lt;/li&gt;  </v>
      </c>
      <c r="H280" t="s">
        <v>139</v>
      </c>
      <c r="I280" t="s">
        <v>140</v>
      </c>
      <c r="J280" t="s">
        <v>141</v>
      </c>
      <c r="K280" t="s">
        <v>142</v>
      </c>
      <c r="L280" t="s">
        <v>143</v>
      </c>
      <c r="M280" t="s">
        <v>144</v>
      </c>
      <c r="N280" t="s">
        <v>145</v>
      </c>
      <c r="O280" t="s">
        <v>146</v>
      </c>
      <c r="P280" t="str">
        <f t="shared" si="107"/>
        <v xml:space="preserve">
</v>
      </c>
      <c r="Q280" t="str">
        <f t="shared" si="108"/>
        <v xml:space="preserve"> </v>
      </c>
      <c r="R280" t="str">
        <f t="shared" si="109"/>
        <v/>
      </c>
      <c r="S280" t="str">
        <f t="shared" si="110"/>
        <v/>
      </c>
      <c r="T280" t="str">
        <f t="shared" si="111"/>
        <v/>
      </c>
      <c r="U280" t="str">
        <f t="shared" si="112"/>
        <v/>
      </c>
      <c r="V280" t="str">
        <f t="shared" si="113"/>
        <v/>
      </c>
      <c r="W280">
        <f t="shared" si="114"/>
        <v>279</v>
      </c>
      <c r="X280" s="11" t="s">
        <v>147</v>
      </c>
      <c r="Y280" s="12" t="s">
        <v>148</v>
      </c>
      <c r="Z280" s="12" t="s">
        <v>149</v>
      </c>
      <c r="AA280" s="12" t="s">
        <v>150</v>
      </c>
      <c r="AB280" s="1" t="str">
        <f>CONCATENATE(WRs!B64," ",WRs!A64)</f>
        <v>Keon Coleman</v>
      </c>
      <c r="AC280" t="str">
        <f>WRs!E64</f>
        <v>WR</v>
      </c>
      <c r="AD280" t="str">
        <f>WRs!C64</f>
        <v>Bills</v>
      </c>
      <c r="AE280">
        <f>WRs!D64</f>
        <v>12</v>
      </c>
      <c r="AF280">
        <f>WRs!P64</f>
        <v>-15</v>
      </c>
      <c r="AG280">
        <f>WRs!R64</f>
        <v>-33</v>
      </c>
      <c r="AH280">
        <f>WRs!T64</f>
        <v>-8</v>
      </c>
      <c r="AI280">
        <f>WRs!V64</f>
        <v>-15</v>
      </c>
      <c r="AJ280" s="70">
        <f>WRs!X64</f>
        <v>-17</v>
      </c>
      <c r="AK280" t="str">
        <f t="shared" si="115"/>
        <v>Keon Coleman</v>
      </c>
      <c r="AL280" s="52">
        <f t="shared" si="116"/>
        <v>1</v>
      </c>
      <c r="AM280" s="52">
        <f t="shared" si="117"/>
        <v>1</v>
      </c>
      <c r="AN280" s="52">
        <f t="shared" si="118"/>
        <v>1</v>
      </c>
      <c r="AO280" s="52">
        <f t="shared" si="119"/>
        <v>1</v>
      </c>
      <c r="AP280" s="52">
        <f t="shared" si="120"/>
        <v>1</v>
      </c>
      <c r="AQ280">
        <f t="shared" si="121"/>
        <v>1</v>
      </c>
      <c r="AR280">
        <f t="shared" si="122"/>
        <v>1</v>
      </c>
      <c r="AS280">
        <f t="shared" si="123"/>
        <v>1</v>
      </c>
      <c r="AT280">
        <f t="shared" si="124"/>
        <v>1</v>
      </c>
      <c r="AU280">
        <f t="shared" si="125"/>
        <v>1</v>
      </c>
    </row>
    <row r="281" spans="2:47" x14ac:dyDescent="0.35">
      <c r="B281" t="str">
        <f t="shared" si="101"/>
        <v xml:space="preserve">&lt;li&gt; Curtis Samuel, WR, Bills. Bye: 12.  &lt;/li&gt; 
&lt;br&gt;&lt;br&gt;
</v>
      </c>
      <c r="C281" t="str">
        <f t="shared" si="102"/>
        <v xml:space="preserve">&lt;li&gt; Curtis Samuel, WR, Bills. Bye: 12.  -- &lt;b&gt;$1&lt;/b&gt; &lt;/li&gt; 
&lt;br&gt;&lt;br&gt;
</v>
      </c>
      <c r="D281" t="str">
        <f t="shared" si="103"/>
        <v xml:space="preserve">&lt;li&gt; Curtis Samuel, WR, Bills. Bye: 12.  -- &lt;b&gt;$1&lt;/b&gt; &lt;/li&gt; 
&lt;br&gt;&lt;br&gt;
</v>
      </c>
      <c r="E281" t="str">
        <f t="shared" si="104"/>
        <v xml:space="preserve">&lt;li&gt; Curtis Samuel, WR, Bills. Bye: 12.  -- &lt;b&gt;$1&lt;/b&gt; &lt;/li&gt; 
&lt;br&gt;&lt;br&gt;
</v>
      </c>
      <c r="F281" t="str">
        <f t="shared" si="105"/>
        <v xml:space="preserve">&lt;li&gt; Curtis Samuel, WR, Bills. Bye: 12.  -- &lt;b&gt;$1&lt;/b&gt; &lt;/li&gt; 
&lt;br&gt;&lt;br&gt;
</v>
      </c>
      <c r="G281" t="str">
        <f t="shared" si="106"/>
        <v xml:space="preserve">&lt;li&gt; Curtis Samuel, WR, Bills. Bye: 12.  -- &lt;b&gt;$1&lt;/b&gt; &lt;/li&gt; 
&lt;br&gt;&lt;br&gt;
</v>
      </c>
      <c r="H281" t="s">
        <v>139</v>
      </c>
      <c r="I281" t="s">
        <v>140</v>
      </c>
      <c r="J281" t="s">
        <v>141</v>
      </c>
      <c r="K281" t="s">
        <v>142</v>
      </c>
      <c r="L281" t="s">
        <v>143</v>
      </c>
      <c r="M281" t="s">
        <v>144</v>
      </c>
      <c r="N281" t="s">
        <v>145</v>
      </c>
      <c r="O281" t="s">
        <v>146</v>
      </c>
      <c r="P281" t="str">
        <f t="shared" si="107"/>
        <v xml:space="preserve">
</v>
      </c>
      <c r="Q281" t="str">
        <f t="shared" si="108"/>
        <v xml:space="preserve">
&lt;br&gt;&lt;br&gt;
</v>
      </c>
      <c r="R281" t="str">
        <f t="shared" si="109"/>
        <v/>
      </c>
      <c r="S281" t="str">
        <f t="shared" si="110"/>
        <v/>
      </c>
      <c r="T281" t="str">
        <f t="shared" si="111"/>
        <v/>
      </c>
      <c r="U281" t="str">
        <f t="shared" si="112"/>
        <v/>
      </c>
      <c r="V281" t="str">
        <f t="shared" si="113"/>
        <v/>
      </c>
      <c r="W281">
        <f t="shared" si="114"/>
        <v>280</v>
      </c>
      <c r="X281" s="11" t="s">
        <v>147</v>
      </c>
      <c r="Y281" s="12" t="s">
        <v>148</v>
      </c>
      <c r="Z281" s="12" t="s">
        <v>149</v>
      </c>
      <c r="AA281" s="12" t="s">
        <v>150</v>
      </c>
      <c r="AB281" s="1" t="str">
        <f>CONCATENATE(WRs!B65," ",WRs!A65)</f>
        <v>Curtis Samuel</v>
      </c>
      <c r="AC281" t="str">
        <f>WRs!E65</f>
        <v>WR</v>
      </c>
      <c r="AD281" t="str">
        <f>WRs!C65</f>
        <v>Bills</v>
      </c>
      <c r="AE281">
        <f>WRs!D65</f>
        <v>12</v>
      </c>
      <c r="AF281">
        <f>WRs!P65</f>
        <v>-29</v>
      </c>
      <c r="AG281">
        <f>WRs!R65</f>
        <v>-33</v>
      </c>
      <c r="AH281">
        <f>WRs!T65</f>
        <v>-17</v>
      </c>
      <c r="AI281">
        <f>WRs!V65</f>
        <v>-29</v>
      </c>
      <c r="AJ281" s="70">
        <f>WRs!X65</f>
        <v>-31</v>
      </c>
      <c r="AK281" t="str">
        <f t="shared" si="115"/>
        <v>Curtis Samuel</v>
      </c>
      <c r="AL281" s="52">
        <f t="shared" si="116"/>
        <v>1</v>
      </c>
      <c r="AM281" s="52">
        <f t="shared" si="117"/>
        <v>1</v>
      </c>
      <c r="AN281" s="52">
        <f t="shared" si="118"/>
        <v>1</v>
      </c>
      <c r="AO281" s="52">
        <f t="shared" si="119"/>
        <v>1</v>
      </c>
      <c r="AP281" s="52">
        <f t="shared" si="120"/>
        <v>1</v>
      </c>
      <c r="AQ281">
        <f t="shared" si="121"/>
        <v>1</v>
      </c>
      <c r="AR281">
        <f t="shared" si="122"/>
        <v>1</v>
      </c>
      <c r="AS281">
        <f t="shared" si="123"/>
        <v>1</v>
      </c>
      <c r="AT281">
        <f t="shared" si="124"/>
        <v>1</v>
      </c>
      <c r="AU281">
        <f t="shared" si="125"/>
        <v>1</v>
      </c>
    </row>
    <row r="282" spans="2:47" x14ac:dyDescent="0.35">
      <c r="B282" t="str">
        <f t="shared" si="101"/>
        <v xml:space="preserve">&lt;li&gt; Rome Odunze, WR, Bears. Bye: 7.  &lt;/li&gt;  </v>
      </c>
      <c r="C282" t="str">
        <f t="shared" si="102"/>
        <v xml:space="preserve">&lt;li&gt; Rome Odunze, WR, Bears. Bye: 7.  -- &lt;b&gt;$1&lt;/b&gt; &lt;/li&gt;  </v>
      </c>
      <c r="D282" t="str">
        <f t="shared" si="103"/>
        <v xml:space="preserve">&lt;li&gt; Rome Odunze, WR, Bears. Bye: 7.  -- &lt;b&gt;$1&lt;/b&gt; &lt;/li&gt;  </v>
      </c>
      <c r="E282" t="str">
        <f t="shared" si="104"/>
        <v xml:space="preserve">&lt;li&gt; Rome Odunze, WR, Bears. Bye: 7.  -- &lt;b&gt;$1&lt;/b&gt; &lt;/li&gt;  </v>
      </c>
      <c r="F282" t="str">
        <f t="shared" si="105"/>
        <v xml:space="preserve">&lt;li&gt; Rome Odunze, WR, Bears. Bye: 7.  -- &lt;b&gt;$1&lt;/b&gt; &lt;/li&gt;  </v>
      </c>
      <c r="G282" t="str">
        <f t="shared" si="106"/>
        <v xml:space="preserve">&lt;li&gt; Rome Odunze, WR, Bears. Bye: 7.  -- &lt;b&gt;$1&lt;/b&gt; &lt;/li&gt;  </v>
      </c>
      <c r="H282" t="s">
        <v>139</v>
      </c>
      <c r="I282" t="s">
        <v>140</v>
      </c>
      <c r="J282" t="s">
        <v>141</v>
      </c>
      <c r="K282" t="s">
        <v>142</v>
      </c>
      <c r="L282" t="s">
        <v>143</v>
      </c>
      <c r="M282" t="s">
        <v>144</v>
      </c>
      <c r="N282" t="s">
        <v>145</v>
      </c>
      <c r="O282" t="s">
        <v>146</v>
      </c>
      <c r="P282" t="str">
        <f t="shared" si="107"/>
        <v xml:space="preserve">
</v>
      </c>
      <c r="Q282" t="str">
        <f t="shared" si="108"/>
        <v xml:space="preserve"> </v>
      </c>
      <c r="R282" t="str">
        <f t="shared" si="109"/>
        <v/>
      </c>
      <c r="S282" t="str">
        <f t="shared" si="110"/>
        <v/>
      </c>
      <c r="T282" t="str">
        <f t="shared" si="111"/>
        <v/>
      </c>
      <c r="U282" t="str">
        <f t="shared" si="112"/>
        <v/>
      </c>
      <c r="V282" t="str">
        <f t="shared" si="113"/>
        <v/>
      </c>
      <c r="W282">
        <f t="shared" si="114"/>
        <v>281</v>
      </c>
      <c r="X282" s="11" t="s">
        <v>147</v>
      </c>
      <c r="Y282" s="12" t="s">
        <v>148</v>
      </c>
      <c r="Z282" s="12" t="s">
        <v>149</v>
      </c>
      <c r="AA282" s="12" t="s">
        <v>150</v>
      </c>
      <c r="AB282" s="1" t="str">
        <f>CONCATENATE(WRs!B66," ",WRs!A66)</f>
        <v>Rome Odunze</v>
      </c>
      <c r="AC282" t="str">
        <f>WRs!E66</f>
        <v>WR</v>
      </c>
      <c r="AD282" t="str">
        <f>WRs!C66</f>
        <v>Bears</v>
      </c>
      <c r="AE282">
        <f>WRs!D66</f>
        <v>7</v>
      </c>
      <c r="AF282">
        <f>WRs!P66</f>
        <v>-12</v>
      </c>
      <c r="AG282">
        <f>WRs!R66</f>
        <v>-34</v>
      </c>
      <c r="AH282">
        <f>WRs!T66</f>
        <v>-4</v>
      </c>
      <c r="AI282">
        <f>WRs!V66</f>
        <v>-12</v>
      </c>
      <c r="AJ282" s="70">
        <f>WRs!X66</f>
        <v>-14</v>
      </c>
      <c r="AK282" t="str">
        <f t="shared" si="115"/>
        <v>Rome Odunze</v>
      </c>
      <c r="AL282" s="52">
        <f t="shared" si="116"/>
        <v>1</v>
      </c>
      <c r="AM282" s="52">
        <f t="shared" si="117"/>
        <v>1</v>
      </c>
      <c r="AN282" s="52">
        <f t="shared" si="118"/>
        <v>1</v>
      </c>
      <c r="AO282" s="52">
        <f t="shared" si="119"/>
        <v>1</v>
      </c>
      <c r="AP282" s="52">
        <f t="shared" si="120"/>
        <v>1</v>
      </c>
      <c r="AQ282">
        <f t="shared" si="121"/>
        <v>1</v>
      </c>
      <c r="AR282">
        <f t="shared" si="122"/>
        <v>1</v>
      </c>
      <c r="AS282">
        <f t="shared" si="123"/>
        <v>1</v>
      </c>
      <c r="AT282">
        <f t="shared" si="124"/>
        <v>1</v>
      </c>
      <c r="AU282">
        <f t="shared" si="125"/>
        <v>1</v>
      </c>
    </row>
    <row r="283" spans="2:47" x14ac:dyDescent="0.35">
      <c r="B283" t="str">
        <f t="shared" si="101"/>
        <v xml:space="preserve">&lt;li&gt; Demario Douglas, WR, Patriots. Bye: 14.  &lt;/li&gt;  </v>
      </c>
      <c r="C283" t="str">
        <f t="shared" si="102"/>
        <v xml:space="preserve">&lt;li&gt; Demario Douglas, WR, Patriots. Bye: 14.  -- &lt;b&gt;$1&lt;/b&gt; &lt;/li&gt;  </v>
      </c>
      <c r="D283" t="str">
        <f t="shared" si="103"/>
        <v xml:space="preserve">&lt;li&gt; Demario Douglas, WR, Patriots. Bye: 14.  -- &lt;b&gt;$1&lt;/b&gt; &lt;/li&gt;  </v>
      </c>
      <c r="E283" t="str">
        <f t="shared" si="104"/>
        <v xml:space="preserve">&lt;li&gt; Demario Douglas, WR, Patriots. Bye: 14.  -- &lt;b&gt;$1&lt;/b&gt; &lt;/li&gt;  </v>
      </c>
      <c r="F283" t="str">
        <f t="shared" si="105"/>
        <v xml:space="preserve">&lt;li&gt; Demario Douglas, WR, Patriots. Bye: 14.  -- &lt;b&gt;$1&lt;/b&gt; &lt;/li&gt;  </v>
      </c>
      <c r="G283" t="str">
        <f t="shared" si="106"/>
        <v xml:space="preserve">&lt;li&gt; Demario Douglas, WR, Patriots. Bye: 14.  -- &lt;b&gt;$1&lt;/b&gt; &lt;/li&gt;  </v>
      </c>
      <c r="H283" t="s">
        <v>139</v>
      </c>
      <c r="I283" t="s">
        <v>140</v>
      </c>
      <c r="J283" t="s">
        <v>141</v>
      </c>
      <c r="K283" t="s">
        <v>142</v>
      </c>
      <c r="L283" t="s">
        <v>143</v>
      </c>
      <c r="M283" t="s">
        <v>144</v>
      </c>
      <c r="N283" t="s">
        <v>145</v>
      </c>
      <c r="O283" t="s">
        <v>146</v>
      </c>
      <c r="P283" t="str">
        <f t="shared" si="107"/>
        <v xml:space="preserve">
</v>
      </c>
      <c r="Q283" t="str">
        <f t="shared" si="108"/>
        <v xml:space="preserve"> </v>
      </c>
      <c r="R283" t="str">
        <f t="shared" si="109"/>
        <v/>
      </c>
      <c r="S283" t="str">
        <f t="shared" si="110"/>
        <v/>
      </c>
      <c r="T283" t="str">
        <f t="shared" si="111"/>
        <v/>
      </c>
      <c r="U283" t="str">
        <f t="shared" si="112"/>
        <v/>
      </c>
      <c r="V283" t="str">
        <f t="shared" si="113"/>
        <v/>
      </c>
      <c r="W283">
        <f t="shared" si="114"/>
        <v>282</v>
      </c>
      <c r="X283" s="11" t="s">
        <v>147</v>
      </c>
      <c r="Y283" s="12" t="s">
        <v>148</v>
      </c>
      <c r="Z283" s="12" t="s">
        <v>149</v>
      </c>
      <c r="AA283" s="12" t="s">
        <v>150</v>
      </c>
      <c r="AB283" s="1" t="str">
        <f>CONCATENATE(WRs!B67," ",WRs!A67)</f>
        <v>Demario Douglas</v>
      </c>
      <c r="AC283" t="str">
        <f>WRs!E67</f>
        <v>WR</v>
      </c>
      <c r="AD283" t="str">
        <f>WRs!C67</f>
        <v>Patriots</v>
      </c>
      <c r="AE283">
        <f>WRs!D67</f>
        <v>14</v>
      </c>
      <c r="AF283">
        <f>WRs!P67</f>
        <v>-30</v>
      </c>
      <c r="AG283">
        <f>WRs!R67</f>
        <v>-34</v>
      </c>
      <c r="AH283">
        <f>WRs!T67</f>
        <v>-21</v>
      </c>
      <c r="AI283">
        <f>WRs!V67</f>
        <v>-30</v>
      </c>
      <c r="AJ283" s="70">
        <f>WRs!X67</f>
        <v>-32</v>
      </c>
      <c r="AK283" t="str">
        <f t="shared" si="115"/>
        <v>Demario Douglas</v>
      </c>
      <c r="AL283" s="52">
        <f t="shared" si="116"/>
        <v>1</v>
      </c>
      <c r="AM283" s="52">
        <f t="shared" si="117"/>
        <v>1</v>
      </c>
      <c r="AN283" s="52">
        <f t="shared" si="118"/>
        <v>1</v>
      </c>
      <c r="AO283" s="52">
        <f t="shared" si="119"/>
        <v>1</v>
      </c>
      <c r="AP283" s="52">
        <f t="shared" si="120"/>
        <v>1</v>
      </c>
      <c r="AQ283">
        <f t="shared" si="121"/>
        <v>1</v>
      </c>
      <c r="AR283">
        <f t="shared" si="122"/>
        <v>1</v>
      </c>
      <c r="AS283">
        <f t="shared" si="123"/>
        <v>1</v>
      </c>
      <c r="AT283">
        <f t="shared" si="124"/>
        <v>1</v>
      </c>
      <c r="AU283">
        <f t="shared" si="125"/>
        <v>1</v>
      </c>
    </row>
    <row r="284" spans="2:47" x14ac:dyDescent="0.35">
      <c r="B284" t="str">
        <f t="shared" si="101"/>
        <v xml:space="preserve">&lt;li&gt; Brandin Cooks, WR, Cowboys. Bye: 7.  &lt;/li&gt;  </v>
      </c>
      <c r="C284" t="str">
        <f t="shared" si="102"/>
        <v xml:space="preserve">&lt;li&gt; Brandin Cooks, WR, Cowboys. Bye: 7.  -- &lt;b&gt;$1&lt;/b&gt; &lt;/li&gt;  </v>
      </c>
      <c r="D284" t="str">
        <f t="shared" si="103"/>
        <v xml:space="preserve">&lt;li&gt; Brandin Cooks, WR, Cowboys. Bye: 7.  -- &lt;b&gt;$1&lt;/b&gt; &lt;/li&gt;  </v>
      </c>
      <c r="E284" t="str">
        <f t="shared" si="104"/>
        <v xml:space="preserve">&lt;li&gt; Brandin Cooks, WR, Cowboys. Bye: 7.  -- &lt;b&gt;$1&lt;/b&gt; &lt;/li&gt;  </v>
      </c>
      <c r="F284" t="str">
        <f t="shared" si="105"/>
        <v xml:space="preserve">&lt;li&gt; Brandin Cooks, WR, Cowboys. Bye: 7.  -- &lt;b&gt;$1&lt;/b&gt; &lt;/li&gt;  </v>
      </c>
      <c r="G284" t="str">
        <f t="shared" si="106"/>
        <v xml:space="preserve">&lt;li&gt; Brandin Cooks, WR, Cowboys. Bye: 7.  -- &lt;b&gt;$1&lt;/b&gt; &lt;/li&gt;  </v>
      </c>
      <c r="H284" t="s">
        <v>139</v>
      </c>
      <c r="I284" t="s">
        <v>140</v>
      </c>
      <c r="J284" t="s">
        <v>141</v>
      </c>
      <c r="K284" t="s">
        <v>142</v>
      </c>
      <c r="L284" t="s">
        <v>143</v>
      </c>
      <c r="M284" t="s">
        <v>144</v>
      </c>
      <c r="N284" t="s">
        <v>145</v>
      </c>
      <c r="O284" t="s">
        <v>146</v>
      </c>
      <c r="P284" t="str">
        <f t="shared" si="107"/>
        <v xml:space="preserve">
</v>
      </c>
      <c r="Q284" t="str">
        <f t="shared" si="108"/>
        <v xml:space="preserve"> </v>
      </c>
      <c r="R284" t="str">
        <f t="shared" si="109"/>
        <v/>
      </c>
      <c r="S284" t="str">
        <f t="shared" si="110"/>
        <v/>
      </c>
      <c r="T284" t="str">
        <f t="shared" si="111"/>
        <v/>
      </c>
      <c r="U284" t="str">
        <f t="shared" si="112"/>
        <v/>
      </c>
      <c r="V284" t="str">
        <f t="shared" si="113"/>
        <v/>
      </c>
      <c r="W284">
        <f t="shared" si="114"/>
        <v>283</v>
      </c>
      <c r="X284" s="11" t="s">
        <v>147</v>
      </c>
      <c r="Y284" s="12" t="s">
        <v>148</v>
      </c>
      <c r="Z284" s="12" t="s">
        <v>149</v>
      </c>
      <c r="AA284" s="12" t="s">
        <v>150</v>
      </c>
      <c r="AB284" s="1" t="str">
        <f>CONCATENATE(WRs!B68," ",WRs!A68)</f>
        <v>Brandin Cooks</v>
      </c>
      <c r="AC284" t="str">
        <f>WRs!E68</f>
        <v>WR</v>
      </c>
      <c r="AD284" t="str">
        <f>WRs!C68</f>
        <v>Cowboys</v>
      </c>
      <c r="AE284">
        <f>WRs!D68</f>
        <v>7</v>
      </c>
      <c r="AF284">
        <f>WRs!P68</f>
        <v>-19</v>
      </c>
      <c r="AG284">
        <f>WRs!R68</f>
        <v>-35</v>
      </c>
      <c r="AH284">
        <f>WRs!T68</f>
        <v>-6</v>
      </c>
      <c r="AI284">
        <f>WRs!V68</f>
        <v>-19</v>
      </c>
      <c r="AJ284" s="70">
        <f>WRs!X68</f>
        <v>-21</v>
      </c>
      <c r="AK284" t="str">
        <f t="shared" si="115"/>
        <v>Brandin Cooks</v>
      </c>
      <c r="AL284" s="52">
        <f t="shared" si="116"/>
        <v>1</v>
      </c>
      <c r="AM284" s="52">
        <f t="shared" si="117"/>
        <v>1</v>
      </c>
      <c r="AN284" s="52">
        <f t="shared" si="118"/>
        <v>1</v>
      </c>
      <c r="AO284" s="52">
        <f t="shared" si="119"/>
        <v>1</v>
      </c>
      <c r="AP284" s="52">
        <f t="shared" si="120"/>
        <v>1</v>
      </c>
      <c r="AQ284">
        <f t="shared" si="121"/>
        <v>1</v>
      </c>
      <c r="AR284">
        <f t="shared" si="122"/>
        <v>1</v>
      </c>
      <c r="AS284">
        <f t="shared" si="123"/>
        <v>1</v>
      </c>
      <c r="AT284">
        <f t="shared" si="124"/>
        <v>1</v>
      </c>
      <c r="AU284">
        <f t="shared" si="125"/>
        <v>1</v>
      </c>
    </row>
    <row r="285" spans="2:47" x14ac:dyDescent="0.35">
      <c r="B285" t="str">
        <f t="shared" si="101"/>
        <v xml:space="preserve">&lt;li&gt; Jahan Dotson, WR, Eagles. Bye: 5.  &lt;/li&gt;  </v>
      </c>
      <c r="C285" t="str">
        <f t="shared" si="102"/>
        <v xml:space="preserve">&lt;li&gt; Jahan Dotson, WR, Eagles. Bye: 5.  -- &lt;b&gt;$1&lt;/b&gt; &lt;/li&gt;  </v>
      </c>
      <c r="D285" t="str">
        <f t="shared" si="103"/>
        <v xml:space="preserve">&lt;li&gt; Jahan Dotson, WR, Eagles. Bye: 5.  -- &lt;b&gt;$1&lt;/b&gt; &lt;/li&gt;  </v>
      </c>
      <c r="E285" t="str">
        <f t="shared" si="104"/>
        <v xml:space="preserve">&lt;li&gt; Jahan Dotson, WR, Eagles. Bye: 5.  -- &lt;b&gt;$1&lt;/b&gt; &lt;/li&gt;  </v>
      </c>
      <c r="F285" t="str">
        <f t="shared" si="105"/>
        <v xml:space="preserve">&lt;li&gt; Jahan Dotson, WR, Eagles. Bye: 5.  -- &lt;b&gt;$1&lt;/b&gt; &lt;/li&gt;  </v>
      </c>
      <c r="G285" t="str">
        <f t="shared" si="106"/>
        <v xml:space="preserve">&lt;li&gt; Jahan Dotson, WR, Eagles. Bye: 5.  -- &lt;b&gt;$1&lt;/b&gt; &lt;/li&gt;  </v>
      </c>
      <c r="H285" t="s">
        <v>139</v>
      </c>
      <c r="I285" t="s">
        <v>140</v>
      </c>
      <c r="J285" t="s">
        <v>141</v>
      </c>
      <c r="K285" t="s">
        <v>142</v>
      </c>
      <c r="L285" t="s">
        <v>143</v>
      </c>
      <c r="M285" t="s">
        <v>144</v>
      </c>
      <c r="N285" t="s">
        <v>145</v>
      </c>
      <c r="O285" t="s">
        <v>146</v>
      </c>
      <c r="P285" t="str">
        <f t="shared" si="107"/>
        <v xml:space="preserve">
</v>
      </c>
      <c r="Q285" t="str">
        <f t="shared" si="108"/>
        <v xml:space="preserve"> </v>
      </c>
      <c r="R285" t="str">
        <f t="shared" si="109"/>
        <v/>
      </c>
      <c r="S285" t="str">
        <f t="shared" si="110"/>
        <v/>
      </c>
      <c r="T285" t="str">
        <f t="shared" si="111"/>
        <v/>
      </c>
      <c r="U285" t="str">
        <f t="shared" si="112"/>
        <v/>
      </c>
      <c r="V285" t="str">
        <f t="shared" si="113"/>
        <v/>
      </c>
      <c r="W285">
        <f t="shared" si="114"/>
        <v>284</v>
      </c>
      <c r="X285" s="11" t="s">
        <v>147</v>
      </c>
      <c r="Y285" s="12" t="s">
        <v>148</v>
      </c>
      <c r="Z285" s="12" t="s">
        <v>149</v>
      </c>
      <c r="AA285" s="12" t="s">
        <v>150</v>
      </c>
      <c r="AB285" s="1" t="str">
        <f>CONCATENATE(WRs!B69," ",WRs!A69)</f>
        <v>Jahan Dotson</v>
      </c>
      <c r="AC285" t="str">
        <f>WRs!E69</f>
        <v>WR</v>
      </c>
      <c r="AD285" t="str">
        <f>WRs!C69</f>
        <v>Eagles</v>
      </c>
      <c r="AE285">
        <f>WRs!D69</f>
        <v>5</v>
      </c>
      <c r="AF285">
        <f>WRs!P69</f>
        <v>-13</v>
      </c>
      <c r="AG285">
        <f>WRs!R69</f>
        <v>-36</v>
      </c>
      <c r="AH285">
        <f>WRs!T69</f>
        <v>-3</v>
      </c>
      <c r="AI285">
        <f>WRs!V69</f>
        <v>-13</v>
      </c>
      <c r="AJ285" s="70">
        <f>WRs!X69</f>
        <v>-15</v>
      </c>
      <c r="AK285" t="str">
        <f t="shared" si="115"/>
        <v>Jahan Dotson</v>
      </c>
      <c r="AL285" s="52">
        <f t="shared" si="116"/>
        <v>1</v>
      </c>
      <c r="AM285" s="52">
        <f t="shared" si="117"/>
        <v>1</v>
      </c>
      <c r="AN285" s="52">
        <f t="shared" si="118"/>
        <v>1</v>
      </c>
      <c r="AO285" s="52">
        <f t="shared" si="119"/>
        <v>1</v>
      </c>
      <c r="AP285" s="52">
        <f t="shared" si="120"/>
        <v>1</v>
      </c>
      <c r="AQ285">
        <f t="shared" si="121"/>
        <v>1</v>
      </c>
      <c r="AR285">
        <f t="shared" si="122"/>
        <v>1</v>
      </c>
      <c r="AS285">
        <f t="shared" si="123"/>
        <v>1</v>
      </c>
      <c r="AT285">
        <f t="shared" si="124"/>
        <v>1</v>
      </c>
      <c r="AU285">
        <f t="shared" si="125"/>
        <v>1</v>
      </c>
    </row>
    <row r="286" spans="2:47" x14ac:dyDescent="0.35">
      <c r="B286" t="str">
        <f t="shared" si="101"/>
        <v xml:space="preserve">&lt;li&gt; Gabriel Davis, WR, Jaguars. Bye: 12.  &lt;/li&gt;  </v>
      </c>
      <c r="C286" t="str">
        <f t="shared" si="102"/>
        <v xml:space="preserve">&lt;li&gt; Gabriel Davis, WR, Jaguars. Bye: 12.  -- &lt;b&gt;$1&lt;/b&gt; &lt;/li&gt;  </v>
      </c>
      <c r="D286" t="str">
        <f t="shared" si="103"/>
        <v xml:space="preserve">&lt;li&gt; Gabriel Davis, WR, Jaguars. Bye: 12.  -- &lt;b&gt;$1&lt;/b&gt; &lt;/li&gt;  </v>
      </c>
      <c r="E286" t="str">
        <f t="shared" si="104"/>
        <v xml:space="preserve">&lt;li&gt; Gabriel Davis, WR, Jaguars. Bye: 12.  -- &lt;b&gt;$1&lt;/b&gt; &lt;/li&gt;  </v>
      </c>
      <c r="F286" t="str">
        <f t="shared" si="105"/>
        <v xml:space="preserve">&lt;li&gt; Gabriel Davis, WR, Jaguars. Bye: 12.  -- &lt;b&gt;$1&lt;/b&gt; &lt;/li&gt;  </v>
      </c>
      <c r="G286" t="str">
        <f t="shared" si="106"/>
        <v xml:space="preserve">&lt;li&gt; Gabriel Davis, WR, Jaguars. Bye: 12.  -- &lt;b&gt;$1&lt;/b&gt; &lt;/li&gt;  </v>
      </c>
      <c r="H286" t="s">
        <v>139</v>
      </c>
      <c r="I286" t="s">
        <v>140</v>
      </c>
      <c r="J286" t="s">
        <v>141</v>
      </c>
      <c r="K286" t="s">
        <v>142</v>
      </c>
      <c r="L286" t="s">
        <v>143</v>
      </c>
      <c r="M286" t="s">
        <v>144</v>
      </c>
      <c r="N286" t="s">
        <v>145</v>
      </c>
      <c r="O286" t="s">
        <v>146</v>
      </c>
      <c r="P286" t="str">
        <f t="shared" si="107"/>
        <v xml:space="preserve">
</v>
      </c>
      <c r="Q286" t="str">
        <f t="shared" si="108"/>
        <v xml:space="preserve"> </v>
      </c>
      <c r="R286" t="str">
        <f t="shared" si="109"/>
        <v/>
      </c>
      <c r="S286" t="str">
        <f t="shared" si="110"/>
        <v/>
      </c>
      <c r="T286" t="str">
        <f t="shared" si="111"/>
        <v/>
      </c>
      <c r="U286" t="str">
        <f t="shared" si="112"/>
        <v/>
      </c>
      <c r="V286" t="str">
        <f t="shared" si="113"/>
        <v/>
      </c>
      <c r="W286">
        <f t="shared" si="114"/>
        <v>285</v>
      </c>
      <c r="X286" s="11" t="s">
        <v>147</v>
      </c>
      <c r="Y286" s="12" t="s">
        <v>148</v>
      </c>
      <c r="Z286" s="12" t="s">
        <v>149</v>
      </c>
      <c r="AA286" s="12" t="s">
        <v>150</v>
      </c>
      <c r="AB286" s="1" t="str">
        <f>CONCATENATE(WRs!B70," ",WRs!A70)</f>
        <v>Gabriel Davis</v>
      </c>
      <c r="AC286" t="str">
        <f>WRs!E70</f>
        <v>WR</v>
      </c>
      <c r="AD286" t="str">
        <f>WRs!C70</f>
        <v>Jaguars</v>
      </c>
      <c r="AE286">
        <f>WRs!D70</f>
        <v>12</v>
      </c>
      <c r="AF286">
        <f>WRs!P70</f>
        <v>-10</v>
      </c>
      <c r="AG286">
        <f>WRs!R70</f>
        <v>-37</v>
      </c>
      <c r="AH286">
        <f>WRs!T70</f>
        <v>-2</v>
      </c>
      <c r="AI286">
        <f>WRs!V70</f>
        <v>-10</v>
      </c>
      <c r="AJ286" s="70">
        <f>WRs!X70</f>
        <v>-12</v>
      </c>
      <c r="AK286" t="str">
        <f t="shared" si="115"/>
        <v>Gabriel Davis</v>
      </c>
      <c r="AL286" s="52">
        <f t="shared" si="116"/>
        <v>1</v>
      </c>
      <c r="AM286" s="52">
        <f t="shared" si="117"/>
        <v>1</v>
      </c>
      <c r="AN286" s="52">
        <f t="shared" si="118"/>
        <v>1</v>
      </c>
      <c r="AO286" s="52">
        <f t="shared" si="119"/>
        <v>1</v>
      </c>
      <c r="AP286" s="52">
        <f t="shared" si="120"/>
        <v>1</v>
      </c>
      <c r="AQ286">
        <f t="shared" si="121"/>
        <v>1</v>
      </c>
      <c r="AR286">
        <f t="shared" si="122"/>
        <v>1</v>
      </c>
      <c r="AS286">
        <f t="shared" si="123"/>
        <v>1</v>
      </c>
      <c r="AT286">
        <f t="shared" si="124"/>
        <v>1</v>
      </c>
      <c r="AU286">
        <f t="shared" si="125"/>
        <v>1</v>
      </c>
    </row>
    <row r="287" spans="2:47" x14ac:dyDescent="0.35">
      <c r="B287" t="str">
        <f t="shared" si="101"/>
        <v xml:space="preserve">&lt;li&gt; Greg Dortch, WR, Cardinals. Bye: 11.  &lt;/li&gt;  </v>
      </c>
      <c r="C287" t="str">
        <f t="shared" si="102"/>
        <v xml:space="preserve">&lt;li&gt; Greg Dortch, WR, Cardinals. Bye: 11.  -- &lt;b&gt;$1&lt;/b&gt; &lt;/li&gt;  </v>
      </c>
      <c r="D287" t="str">
        <f t="shared" si="103"/>
        <v xml:space="preserve">&lt;li&gt; Greg Dortch, WR, Cardinals. Bye: 11.  -- &lt;b&gt;$1&lt;/b&gt; &lt;/li&gt;  </v>
      </c>
      <c r="E287" t="str">
        <f t="shared" si="104"/>
        <v xml:space="preserve">&lt;li&gt; Greg Dortch, WR, Cardinals. Bye: 11.  -- &lt;b&gt;$1&lt;/b&gt; &lt;/li&gt;  </v>
      </c>
      <c r="F287" t="str">
        <f t="shared" si="105"/>
        <v xml:space="preserve">&lt;li&gt; Greg Dortch, WR, Cardinals. Bye: 11.  -- &lt;b&gt;$1&lt;/b&gt; &lt;/li&gt;  </v>
      </c>
      <c r="G287" t="str">
        <f t="shared" si="106"/>
        <v xml:space="preserve">&lt;li&gt; Greg Dortch, WR, Cardinals. Bye: 11.  -- &lt;b&gt;$1&lt;/b&gt; &lt;/li&gt;  </v>
      </c>
      <c r="H287" t="s">
        <v>139</v>
      </c>
      <c r="I287" t="s">
        <v>140</v>
      </c>
      <c r="J287" t="s">
        <v>141</v>
      </c>
      <c r="K287" t="s">
        <v>142</v>
      </c>
      <c r="L287" t="s">
        <v>143</v>
      </c>
      <c r="M287" t="s">
        <v>144</v>
      </c>
      <c r="N287" t="s">
        <v>145</v>
      </c>
      <c r="O287" t="s">
        <v>146</v>
      </c>
      <c r="P287" t="str">
        <f t="shared" si="107"/>
        <v xml:space="preserve">
</v>
      </c>
      <c r="Q287" t="str">
        <f t="shared" si="108"/>
        <v xml:space="preserve"> </v>
      </c>
      <c r="R287" t="str">
        <f t="shared" si="109"/>
        <v/>
      </c>
      <c r="S287" t="str">
        <f t="shared" si="110"/>
        <v/>
      </c>
      <c r="T287" t="str">
        <f t="shared" si="111"/>
        <v/>
      </c>
      <c r="U287" t="str">
        <f t="shared" si="112"/>
        <v/>
      </c>
      <c r="V287" t="str">
        <f t="shared" si="113"/>
        <v/>
      </c>
      <c r="W287">
        <f t="shared" si="114"/>
        <v>286</v>
      </c>
      <c r="X287" s="11" t="s">
        <v>147</v>
      </c>
      <c r="Y287" s="12" t="s">
        <v>148</v>
      </c>
      <c r="Z287" s="12" t="s">
        <v>149</v>
      </c>
      <c r="AA287" s="12" t="s">
        <v>150</v>
      </c>
      <c r="AB287" s="1" t="str">
        <f>CONCATENATE(WRs!B71," ",WRs!A71)</f>
        <v>Greg Dortch</v>
      </c>
      <c r="AC287" t="str">
        <f>WRs!E71</f>
        <v>WR</v>
      </c>
      <c r="AD287" t="str">
        <f>WRs!C71</f>
        <v>Cardinals</v>
      </c>
      <c r="AE287">
        <f>WRs!D71</f>
        <v>11</v>
      </c>
      <c r="AF287">
        <f>WRs!P71</f>
        <v>-32</v>
      </c>
      <c r="AG287">
        <f>WRs!R71</f>
        <v>-38</v>
      </c>
      <c r="AH287">
        <f>WRs!T71</f>
        <v>-22</v>
      </c>
      <c r="AI287">
        <f>WRs!V71</f>
        <v>-32</v>
      </c>
      <c r="AJ287" s="70">
        <f>WRs!X71</f>
        <v>-34</v>
      </c>
      <c r="AK287" t="str">
        <f t="shared" si="115"/>
        <v>Greg Dortch</v>
      </c>
      <c r="AL287" s="52">
        <f t="shared" si="116"/>
        <v>1</v>
      </c>
      <c r="AM287" s="52">
        <f t="shared" si="117"/>
        <v>1</v>
      </c>
      <c r="AN287" s="52">
        <f t="shared" si="118"/>
        <v>1</v>
      </c>
      <c r="AO287" s="52">
        <f t="shared" si="119"/>
        <v>1</v>
      </c>
      <c r="AP287" s="52">
        <f t="shared" si="120"/>
        <v>1</v>
      </c>
      <c r="AQ287">
        <f t="shared" si="121"/>
        <v>1</v>
      </c>
      <c r="AR287">
        <f t="shared" si="122"/>
        <v>1</v>
      </c>
      <c r="AS287">
        <f t="shared" si="123"/>
        <v>1</v>
      </c>
      <c r="AT287">
        <f t="shared" si="124"/>
        <v>1</v>
      </c>
      <c r="AU287">
        <f t="shared" si="125"/>
        <v>1</v>
      </c>
    </row>
    <row r="288" spans="2:47" x14ac:dyDescent="0.35">
      <c r="B288" t="str">
        <f t="shared" si="101"/>
        <v xml:space="preserve">&lt;li&gt; Jameson Williams, WR, Lions. Bye: 5.  &lt;/li&gt;  </v>
      </c>
      <c r="C288" t="str">
        <f t="shared" si="102"/>
        <v xml:space="preserve">&lt;li&gt; Jameson Williams, WR, Lions. Bye: 5.  -- &lt;b&gt;$1&lt;/b&gt; &lt;/li&gt;  </v>
      </c>
      <c r="D288" t="str">
        <f t="shared" si="103"/>
        <v xml:space="preserve">&lt;li&gt; Jameson Williams, WR, Lions. Bye: 5.  -- &lt;b&gt;$1&lt;/b&gt; &lt;/li&gt;  </v>
      </c>
      <c r="E288" t="str">
        <f t="shared" si="104"/>
        <v xml:space="preserve">&lt;li&gt; Jameson Williams, WR, Lions. Bye: 5.  -- &lt;b&gt;$1&lt;/b&gt; &lt;/li&gt;  </v>
      </c>
      <c r="F288" t="str">
        <f t="shared" si="105"/>
        <v xml:space="preserve">&lt;li&gt; Jameson Williams, WR, Lions. Bye: 5.  -- &lt;b&gt;$1&lt;/b&gt; &lt;/li&gt;  </v>
      </c>
      <c r="G288" t="str">
        <f t="shared" si="106"/>
        <v xml:space="preserve">&lt;li&gt; Jameson Williams, WR, Lions. Bye: 5.  -- &lt;b&gt;$1&lt;/b&gt; &lt;/li&gt;  </v>
      </c>
      <c r="H288" t="s">
        <v>139</v>
      </c>
      <c r="I288" t="s">
        <v>140</v>
      </c>
      <c r="J288" t="s">
        <v>141</v>
      </c>
      <c r="K288" t="s">
        <v>142</v>
      </c>
      <c r="L288" t="s">
        <v>143</v>
      </c>
      <c r="M288" t="s">
        <v>144</v>
      </c>
      <c r="N288" t="s">
        <v>145</v>
      </c>
      <c r="O288" t="s">
        <v>146</v>
      </c>
      <c r="P288" t="str">
        <f t="shared" si="107"/>
        <v xml:space="preserve">
</v>
      </c>
      <c r="Q288" t="str">
        <f t="shared" si="108"/>
        <v xml:space="preserve"> </v>
      </c>
      <c r="R288" t="str">
        <f t="shared" si="109"/>
        <v/>
      </c>
      <c r="S288" t="str">
        <f t="shared" si="110"/>
        <v/>
      </c>
      <c r="T288" t="str">
        <f t="shared" si="111"/>
        <v/>
      </c>
      <c r="U288" t="str">
        <f t="shared" si="112"/>
        <v/>
      </c>
      <c r="V288" t="str">
        <f t="shared" si="113"/>
        <v/>
      </c>
      <c r="W288">
        <f t="shared" si="114"/>
        <v>287</v>
      </c>
      <c r="X288" s="11" t="s">
        <v>147</v>
      </c>
      <c r="Y288" s="12" t="s">
        <v>148</v>
      </c>
      <c r="Z288" s="12" t="s">
        <v>149</v>
      </c>
      <c r="AA288" s="12" t="s">
        <v>150</v>
      </c>
      <c r="AB288" s="1" t="str">
        <f>CONCATENATE(WRs!B72," ",WRs!A72)</f>
        <v>Jameson Williams</v>
      </c>
      <c r="AC288" t="str">
        <f>WRs!E72</f>
        <v>WR</v>
      </c>
      <c r="AD288" t="str">
        <f>WRs!C72</f>
        <v>Lions</v>
      </c>
      <c r="AE288">
        <f>WRs!D72</f>
        <v>5</v>
      </c>
      <c r="AF288">
        <f>WRs!P72</f>
        <v>-15</v>
      </c>
      <c r="AG288">
        <f>WRs!R72</f>
        <v>-41</v>
      </c>
      <c r="AH288">
        <f>WRs!T72</f>
        <v>-8</v>
      </c>
      <c r="AI288">
        <f>WRs!V72</f>
        <v>-15</v>
      </c>
      <c r="AJ288" s="70">
        <f>WRs!X72</f>
        <v>-17</v>
      </c>
      <c r="AK288" t="str">
        <f t="shared" si="115"/>
        <v>Jameson Williams</v>
      </c>
      <c r="AL288" s="52">
        <f t="shared" si="116"/>
        <v>1</v>
      </c>
      <c r="AM288" s="52">
        <f t="shared" si="117"/>
        <v>1</v>
      </c>
      <c r="AN288" s="52">
        <f t="shared" si="118"/>
        <v>1</v>
      </c>
      <c r="AO288" s="52">
        <f t="shared" si="119"/>
        <v>1</v>
      </c>
      <c r="AP288" s="52">
        <f t="shared" si="120"/>
        <v>1</v>
      </c>
      <c r="AQ288">
        <f t="shared" si="121"/>
        <v>1</v>
      </c>
      <c r="AR288">
        <f t="shared" si="122"/>
        <v>1</v>
      </c>
      <c r="AS288">
        <f t="shared" si="123"/>
        <v>1</v>
      </c>
      <c r="AT288">
        <f t="shared" si="124"/>
        <v>1</v>
      </c>
      <c r="AU288">
        <f t="shared" si="125"/>
        <v>1</v>
      </c>
    </row>
    <row r="289" spans="2:47" x14ac:dyDescent="0.35">
      <c r="B289" t="str">
        <f t="shared" si="101"/>
        <v xml:space="preserve">&lt;li&gt; Tre Tucker, WR, Raiders. Bye: 10.  &lt;/li&gt;  </v>
      </c>
      <c r="C289" t="str">
        <f t="shared" si="102"/>
        <v xml:space="preserve">&lt;li&gt; Tre Tucker, WR, Raiders. Bye: 10.  -- &lt;b&gt;$1&lt;/b&gt; &lt;/li&gt;  </v>
      </c>
      <c r="D289" t="str">
        <f t="shared" si="103"/>
        <v xml:space="preserve">&lt;li&gt; Tre Tucker, WR, Raiders. Bye: 10.  -- &lt;b&gt;$1&lt;/b&gt; &lt;/li&gt;  </v>
      </c>
      <c r="E289" t="str">
        <f t="shared" si="104"/>
        <v xml:space="preserve">&lt;li&gt; Tre Tucker, WR, Raiders. Bye: 10.  -- &lt;b&gt;$1&lt;/b&gt; &lt;/li&gt;  </v>
      </c>
      <c r="F289" t="str">
        <f t="shared" si="105"/>
        <v xml:space="preserve">&lt;li&gt; Tre Tucker, WR, Raiders. Bye: 10.  -- &lt;b&gt;$1&lt;/b&gt; &lt;/li&gt;  </v>
      </c>
      <c r="G289" t="str">
        <f t="shared" si="106"/>
        <v xml:space="preserve">&lt;li&gt; Tre Tucker, WR, Raiders. Bye: 10.  -- &lt;b&gt;$1&lt;/b&gt; &lt;/li&gt;  </v>
      </c>
      <c r="H289" t="s">
        <v>139</v>
      </c>
      <c r="I289" t="s">
        <v>140</v>
      </c>
      <c r="J289" t="s">
        <v>141</v>
      </c>
      <c r="K289" t="s">
        <v>142</v>
      </c>
      <c r="L289" t="s">
        <v>143</v>
      </c>
      <c r="M289" t="s">
        <v>144</v>
      </c>
      <c r="N289" t="s">
        <v>145</v>
      </c>
      <c r="O289" t="s">
        <v>146</v>
      </c>
      <c r="P289" t="str">
        <f t="shared" si="107"/>
        <v xml:space="preserve">
</v>
      </c>
      <c r="Q289" t="str">
        <f t="shared" si="108"/>
        <v xml:space="preserve"> </v>
      </c>
      <c r="R289" t="str">
        <f t="shared" si="109"/>
        <v/>
      </c>
      <c r="S289" t="str">
        <f t="shared" si="110"/>
        <v/>
      </c>
      <c r="T289" t="str">
        <f t="shared" si="111"/>
        <v/>
      </c>
      <c r="U289" t="str">
        <f t="shared" si="112"/>
        <v/>
      </c>
      <c r="V289" t="str">
        <f t="shared" si="113"/>
        <v/>
      </c>
      <c r="W289">
        <f t="shared" si="114"/>
        <v>288</v>
      </c>
      <c r="X289" s="11" t="s">
        <v>147</v>
      </c>
      <c r="Y289" s="12" t="s">
        <v>148</v>
      </c>
      <c r="Z289" s="12" t="s">
        <v>149</v>
      </c>
      <c r="AA289" s="12" t="s">
        <v>150</v>
      </c>
      <c r="AB289" s="1" t="str">
        <f>CONCATENATE(WRs!B73," ",WRs!A73)</f>
        <v>Tre Tucker</v>
      </c>
      <c r="AC289" t="str">
        <f>WRs!E73</f>
        <v>WR</v>
      </c>
      <c r="AD289" t="str">
        <f>WRs!C73</f>
        <v>Raiders</v>
      </c>
      <c r="AE289">
        <f>WRs!D73</f>
        <v>10</v>
      </c>
      <c r="AF289">
        <f>WRs!P73</f>
        <v>-18</v>
      </c>
      <c r="AG289">
        <f>WRs!R73</f>
        <v>-44</v>
      </c>
      <c r="AH289">
        <f>WRs!T73</f>
        <v>-8</v>
      </c>
      <c r="AI289">
        <f>WRs!V73</f>
        <v>-18</v>
      </c>
      <c r="AJ289" s="70">
        <f>WRs!X73</f>
        <v>-20</v>
      </c>
      <c r="AK289" t="str">
        <f t="shared" si="115"/>
        <v>Tre Tucker</v>
      </c>
      <c r="AL289" s="52">
        <f t="shared" si="116"/>
        <v>1</v>
      </c>
      <c r="AM289" s="52">
        <f t="shared" si="117"/>
        <v>1</v>
      </c>
      <c r="AN289" s="52">
        <f t="shared" si="118"/>
        <v>1</v>
      </c>
      <c r="AO289" s="52">
        <f t="shared" si="119"/>
        <v>1</v>
      </c>
      <c r="AP289" s="52">
        <f t="shared" si="120"/>
        <v>1</v>
      </c>
      <c r="AQ289">
        <f t="shared" si="121"/>
        <v>1</v>
      </c>
      <c r="AR289">
        <f t="shared" si="122"/>
        <v>1</v>
      </c>
      <c r="AS289">
        <f t="shared" si="123"/>
        <v>1</v>
      </c>
      <c r="AT289">
        <f t="shared" si="124"/>
        <v>1</v>
      </c>
      <c r="AU289">
        <f t="shared" si="125"/>
        <v>1</v>
      </c>
    </row>
    <row r="290" spans="2:47" x14ac:dyDescent="0.35">
      <c r="B290" t="str">
        <f t="shared" si="101"/>
        <v xml:space="preserve">&lt;li&gt; Demarcus Robinson, WR, Rams. Bye: 6.  &lt;/li&gt;  </v>
      </c>
      <c r="C290" t="str">
        <f t="shared" si="102"/>
        <v xml:space="preserve">&lt;li&gt; Demarcus Robinson, WR, Rams. Bye: 6.  -- &lt;b&gt;$1&lt;/b&gt; &lt;/li&gt;  </v>
      </c>
      <c r="D290" t="str">
        <f t="shared" si="103"/>
        <v xml:space="preserve">&lt;li&gt; Demarcus Robinson, WR, Rams. Bye: 6.  -- &lt;b&gt;$1&lt;/b&gt; &lt;/li&gt;  </v>
      </c>
      <c r="E290" t="str">
        <f t="shared" si="104"/>
        <v xml:space="preserve">&lt;li&gt; Demarcus Robinson, WR, Rams. Bye: 6.  -- &lt;b&gt;$1&lt;/b&gt; &lt;/li&gt;  </v>
      </c>
      <c r="F290" t="str">
        <f t="shared" si="105"/>
        <v xml:space="preserve">&lt;li&gt; Demarcus Robinson, WR, Rams. Bye: 6.  -- &lt;b&gt;$1&lt;/b&gt; &lt;/li&gt;  </v>
      </c>
      <c r="G290" t="str">
        <f t="shared" si="106"/>
        <v xml:space="preserve">&lt;li&gt; Demarcus Robinson, WR, Rams. Bye: 6.  -- &lt;b&gt;$1&lt;/b&gt; &lt;/li&gt;  </v>
      </c>
      <c r="H290" t="s">
        <v>139</v>
      </c>
      <c r="I290" t="s">
        <v>140</v>
      </c>
      <c r="J290" t="s">
        <v>141</v>
      </c>
      <c r="K290" t="s">
        <v>142</v>
      </c>
      <c r="L290" t="s">
        <v>143</v>
      </c>
      <c r="M290" t="s">
        <v>144</v>
      </c>
      <c r="N290" t="s">
        <v>145</v>
      </c>
      <c r="O290" t="s">
        <v>146</v>
      </c>
      <c r="P290" t="str">
        <f t="shared" si="107"/>
        <v xml:space="preserve">
</v>
      </c>
      <c r="Q290" t="str">
        <f t="shared" si="108"/>
        <v xml:space="preserve"> </v>
      </c>
      <c r="R290" t="str">
        <f t="shared" si="109"/>
        <v/>
      </c>
      <c r="S290" t="str">
        <f t="shared" si="110"/>
        <v/>
      </c>
      <c r="T290" t="str">
        <f t="shared" si="111"/>
        <v/>
      </c>
      <c r="U290" t="str">
        <f t="shared" si="112"/>
        <v/>
      </c>
      <c r="V290" t="str">
        <f t="shared" si="113"/>
        <v/>
      </c>
      <c r="W290">
        <f t="shared" si="114"/>
        <v>289</v>
      </c>
      <c r="X290" s="11" t="s">
        <v>147</v>
      </c>
      <c r="Y290" s="12" t="s">
        <v>148</v>
      </c>
      <c r="Z290" s="12" t="s">
        <v>149</v>
      </c>
      <c r="AA290" s="12" t="s">
        <v>150</v>
      </c>
      <c r="AB290" s="1" t="str">
        <f>CONCATENATE(WRs!B74," ",WRs!A74)</f>
        <v>Demarcus Robinson</v>
      </c>
      <c r="AC290" t="str">
        <f>WRs!E74</f>
        <v>WR</v>
      </c>
      <c r="AD290" t="str">
        <f>WRs!C74</f>
        <v>Rams</v>
      </c>
      <c r="AE290">
        <f>WRs!D74</f>
        <v>6</v>
      </c>
      <c r="AF290">
        <f>WRs!P74</f>
        <v>-23</v>
      </c>
      <c r="AG290">
        <f>WRs!R74</f>
        <v>-45</v>
      </c>
      <c r="AH290">
        <f>WRs!T74</f>
        <v>-11</v>
      </c>
      <c r="AI290">
        <f>WRs!V74</f>
        <v>-23</v>
      </c>
      <c r="AJ290" s="70">
        <f>WRs!X74</f>
        <v>-25</v>
      </c>
      <c r="AK290" t="str">
        <f t="shared" si="115"/>
        <v>Demarcus Robinson</v>
      </c>
      <c r="AL290" s="52">
        <f t="shared" si="116"/>
        <v>1</v>
      </c>
      <c r="AM290" s="52">
        <f t="shared" si="117"/>
        <v>1</v>
      </c>
      <c r="AN290" s="52">
        <f t="shared" si="118"/>
        <v>1</v>
      </c>
      <c r="AO290" s="52">
        <f t="shared" si="119"/>
        <v>1</v>
      </c>
      <c r="AP290" s="52">
        <f t="shared" si="120"/>
        <v>1</v>
      </c>
      <c r="AQ290">
        <f t="shared" si="121"/>
        <v>1</v>
      </c>
      <c r="AR290">
        <f t="shared" si="122"/>
        <v>1</v>
      </c>
      <c r="AS290">
        <f t="shared" si="123"/>
        <v>1</v>
      </c>
      <c r="AT290">
        <f t="shared" si="124"/>
        <v>1</v>
      </c>
      <c r="AU290">
        <f t="shared" si="125"/>
        <v>1</v>
      </c>
    </row>
    <row r="291" spans="2:47" x14ac:dyDescent="0.35">
      <c r="B291" t="str">
        <f t="shared" si="101"/>
        <v xml:space="preserve">&lt;li&gt; Wan'Dale Robinson, WR, Giants. Bye: 11.  &lt;/li&gt; 
&lt;br&gt;&lt;br&gt;
</v>
      </c>
      <c r="C291" t="str">
        <f t="shared" si="102"/>
        <v xml:space="preserve">&lt;li&gt; Wan'Dale Robinson, WR, Giants. Bye: 11.  -- &lt;b&gt;$1&lt;/b&gt; &lt;/li&gt; 
&lt;br&gt;&lt;br&gt;
</v>
      </c>
      <c r="D291" t="str">
        <f t="shared" si="103"/>
        <v xml:space="preserve">&lt;li&gt; Wan'Dale Robinson, WR, Giants. Bye: 11.  -- &lt;b&gt;$1&lt;/b&gt; &lt;/li&gt; 
&lt;br&gt;&lt;br&gt;
</v>
      </c>
      <c r="E291" t="str">
        <f t="shared" si="104"/>
        <v xml:space="preserve">&lt;li&gt; Wan'Dale Robinson, WR, Giants. Bye: 11.  -- &lt;b&gt;$1&lt;/b&gt; &lt;/li&gt; 
&lt;br&gt;&lt;br&gt;
</v>
      </c>
      <c r="F291" t="str">
        <f t="shared" si="105"/>
        <v xml:space="preserve">&lt;li&gt; Wan'Dale Robinson, WR, Giants. Bye: 11.  -- &lt;b&gt;$1&lt;/b&gt; &lt;/li&gt; 
&lt;br&gt;&lt;br&gt;
</v>
      </c>
      <c r="G291" t="str">
        <f t="shared" si="106"/>
        <v xml:space="preserve">&lt;li&gt; Wan'Dale Robinson, WR, Giants. Bye: 11.  -- &lt;b&gt;$1&lt;/b&gt; &lt;/li&gt; 
&lt;br&gt;&lt;br&gt;
</v>
      </c>
      <c r="H291" t="s">
        <v>139</v>
      </c>
      <c r="I291" t="s">
        <v>140</v>
      </c>
      <c r="J291" t="s">
        <v>141</v>
      </c>
      <c r="K291" t="s">
        <v>142</v>
      </c>
      <c r="L291" t="s">
        <v>143</v>
      </c>
      <c r="M291" t="s">
        <v>144</v>
      </c>
      <c r="N291" t="s">
        <v>145</v>
      </c>
      <c r="O291" t="s">
        <v>146</v>
      </c>
      <c r="P291" t="str">
        <f t="shared" si="107"/>
        <v xml:space="preserve">
</v>
      </c>
      <c r="Q291" t="str">
        <f t="shared" si="108"/>
        <v xml:space="preserve">
&lt;br&gt;&lt;br&gt;
</v>
      </c>
      <c r="R291" t="str">
        <f t="shared" si="109"/>
        <v/>
      </c>
      <c r="S291" t="str">
        <f t="shared" si="110"/>
        <v/>
      </c>
      <c r="T291" t="str">
        <f t="shared" si="111"/>
        <v/>
      </c>
      <c r="U291" t="str">
        <f t="shared" si="112"/>
        <v/>
      </c>
      <c r="V291" t="str">
        <f t="shared" si="113"/>
        <v/>
      </c>
      <c r="W291">
        <f t="shared" si="114"/>
        <v>290</v>
      </c>
      <c r="X291" s="11" t="s">
        <v>147</v>
      </c>
      <c r="Y291" s="12" t="s">
        <v>148</v>
      </c>
      <c r="Z291" s="12" t="s">
        <v>149</v>
      </c>
      <c r="AA291" s="12" t="s">
        <v>150</v>
      </c>
      <c r="AB291" s="1" t="str">
        <f>CONCATENATE(WRs!B75," ",WRs!A75)</f>
        <v>Wan'Dale Robinson</v>
      </c>
      <c r="AC291" t="str">
        <f>WRs!E75</f>
        <v>WR</v>
      </c>
      <c r="AD291" t="str">
        <f>WRs!C75</f>
        <v>Giants</v>
      </c>
      <c r="AE291">
        <f>WRs!D75</f>
        <v>11</v>
      </c>
      <c r="AF291">
        <f>WRs!P75</f>
        <v>-44</v>
      </c>
      <c r="AG291">
        <f>WRs!R75</f>
        <v>-46</v>
      </c>
      <c r="AH291">
        <f>WRs!T75</f>
        <v>-30</v>
      </c>
      <c r="AI291">
        <f>WRs!V75</f>
        <v>-44</v>
      </c>
      <c r="AJ291" s="70">
        <f>WRs!X75</f>
        <v>-46</v>
      </c>
      <c r="AK291" t="str">
        <f t="shared" si="115"/>
        <v>Wan'Dale Robinson</v>
      </c>
      <c r="AL291" s="52">
        <f t="shared" si="116"/>
        <v>1</v>
      </c>
      <c r="AM291" s="52">
        <f t="shared" si="117"/>
        <v>1</v>
      </c>
      <c r="AN291" s="52">
        <f t="shared" si="118"/>
        <v>1</v>
      </c>
      <c r="AO291" s="52">
        <f t="shared" si="119"/>
        <v>1</v>
      </c>
      <c r="AP291" s="52">
        <f t="shared" si="120"/>
        <v>1</v>
      </c>
      <c r="AQ291">
        <f t="shared" si="121"/>
        <v>1</v>
      </c>
      <c r="AR291">
        <f t="shared" si="122"/>
        <v>1</v>
      </c>
      <c r="AS291">
        <f t="shared" si="123"/>
        <v>1</v>
      </c>
      <c r="AT291">
        <f t="shared" si="124"/>
        <v>1</v>
      </c>
      <c r="AU291">
        <f t="shared" si="125"/>
        <v>1</v>
      </c>
    </row>
    <row r="292" spans="2:47" x14ac:dyDescent="0.35">
      <c r="B292" t="str">
        <f t="shared" si="101"/>
        <v xml:space="preserve">&lt;li&gt; Ja'Lynn Polk, WR, Patriots. Bye: 14.  &lt;/li&gt;  </v>
      </c>
      <c r="C292" t="str">
        <f t="shared" si="102"/>
        <v xml:space="preserve">&lt;li&gt; Ja'Lynn Polk, WR, Patriots. Bye: 14.  -- &lt;b&gt;$1&lt;/b&gt; &lt;/li&gt;  </v>
      </c>
      <c r="D292" t="str">
        <f t="shared" si="103"/>
        <v xml:space="preserve">&lt;li&gt; Ja'Lynn Polk, WR, Patriots. Bye: 14.  -- &lt;b&gt;$1&lt;/b&gt; &lt;/li&gt;  </v>
      </c>
      <c r="E292" t="str">
        <f t="shared" si="104"/>
        <v xml:space="preserve">&lt;li&gt; Ja'Lynn Polk, WR, Patriots. Bye: 14.  -- &lt;b&gt;$1&lt;/b&gt; &lt;/li&gt;  </v>
      </c>
      <c r="F292" t="str">
        <f t="shared" si="105"/>
        <v xml:space="preserve">&lt;li&gt; Ja'Lynn Polk, WR, Patriots. Bye: 14.  -- &lt;b&gt;$1&lt;/b&gt; &lt;/li&gt;  </v>
      </c>
      <c r="G292" t="str">
        <f t="shared" si="106"/>
        <v xml:space="preserve">&lt;li&gt; Ja'Lynn Polk, WR, Patriots. Bye: 14.  -- &lt;b&gt;$1&lt;/b&gt; &lt;/li&gt;  </v>
      </c>
      <c r="H292" t="s">
        <v>139</v>
      </c>
      <c r="I292" t="s">
        <v>140</v>
      </c>
      <c r="J292" t="s">
        <v>141</v>
      </c>
      <c r="K292" t="s">
        <v>142</v>
      </c>
      <c r="L292" t="s">
        <v>143</v>
      </c>
      <c r="M292" t="s">
        <v>144</v>
      </c>
      <c r="N292" t="s">
        <v>145</v>
      </c>
      <c r="O292" t="s">
        <v>146</v>
      </c>
      <c r="P292" t="str">
        <f t="shared" si="107"/>
        <v xml:space="preserve">
</v>
      </c>
      <c r="Q292" t="str">
        <f t="shared" si="108"/>
        <v xml:space="preserve"> </v>
      </c>
      <c r="R292" t="str">
        <f t="shared" si="109"/>
        <v/>
      </c>
      <c r="S292" t="str">
        <f t="shared" si="110"/>
        <v/>
      </c>
      <c r="T292" t="str">
        <f t="shared" si="111"/>
        <v/>
      </c>
      <c r="U292" t="str">
        <f t="shared" si="112"/>
        <v/>
      </c>
      <c r="V292" t="str">
        <f t="shared" si="113"/>
        <v/>
      </c>
      <c r="W292">
        <f t="shared" si="114"/>
        <v>291</v>
      </c>
      <c r="X292" s="11" t="s">
        <v>147</v>
      </c>
      <c r="Y292" s="12" t="s">
        <v>148</v>
      </c>
      <c r="Z292" s="12" t="s">
        <v>149</v>
      </c>
      <c r="AA292" s="12" t="s">
        <v>150</v>
      </c>
      <c r="AB292" s="1" t="str">
        <f>CONCATENATE(WRs!B76," ",WRs!A76)</f>
        <v>Ja'Lynn Polk</v>
      </c>
      <c r="AC292" t="str">
        <f>WRs!E76</f>
        <v>WR</v>
      </c>
      <c r="AD292" t="str">
        <f>WRs!C76</f>
        <v>Patriots</v>
      </c>
      <c r="AE292">
        <f>WRs!D76</f>
        <v>14</v>
      </c>
      <c r="AF292">
        <f>WRs!P76</f>
        <v>-25</v>
      </c>
      <c r="AG292">
        <f>WRs!R76</f>
        <v>-47</v>
      </c>
      <c r="AH292">
        <f>WRs!T76</f>
        <v>-13</v>
      </c>
      <c r="AI292">
        <f>WRs!V76</f>
        <v>-25</v>
      </c>
      <c r="AJ292" s="70">
        <f>WRs!X76</f>
        <v>-27</v>
      </c>
      <c r="AK292" t="str">
        <f t="shared" si="115"/>
        <v>Ja'Lynn Polk</v>
      </c>
      <c r="AL292" s="52">
        <f t="shared" si="116"/>
        <v>1</v>
      </c>
      <c r="AM292" s="52">
        <f t="shared" si="117"/>
        <v>1</v>
      </c>
      <c r="AN292" s="52">
        <f t="shared" si="118"/>
        <v>1</v>
      </c>
      <c r="AO292" s="52">
        <f t="shared" si="119"/>
        <v>1</v>
      </c>
      <c r="AP292" s="52">
        <f t="shared" si="120"/>
        <v>1</v>
      </c>
      <c r="AQ292">
        <f t="shared" si="121"/>
        <v>1</v>
      </c>
      <c r="AR292">
        <f t="shared" si="122"/>
        <v>1</v>
      </c>
      <c r="AS292">
        <f t="shared" si="123"/>
        <v>1</v>
      </c>
      <c r="AT292">
        <f t="shared" si="124"/>
        <v>1</v>
      </c>
      <c r="AU292">
        <f t="shared" si="125"/>
        <v>1</v>
      </c>
    </row>
    <row r="293" spans="2:47" x14ac:dyDescent="0.35">
      <c r="B293" t="str">
        <f t="shared" si="101"/>
        <v xml:space="preserve">&lt;li&gt; Michael Wilson, WR, Cardinals. Bye: 11.  &lt;/li&gt;  </v>
      </c>
      <c r="C293" t="str">
        <f t="shared" si="102"/>
        <v xml:space="preserve">&lt;li&gt; Michael Wilson, WR, Cardinals. Bye: 11.  -- &lt;b&gt;$1&lt;/b&gt; &lt;/li&gt;  </v>
      </c>
      <c r="D293" t="str">
        <f t="shared" si="103"/>
        <v xml:space="preserve">&lt;li&gt; Michael Wilson, WR, Cardinals. Bye: 11.  -- &lt;b&gt;$1&lt;/b&gt; &lt;/li&gt;  </v>
      </c>
      <c r="E293" t="str">
        <f t="shared" si="104"/>
        <v xml:space="preserve">&lt;li&gt; Michael Wilson, WR, Cardinals. Bye: 11.  -- &lt;b&gt;$1&lt;/b&gt; &lt;/li&gt;  </v>
      </c>
      <c r="F293" t="str">
        <f t="shared" si="105"/>
        <v xml:space="preserve">&lt;li&gt; Michael Wilson, WR, Cardinals. Bye: 11.  -- &lt;b&gt;$1&lt;/b&gt; &lt;/li&gt;  </v>
      </c>
      <c r="G293" t="str">
        <f t="shared" si="106"/>
        <v xml:space="preserve">&lt;li&gt; Michael Wilson, WR, Cardinals. Bye: 11.  -- &lt;b&gt;$1&lt;/b&gt; &lt;/li&gt;  </v>
      </c>
      <c r="H293" t="s">
        <v>139</v>
      </c>
      <c r="I293" t="s">
        <v>140</v>
      </c>
      <c r="J293" t="s">
        <v>141</v>
      </c>
      <c r="K293" t="s">
        <v>142</v>
      </c>
      <c r="L293" t="s">
        <v>143</v>
      </c>
      <c r="M293" t="s">
        <v>144</v>
      </c>
      <c r="N293" t="s">
        <v>145</v>
      </c>
      <c r="O293" t="s">
        <v>146</v>
      </c>
      <c r="P293" t="str">
        <f t="shared" si="107"/>
        <v xml:space="preserve">
</v>
      </c>
      <c r="Q293" t="str">
        <f t="shared" si="108"/>
        <v xml:space="preserve"> </v>
      </c>
      <c r="R293" t="str">
        <f t="shared" si="109"/>
        <v/>
      </c>
      <c r="S293" t="str">
        <f t="shared" si="110"/>
        <v/>
      </c>
      <c r="T293" t="str">
        <f t="shared" si="111"/>
        <v/>
      </c>
      <c r="U293" t="str">
        <f t="shared" si="112"/>
        <v/>
      </c>
      <c r="V293" t="str">
        <f t="shared" si="113"/>
        <v/>
      </c>
      <c r="W293">
        <f t="shared" si="114"/>
        <v>292</v>
      </c>
      <c r="X293" s="11" t="s">
        <v>147</v>
      </c>
      <c r="Y293" s="12" t="s">
        <v>148</v>
      </c>
      <c r="Z293" s="12" t="s">
        <v>149</v>
      </c>
      <c r="AA293" s="12" t="s">
        <v>150</v>
      </c>
      <c r="AB293" s="1" t="str">
        <f>CONCATENATE(WRs!B77," ",WRs!A77)</f>
        <v>Michael Wilson</v>
      </c>
      <c r="AC293" t="str">
        <f>WRs!E77</f>
        <v>WR</v>
      </c>
      <c r="AD293" t="str">
        <f>WRs!C77</f>
        <v>Cardinals</v>
      </c>
      <c r="AE293">
        <f>WRs!D77</f>
        <v>11</v>
      </c>
      <c r="AF293">
        <f>WRs!P77</f>
        <v>-30</v>
      </c>
      <c r="AG293">
        <f>WRs!R77</f>
        <v>-47</v>
      </c>
      <c r="AH293">
        <f>WRs!T77</f>
        <v>-18</v>
      </c>
      <c r="AI293">
        <f>WRs!V77</f>
        <v>-30</v>
      </c>
      <c r="AJ293" s="70">
        <f>WRs!X77</f>
        <v>-32</v>
      </c>
      <c r="AK293" t="str">
        <f t="shared" si="115"/>
        <v>Michael Wilson</v>
      </c>
      <c r="AL293" s="52">
        <f t="shared" si="116"/>
        <v>1</v>
      </c>
      <c r="AM293" s="52">
        <f t="shared" si="117"/>
        <v>1</v>
      </c>
      <c r="AN293" s="52">
        <f t="shared" si="118"/>
        <v>1</v>
      </c>
      <c r="AO293" s="52">
        <f t="shared" si="119"/>
        <v>1</v>
      </c>
      <c r="AP293" s="52">
        <f t="shared" si="120"/>
        <v>1</v>
      </c>
      <c r="AQ293">
        <f t="shared" si="121"/>
        <v>1</v>
      </c>
      <c r="AR293">
        <f t="shared" si="122"/>
        <v>1</v>
      </c>
      <c r="AS293">
        <f t="shared" si="123"/>
        <v>1</v>
      </c>
      <c r="AT293">
        <f t="shared" si="124"/>
        <v>1</v>
      </c>
      <c r="AU293">
        <f t="shared" si="125"/>
        <v>1</v>
      </c>
    </row>
    <row r="294" spans="2:47" x14ac:dyDescent="0.35">
      <c r="B294" t="str">
        <f t="shared" si="101"/>
        <v xml:space="preserve">&lt;li&gt; Elijah Moore, WR, Browns. Bye: 10.  &lt;/li&gt;  </v>
      </c>
      <c r="C294" t="str">
        <f t="shared" si="102"/>
        <v xml:space="preserve">&lt;li&gt; Elijah Moore, WR, Browns. Bye: 10.  -- &lt;b&gt;$1&lt;/b&gt; &lt;/li&gt;  </v>
      </c>
      <c r="D294" t="str">
        <f t="shared" si="103"/>
        <v xml:space="preserve">&lt;li&gt; Elijah Moore, WR, Browns. Bye: 10.  -- &lt;b&gt;$1&lt;/b&gt; &lt;/li&gt;  </v>
      </c>
      <c r="E294" t="str">
        <f t="shared" si="104"/>
        <v xml:space="preserve">&lt;li&gt; Elijah Moore, WR, Browns. Bye: 10.  -- &lt;b&gt;$1&lt;/b&gt; &lt;/li&gt;  </v>
      </c>
      <c r="F294" t="str">
        <f t="shared" si="105"/>
        <v xml:space="preserve">&lt;li&gt; Elijah Moore, WR, Browns. Bye: 10.  -- &lt;b&gt;$1&lt;/b&gt; &lt;/li&gt;  </v>
      </c>
      <c r="G294" t="str">
        <f t="shared" si="106"/>
        <v xml:space="preserve">&lt;li&gt; Elijah Moore, WR, Browns. Bye: 10.  -- &lt;b&gt;$1&lt;/b&gt; &lt;/li&gt;  </v>
      </c>
      <c r="H294" t="s">
        <v>139</v>
      </c>
      <c r="I294" t="s">
        <v>140</v>
      </c>
      <c r="J294" t="s">
        <v>141</v>
      </c>
      <c r="K294" t="s">
        <v>142</v>
      </c>
      <c r="L294" t="s">
        <v>143</v>
      </c>
      <c r="M294" t="s">
        <v>144</v>
      </c>
      <c r="N294" t="s">
        <v>145</v>
      </c>
      <c r="O294" t="s">
        <v>146</v>
      </c>
      <c r="P294" t="str">
        <f t="shared" si="107"/>
        <v xml:space="preserve">
</v>
      </c>
      <c r="Q294" t="str">
        <f t="shared" si="108"/>
        <v xml:space="preserve"> </v>
      </c>
      <c r="R294" t="str">
        <f t="shared" si="109"/>
        <v/>
      </c>
      <c r="S294" t="str">
        <f t="shared" si="110"/>
        <v/>
      </c>
      <c r="T294" t="str">
        <f t="shared" si="111"/>
        <v/>
      </c>
      <c r="U294" t="str">
        <f t="shared" si="112"/>
        <v/>
      </c>
      <c r="V294" t="str">
        <f t="shared" si="113"/>
        <v/>
      </c>
      <c r="W294">
        <f t="shared" si="114"/>
        <v>293</v>
      </c>
      <c r="X294" s="11" t="s">
        <v>147</v>
      </c>
      <c r="Y294" s="12" t="s">
        <v>148</v>
      </c>
      <c r="Z294" s="12" t="s">
        <v>149</v>
      </c>
      <c r="AA294" s="12" t="s">
        <v>150</v>
      </c>
      <c r="AB294" s="1" t="str">
        <f>CONCATENATE(WRs!B78," ",WRs!A78)</f>
        <v>Elijah Moore</v>
      </c>
      <c r="AC294" t="str">
        <f>WRs!E78</f>
        <v>WR</v>
      </c>
      <c r="AD294" t="str">
        <f>WRs!C78</f>
        <v>Browns</v>
      </c>
      <c r="AE294">
        <f>WRs!D78</f>
        <v>10</v>
      </c>
      <c r="AF294">
        <f>WRs!P78</f>
        <v>-38</v>
      </c>
      <c r="AG294">
        <f>WRs!R78</f>
        <v>-47</v>
      </c>
      <c r="AH294">
        <f>WRs!T78</f>
        <v>-24</v>
      </c>
      <c r="AI294">
        <f>WRs!V78</f>
        <v>-38</v>
      </c>
      <c r="AJ294" s="70">
        <f>WRs!X78</f>
        <v>-40</v>
      </c>
      <c r="AK294" t="str">
        <f t="shared" si="115"/>
        <v>Elijah Moore</v>
      </c>
      <c r="AL294" s="52">
        <f t="shared" si="116"/>
        <v>1</v>
      </c>
      <c r="AM294" s="52">
        <f t="shared" si="117"/>
        <v>1</v>
      </c>
      <c r="AN294" s="52">
        <f t="shared" si="118"/>
        <v>1</v>
      </c>
      <c r="AO294" s="52">
        <f t="shared" si="119"/>
        <v>1</v>
      </c>
      <c r="AP294" s="52">
        <f t="shared" si="120"/>
        <v>1</v>
      </c>
      <c r="AQ294">
        <f t="shared" si="121"/>
        <v>1</v>
      </c>
      <c r="AR294">
        <f t="shared" si="122"/>
        <v>1</v>
      </c>
      <c r="AS294">
        <f t="shared" si="123"/>
        <v>1</v>
      </c>
      <c r="AT294">
        <f t="shared" si="124"/>
        <v>1</v>
      </c>
      <c r="AU294">
        <f t="shared" si="125"/>
        <v>1</v>
      </c>
    </row>
    <row r="295" spans="2:47" x14ac:dyDescent="0.35">
      <c r="B295" t="str">
        <f t="shared" si="101"/>
        <v xml:space="preserve">&lt;li&gt; Dyami Brown, WR, Redskins. Bye: 14.  &lt;/li&gt;  </v>
      </c>
      <c r="C295" t="str">
        <f t="shared" si="102"/>
        <v xml:space="preserve">&lt;li&gt; Dyami Brown, WR, Redskins. Bye: 14.  -- &lt;b&gt;$1&lt;/b&gt; &lt;/li&gt;  </v>
      </c>
      <c r="D295" t="str">
        <f t="shared" si="103"/>
        <v xml:space="preserve">&lt;li&gt; Dyami Brown, WR, Redskins. Bye: 14.  -- &lt;b&gt;$1&lt;/b&gt; &lt;/li&gt;  </v>
      </c>
      <c r="E295" t="str">
        <f t="shared" si="104"/>
        <v xml:space="preserve">&lt;li&gt; Dyami Brown, WR, Redskins. Bye: 14.  -- &lt;b&gt;$1&lt;/b&gt; &lt;/li&gt;  </v>
      </c>
      <c r="F295" t="str">
        <f t="shared" si="105"/>
        <v xml:space="preserve">&lt;li&gt; Dyami Brown, WR, Redskins. Bye: 14.  -- &lt;b&gt;$1&lt;/b&gt; &lt;/li&gt;  </v>
      </c>
      <c r="G295" t="str">
        <f t="shared" si="106"/>
        <v xml:space="preserve">&lt;li&gt; Dyami Brown, WR, Redskins. Bye: 14.  -- &lt;b&gt;$1&lt;/b&gt; &lt;/li&gt;  </v>
      </c>
      <c r="H295" t="s">
        <v>139</v>
      </c>
      <c r="I295" t="s">
        <v>140</v>
      </c>
      <c r="J295" t="s">
        <v>141</v>
      </c>
      <c r="K295" t="s">
        <v>142</v>
      </c>
      <c r="L295" t="s">
        <v>143</v>
      </c>
      <c r="M295" t="s">
        <v>144</v>
      </c>
      <c r="N295" t="s">
        <v>145</v>
      </c>
      <c r="O295" t="s">
        <v>146</v>
      </c>
      <c r="P295" t="str">
        <f t="shared" si="107"/>
        <v xml:space="preserve">
</v>
      </c>
      <c r="Q295" t="str">
        <f t="shared" si="108"/>
        <v xml:space="preserve"> </v>
      </c>
      <c r="R295" t="str">
        <f t="shared" si="109"/>
        <v/>
      </c>
      <c r="S295" t="str">
        <f t="shared" si="110"/>
        <v/>
      </c>
      <c r="T295" t="str">
        <f t="shared" si="111"/>
        <v/>
      </c>
      <c r="U295" t="str">
        <f t="shared" si="112"/>
        <v/>
      </c>
      <c r="V295" t="str">
        <f t="shared" si="113"/>
        <v/>
      </c>
      <c r="W295">
        <f t="shared" si="114"/>
        <v>294</v>
      </c>
      <c r="X295" s="11" t="s">
        <v>147</v>
      </c>
      <c r="Y295" s="12" t="s">
        <v>148</v>
      </c>
      <c r="Z295" s="12" t="s">
        <v>149</v>
      </c>
      <c r="AA295" s="12" t="s">
        <v>150</v>
      </c>
      <c r="AB295" s="1" t="str">
        <f>CONCATENATE(WRs!B79," ",WRs!A79)</f>
        <v>Dyami Brown</v>
      </c>
      <c r="AC295" t="str">
        <f>WRs!E79</f>
        <v>WR</v>
      </c>
      <c r="AD295" t="str">
        <f>WRs!C79</f>
        <v>Redskins</v>
      </c>
      <c r="AE295">
        <f>WRs!D79</f>
        <v>14</v>
      </c>
      <c r="AF295">
        <f>WRs!P79</f>
        <v>-29</v>
      </c>
      <c r="AG295">
        <f>WRs!R79</f>
        <v>-48</v>
      </c>
      <c r="AH295">
        <f>WRs!T79</f>
        <v>-21</v>
      </c>
      <c r="AI295">
        <f>WRs!V79</f>
        <v>-29</v>
      </c>
      <c r="AJ295" s="70">
        <f>WRs!X79</f>
        <v>-31</v>
      </c>
      <c r="AK295" t="str">
        <f t="shared" si="115"/>
        <v>Dyami Brown</v>
      </c>
      <c r="AL295" s="52">
        <f t="shared" si="116"/>
        <v>1</v>
      </c>
      <c r="AM295" s="52">
        <f t="shared" si="117"/>
        <v>1</v>
      </c>
      <c r="AN295" s="52">
        <f t="shared" si="118"/>
        <v>1</v>
      </c>
      <c r="AO295" s="52">
        <f t="shared" si="119"/>
        <v>1</v>
      </c>
      <c r="AP295" s="52">
        <f t="shared" si="120"/>
        <v>1</v>
      </c>
      <c r="AQ295">
        <f t="shared" si="121"/>
        <v>1</v>
      </c>
      <c r="AR295">
        <f t="shared" si="122"/>
        <v>1</v>
      </c>
      <c r="AS295">
        <f t="shared" si="123"/>
        <v>1</v>
      </c>
      <c r="AT295">
        <f t="shared" si="124"/>
        <v>1</v>
      </c>
      <c r="AU295">
        <f t="shared" si="125"/>
        <v>1</v>
      </c>
    </row>
    <row r="296" spans="2:47" x14ac:dyDescent="0.35">
      <c r="B296" t="str">
        <f t="shared" si="101"/>
        <v xml:space="preserve">&lt;li&gt; Roman Wilson, WR, Steelers. Bye: 9.  &lt;/li&gt;  </v>
      </c>
      <c r="C296" t="str">
        <f t="shared" si="102"/>
        <v xml:space="preserve">&lt;li&gt; Roman Wilson, WR, Steelers. Bye: 9.  -- &lt;b&gt;$1&lt;/b&gt; &lt;/li&gt;  </v>
      </c>
      <c r="D296" t="str">
        <f t="shared" si="103"/>
        <v xml:space="preserve">&lt;li&gt; Roman Wilson, WR, Steelers. Bye: 9.  -- &lt;b&gt;$1&lt;/b&gt; &lt;/li&gt;  </v>
      </c>
      <c r="E296" t="str">
        <f t="shared" si="104"/>
        <v xml:space="preserve">&lt;li&gt; Roman Wilson, WR, Steelers. Bye: 9.  -- &lt;b&gt;$1&lt;/b&gt; &lt;/li&gt;  </v>
      </c>
      <c r="F296" t="str">
        <f t="shared" si="105"/>
        <v xml:space="preserve">&lt;li&gt; Roman Wilson, WR, Steelers. Bye: 9.  -- &lt;b&gt;$1&lt;/b&gt; &lt;/li&gt;  </v>
      </c>
      <c r="G296" t="str">
        <f t="shared" si="106"/>
        <v xml:space="preserve">&lt;li&gt; Roman Wilson, WR, Steelers. Bye: 9.  -- &lt;b&gt;$1&lt;/b&gt; &lt;/li&gt;  </v>
      </c>
      <c r="H296" t="s">
        <v>139</v>
      </c>
      <c r="I296" t="s">
        <v>140</v>
      </c>
      <c r="J296" t="s">
        <v>141</v>
      </c>
      <c r="K296" t="s">
        <v>142</v>
      </c>
      <c r="L296" t="s">
        <v>143</v>
      </c>
      <c r="M296" t="s">
        <v>144</v>
      </c>
      <c r="N296" t="s">
        <v>145</v>
      </c>
      <c r="O296" t="s">
        <v>146</v>
      </c>
      <c r="P296" t="str">
        <f t="shared" si="107"/>
        <v xml:space="preserve">
</v>
      </c>
      <c r="Q296" t="str">
        <f t="shared" si="108"/>
        <v xml:space="preserve"> </v>
      </c>
      <c r="R296" t="str">
        <f t="shared" si="109"/>
        <v/>
      </c>
      <c r="S296" t="str">
        <f t="shared" si="110"/>
        <v/>
      </c>
      <c r="T296" t="str">
        <f t="shared" si="111"/>
        <v/>
      </c>
      <c r="U296" t="str">
        <f t="shared" si="112"/>
        <v/>
      </c>
      <c r="V296" t="str">
        <f t="shared" si="113"/>
        <v/>
      </c>
      <c r="W296">
        <f t="shared" si="114"/>
        <v>295</v>
      </c>
      <c r="X296" s="11" t="s">
        <v>147</v>
      </c>
      <c r="Y296" s="12" t="s">
        <v>148</v>
      </c>
      <c r="Z296" s="12" t="s">
        <v>149</v>
      </c>
      <c r="AA296" s="12" t="s">
        <v>150</v>
      </c>
      <c r="AB296" s="1" t="str">
        <f>CONCATENATE(WRs!B80," ",WRs!A80)</f>
        <v>Roman Wilson</v>
      </c>
      <c r="AC296" t="str">
        <f>WRs!E80</f>
        <v>WR</v>
      </c>
      <c r="AD296" t="str">
        <f>WRs!C80</f>
        <v>Steelers</v>
      </c>
      <c r="AE296">
        <f>WRs!D80</f>
        <v>9</v>
      </c>
      <c r="AF296">
        <f>WRs!P80</f>
        <v>-30</v>
      </c>
      <c r="AG296">
        <f>WRs!R80</f>
        <v>-55</v>
      </c>
      <c r="AH296">
        <f>WRs!T80</f>
        <v>-15</v>
      </c>
      <c r="AI296">
        <f>WRs!V80</f>
        <v>-30</v>
      </c>
      <c r="AJ296" s="70">
        <f>WRs!X80</f>
        <v>-32</v>
      </c>
      <c r="AK296" t="str">
        <f t="shared" si="115"/>
        <v>Roman Wilson</v>
      </c>
      <c r="AL296" s="52">
        <f t="shared" si="116"/>
        <v>1</v>
      </c>
      <c r="AM296" s="52">
        <f t="shared" si="117"/>
        <v>1</v>
      </c>
      <c r="AN296" s="52">
        <f t="shared" si="118"/>
        <v>1</v>
      </c>
      <c r="AO296" s="52">
        <f t="shared" si="119"/>
        <v>1</v>
      </c>
      <c r="AP296" s="52">
        <f t="shared" si="120"/>
        <v>1</v>
      </c>
      <c r="AQ296">
        <f t="shared" si="121"/>
        <v>1</v>
      </c>
      <c r="AR296">
        <f t="shared" si="122"/>
        <v>1</v>
      </c>
      <c r="AS296">
        <f t="shared" si="123"/>
        <v>1</v>
      </c>
      <c r="AT296">
        <f t="shared" si="124"/>
        <v>1</v>
      </c>
      <c r="AU296">
        <f t="shared" si="125"/>
        <v>1</v>
      </c>
    </row>
    <row r="297" spans="2:47" x14ac:dyDescent="0.35">
      <c r="B297" t="str">
        <f t="shared" si="101"/>
        <v xml:space="preserve">&lt;li&gt; Marvin Mims, WR, Broncos. Bye: 14.  &lt;/li&gt;  </v>
      </c>
      <c r="C297" t="str">
        <f t="shared" si="102"/>
        <v xml:space="preserve">&lt;li&gt; Marvin Mims, WR, Broncos. Bye: 14.  -- &lt;b&gt;$1&lt;/b&gt; &lt;/li&gt;  </v>
      </c>
      <c r="D297" t="str">
        <f t="shared" si="103"/>
        <v xml:space="preserve">&lt;li&gt; Marvin Mims, WR, Broncos. Bye: 14.  -- &lt;b&gt;$1&lt;/b&gt; &lt;/li&gt;  </v>
      </c>
      <c r="E297" t="str">
        <f t="shared" si="104"/>
        <v xml:space="preserve">&lt;li&gt; Marvin Mims, WR, Broncos. Bye: 14.  -- &lt;b&gt;$1&lt;/b&gt; &lt;/li&gt;  </v>
      </c>
      <c r="F297" t="str">
        <f t="shared" si="105"/>
        <v xml:space="preserve">&lt;li&gt; Marvin Mims, WR, Broncos. Bye: 14.  -- &lt;b&gt;$1&lt;/b&gt; &lt;/li&gt;  </v>
      </c>
      <c r="G297" t="str">
        <f t="shared" si="106"/>
        <v xml:space="preserve">&lt;li&gt; Marvin Mims, WR, Broncos. Bye: 14.  -- &lt;b&gt;$1&lt;/b&gt; &lt;/li&gt;  </v>
      </c>
      <c r="H297" t="s">
        <v>139</v>
      </c>
      <c r="I297" t="s">
        <v>140</v>
      </c>
      <c r="J297" t="s">
        <v>141</v>
      </c>
      <c r="K297" t="s">
        <v>142</v>
      </c>
      <c r="L297" t="s">
        <v>143</v>
      </c>
      <c r="M297" t="s">
        <v>144</v>
      </c>
      <c r="N297" t="s">
        <v>145</v>
      </c>
      <c r="O297" t="s">
        <v>146</v>
      </c>
      <c r="P297" t="str">
        <f t="shared" si="107"/>
        <v xml:space="preserve">
</v>
      </c>
      <c r="Q297" t="str">
        <f t="shared" si="108"/>
        <v xml:space="preserve"> </v>
      </c>
      <c r="R297" t="str">
        <f t="shared" si="109"/>
        <v/>
      </c>
      <c r="S297" t="str">
        <f t="shared" si="110"/>
        <v/>
      </c>
      <c r="T297" t="str">
        <f t="shared" si="111"/>
        <v/>
      </c>
      <c r="U297" t="str">
        <f t="shared" si="112"/>
        <v/>
      </c>
      <c r="V297" t="str">
        <f t="shared" si="113"/>
        <v/>
      </c>
      <c r="W297">
        <f t="shared" si="114"/>
        <v>296</v>
      </c>
      <c r="X297" s="11" t="s">
        <v>147</v>
      </c>
      <c r="Y297" s="12" t="s">
        <v>148</v>
      </c>
      <c r="Z297" s="12" t="s">
        <v>149</v>
      </c>
      <c r="AA297" s="12" t="s">
        <v>150</v>
      </c>
      <c r="AB297" s="1" t="str">
        <f>CONCATENATE(WRs!B81," ",WRs!A81)</f>
        <v>Marvin Mims</v>
      </c>
      <c r="AC297" t="str">
        <f>WRs!E81</f>
        <v>WR</v>
      </c>
      <c r="AD297" t="str">
        <f>WRs!C81</f>
        <v>Broncos</v>
      </c>
      <c r="AE297">
        <f>WRs!D81</f>
        <v>14</v>
      </c>
      <c r="AF297">
        <f>WRs!P81</f>
        <v>-27</v>
      </c>
      <c r="AG297">
        <f>WRs!R81</f>
        <v>-56</v>
      </c>
      <c r="AH297">
        <f>WRs!T81</f>
        <v>-16</v>
      </c>
      <c r="AI297">
        <f>WRs!V81</f>
        <v>-27</v>
      </c>
      <c r="AJ297" s="70">
        <f>WRs!X81</f>
        <v>-29</v>
      </c>
      <c r="AK297" t="str">
        <f t="shared" si="115"/>
        <v>Marvin Mims</v>
      </c>
      <c r="AL297" s="52">
        <f t="shared" si="116"/>
        <v>1</v>
      </c>
      <c r="AM297" s="52">
        <f t="shared" si="117"/>
        <v>1</v>
      </c>
      <c r="AN297" s="52">
        <f t="shared" si="118"/>
        <v>1</v>
      </c>
      <c r="AO297" s="52">
        <f t="shared" si="119"/>
        <v>1</v>
      </c>
      <c r="AP297" s="52">
        <f t="shared" si="120"/>
        <v>1</v>
      </c>
      <c r="AQ297">
        <f t="shared" si="121"/>
        <v>1</v>
      </c>
      <c r="AR297">
        <f t="shared" si="122"/>
        <v>1</v>
      </c>
      <c r="AS297">
        <f t="shared" si="123"/>
        <v>1</v>
      </c>
      <c r="AT297">
        <f t="shared" si="124"/>
        <v>1</v>
      </c>
      <c r="AU297">
        <f t="shared" si="125"/>
        <v>1</v>
      </c>
    </row>
    <row r="298" spans="2:47" x14ac:dyDescent="0.35">
      <c r="B298" t="str">
        <f t="shared" si="101"/>
        <v xml:space="preserve">&lt;li&gt; Malachi Corley, WR, Jets. Bye: 12.  &lt;/li&gt;  </v>
      </c>
      <c r="C298" t="str">
        <f t="shared" si="102"/>
        <v xml:space="preserve">&lt;li&gt; Malachi Corley, WR, Jets. Bye: 12.  -- &lt;b&gt;$1&lt;/b&gt; &lt;/li&gt;  </v>
      </c>
      <c r="D298" t="str">
        <f t="shared" si="103"/>
        <v xml:space="preserve">&lt;li&gt; Malachi Corley, WR, Jets. Bye: 12.  -- &lt;b&gt;$1&lt;/b&gt; &lt;/li&gt;  </v>
      </c>
      <c r="E298" t="str">
        <f t="shared" si="104"/>
        <v xml:space="preserve">&lt;li&gt; Malachi Corley, WR, Jets. Bye: 12.  -- &lt;b&gt;$1&lt;/b&gt; &lt;/li&gt;  </v>
      </c>
      <c r="F298" t="str">
        <f t="shared" si="105"/>
        <v xml:space="preserve">&lt;li&gt; Malachi Corley, WR, Jets. Bye: 12.  -- &lt;b&gt;$1&lt;/b&gt; &lt;/li&gt;  </v>
      </c>
      <c r="G298" t="str">
        <f t="shared" si="106"/>
        <v xml:space="preserve">&lt;li&gt; Malachi Corley, WR, Jets. Bye: 12.  -- &lt;b&gt;$1&lt;/b&gt; &lt;/li&gt;  </v>
      </c>
      <c r="H298" t="s">
        <v>139</v>
      </c>
      <c r="I298" t="s">
        <v>140</v>
      </c>
      <c r="J298" t="s">
        <v>141</v>
      </c>
      <c r="K298" t="s">
        <v>142</v>
      </c>
      <c r="L298" t="s">
        <v>143</v>
      </c>
      <c r="M298" t="s">
        <v>144</v>
      </c>
      <c r="N298" t="s">
        <v>145</v>
      </c>
      <c r="O298" t="s">
        <v>146</v>
      </c>
      <c r="P298" t="str">
        <f t="shared" si="107"/>
        <v xml:space="preserve">
</v>
      </c>
      <c r="Q298" t="str">
        <f t="shared" si="108"/>
        <v xml:space="preserve"> </v>
      </c>
      <c r="R298" t="str">
        <f t="shared" si="109"/>
        <v/>
      </c>
      <c r="S298" t="str">
        <f t="shared" si="110"/>
        <v/>
      </c>
      <c r="T298" t="str">
        <f t="shared" si="111"/>
        <v/>
      </c>
      <c r="U298" t="str">
        <f t="shared" si="112"/>
        <v/>
      </c>
      <c r="V298" t="str">
        <f t="shared" si="113"/>
        <v/>
      </c>
      <c r="W298">
        <f t="shared" si="114"/>
        <v>297</v>
      </c>
      <c r="X298" s="11" t="s">
        <v>147</v>
      </c>
      <c r="Y298" s="12" t="s">
        <v>148</v>
      </c>
      <c r="Z298" s="12" t="s">
        <v>149</v>
      </c>
      <c r="AA298" s="12" t="s">
        <v>150</v>
      </c>
      <c r="AB298" s="1" t="str">
        <f>CONCATENATE(WRs!B82," ",WRs!A82)</f>
        <v>Malachi Corley</v>
      </c>
      <c r="AC298" t="str">
        <f>WRs!E82</f>
        <v>WR</v>
      </c>
      <c r="AD298" t="str">
        <f>WRs!C82</f>
        <v>Jets</v>
      </c>
      <c r="AE298">
        <f>WRs!D82</f>
        <v>12</v>
      </c>
      <c r="AF298">
        <f>WRs!P82</f>
        <v>-30</v>
      </c>
      <c r="AG298">
        <f>WRs!R82</f>
        <v>-56</v>
      </c>
      <c r="AH298">
        <f>WRs!T82</f>
        <v>-15</v>
      </c>
      <c r="AI298">
        <f>WRs!V82</f>
        <v>-30</v>
      </c>
      <c r="AJ298" s="70">
        <f>WRs!X82</f>
        <v>-32</v>
      </c>
      <c r="AK298" t="str">
        <f t="shared" si="115"/>
        <v>Malachi Corley</v>
      </c>
      <c r="AL298" s="52">
        <f t="shared" si="116"/>
        <v>1</v>
      </c>
      <c r="AM298" s="52">
        <f t="shared" si="117"/>
        <v>1</v>
      </c>
      <c r="AN298" s="52">
        <f t="shared" si="118"/>
        <v>1</v>
      </c>
      <c r="AO298" s="52">
        <f t="shared" si="119"/>
        <v>1</v>
      </c>
      <c r="AP298" s="52">
        <f t="shared" si="120"/>
        <v>1</v>
      </c>
      <c r="AQ298">
        <f t="shared" si="121"/>
        <v>1</v>
      </c>
      <c r="AR298">
        <f t="shared" si="122"/>
        <v>1</v>
      </c>
      <c r="AS298">
        <f t="shared" si="123"/>
        <v>1</v>
      </c>
      <c r="AT298">
        <f t="shared" si="124"/>
        <v>1</v>
      </c>
      <c r="AU298">
        <f t="shared" si="125"/>
        <v>1</v>
      </c>
    </row>
    <row r="299" spans="2:47" x14ac:dyDescent="0.35">
      <c r="B299" t="str">
        <f t="shared" si="101"/>
        <v xml:space="preserve">&lt;li&gt; Xavier Legette, WR, Panthers. Bye: 11.  &lt;/li&gt;  </v>
      </c>
      <c r="C299" t="str">
        <f t="shared" si="102"/>
        <v xml:space="preserve">&lt;li&gt; Xavier Legette, WR, Panthers. Bye: 11.  -- &lt;b&gt;$1&lt;/b&gt; &lt;/li&gt;  </v>
      </c>
      <c r="D299" t="str">
        <f t="shared" si="103"/>
        <v xml:space="preserve">&lt;li&gt; Xavier Legette, WR, Panthers. Bye: 11.  -- &lt;b&gt;$1&lt;/b&gt; &lt;/li&gt;  </v>
      </c>
      <c r="E299" t="str">
        <f t="shared" si="104"/>
        <v xml:space="preserve">&lt;li&gt; Xavier Legette, WR, Panthers. Bye: 11.  -- &lt;b&gt;$1&lt;/b&gt; &lt;/li&gt;  </v>
      </c>
      <c r="F299" t="str">
        <f t="shared" si="105"/>
        <v xml:space="preserve">&lt;li&gt; Xavier Legette, WR, Panthers. Bye: 11.  -- &lt;b&gt;$1&lt;/b&gt; &lt;/li&gt;  </v>
      </c>
      <c r="G299" t="str">
        <f t="shared" si="106"/>
        <v xml:space="preserve">&lt;li&gt; Xavier Legette, WR, Panthers. Bye: 11.  -- &lt;b&gt;$1&lt;/b&gt; &lt;/li&gt;  </v>
      </c>
      <c r="H299" t="s">
        <v>139</v>
      </c>
      <c r="I299" t="s">
        <v>140</v>
      </c>
      <c r="J299" t="s">
        <v>141</v>
      </c>
      <c r="K299" t="s">
        <v>142</v>
      </c>
      <c r="L299" t="s">
        <v>143</v>
      </c>
      <c r="M299" t="s">
        <v>144</v>
      </c>
      <c r="N299" t="s">
        <v>145</v>
      </c>
      <c r="O299" t="s">
        <v>146</v>
      </c>
      <c r="P299" t="str">
        <f t="shared" si="107"/>
        <v xml:space="preserve">
</v>
      </c>
      <c r="Q299" t="str">
        <f t="shared" si="108"/>
        <v xml:space="preserve"> </v>
      </c>
      <c r="R299" t="str">
        <f t="shared" si="109"/>
        <v/>
      </c>
      <c r="S299" t="str">
        <f t="shared" si="110"/>
        <v/>
      </c>
      <c r="T299" t="str">
        <f t="shared" si="111"/>
        <v/>
      </c>
      <c r="U299" t="str">
        <f t="shared" si="112"/>
        <v/>
      </c>
      <c r="V299" t="str">
        <f t="shared" si="113"/>
        <v/>
      </c>
      <c r="W299">
        <f t="shared" si="114"/>
        <v>298</v>
      </c>
      <c r="X299" s="11" t="s">
        <v>147</v>
      </c>
      <c r="Y299" s="12" t="s">
        <v>148</v>
      </c>
      <c r="Z299" s="12" t="s">
        <v>149</v>
      </c>
      <c r="AA299" s="12" t="s">
        <v>150</v>
      </c>
      <c r="AB299" s="1" t="str">
        <f>CONCATENATE(WRs!B83," ",WRs!A83)</f>
        <v>Xavier Legette</v>
      </c>
      <c r="AC299" t="str">
        <f>WRs!E83</f>
        <v>WR</v>
      </c>
      <c r="AD299" t="str">
        <f>WRs!C83</f>
        <v>Panthers</v>
      </c>
      <c r="AE299">
        <f>WRs!D83</f>
        <v>11</v>
      </c>
      <c r="AF299">
        <f>WRs!P83</f>
        <v>-31</v>
      </c>
      <c r="AG299">
        <f>WRs!R83</f>
        <v>-60</v>
      </c>
      <c r="AH299">
        <f>WRs!T83</f>
        <v>-16</v>
      </c>
      <c r="AI299">
        <f>WRs!V83</f>
        <v>-31</v>
      </c>
      <c r="AJ299" s="70">
        <f>WRs!X83</f>
        <v>-33</v>
      </c>
      <c r="AK299" t="str">
        <f t="shared" si="115"/>
        <v>Xavier Legette</v>
      </c>
      <c r="AL299" s="52">
        <f t="shared" si="116"/>
        <v>1</v>
      </c>
      <c r="AM299" s="52">
        <f t="shared" si="117"/>
        <v>1</v>
      </c>
      <c r="AN299" s="52">
        <f t="shared" si="118"/>
        <v>1</v>
      </c>
      <c r="AO299" s="52">
        <f t="shared" si="119"/>
        <v>1</v>
      </c>
      <c r="AP299" s="52">
        <f t="shared" si="120"/>
        <v>1</v>
      </c>
      <c r="AQ299">
        <f t="shared" si="121"/>
        <v>1</v>
      </c>
      <c r="AR299">
        <f t="shared" si="122"/>
        <v>1</v>
      </c>
      <c r="AS299">
        <f t="shared" si="123"/>
        <v>1</v>
      </c>
      <c r="AT299">
        <f t="shared" si="124"/>
        <v>1</v>
      </c>
      <c r="AU299">
        <f t="shared" si="125"/>
        <v>1</v>
      </c>
    </row>
    <row r="300" spans="2:47" x14ac:dyDescent="0.35">
      <c r="B300" t="str">
        <f t="shared" si="101"/>
        <v xml:space="preserve">&lt;li&gt; Jacob Cowing, WR, 49ers. Bye: 9.  &lt;/li&gt;  </v>
      </c>
      <c r="C300" t="str">
        <f t="shared" si="102"/>
        <v xml:space="preserve">&lt;li&gt; Jacob Cowing, WR, 49ers. Bye: 9.  -- &lt;b&gt;$1&lt;/b&gt; &lt;/li&gt;  </v>
      </c>
      <c r="D300" t="str">
        <f t="shared" si="103"/>
        <v xml:space="preserve">&lt;li&gt; Jacob Cowing, WR, 49ers. Bye: 9.  -- &lt;b&gt;$1&lt;/b&gt; &lt;/li&gt;  </v>
      </c>
      <c r="E300" t="str">
        <f t="shared" si="104"/>
        <v xml:space="preserve">&lt;li&gt; Jacob Cowing, WR, 49ers. Bye: 9.  -- &lt;b&gt;$1&lt;/b&gt; &lt;/li&gt;  </v>
      </c>
      <c r="F300" t="str">
        <f t="shared" si="105"/>
        <v xml:space="preserve">&lt;li&gt; Jacob Cowing, WR, 49ers. Bye: 9.  -- &lt;b&gt;$1&lt;/b&gt; &lt;/li&gt;  </v>
      </c>
      <c r="G300" t="str">
        <f t="shared" si="106"/>
        <v xml:space="preserve">&lt;li&gt; Jacob Cowing, WR, 49ers. Bye: 9.  -- &lt;b&gt;$1&lt;/b&gt; &lt;/li&gt;  </v>
      </c>
      <c r="H300" t="s">
        <v>139</v>
      </c>
      <c r="I300" t="s">
        <v>140</v>
      </c>
      <c r="J300" t="s">
        <v>141</v>
      </c>
      <c r="K300" t="s">
        <v>142</v>
      </c>
      <c r="L300" t="s">
        <v>143</v>
      </c>
      <c r="M300" t="s">
        <v>144</v>
      </c>
      <c r="N300" t="s">
        <v>145</v>
      </c>
      <c r="O300" t="s">
        <v>146</v>
      </c>
      <c r="P300" t="str">
        <f t="shared" si="107"/>
        <v xml:space="preserve">
</v>
      </c>
      <c r="Q300" t="str">
        <f t="shared" si="108"/>
        <v xml:space="preserve"> </v>
      </c>
      <c r="R300" t="str">
        <f t="shared" si="109"/>
        <v/>
      </c>
      <c r="S300" t="str">
        <f t="shared" si="110"/>
        <v/>
      </c>
      <c r="T300" t="str">
        <f t="shared" si="111"/>
        <v/>
      </c>
      <c r="U300" t="str">
        <f t="shared" si="112"/>
        <v/>
      </c>
      <c r="V300" t="str">
        <f t="shared" si="113"/>
        <v/>
      </c>
      <c r="W300">
        <f t="shared" si="114"/>
        <v>299</v>
      </c>
      <c r="X300" s="11" t="s">
        <v>147</v>
      </c>
      <c r="Y300" s="12" t="s">
        <v>148</v>
      </c>
      <c r="Z300" s="12" t="s">
        <v>149</v>
      </c>
      <c r="AA300" s="12" t="s">
        <v>150</v>
      </c>
      <c r="AB300" s="1" t="str">
        <f>CONCATENATE(WRs!B84," ",WRs!A84)</f>
        <v>Jacob Cowing</v>
      </c>
      <c r="AC300" t="str">
        <f>WRs!E84</f>
        <v>WR</v>
      </c>
      <c r="AD300" t="str">
        <f>WRs!C84</f>
        <v>49ers</v>
      </c>
      <c r="AE300">
        <f>WRs!D84</f>
        <v>9</v>
      </c>
      <c r="AF300">
        <f>WRs!P84</f>
        <v>-30</v>
      </c>
      <c r="AG300">
        <f>WRs!R84</f>
        <v>-66</v>
      </c>
      <c r="AH300">
        <f>WRs!T84</f>
        <v>-15</v>
      </c>
      <c r="AI300">
        <f>WRs!V84</f>
        <v>-30</v>
      </c>
      <c r="AJ300" s="70">
        <f>WRs!X84</f>
        <v>-32</v>
      </c>
      <c r="AK300" t="str">
        <f t="shared" si="115"/>
        <v>Jacob Cowing</v>
      </c>
      <c r="AL300" s="52">
        <f t="shared" si="116"/>
        <v>1</v>
      </c>
      <c r="AM300" s="52">
        <f t="shared" si="117"/>
        <v>1</v>
      </c>
      <c r="AN300" s="52">
        <f t="shared" si="118"/>
        <v>1</v>
      </c>
      <c r="AO300" s="52">
        <f t="shared" si="119"/>
        <v>1</v>
      </c>
      <c r="AP300" s="52">
        <f t="shared" si="120"/>
        <v>1</v>
      </c>
      <c r="AQ300">
        <f t="shared" si="121"/>
        <v>1</v>
      </c>
      <c r="AR300">
        <f t="shared" si="122"/>
        <v>1</v>
      </c>
      <c r="AS300">
        <f t="shared" si="123"/>
        <v>1</v>
      </c>
      <c r="AT300">
        <f t="shared" si="124"/>
        <v>1</v>
      </c>
      <c r="AU300">
        <f t="shared" si="125"/>
        <v>1</v>
      </c>
    </row>
    <row r="301" spans="2:47" x14ac:dyDescent="0.35">
      <c r="B301" t="str">
        <f t="shared" si="101"/>
        <v xml:space="preserve">&lt;li&gt; Darius Slayton, WR, Giants. Bye: 11.  &lt;/li&gt; 
&lt;br&gt;&lt;br&gt;
</v>
      </c>
      <c r="C301" t="str">
        <f t="shared" si="102"/>
        <v xml:space="preserve">&lt;li&gt; Darius Slayton, WR, Giants. Bye: 11.  -- &lt;b&gt;$1&lt;/b&gt; &lt;/li&gt; 
&lt;br&gt;&lt;br&gt;
</v>
      </c>
      <c r="D301" t="str">
        <f t="shared" si="103"/>
        <v xml:space="preserve">&lt;li&gt; Darius Slayton, WR, Giants. Bye: 11.  -- &lt;b&gt;$1&lt;/b&gt; &lt;/li&gt; 
&lt;br&gt;&lt;br&gt;
</v>
      </c>
      <c r="E301" t="str">
        <f t="shared" si="104"/>
        <v xml:space="preserve">&lt;li&gt; Darius Slayton, WR, Giants. Bye: 11.  -- &lt;b&gt;$1&lt;/b&gt; &lt;/li&gt; 
&lt;br&gt;&lt;br&gt;
</v>
      </c>
      <c r="F301" t="str">
        <f t="shared" si="105"/>
        <v xml:space="preserve">&lt;li&gt; Darius Slayton, WR, Giants. Bye: 11.  -- &lt;b&gt;$1&lt;/b&gt; &lt;/li&gt; 
&lt;br&gt;&lt;br&gt;
</v>
      </c>
      <c r="G301" t="str">
        <f t="shared" si="106"/>
        <v xml:space="preserve">&lt;li&gt; Darius Slayton, WR, Giants. Bye: 11.  -- &lt;b&gt;$1&lt;/b&gt; &lt;/li&gt; 
&lt;br&gt;&lt;br&gt;
</v>
      </c>
      <c r="H301" t="s">
        <v>139</v>
      </c>
      <c r="I301" t="s">
        <v>140</v>
      </c>
      <c r="J301" t="s">
        <v>141</v>
      </c>
      <c r="K301" t="s">
        <v>142</v>
      </c>
      <c r="L301" t="s">
        <v>143</v>
      </c>
      <c r="M301" t="s">
        <v>144</v>
      </c>
      <c r="N301" t="s">
        <v>145</v>
      </c>
      <c r="O301" t="s">
        <v>146</v>
      </c>
      <c r="P301" t="str">
        <f t="shared" si="107"/>
        <v xml:space="preserve">
</v>
      </c>
      <c r="Q301" t="str">
        <f t="shared" si="108"/>
        <v xml:space="preserve">
&lt;br&gt;&lt;br&gt;
</v>
      </c>
      <c r="R301" t="str">
        <f t="shared" si="109"/>
        <v/>
      </c>
      <c r="S301" t="str">
        <f t="shared" si="110"/>
        <v/>
      </c>
      <c r="T301" t="str">
        <f t="shared" si="111"/>
        <v/>
      </c>
      <c r="U301" t="str">
        <f t="shared" si="112"/>
        <v/>
      </c>
      <c r="V301" t="str">
        <f t="shared" si="113"/>
        <v/>
      </c>
      <c r="W301">
        <f t="shared" si="114"/>
        <v>300</v>
      </c>
      <c r="X301" s="11" t="s">
        <v>147</v>
      </c>
      <c r="Y301" s="12" t="s">
        <v>148</v>
      </c>
      <c r="Z301" s="12" t="s">
        <v>149</v>
      </c>
      <c r="AA301" s="12" t="s">
        <v>150</v>
      </c>
      <c r="AB301" s="1" t="str">
        <f>CONCATENATE(WRs!B85," ",WRs!A85)</f>
        <v>Darius Slayton</v>
      </c>
      <c r="AC301" t="str">
        <f>WRs!E85</f>
        <v>WR</v>
      </c>
      <c r="AD301" t="str">
        <f>WRs!C85</f>
        <v>Giants</v>
      </c>
      <c r="AE301">
        <f>WRs!D85</f>
        <v>11</v>
      </c>
      <c r="AF301">
        <f>WRs!P85</f>
        <v>-40</v>
      </c>
      <c r="AG301">
        <f>WRs!R85</f>
        <v>-67</v>
      </c>
      <c r="AH301">
        <f>WRs!T85</f>
        <v>-29</v>
      </c>
      <c r="AI301">
        <f>WRs!V85</f>
        <v>-40</v>
      </c>
      <c r="AJ301" s="70">
        <f>WRs!X85</f>
        <v>-42</v>
      </c>
      <c r="AK301" t="str">
        <f t="shared" si="115"/>
        <v>Darius Slayton</v>
      </c>
      <c r="AL301" s="52">
        <f t="shared" si="116"/>
        <v>1</v>
      </c>
      <c r="AM301" s="52">
        <f t="shared" si="117"/>
        <v>1</v>
      </c>
      <c r="AN301" s="52">
        <f t="shared" si="118"/>
        <v>1</v>
      </c>
      <c r="AO301" s="52">
        <f t="shared" si="119"/>
        <v>1</v>
      </c>
      <c r="AP301" s="52">
        <f t="shared" si="120"/>
        <v>1</v>
      </c>
      <c r="AQ301">
        <f t="shared" si="121"/>
        <v>1</v>
      </c>
      <c r="AR301">
        <f t="shared" si="122"/>
        <v>1</v>
      </c>
      <c r="AS301">
        <f t="shared" si="123"/>
        <v>1</v>
      </c>
      <c r="AT301">
        <f t="shared" si="124"/>
        <v>1</v>
      </c>
      <c r="AU301">
        <f t="shared" si="125"/>
        <v>1</v>
      </c>
    </row>
    <row r="302" spans="2:47" x14ac:dyDescent="0.35">
      <c r="B302" t="str">
        <f t="shared" si="101"/>
        <v xml:space="preserve">&lt;li&gt; Allen Lazard, WR, Jets. Bye: 12.  &lt;/li&gt;  </v>
      </c>
      <c r="C302" t="str">
        <f t="shared" si="102"/>
        <v xml:space="preserve">&lt;li&gt; Allen Lazard, WR, Jets. Bye: 12.  -- &lt;b&gt;$1&lt;/b&gt; &lt;/li&gt;  </v>
      </c>
      <c r="D302" t="str">
        <f t="shared" si="103"/>
        <v xml:space="preserve">&lt;li&gt; Allen Lazard, WR, Jets. Bye: 12.  -- &lt;b&gt;$1&lt;/b&gt; &lt;/li&gt;  </v>
      </c>
      <c r="E302" t="str">
        <f t="shared" si="104"/>
        <v xml:space="preserve">&lt;li&gt; Allen Lazard, WR, Jets. Bye: 12.  -- &lt;b&gt;$1&lt;/b&gt; &lt;/li&gt;  </v>
      </c>
      <c r="F302" t="str">
        <f t="shared" si="105"/>
        <v xml:space="preserve">&lt;li&gt; Allen Lazard, WR, Jets. Bye: 12.  -- &lt;b&gt;$1&lt;/b&gt; &lt;/li&gt;  </v>
      </c>
      <c r="G302" t="str">
        <f t="shared" si="106"/>
        <v xml:space="preserve">&lt;li&gt; Allen Lazard, WR, Jets. Bye: 12.  -- &lt;b&gt;$1&lt;/b&gt; &lt;/li&gt;  </v>
      </c>
      <c r="H302" t="s">
        <v>139</v>
      </c>
      <c r="I302" t="s">
        <v>140</v>
      </c>
      <c r="J302" t="s">
        <v>141</v>
      </c>
      <c r="K302" t="s">
        <v>142</v>
      </c>
      <c r="L302" t="s">
        <v>143</v>
      </c>
      <c r="M302" t="s">
        <v>144</v>
      </c>
      <c r="N302" t="s">
        <v>145</v>
      </c>
      <c r="O302" t="s">
        <v>146</v>
      </c>
      <c r="P302" t="str">
        <f t="shared" si="107"/>
        <v xml:space="preserve">
</v>
      </c>
      <c r="Q302" t="str">
        <f t="shared" si="108"/>
        <v xml:space="preserve"> </v>
      </c>
      <c r="R302" t="str">
        <f t="shared" si="109"/>
        <v/>
      </c>
      <c r="S302" t="str">
        <f t="shared" si="110"/>
        <v/>
      </c>
      <c r="T302" t="str">
        <f t="shared" si="111"/>
        <v/>
      </c>
      <c r="U302" t="str">
        <f t="shared" si="112"/>
        <v/>
      </c>
      <c r="V302" t="str">
        <f t="shared" si="113"/>
        <v/>
      </c>
      <c r="W302">
        <f t="shared" si="114"/>
        <v>301</v>
      </c>
      <c r="X302" s="11" t="s">
        <v>147</v>
      </c>
      <c r="Y302" s="12" t="s">
        <v>148</v>
      </c>
      <c r="Z302" s="12" t="s">
        <v>149</v>
      </c>
      <c r="AA302" s="12" t="s">
        <v>150</v>
      </c>
      <c r="AB302" s="1" t="str">
        <f>CONCATENATE(WRs!B86," ",WRs!A86)</f>
        <v>Allen Lazard</v>
      </c>
      <c r="AC302" t="str">
        <f>WRs!E86</f>
        <v>WR</v>
      </c>
      <c r="AD302" t="str">
        <f>WRs!C86</f>
        <v>Jets</v>
      </c>
      <c r="AE302">
        <f>WRs!D86</f>
        <v>12</v>
      </c>
      <c r="AF302">
        <f>WRs!P86</f>
        <v>-39</v>
      </c>
      <c r="AG302">
        <f>WRs!R86</f>
        <v>-73</v>
      </c>
      <c r="AH302">
        <f>WRs!T86</f>
        <v>-21</v>
      </c>
      <c r="AI302">
        <f>WRs!V86</f>
        <v>-39</v>
      </c>
      <c r="AJ302" s="70">
        <f>WRs!X86</f>
        <v>-41</v>
      </c>
      <c r="AK302" t="str">
        <f t="shared" si="115"/>
        <v>Allen Lazard</v>
      </c>
      <c r="AL302" s="52">
        <f t="shared" si="116"/>
        <v>1</v>
      </c>
      <c r="AM302" s="52">
        <f t="shared" si="117"/>
        <v>1</v>
      </c>
      <c r="AN302" s="52">
        <f t="shared" si="118"/>
        <v>1</v>
      </c>
      <c r="AO302" s="52">
        <f t="shared" si="119"/>
        <v>1</v>
      </c>
      <c r="AP302" s="52">
        <f t="shared" si="120"/>
        <v>1</v>
      </c>
      <c r="AQ302">
        <f t="shared" si="121"/>
        <v>1</v>
      </c>
      <c r="AR302">
        <f t="shared" si="122"/>
        <v>1</v>
      </c>
      <c r="AS302">
        <f t="shared" si="123"/>
        <v>1</v>
      </c>
      <c r="AT302">
        <f t="shared" si="124"/>
        <v>1</v>
      </c>
      <c r="AU302">
        <f t="shared" si="125"/>
        <v>1</v>
      </c>
    </row>
    <row r="303" spans="2:47" x14ac:dyDescent="0.35">
      <c r="B303" t="str">
        <f t="shared" si="101"/>
        <v xml:space="preserve">&lt;li&gt; K.J. Osborn, WR, Patriots. Bye: 14.  &lt;/li&gt;  </v>
      </c>
      <c r="C303" t="str">
        <f t="shared" si="102"/>
        <v xml:space="preserve">&lt;li&gt; K.J. Osborn, WR, Patriots. Bye: 14.  -- &lt;b&gt;$1&lt;/b&gt; &lt;/li&gt;  </v>
      </c>
      <c r="D303" t="str">
        <f t="shared" si="103"/>
        <v xml:space="preserve">&lt;li&gt; K.J. Osborn, WR, Patriots. Bye: 14.  -- &lt;b&gt;$1&lt;/b&gt; &lt;/li&gt;  </v>
      </c>
      <c r="E303" t="str">
        <f t="shared" si="104"/>
        <v xml:space="preserve">&lt;li&gt; K.J. Osborn, WR, Patriots. Bye: 14.  -- &lt;b&gt;$1&lt;/b&gt; &lt;/li&gt;  </v>
      </c>
      <c r="F303" t="str">
        <f t="shared" si="105"/>
        <v xml:space="preserve">&lt;li&gt; K.J. Osborn, WR, Patriots. Bye: 14.  -- &lt;b&gt;$1&lt;/b&gt; &lt;/li&gt;  </v>
      </c>
      <c r="G303" t="str">
        <f t="shared" si="106"/>
        <v xml:space="preserve">&lt;li&gt; K.J. Osborn, WR, Patriots. Bye: 14.  -- &lt;b&gt;$1&lt;/b&gt; &lt;/li&gt;  </v>
      </c>
      <c r="H303" t="s">
        <v>139</v>
      </c>
      <c r="I303" t="s">
        <v>140</v>
      </c>
      <c r="J303" t="s">
        <v>141</v>
      </c>
      <c r="K303" t="s">
        <v>142</v>
      </c>
      <c r="L303" t="s">
        <v>143</v>
      </c>
      <c r="M303" t="s">
        <v>144</v>
      </c>
      <c r="N303" t="s">
        <v>145</v>
      </c>
      <c r="O303" t="s">
        <v>146</v>
      </c>
      <c r="P303" t="str">
        <f t="shared" si="107"/>
        <v xml:space="preserve">
</v>
      </c>
      <c r="Q303" t="str">
        <f t="shared" si="108"/>
        <v xml:space="preserve"> </v>
      </c>
      <c r="R303" t="str">
        <f t="shared" si="109"/>
        <v/>
      </c>
      <c r="S303" t="str">
        <f t="shared" si="110"/>
        <v/>
      </c>
      <c r="T303" t="str">
        <f t="shared" si="111"/>
        <v/>
      </c>
      <c r="U303" t="str">
        <f t="shared" si="112"/>
        <v/>
      </c>
      <c r="V303" t="str">
        <f t="shared" si="113"/>
        <v/>
      </c>
      <c r="W303">
        <f t="shared" si="114"/>
        <v>302</v>
      </c>
      <c r="X303" s="11" t="s">
        <v>147</v>
      </c>
      <c r="Y303" s="12" t="s">
        <v>148</v>
      </c>
      <c r="Z303" s="12" t="s">
        <v>149</v>
      </c>
      <c r="AA303" s="12" t="s">
        <v>150</v>
      </c>
      <c r="AB303" s="1" t="str">
        <f>CONCATENATE(WRs!B87," ",WRs!A87)</f>
        <v>K.J. Osborn</v>
      </c>
      <c r="AC303" t="str">
        <f>WRs!E87</f>
        <v>WR</v>
      </c>
      <c r="AD303" t="str">
        <f>WRs!C87</f>
        <v>Patriots</v>
      </c>
      <c r="AE303">
        <f>WRs!D87</f>
        <v>14</v>
      </c>
      <c r="AF303">
        <f>WRs!P87</f>
        <v>-53</v>
      </c>
      <c r="AG303">
        <f>WRs!R87</f>
        <v>-75</v>
      </c>
      <c r="AH303">
        <f>WRs!T87</f>
        <v>-34</v>
      </c>
      <c r="AI303">
        <f>WRs!V87</f>
        <v>-53</v>
      </c>
      <c r="AJ303" s="70">
        <f>WRs!X87</f>
        <v>-55</v>
      </c>
      <c r="AK303" t="str">
        <f t="shared" si="115"/>
        <v>K.J. Osborn</v>
      </c>
      <c r="AL303" s="52">
        <f t="shared" si="116"/>
        <v>1</v>
      </c>
      <c r="AM303" s="52">
        <f t="shared" si="117"/>
        <v>1</v>
      </c>
      <c r="AN303" s="52">
        <f t="shared" si="118"/>
        <v>1</v>
      </c>
      <c r="AO303" s="52">
        <f t="shared" si="119"/>
        <v>1</v>
      </c>
      <c r="AP303" s="52">
        <f t="shared" si="120"/>
        <v>1</v>
      </c>
      <c r="AQ303">
        <f t="shared" si="121"/>
        <v>1</v>
      </c>
      <c r="AR303">
        <f t="shared" si="122"/>
        <v>1</v>
      </c>
      <c r="AS303">
        <f t="shared" si="123"/>
        <v>1</v>
      </c>
      <c r="AT303">
        <f t="shared" si="124"/>
        <v>1</v>
      </c>
      <c r="AU303">
        <f t="shared" si="125"/>
        <v>1</v>
      </c>
    </row>
    <row r="304" spans="2:47" x14ac:dyDescent="0.35">
      <c r="B304" t="str">
        <f t="shared" si="101"/>
        <v xml:space="preserve">&lt;li&gt; Kendrick Bourne, WR, Patriots. Bye: 14.  &lt;/li&gt;  </v>
      </c>
      <c r="C304" t="str">
        <f t="shared" si="102"/>
        <v xml:space="preserve">&lt;li&gt; Kendrick Bourne, WR, Patriots. Bye: 14.  -- &lt;b&gt;$1&lt;/b&gt; &lt;/li&gt;  </v>
      </c>
      <c r="D304" t="str">
        <f t="shared" si="103"/>
        <v xml:space="preserve">&lt;li&gt; Kendrick Bourne, WR, Patriots. Bye: 14.  -- &lt;b&gt;$1&lt;/b&gt; &lt;/li&gt;  </v>
      </c>
      <c r="E304" t="str">
        <f t="shared" si="104"/>
        <v xml:space="preserve">&lt;li&gt; Kendrick Bourne, WR, Patriots. Bye: 14.  -- &lt;b&gt;$1&lt;/b&gt; &lt;/li&gt;  </v>
      </c>
      <c r="F304" t="str">
        <f t="shared" si="105"/>
        <v xml:space="preserve">&lt;li&gt; Kendrick Bourne, WR, Patriots. Bye: 14.  -- &lt;b&gt;$1&lt;/b&gt; &lt;/li&gt;  </v>
      </c>
      <c r="G304" t="str">
        <f t="shared" si="106"/>
        <v xml:space="preserve">&lt;li&gt; Kendrick Bourne, WR, Patriots. Bye: 14.  -- &lt;b&gt;$1&lt;/b&gt; &lt;/li&gt;  </v>
      </c>
      <c r="H304" t="s">
        <v>139</v>
      </c>
      <c r="I304" t="s">
        <v>140</v>
      </c>
      <c r="J304" t="s">
        <v>141</v>
      </c>
      <c r="K304" t="s">
        <v>142</v>
      </c>
      <c r="L304" t="s">
        <v>143</v>
      </c>
      <c r="M304" t="s">
        <v>144</v>
      </c>
      <c r="N304" t="s">
        <v>145</v>
      </c>
      <c r="O304" t="s">
        <v>146</v>
      </c>
      <c r="P304" t="str">
        <f t="shared" si="107"/>
        <v xml:space="preserve">
</v>
      </c>
      <c r="Q304" t="str">
        <f t="shared" si="108"/>
        <v xml:space="preserve"> </v>
      </c>
      <c r="R304" t="str">
        <f t="shared" si="109"/>
        <v/>
      </c>
      <c r="S304" t="str">
        <f t="shared" si="110"/>
        <v/>
      </c>
      <c r="T304" t="str">
        <f t="shared" si="111"/>
        <v/>
      </c>
      <c r="U304" t="str">
        <f t="shared" si="112"/>
        <v/>
      </c>
      <c r="V304" t="str">
        <f t="shared" si="113"/>
        <v/>
      </c>
      <c r="W304">
        <f t="shared" si="114"/>
        <v>303</v>
      </c>
      <c r="X304" s="11" t="s">
        <v>147</v>
      </c>
      <c r="Y304" s="12" t="s">
        <v>148</v>
      </c>
      <c r="Z304" s="12" t="s">
        <v>149</v>
      </c>
      <c r="AA304" s="12" t="s">
        <v>150</v>
      </c>
      <c r="AB304" s="1" t="str">
        <f>CONCATENATE(WRs!B88," ",WRs!A88)</f>
        <v>Kendrick Bourne</v>
      </c>
      <c r="AC304" t="str">
        <f>WRs!E88</f>
        <v>WR</v>
      </c>
      <c r="AD304" t="str">
        <f>WRs!C88</f>
        <v>Patriots</v>
      </c>
      <c r="AE304">
        <f>WRs!D88</f>
        <v>14</v>
      </c>
      <c r="AF304">
        <f>WRs!P88</f>
        <v>-48</v>
      </c>
      <c r="AG304">
        <f>WRs!R88</f>
        <v>-76</v>
      </c>
      <c r="AH304">
        <f>WRs!T88</f>
        <v>-32</v>
      </c>
      <c r="AI304">
        <f>WRs!V88</f>
        <v>-48</v>
      </c>
      <c r="AJ304" s="70">
        <f>WRs!X88</f>
        <v>-50</v>
      </c>
      <c r="AK304" t="str">
        <f t="shared" si="115"/>
        <v>Kendrick Bourne</v>
      </c>
      <c r="AL304" s="52">
        <f t="shared" si="116"/>
        <v>1</v>
      </c>
      <c r="AM304" s="52">
        <f t="shared" si="117"/>
        <v>1</v>
      </c>
      <c r="AN304" s="52">
        <f t="shared" si="118"/>
        <v>1</v>
      </c>
      <c r="AO304" s="52">
        <f t="shared" si="119"/>
        <v>1</v>
      </c>
      <c r="AP304" s="52">
        <f t="shared" si="120"/>
        <v>1</v>
      </c>
      <c r="AQ304">
        <f t="shared" si="121"/>
        <v>1</v>
      </c>
      <c r="AR304">
        <f t="shared" si="122"/>
        <v>1</v>
      </c>
      <c r="AS304">
        <f t="shared" si="123"/>
        <v>1</v>
      </c>
      <c r="AT304">
        <f t="shared" si="124"/>
        <v>1</v>
      </c>
      <c r="AU304">
        <f t="shared" si="125"/>
        <v>1</v>
      </c>
    </row>
    <row r="305" spans="2:47" x14ac:dyDescent="0.35">
      <c r="B305" t="str">
        <f t="shared" si="101"/>
        <v xml:space="preserve">&lt;li&gt; D.J. Chark, WR, Chargers. Bye: 5.  &lt;/li&gt;  </v>
      </c>
      <c r="C305" t="str">
        <f t="shared" si="102"/>
        <v xml:space="preserve">&lt;li&gt; D.J. Chark, WR, Chargers. Bye: 5.  -- &lt;b&gt;$1&lt;/b&gt; &lt;/li&gt;  </v>
      </c>
      <c r="D305" t="str">
        <f t="shared" si="103"/>
        <v xml:space="preserve">&lt;li&gt; D.J. Chark, WR, Chargers. Bye: 5.  -- &lt;b&gt;$1&lt;/b&gt; &lt;/li&gt;  </v>
      </c>
      <c r="E305" t="str">
        <f t="shared" si="104"/>
        <v xml:space="preserve">&lt;li&gt; D.J. Chark, WR, Chargers. Bye: 5.  -- &lt;b&gt;$1&lt;/b&gt; &lt;/li&gt;  </v>
      </c>
      <c r="F305" t="str">
        <f t="shared" si="105"/>
        <v xml:space="preserve">&lt;li&gt; D.J. Chark, WR, Chargers. Bye: 5.  -- &lt;b&gt;$1&lt;/b&gt; &lt;/li&gt;  </v>
      </c>
      <c r="G305" t="str">
        <f t="shared" si="106"/>
        <v xml:space="preserve">&lt;li&gt; D.J. Chark, WR, Chargers. Bye: 5.  -- &lt;b&gt;$1&lt;/b&gt; &lt;/li&gt;  </v>
      </c>
      <c r="H305" t="s">
        <v>139</v>
      </c>
      <c r="I305" t="s">
        <v>140</v>
      </c>
      <c r="J305" t="s">
        <v>141</v>
      </c>
      <c r="K305" t="s">
        <v>142</v>
      </c>
      <c r="L305" t="s">
        <v>143</v>
      </c>
      <c r="M305" t="s">
        <v>144</v>
      </c>
      <c r="N305" t="s">
        <v>145</v>
      </c>
      <c r="O305" t="s">
        <v>146</v>
      </c>
      <c r="P305" t="str">
        <f t="shared" si="107"/>
        <v xml:space="preserve">
</v>
      </c>
      <c r="Q305" t="str">
        <f t="shared" si="108"/>
        <v xml:space="preserve"> </v>
      </c>
      <c r="R305" t="str">
        <f t="shared" si="109"/>
        <v/>
      </c>
      <c r="S305" t="str">
        <f t="shared" si="110"/>
        <v/>
      </c>
      <c r="T305" t="str">
        <f t="shared" si="111"/>
        <v/>
      </c>
      <c r="U305" t="str">
        <f t="shared" si="112"/>
        <v/>
      </c>
      <c r="V305" t="str">
        <f t="shared" si="113"/>
        <v/>
      </c>
      <c r="W305">
        <f t="shared" si="114"/>
        <v>304</v>
      </c>
      <c r="X305" s="11" t="s">
        <v>147</v>
      </c>
      <c r="Y305" s="12" t="s">
        <v>148</v>
      </c>
      <c r="Z305" s="12" t="s">
        <v>149</v>
      </c>
      <c r="AA305" s="12" t="s">
        <v>150</v>
      </c>
      <c r="AB305" s="1" t="str">
        <f>CONCATENATE(WRs!B89," ",WRs!A89)</f>
        <v>D.J. Chark</v>
      </c>
      <c r="AC305" t="str">
        <f>WRs!E89</f>
        <v>WR</v>
      </c>
      <c r="AD305" t="str">
        <f>WRs!C89</f>
        <v>Chargers</v>
      </c>
      <c r="AE305">
        <f>WRs!D89</f>
        <v>5</v>
      </c>
      <c r="AF305">
        <f>WRs!P89</f>
        <v>-43</v>
      </c>
      <c r="AG305">
        <f>WRs!R89</f>
        <v>-77</v>
      </c>
      <c r="AH305">
        <f>WRs!T89</f>
        <v>-26</v>
      </c>
      <c r="AI305">
        <f>WRs!V89</f>
        <v>-43</v>
      </c>
      <c r="AJ305" s="70">
        <f>WRs!X89</f>
        <v>-45</v>
      </c>
      <c r="AK305" t="str">
        <f t="shared" si="115"/>
        <v>D.J. Chark</v>
      </c>
      <c r="AL305" s="52">
        <f t="shared" si="116"/>
        <v>1</v>
      </c>
      <c r="AM305" s="52">
        <f t="shared" si="117"/>
        <v>1</v>
      </c>
      <c r="AN305" s="52">
        <f t="shared" si="118"/>
        <v>1</v>
      </c>
      <c r="AO305" s="52">
        <f t="shared" si="119"/>
        <v>1</v>
      </c>
      <c r="AP305" s="52">
        <f t="shared" si="120"/>
        <v>1</v>
      </c>
      <c r="AQ305">
        <f t="shared" si="121"/>
        <v>1</v>
      </c>
      <c r="AR305">
        <f t="shared" si="122"/>
        <v>1</v>
      </c>
      <c r="AS305">
        <f t="shared" si="123"/>
        <v>1</v>
      </c>
      <c r="AT305">
        <f t="shared" si="124"/>
        <v>1</v>
      </c>
      <c r="AU305">
        <f t="shared" si="125"/>
        <v>1</v>
      </c>
    </row>
    <row r="306" spans="2:47" x14ac:dyDescent="0.35">
      <c r="B306" t="str">
        <f t="shared" si="101"/>
        <v xml:space="preserve">&lt;li&gt; Troy Franklin, WR, Broncos. Bye: 14.  &lt;/li&gt;  </v>
      </c>
      <c r="C306" t="str">
        <f t="shared" si="102"/>
        <v xml:space="preserve">&lt;li&gt; Troy Franklin, WR, Broncos. Bye: 14.  -- &lt;b&gt;$1&lt;/b&gt; &lt;/li&gt;  </v>
      </c>
      <c r="D306" t="str">
        <f t="shared" si="103"/>
        <v xml:space="preserve">&lt;li&gt; Troy Franklin, WR, Broncos. Bye: 14.  -- &lt;b&gt;$1&lt;/b&gt; &lt;/li&gt;  </v>
      </c>
      <c r="E306" t="str">
        <f t="shared" si="104"/>
        <v xml:space="preserve">&lt;li&gt; Troy Franklin, WR, Broncos. Bye: 14.  -- &lt;b&gt;$1&lt;/b&gt; &lt;/li&gt;  </v>
      </c>
      <c r="F306" t="str">
        <f t="shared" si="105"/>
        <v xml:space="preserve">&lt;li&gt; Troy Franklin, WR, Broncos. Bye: 14.  -- &lt;b&gt;$1&lt;/b&gt; &lt;/li&gt;  </v>
      </c>
      <c r="G306" t="str">
        <f t="shared" si="106"/>
        <v xml:space="preserve">&lt;li&gt; Troy Franklin, WR, Broncos. Bye: 14.  -- &lt;b&gt;$1&lt;/b&gt; &lt;/li&gt;  </v>
      </c>
      <c r="H306" t="s">
        <v>139</v>
      </c>
      <c r="I306" t="s">
        <v>140</v>
      </c>
      <c r="J306" t="s">
        <v>141</v>
      </c>
      <c r="K306" t="s">
        <v>142</v>
      </c>
      <c r="L306" t="s">
        <v>143</v>
      </c>
      <c r="M306" t="s">
        <v>144</v>
      </c>
      <c r="N306" t="s">
        <v>145</v>
      </c>
      <c r="O306" t="s">
        <v>146</v>
      </c>
      <c r="P306" t="str">
        <f t="shared" si="107"/>
        <v xml:space="preserve">
</v>
      </c>
      <c r="Q306" t="str">
        <f t="shared" si="108"/>
        <v xml:space="preserve"> </v>
      </c>
      <c r="R306" t="str">
        <f t="shared" si="109"/>
        <v/>
      </c>
      <c r="S306" t="str">
        <f t="shared" si="110"/>
        <v/>
      </c>
      <c r="T306" t="str">
        <f t="shared" si="111"/>
        <v/>
      </c>
      <c r="U306" t="str">
        <f t="shared" si="112"/>
        <v/>
      </c>
      <c r="V306" t="str">
        <f t="shared" si="113"/>
        <v/>
      </c>
      <c r="W306">
        <f t="shared" si="114"/>
        <v>305</v>
      </c>
      <c r="X306" s="11" t="s">
        <v>147</v>
      </c>
      <c r="Y306" s="12" t="s">
        <v>148</v>
      </c>
      <c r="Z306" s="12" t="s">
        <v>149</v>
      </c>
      <c r="AA306" s="12" t="s">
        <v>150</v>
      </c>
      <c r="AB306" s="1" t="str">
        <f>CONCATENATE(WRs!B90," ",WRs!A90)</f>
        <v>Troy Franklin</v>
      </c>
      <c r="AC306" t="str">
        <f>WRs!E90</f>
        <v>WR</v>
      </c>
      <c r="AD306" t="str">
        <f>WRs!C90</f>
        <v>Broncos</v>
      </c>
      <c r="AE306">
        <f>WRs!D90</f>
        <v>14</v>
      </c>
      <c r="AF306">
        <f>WRs!P90</f>
        <v>-41</v>
      </c>
      <c r="AG306">
        <f>WRs!R90</f>
        <v>-78</v>
      </c>
      <c r="AH306">
        <f>WRs!T90</f>
        <v>-21</v>
      </c>
      <c r="AI306">
        <f>WRs!V90</f>
        <v>-41</v>
      </c>
      <c r="AJ306" s="70">
        <f>WRs!X90</f>
        <v>-43</v>
      </c>
      <c r="AK306" t="str">
        <f t="shared" si="115"/>
        <v>Troy Franklin</v>
      </c>
      <c r="AL306" s="52">
        <f t="shared" si="116"/>
        <v>1</v>
      </c>
      <c r="AM306" s="52">
        <f t="shared" si="117"/>
        <v>1</v>
      </c>
      <c r="AN306" s="52">
        <f t="shared" si="118"/>
        <v>1</v>
      </c>
      <c r="AO306" s="52">
        <f t="shared" si="119"/>
        <v>1</v>
      </c>
      <c r="AP306" s="52">
        <f t="shared" si="120"/>
        <v>1</v>
      </c>
      <c r="AQ306">
        <f t="shared" si="121"/>
        <v>1</v>
      </c>
      <c r="AR306">
        <f t="shared" si="122"/>
        <v>1</v>
      </c>
      <c r="AS306">
        <f t="shared" si="123"/>
        <v>1</v>
      </c>
      <c r="AT306">
        <f t="shared" si="124"/>
        <v>1</v>
      </c>
      <c r="AU306">
        <f t="shared" si="125"/>
        <v>1</v>
      </c>
    </row>
    <row r="307" spans="2:47" x14ac:dyDescent="0.35">
      <c r="B307" t="str">
        <f t="shared" si="101"/>
        <v xml:space="preserve">&lt;li&gt; Quentin Johnston, WR, Chargers. Bye: 5.  &lt;/li&gt;  </v>
      </c>
      <c r="C307" t="str">
        <f t="shared" si="102"/>
        <v xml:space="preserve">&lt;li&gt; Quentin Johnston, WR, Chargers. Bye: 5.  -- &lt;b&gt;$1&lt;/b&gt; &lt;/li&gt;  </v>
      </c>
      <c r="D307" t="str">
        <f t="shared" si="103"/>
        <v xml:space="preserve">&lt;li&gt; Quentin Johnston, WR, Chargers. Bye: 5.  -- &lt;b&gt;$1&lt;/b&gt; &lt;/li&gt;  </v>
      </c>
      <c r="E307" t="str">
        <f t="shared" si="104"/>
        <v xml:space="preserve">&lt;li&gt; Quentin Johnston, WR, Chargers. Bye: 5.  -- &lt;b&gt;$1&lt;/b&gt; &lt;/li&gt;  </v>
      </c>
      <c r="F307" t="str">
        <f t="shared" si="105"/>
        <v xml:space="preserve">&lt;li&gt; Quentin Johnston, WR, Chargers. Bye: 5.  -- &lt;b&gt;$1&lt;/b&gt; &lt;/li&gt;  </v>
      </c>
      <c r="G307" t="str">
        <f t="shared" si="106"/>
        <v xml:space="preserve">&lt;li&gt; Quentin Johnston, WR, Chargers. Bye: 5.  -- &lt;b&gt;$1&lt;/b&gt; &lt;/li&gt;  </v>
      </c>
      <c r="H307" t="s">
        <v>139</v>
      </c>
      <c r="I307" t="s">
        <v>140</v>
      </c>
      <c r="J307" t="s">
        <v>141</v>
      </c>
      <c r="K307" t="s">
        <v>142</v>
      </c>
      <c r="L307" t="s">
        <v>143</v>
      </c>
      <c r="M307" t="s">
        <v>144</v>
      </c>
      <c r="N307" t="s">
        <v>145</v>
      </c>
      <c r="O307" t="s">
        <v>146</v>
      </c>
      <c r="P307" t="str">
        <f t="shared" si="107"/>
        <v xml:space="preserve">
</v>
      </c>
      <c r="Q307" t="str">
        <f t="shared" si="108"/>
        <v xml:space="preserve"> </v>
      </c>
      <c r="R307" t="str">
        <f t="shared" si="109"/>
        <v/>
      </c>
      <c r="S307" t="str">
        <f t="shared" si="110"/>
        <v/>
      </c>
      <c r="T307" t="str">
        <f t="shared" si="111"/>
        <v/>
      </c>
      <c r="U307" t="str">
        <f t="shared" si="112"/>
        <v/>
      </c>
      <c r="V307" t="str">
        <f t="shared" si="113"/>
        <v/>
      </c>
      <c r="W307">
        <f t="shared" si="114"/>
        <v>306</v>
      </c>
      <c r="X307" s="11" t="s">
        <v>147</v>
      </c>
      <c r="Y307" s="12" t="s">
        <v>148</v>
      </c>
      <c r="Z307" s="12" t="s">
        <v>149</v>
      </c>
      <c r="AA307" s="12" t="s">
        <v>150</v>
      </c>
      <c r="AB307" s="1" t="str">
        <f>CONCATENATE(WRs!B91," ",WRs!A91)</f>
        <v>Quentin Johnston</v>
      </c>
      <c r="AC307" t="str">
        <f>WRs!E91</f>
        <v>WR</v>
      </c>
      <c r="AD307" t="str">
        <f>WRs!C91</f>
        <v>Chargers</v>
      </c>
      <c r="AE307">
        <f>WRs!D91</f>
        <v>5</v>
      </c>
      <c r="AF307">
        <f>WRs!P91</f>
        <v>-58</v>
      </c>
      <c r="AG307">
        <f>WRs!R91</f>
        <v>-81</v>
      </c>
      <c r="AH307">
        <f>WRs!T91</f>
        <v>-36</v>
      </c>
      <c r="AI307">
        <f>WRs!V91</f>
        <v>-58</v>
      </c>
      <c r="AJ307" s="70">
        <f>WRs!X91</f>
        <v>-60</v>
      </c>
      <c r="AK307" t="str">
        <f t="shared" si="115"/>
        <v>Quentin Johnston</v>
      </c>
      <c r="AL307" s="52">
        <f t="shared" si="116"/>
        <v>1</v>
      </c>
      <c r="AM307" s="52">
        <f t="shared" si="117"/>
        <v>1</v>
      </c>
      <c r="AN307" s="52">
        <f t="shared" si="118"/>
        <v>1</v>
      </c>
      <c r="AO307" s="52">
        <f t="shared" si="119"/>
        <v>1</v>
      </c>
      <c r="AP307" s="52">
        <f t="shared" si="120"/>
        <v>1</v>
      </c>
      <c r="AQ307">
        <f t="shared" si="121"/>
        <v>1</v>
      </c>
      <c r="AR307">
        <f t="shared" si="122"/>
        <v>1</v>
      </c>
      <c r="AS307">
        <f t="shared" si="123"/>
        <v>1</v>
      </c>
      <c r="AT307">
        <f t="shared" si="124"/>
        <v>1</v>
      </c>
      <c r="AU307">
        <f t="shared" si="125"/>
        <v>1</v>
      </c>
    </row>
    <row r="308" spans="2:47" x14ac:dyDescent="0.35">
      <c r="B308" t="str">
        <f t="shared" si="101"/>
        <v xml:space="preserve">&lt;li&gt; Jonathan Mingo, WR, Panthers. Bye: 11.  &lt;/li&gt;  </v>
      </c>
      <c r="C308" t="str">
        <f t="shared" si="102"/>
        <v xml:space="preserve">&lt;li&gt; Jonathan Mingo, WR, Panthers. Bye: 11.  -- &lt;b&gt;$1&lt;/b&gt; &lt;/li&gt;  </v>
      </c>
      <c r="D308" t="str">
        <f t="shared" si="103"/>
        <v xml:space="preserve">&lt;li&gt; Jonathan Mingo, WR, Panthers. Bye: 11.  -- &lt;b&gt;$1&lt;/b&gt; &lt;/li&gt;  </v>
      </c>
      <c r="E308" t="str">
        <f t="shared" si="104"/>
        <v xml:space="preserve">&lt;li&gt; Jonathan Mingo, WR, Panthers. Bye: 11.  -- &lt;b&gt;$1&lt;/b&gt; &lt;/li&gt;  </v>
      </c>
      <c r="F308" t="str">
        <f t="shared" si="105"/>
        <v xml:space="preserve">&lt;li&gt; Jonathan Mingo, WR, Panthers. Bye: 11.  -- &lt;b&gt;$1&lt;/b&gt; &lt;/li&gt;  </v>
      </c>
      <c r="G308" t="str">
        <f t="shared" si="106"/>
        <v xml:space="preserve">&lt;li&gt; Jonathan Mingo, WR, Panthers. Bye: 11.  -- &lt;b&gt;$1&lt;/b&gt; &lt;/li&gt;  </v>
      </c>
      <c r="H308" t="s">
        <v>139</v>
      </c>
      <c r="I308" t="s">
        <v>140</v>
      </c>
      <c r="J308" t="s">
        <v>141</v>
      </c>
      <c r="K308" t="s">
        <v>142</v>
      </c>
      <c r="L308" t="s">
        <v>143</v>
      </c>
      <c r="M308" t="s">
        <v>144</v>
      </c>
      <c r="N308" t="s">
        <v>145</v>
      </c>
      <c r="O308" t="s">
        <v>146</v>
      </c>
      <c r="P308" t="str">
        <f t="shared" si="107"/>
        <v xml:space="preserve">
</v>
      </c>
      <c r="Q308" t="str">
        <f t="shared" si="108"/>
        <v xml:space="preserve"> </v>
      </c>
      <c r="R308" t="str">
        <f t="shared" si="109"/>
        <v/>
      </c>
      <c r="S308" t="str">
        <f t="shared" si="110"/>
        <v/>
      </c>
      <c r="T308" t="str">
        <f t="shared" si="111"/>
        <v/>
      </c>
      <c r="U308" t="str">
        <f t="shared" si="112"/>
        <v/>
      </c>
      <c r="V308" t="str">
        <f t="shared" si="113"/>
        <v/>
      </c>
      <c r="W308">
        <f t="shared" si="114"/>
        <v>307</v>
      </c>
      <c r="X308" s="11" t="s">
        <v>147</v>
      </c>
      <c r="Y308" s="12" t="s">
        <v>148</v>
      </c>
      <c r="Z308" s="12" t="s">
        <v>149</v>
      </c>
      <c r="AA308" s="12" t="s">
        <v>150</v>
      </c>
      <c r="AB308" s="1" t="str">
        <f>CONCATENATE(WRs!B92," ",WRs!A92)</f>
        <v>Jonathan Mingo</v>
      </c>
      <c r="AC308" t="str">
        <f>WRs!E92</f>
        <v>WR</v>
      </c>
      <c r="AD308" t="str">
        <f>WRs!C92</f>
        <v>Panthers</v>
      </c>
      <c r="AE308">
        <f>WRs!D92</f>
        <v>11</v>
      </c>
      <c r="AF308">
        <f>WRs!P92</f>
        <v>-65</v>
      </c>
      <c r="AG308">
        <f>WRs!R92</f>
        <v>-82</v>
      </c>
      <c r="AH308">
        <f>WRs!T92</f>
        <v>-42</v>
      </c>
      <c r="AI308">
        <f>WRs!V92</f>
        <v>-65</v>
      </c>
      <c r="AJ308" s="70">
        <f>WRs!X92</f>
        <v>-67</v>
      </c>
      <c r="AK308" t="str">
        <f t="shared" si="115"/>
        <v>Jonathan Mingo</v>
      </c>
      <c r="AL308" s="52">
        <f t="shared" si="116"/>
        <v>1</v>
      </c>
      <c r="AM308" s="52">
        <f t="shared" si="117"/>
        <v>1</v>
      </c>
      <c r="AN308" s="52">
        <f t="shared" si="118"/>
        <v>1</v>
      </c>
      <c r="AO308" s="52">
        <f t="shared" si="119"/>
        <v>1</v>
      </c>
      <c r="AP308" s="52">
        <f t="shared" si="120"/>
        <v>1</v>
      </c>
      <c r="AQ308">
        <f t="shared" si="121"/>
        <v>1</v>
      </c>
      <c r="AR308">
        <f t="shared" si="122"/>
        <v>1</v>
      </c>
      <c r="AS308">
        <f t="shared" si="123"/>
        <v>1</v>
      </c>
      <c r="AT308">
        <f t="shared" si="124"/>
        <v>1</v>
      </c>
      <c r="AU308">
        <f t="shared" si="125"/>
        <v>1</v>
      </c>
    </row>
    <row r="309" spans="2:47" x14ac:dyDescent="0.35">
      <c r="B309" t="str">
        <f t="shared" si="101"/>
        <v xml:space="preserve">&lt;li&gt; Devontez Walker, WR, Ravens. Bye: 14.  &lt;/li&gt;  </v>
      </c>
      <c r="C309" t="str">
        <f t="shared" si="102"/>
        <v xml:space="preserve">&lt;li&gt; Devontez Walker, WR, Ravens. Bye: 14.  -- &lt;b&gt;$1&lt;/b&gt; &lt;/li&gt;  </v>
      </c>
      <c r="D309" t="str">
        <f t="shared" si="103"/>
        <v xml:space="preserve">&lt;li&gt; Devontez Walker, WR, Ravens. Bye: 14.  -- &lt;b&gt;$1&lt;/b&gt; &lt;/li&gt;  </v>
      </c>
      <c r="E309" t="str">
        <f t="shared" si="104"/>
        <v xml:space="preserve">&lt;li&gt; Devontez Walker, WR, Ravens. Bye: 14.  -- &lt;b&gt;$1&lt;/b&gt; &lt;/li&gt;  </v>
      </c>
      <c r="F309" t="str">
        <f t="shared" si="105"/>
        <v xml:space="preserve">&lt;li&gt; Devontez Walker, WR, Ravens. Bye: 14.  -- &lt;b&gt;$1&lt;/b&gt; &lt;/li&gt;  </v>
      </c>
      <c r="G309" t="str">
        <f t="shared" si="106"/>
        <v xml:space="preserve">&lt;li&gt; Devontez Walker, WR, Ravens. Bye: 14.  -- &lt;b&gt;$1&lt;/b&gt; &lt;/li&gt;  </v>
      </c>
      <c r="H309" t="s">
        <v>139</v>
      </c>
      <c r="I309" t="s">
        <v>140</v>
      </c>
      <c r="J309" t="s">
        <v>141</v>
      </c>
      <c r="K309" t="s">
        <v>142</v>
      </c>
      <c r="L309" t="s">
        <v>143</v>
      </c>
      <c r="M309" t="s">
        <v>144</v>
      </c>
      <c r="N309" t="s">
        <v>145</v>
      </c>
      <c r="O309" t="s">
        <v>146</v>
      </c>
      <c r="P309" t="str">
        <f t="shared" si="107"/>
        <v xml:space="preserve">
</v>
      </c>
      <c r="Q309" t="str">
        <f t="shared" si="108"/>
        <v xml:space="preserve"> </v>
      </c>
      <c r="R309" t="str">
        <f t="shared" si="109"/>
        <v/>
      </c>
      <c r="S309" t="str">
        <f t="shared" si="110"/>
        <v/>
      </c>
      <c r="T309" t="str">
        <f t="shared" si="111"/>
        <v/>
      </c>
      <c r="U309" t="str">
        <f t="shared" si="112"/>
        <v/>
      </c>
      <c r="V309" t="str">
        <f t="shared" si="113"/>
        <v/>
      </c>
      <c r="W309">
        <f t="shared" si="114"/>
        <v>308</v>
      </c>
      <c r="X309" s="11" t="s">
        <v>147</v>
      </c>
      <c r="Y309" s="12" t="s">
        <v>148</v>
      </c>
      <c r="Z309" s="12" t="s">
        <v>149</v>
      </c>
      <c r="AA309" s="12" t="s">
        <v>150</v>
      </c>
      <c r="AB309" s="1" t="str">
        <f>CONCATENATE(WRs!B93," ",WRs!A93)</f>
        <v>Devontez Walker</v>
      </c>
      <c r="AC309" t="str">
        <f>WRs!E93</f>
        <v>WR</v>
      </c>
      <c r="AD309" t="str">
        <f>WRs!C93</f>
        <v>Ravens</v>
      </c>
      <c r="AE309">
        <f>WRs!D93</f>
        <v>14</v>
      </c>
      <c r="AF309">
        <f>WRs!P93</f>
        <v>-44</v>
      </c>
      <c r="AG309">
        <f>WRs!R93</f>
        <v>-88</v>
      </c>
      <c r="AH309">
        <f>WRs!T93</f>
        <v>-24</v>
      </c>
      <c r="AI309">
        <f>WRs!V93</f>
        <v>-44</v>
      </c>
      <c r="AJ309" s="70">
        <f>WRs!X93</f>
        <v>-46</v>
      </c>
      <c r="AK309" t="str">
        <f t="shared" si="115"/>
        <v>Devontez Walker</v>
      </c>
      <c r="AL309" s="52">
        <f t="shared" si="116"/>
        <v>1</v>
      </c>
      <c r="AM309" s="52">
        <f t="shared" si="117"/>
        <v>1</v>
      </c>
      <c r="AN309" s="52">
        <f t="shared" si="118"/>
        <v>1</v>
      </c>
      <c r="AO309" s="52">
        <f t="shared" si="119"/>
        <v>1</v>
      </c>
      <c r="AP309" s="52">
        <f t="shared" si="120"/>
        <v>1</v>
      </c>
      <c r="AQ309">
        <f t="shared" si="121"/>
        <v>1</v>
      </c>
      <c r="AR309">
        <f t="shared" si="122"/>
        <v>1</v>
      </c>
      <c r="AS309">
        <f t="shared" si="123"/>
        <v>1</v>
      </c>
      <c r="AT309">
        <f t="shared" si="124"/>
        <v>1</v>
      </c>
      <c r="AU309">
        <f t="shared" si="125"/>
        <v>1</v>
      </c>
    </row>
    <row r="310" spans="2:47" x14ac:dyDescent="0.35">
      <c r="B310" t="str">
        <f t="shared" si="101"/>
        <v xml:space="preserve">&lt;li&gt; Rashod Bateman, WR, Ravens. Bye: 14.  &lt;/li&gt;  </v>
      </c>
      <c r="C310" t="str">
        <f t="shared" si="102"/>
        <v xml:space="preserve">&lt;li&gt; Rashod Bateman, WR, Ravens. Bye: 14.  -- &lt;b&gt;$1&lt;/b&gt; &lt;/li&gt;  </v>
      </c>
      <c r="D310" t="str">
        <f t="shared" si="103"/>
        <v xml:space="preserve">&lt;li&gt; Rashod Bateman, WR, Ravens. Bye: 14.  -- &lt;b&gt;$1&lt;/b&gt; &lt;/li&gt;  </v>
      </c>
      <c r="E310" t="str">
        <f t="shared" si="104"/>
        <v xml:space="preserve">&lt;li&gt; Rashod Bateman, WR, Ravens. Bye: 14.  -- &lt;b&gt;$1&lt;/b&gt; &lt;/li&gt;  </v>
      </c>
      <c r="F310" t="str">
        <f t="shared" si="105"/>
        <v xml:space="preserve">&lt;li&gt; Rashod Bateman, WR, Ravens. Bye: 14.  -- &lt;b&gt;$1&lt;/b&gt; &lt;/li&gt;  </v>
      </c>
      <c r="G310" t="str">
        <f t="shared" si="106"/>
        <v xml:space="preserve">&lt;li&gt; Rashod Bateman, WR, Ravens. Bye: 14.  -- &lt;b&gt;$1&lt;/b&gt; &lt;/li&gt;  </v>
      </c>
      <c r="H310" t="s">
        <v>139</v>
      </c>
      <c r="I310" t="s">
        <v>140</v>
      </c>
      <c r="J310" t="s">
        <v>141</v>
      </c>
      <c r="K310" t="s">
        <v>142</v>
      </c>
      <c r="L310" t="s">
        <v>143</v>
      </c>
      <c r="M310" t="s">
        <v>144</v>
      </c>
      <c r="N310" t="s">
        <v>145</v>
      </c>
      <c r="O310" t="s">
        <v>146</v>
      </c>
      <c r="P310" t="str">
        <f t="shared" si="107"/>
        <v xml:space="preserve">
</v>
      </c>
      <c r="Q310" t="str">
        <f t="shared" si="108"/>
        <v xml:space="preserve"> </v>
      </c>
      <c r="R310" t="str">
        <f t="shared" si="109"/>
        <v/>
      </c>
      <c r="S310" t="str">
        <f t="shared" si="110"/>
        <v/>
      </c>
      <c r="T310" t="str">
        <f t="shared" si="111"/>
        <v/>
      </c>
      <c r="U310" t="str">
        <f t="shared" si="112"/>
        <v/>
      </c>
      <c r="V310" t="str">
        <f t="shared" si="113"/>
        <v/>
      </c>
      <c r="W310">
        <f t="shared" si="114"/>
        <v>309</v>
      </c>
      <c r="X310" s="11" t="s">
        <v>147</v>
      </c>
      <c r="Y310" s="12" t="s">
        <v>148</v>
      </c>
      <c r="Z310" s="12" t="s">
        <v>149</v>
      </c>
      <c r="AA310" s="12" t="s">
        <v>150</v>
      </c>
      <c r="AB310" s="1" t="str">
        <f>CONCATENATE(WRs!B94," ",WRs!A94)</f>
        <v>Rashod Bateman</v>
      </c>
      <c r="AC310" t="str">
        <f>WRs!E94</f>
        <v>WR</v>
      </c>
      <c r="AD310" t="str">
        <f>WRs!C94</f>
        <v>Ravens</v>
      </c>
      <c r="AE310">
        <f>WRs!D94</f>
        <v>14</v>
      </c>
      <c r="AF310">
        <f>WRs!P94</f>
        <v>-72</v>
      </c>
      <c r="AG310">
        <f>WRs!R94</f>
        <v>-103</v>
      </c>
      <c r="AH310">
        <f>WRs!T94</f>
        <v>-45</v>
      </c>
      <c r="AI310">
        <f>WRs!V94</f>
        <v>-72</v>
      </c>
      <c r="AJ310" s="70">
        <f>WRs!X94</f>
        <v>-74</v>
      </c>
      <c r="AK310" t="str">
        <f t="shared" si="115"/>
        <v>Rashod Bateman</v>
      </c>
      <c r="AL310" s="52">
        <f t="shared" si="116"/>
        <v>1</v>
      </c>
      <c r="AM310" s="52">
        <f t="shared" si="117"/>
        <v>1</v>
      </c>
      <c r="AN310" s="52">
        <f t="shared" si="118"/>
        <v>1</v>
      </c>
      <c r="AO310" s="52">
        <f t="shared" si="119"/>
        <v>1</v>
      </c>
      <c r="AP310" s="52">
        <f t="shared" si="120"/>
        <v>1</v>
      </c>
      <c r="AQ310">
        <f t="shared" si="121"/>
        <v>1</v>
      </c>
      <c r="AR310">
        <f t="shared" si="122"/>
        <v>1</v>
      </c>
      <c r="AS310">
        <f t="shared" si="123"/>
        <v>1</v>
      </c>
      <c r="AT310">
        <f t="shared" si="124"/>
        <v>1</v>
      </c>
      <c r="AU310">
        <f t="shared" si="125"/>
        <v>1</v>
      </c>
    </row>
    <row r="311" spans="2:47" x14ac:dyDescent="0.35">
      <c r="B311" t="str">
        <f t="shared" si="101"/>
        <v xml:space="preserve">&lt;li&gt; Jalin Hyatt, WR, Giants. Bye: 11.  &lt;/li&gt; 
&lt;br&gt;&lt;br&gt;
</v>
      </c>
      <c r="C311" t="str">
        <f t="shared" si="102"/>
        <v xml:space="preserve">&lt;li&gt; Jalin Hyatt, WR, Giants. Bye: 11.  -- &lt;b&gt;$1&lt;/b&gt; &lt;/li&gt; 
&lt;br&gt;&lt;br&gt;
</v>
      </c>
      <c r="D311" t="str">
        <f t="shared" si="103"/>
        <v xml:space="preserve">&lt;li&gt; Jalin Hyatt, WR, Giants. Bye: 11.  -- &lt;b&gt;$1&lt;/b&gt; &lt;/li&gt; 
&lt;br&gt;&lt;br&gt;
</v>
      </c>
      <c r="E311" t="str">
        <f t="shared" si="104"/>
        <v xml:space="preserve">&lt;li&gt; Jalin Hyatt, WR, Giants. Bye: 11.  -- &lt;b&gt;$1&lt;/b&gt; &lt;/li&gt; 
&lt;br&gt;&lt;br&gt;
</v>
      </c>
      <c r="F311" t="str">
        <f t="shared" si="105"/>
        <v xml:space="preserve">&lt;li&gt; Jalin Hyatt, WR, Giants. Bye: 11.  -- &lt;b&gt;$1&lt;/b&gt; &lt;/li&gt; 
&lt;br&gt;&lt;br&gt;
</v>
      </c>
      <c r="G311" t="str">
        <f t="shared" si="106"/>
        <v xml:space="preserve">&lt;li&gt; Jalin Hyatt, WR, Giants. Bye: 11.  -- &lt;b&gt;$1&lt;/b&gt; &lt;/li&gt; 
&lt;br&gt;&lt;br&gt;
</v>
      </c>
      <c r="H311" t="s">
        <v>139</v>
      </c>
      <c r="I311" t="s">
        <v>140</v>
      </c>
      <c r="J311" t="s">
        <v>141</v>
      </c>
      <c r="K311" t="s">
        <v>142</v>
      </c>
      <c r="L311" t="s">
        <v>143</v>
      </c>
      <c r="M311" t="s">
        <v>144</v>
      </c>
      <c r="N311" t="s">
        <v>145</v>
      </c>
      <c r="O311" t="s">
        <v>146</v>
      </c>
      <c r="P311" t="str">
        <f t="shared" si="107"/>
        <v xml:space="preserve">
</v>
      </c>
      <c r="Q311" t="str">
        <f t="shared" si="108"/>
        <v xml:space="preserve">
&lt;br&gt;&lt;br&gt;
</v>
      </c>
      <c r="R311" t="str">
        <f t="shared" si="109"/>
        <v/>
      </c>
      <c r="S311" t="str">
        <f t="shared" si="110"/>
        <v/>
      </c>
      <c r="T311" t="str">
        <f t="shared" si="111"/>
        <v/>
      </c>
      <c r="U311" t="str">
        <f t="shared" si="112"/>
        <v/>
      </c>
      <c r="V311" t="str">
        <f t="shared" si="113"/>
        <v/>
      </c>
      <c r="W311">
        <f t="shared" si="114"/>
        <v>310</v>
      </c>
      <c r="X311" s="11" t="s">
        <v>147</v>
      </c>
      <c r="Y311" s="12" t="s">
        <v>148</v>
      </c>
      <c r="Z311" s="12" t="s">
        <v>149</v>
      </c>
      <c r="AA311" s="12" t="s">
        <v>150</v>
      </c>
      <c r="AB311" s="1" t="str">
        <f>CONCATENATE(WRs!B95," ",WRs!A95)</f>
        <v>Jalin Hyatt</v>
      </c>
      <c r="AC311" t="str">
        <f>WRs!E95</f>
        <v>WR</v>
      </c>
      <c r="AD311" t="str">
        <f>WRs!C95</f>
        <v>Giants</v>
      </c>
      <c r="AE311">
        <f>WRs!D95</f>
        <v>11</v>
      </c>
      <c r="AF311">
        <f>WRs!P95</f>
        <v>-66</v>
      </c>
      <c r="AG311">
        <f>WRs!R95</f>
        <v>-104</v>
      </c>
      <c r="AH311">
        <f>WRs!T95</f>
        <v>-43</v>
      </c>
      <c r="AI311">
        <f>WRs!V95</f>
        <v>-66</v>
      </c>
      <c r="AJ311" s="70">
        <f>WRs!X95</f>
        <v>-68</v>
      </c>
      <c r="AK311" t="str">
        <f t="shared" si="115"/>
        <v>Jalin Hyatt</v>
      </c>
      <c r="AL311" s="52">
        <f t="shared" si="116"/>
        <v>1</v>
      </c>
      <c r="AM311" s="52">
        <f t="shared" si="117"/>
        <v>1</v>
      </c>
      <c r="AN311" s="52">
        <f t="shared" si="118"/>
        <v>1</v>
      </c>
      <c r="AO311" s="52">
        <f t="shared" si="119"/>
        <v>1</v>
      </c>
      <c r="AP311" s="52">
        <f t="shared" si="120"/>
        <v>1</v>
      </c>
      <c r="AQ311">
        <f t="shared" si="121"/>
        <v>1</v>
      </c>
      <c r="AR311">
        <f t="shared" si="122"/>
        <v>1</v>
      </c>
      <c r="AS311">
        <f t="shared" si="123"/>
        <v>1</v>
      </c>
      <c r="AT311">
        <f t="shared" si="124"/>
        <v>1</v>
      </c>
      <c r="AU311">
        <f t="shared" si="125"/>
        <v>1</v>
      </c>
    </row>
    <row r="312" spans="2:47" ht="15" thickBot="1" x14ac:dyDescent="0.4">
      <c r="B312" t="str">
        <f t="shared" si="101"/>
        <v xml:space="preserve">&lt;li&gt; Treylon Burks, WR, Titans. Bye: 5.  &lt;/li&gt;  </v>
      </c>
      <c r="C312" t="str">
        <f t="shared" si="102"/>
        <v xml:space="preserve">&lt;li&gt; Treylon Burks, WR, Titans. Bye: 5.  -- &lt;b&gt;$1&lt;/b&gt; &lt;/li&gt;  </v>
      </c>
      <c r="D312" t="str">
        <f t="shared" si="103"/>
        <v xml:space="preserve">&lt;li&gt; Treylon Burks, WR, Titans. Bye: 5.  -- &lt;b&gt;$1&lt;/b&gt; &lt;/li&gt;  </v>
      </c>
      <c r="E312" t="str">
        <f t="shared" si="104"/>
        <v xml:space="preserve">&lt;li&gt; Treylon Burks, WR, Titans. Bye: 5.  -- &lt;b&gt;$1&lt;/b&gt; &lt;/li&gt;  </v>
      </c>
      <c r="F312" t="str">
        <f t="shared" si="105"/>
        <v xml:space="preserve">&lt;li&gt; Treylon Burks, WR, Titans. Bye: 5.  -- &lt;b&gt;$1&lt;/b&gt; &lt;/li&gt;  </v>
      </c>
      <c r="G312" t="str">
        <f t="shared" si="106"/>
        <v xml:space="preserve">&lt;li&gt; Treylon Burks, WR, Titans. Bye: 5.  -- &lt;b&gt;$1&lt;/b&gt; &lt;/li&gt;  </v>
      </c>
      <c r="H312" t="s">
        <v>139</v>
      </c>
      <c r="I312" t="s">
        <v>140</v>
      </c>
      <c r="J312" t="s">
        <v>141</v>
      </c>
      <c r="K312" t="s">
        <v>142</v>
      </c>
      <c r="L312" t="s">
        <v>143</v>
      </c>
      <c r="M312" t="s">
        <v>144</v>
      </c>
      <c r="N312" t="s">
        <v>145</v>
      </c>
      <c r="O312" t="s">
        <v>146</v>
      </c>
      <c r="P312" t="str">
        <f t="shared" si="107"/>
        <v xml:space="preserve">
</v>
      </c>
      <c r="Q312" t="str">
        <f t="shared" si="108"/>
        <v xml:space="preserve"> </v>
      </c>
      <c r="R312" t="str">
        <f t="shared" si="109"/>
        <v/>
      </c>
      <c r="S312" t="str">
        <f t="shared" si="110"/>
        <v/>
      </c>
      <c r="T312" t="str">
        <f t="shared" si="111"/>
        <v/>
      </c>
      <c r="U312" t="str">
        <f t="shared" si="112"/>
        <v/>
      </c>
      <c r="V312" t="str">
        <f t="shared" si="113"/>
        <v/>
      </c>
      <c r="W312">
        <f t="shared" si="114"/>
        <v>311</v>
      </c>
      <c r="X312" s="11" t="s">
        <v>147</v>
      </c>
      <c r="Y312" s="12" t="s">
        <v>148</v>
      </c>
      <c r="Z312" s="12" t="s">
        <v>149</v>
      </c>
      <c r="AA312" s="12" t="s">
        <v>150</v>
      </c>
      <c r="AB312" s="1" t="str">
        <f>CONCATENATE(WRs!B96," ",WRs!A96)</f>
        <v>Treylon Burks</v>
      </c>
      <c r="AC312" t="str">
        <f>WRs!E96</f>
        <v>WR</v>
      </c>
      <c r="AD312" t="str">
        <f>WRs!C96</f>
        <v>Titans</v>
      </c>
      <c r="AE312">
        <f>WRs!D96</f>
        <v>5</v>
      </c>
      <c r="AF312">
        <f>WRs!P96</f>
        <v>-71</v>
      </c>
      <c r="AG312">
        <f>WRs!R96</f>
        <v>-110</v>
      </c>
      <c r="AH312">
        <f>WRs!T96</f>
        <v>-41</v>
      </c>
      <c r="AI312">
        <f>WRs!V96</f>
        <v>-71</v>
      </c>
      <c r="AJ312" s="71">
        <f>WRs!X96</f>
        <v>-73</v>
      </c>
      <c r="AK312" t="str">
        <f t="shared" si="115"/>
        <v>Treylon Burks</v>
      </c>
      <c r="AL312" s="52">
        <f t="shared" si="116"/>
        <v>1</v>
      </c>
      <c r="AM312" s="52">
        <f t="shared" si="117"/>
        <v>1</v>
      </c>
      <c r="AN312" s="52">
        <f t="shared" si="118"/>
        <v>1</v>
      </c>
      <c r="AO312" s="52">
        <f t="shared" si="119"/>
        <v>1</v>
      </c>
      <c r="AP312" s="52">
        <f t="shared" si="120"/>
        <v>1</v>
      </c>
      <c r="AQ312">
        <f t="shared" si="121"/>
        <v>1</v>
      </c>
      <c r="AR312">
        <f t="shared" si="122"/>
        <v>1</v>
      </c>
      <c r="AS312">
        <f t="shared" si="123"/>
        <v>1</v>
      </c>
      <c r="AT312">
        <f t="shared" si="124"/>
        <v>1</v>
      </c>
      <c r="AU312">
        <f t="shared" si="125"/>
        <v>1</v>
      </c>
    </row>
    <row r="313" spans="2:47" x14ac:dyDescent="0.35">
      <c r="X313" s="11"/>
      <c r="Y313" s="12"/>
      <c r="Z313" s="12"/>
      <c r="AA313" s="12"/>
      <c r="AB313" s="1"/>
      <c r="AC313" s="12"/>
    </row>
    <row r="314" spans="2:47" x14ac:dyDescent="0.35">
      <c r="AB314" s="1"/>
      <c r="AC314" s="12"/>
    </row>
  </sheetData>
  <sortState xmlns:xlrd2="http://schemas.microsoft.com/office/spreadsheetml/2017/richdata2" ref="A2:AU312">
    <sortCondition ref="AC2"/>
  </sortState>
  <conditionalFormatting sqref="W2:W313">
    <cfRule type="cellIs" dxfId="5" priority="2" operator="greaterThan">
      <formula>250</formula>
    </cfRule>
  </conditionalFormatting>
  <conditionalFormatting sqref="W221">
    <cfRule type="cellIs" dxfId="4" priority="3" operator="greaterThan">
      <formula>250</formula>
    </cfRule>
  </conditionalFormatting>
  <pageMargins left="0.7" right="0.7" top="0.75" bottom="0.75" header="0.3" footer="0.3"/>
  <pageSetup orientation="portrait"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Q249"/>
  <sheetViews>
    <sheetView workbookViewId="0">
      <selection activeCell="AS37" sqref="AS37"/>
    </sheetView>
  </sheetViews>
  <sheetFormatPr defaultRowHeight="14.5" x14ac:dyDescent="0.35"/>
  <cols>
    <col min="1" max="1" width="36.54296875" bestFit="1" customWidth="1"/>
    <col min="8" max="21" width="0" hidden="1" customWidth="1"/>
  </cols>
  <sheetData>
    <row r="1" spans="1:43" x14ac:dyDescent="0.35">
      <c r="A1" s="6" t="s">
        <v>104</v>
      </c>
      <c r="B1" s="6" t="s">
        <v>105</v>
      </c>
      <c r="C1" s="6" t="s">
        <v>106</v>
      </c>
      <c r="D1" s="6" t="s">
        <v>107</v>
      </c>
      <c r="E1" s="6" t="s">
        <v>108</v>
      </c>
      <c r="F1" s="6" t="s">
        <v>109</v>
      </c>
      <c r="G1" s="6" t="s">
        <v>110</v>
      </c>
      <c r="H1" s="6" t="s">
        <v>111</v>
      </c>
      <c r="I1" s="6" t="s">
        <v>112</v>
      </c>
      <c r="J1" s="6" t="s">
        <v>113</v>
      </c>
      <c r="K1" s="6" t="s">
        <v>114</v>
      </c>
      <c r="L1" s="6" t="s">
        <v>115</v>
      </c>
      <c r="M1" s="6" t="s">
        <v>116</v>
      </c>
      <c r="N1" s="6" t="s">
        <v>117</v>
      </c>
      <c r="O1" s="6" t="s">
        <v>118</v>
      </c>
      <c r="P1" s="6" t="s">
        <v>119</v>
      </c>
      <c r="Q1" s="6" t="s">
        <v>120</v>
      </c>
      <c r="R1" s="6" t="s">
        <v>121</v>
      </c>
      <c r="S1" s="6" t="s">
        <v>122</v>
      </c>
      <c r="T1" s="6" t="s">
        <v>123</v>
      </c>
      <c r="U1" s="6" t="s">
        <v>156</v>
      </c>
      <c r="V1" s="6">
        <v>0</v>
      </c>
      <c r="W1" s="7" t="s">
        <v>124</v>
      </c>
      <c r="X1" s="6" t="s">
        <v>125</v>
      </c>
      <c r="Y1" s="6" t="s">
        <v>126</v>
      </c>
      <c r="Z1" s="6" t="s">
        <v>127</v>
      </c>
      <c r="AA1" s="6" t="s">
        <v>128</v>
      </c>
      <c r="AB1" s="6" t="s">
        <v>129</v>
      </c>
      <c r="AC1" s="6" t="s">
        <v>2</v>
      </c>
      <c r="AD1" s="6" t="s">
        <v>4</v>
      </c>
      <c r="AE1" s="6" t="s">
        <v>85</v>
      </c>
      <c r="AF1" s="8" t="s">
        <v>11</v>
      </c>
      <c r="AG1" s="8" t="s">
        <v>14</v>
      </c>
      <c r="AH1" s="8" t="s">
        <v>68</v>
      </c>
      <c r="AI1" s="8" t="s">
        <v>12</v>
      </c>
      <c r="AJ1" s="6" t="s">
        <v>130</v>
      </c>
      <c r="AK1" s="9" t="s">
        <v>131</v>
      </c>
      <c r="AL1" s="9" t="s">
        <v>132</v>
      </c>
      <c r="AM1" s="9" t="s">
        <v>133</v>
      </c>
      <c r="AN1" s="10" t="s">
        <v>134</v>
      </c>
      <c r="AO1" s="10" t="s">
        <v>135</v>
      </c>
      <c r="AP1" s="10" t="s">
        <v>136</v>
      </c>
      <c r="AQ1" s="10" t="s">
        <v>137</v>
      </c>
    </row>
    <row r="2" spans="1:43" x14ac:dyDescent="0.35">
      <c r="A2" t="s">
        <v>138</v>
      </c>
      <c r="B2" t="str">
        <f t="shared" ref="B2:B65" si="0">IF(AA2&lt;&gt;AC2,CONCATENATE(I2,AA2,L2,AB2,L2,AC2,M2,N2,AD2,M2,J2,P2,Q2,R2,S2,T2,U2),CONCATENATE(I2,AA2,L2,AB2,M2,N2,AD2,M2,J2,P2,Q2,R2,S2,T2,U2))</f>
        <v xml:space="preserve">&lt;li&gt; Patrick Mahomes, QB, Chiefs. Bye: 6.  &lt;/li&gt;  </v>
      </c>
      <c r="C2" t="str">
        <f t="shared" ref="C2:C65" si="1">IF(AA2&lt;&gt;AC2,CONCATENATE(I2,AA2,L2,AB2,L2,AC2,M2,N2,AD2,M2,W2,X2,Z2,AN2,Y2,J2,P2,Q2,R2,S2,T2,U2),CONCATENATE(I2,AA2,L2,AB2,M2,N2,AD2,M2,W2,X2,Z2,AN2,Y2,J2,P2,Q2,R2,S2,T2,U2))</f>
        <v xml:space="preserve">&lt;li&gt; Patrick Mahomes, QB, Chiefs. Bye: 6.  -- &lt;b&gt;$25&lt;/b&gt; &lt;/li&gt;  </v>
      </c>
      <c r="D2" t="str">
        <f t="shared" ref="D2:D65" si="2">IF(AA2&lt;&gt;AC2,CONCATENATE(I2,AA2,L2,AB2,L2,AC2,M2,N2,AD2,M2,W2,X2,Z2,AO2,Y2,J2,P2,Q2,R2,S2,T2,U2),CONCATENATE(I2,AA2,L2,AB2,M2,N2,AD2,M2,W2,X2,Z2,AO2,Y2,J2,P2,Q2,R2,S2,T2,U2))</f>
        <v xml:space="preserve">&lt;li&gt; Patrick Mahomes, QB, Chiefs. Bye: 6.  -- &lt;b&gt;$24&lt;/b&gt; &lt;/li&gt;  </v>
      </c>
      <c r="E2" t="str">
        <f t="shared" ref="E2:E65" si="3">IF(AA2&lt;&gt;AC2,CONCATENATE(I2,AA2,L2,AB2,L2,AC2,M2,N2,AD2,M2,W2,X2,Z2,AP2,Y2,J2,P2,Q2,R2,S2,T2,U2),CONCATENATE(I2,AA2,L2,AB2,M2,N2,AD2,M2,W2,X2,Z2,AP2,Y2,J2,P2,Q2,R2,S2,T2,U2))</f>
        <v xml:space="preserve">&lt;li&gt; Patrick Mahomes, QB, Chiefs. Bye: 6.  -- &lt;b&gt;$20&lt;/b&gt; &lt;/li&gt;  </v>
      </c>
      <c r="F2" t="str">
        <f t="shared" ref="F2:F65" si="4">IF(AA2&lt;&gt;AC2,CONCATENATE(I2,AA2,L2,AB2,L2,AC2,M2,N2,AD2,M2,W2,X2,Z2,AQ2,Y2,J2,P2,Q2,R2,S2,T2,U2),CONCATENATE(I2,AA2,L2,AB2,M2,N2,AD2,M2,W2,X2,Z2,AQ2,Y2,J2,P2,Q2,R2,S2,T2,U2))</f>
        <v xml:space="preserve">&lt;li&gt; Patrick Mahomes, QB, Chiefs. Bye: 6.  -- &lt;b&gt;$58&lt;/b&gt; &lt;/li&gt;  </v>
      </c>
      <c r="G2" t="s">
        <v>139</v>
      </c>
      <c r="H2" t="s">
        <v>140</v>
      </c>
      <c r="I2" t="s">
        <v>141</v>
      </c>
      <c r="J2" t="s">
        <v>142</v>
      </c>
      <c r="K2" t="s">
        <v>143</v>
      </c>
      <c r="L2" t="s">
        <v>144</v>
      </c>
      <c r="M2" t="s">
        <v>145</v>
      </c>
      <c r="N2" t="s">
        <v>146</v>
      </c>
      <c r="O2" t="str">
        <f t="shared" ref="O2:O65" si="5">CHAR(10)</f>
        <v xml:space="preserve">
</v>
      </c>
      <c r="P2" t="str">
        <f t="shared" ref="P2:P65" si="6">IF(MOD(V2,5)=0,CONCATENATE(O2,O2,K2,K2,O2,O2,O2)," ")</f>
        <v xml:space="preserve"> </v>
      </c>
      <c r="Q2" t="str">
        <f t="shared" ref="Q2:Q65" si="7">IF(V2=5,CONCATENATE(O2,O2,O2,K2,O2,"&lt;center&gt;",O2,O2,"&lt;?php",O2,Q$1,O2,"?&gt;",O2,O2,"&lt;/center&gt;",O2,K2,O2,O2,O2,O2),"")</f>
        <v/>
      </c>
      <c r="R2" t="str">
        <f t="shared" ref="R2:R65" si="8">IF(V2=10,CONCATENATE(O2,O2,O2,K2,O2,"&lt;center&gt;",O2,O2,"&lt;?php",O2,R$1,O2,"?&gt;",O2,O2,"&lt;/center&gt;",O2,K2,O2,O2,O2,O2),"")</f>
        <v/>
      </c>
      <c r="S2" t="str">
        <f t="shared" ref="S2:S65" si="9">IF(V2=15,CONCATENATE(O2,O2,O2,K2,O2,"&lt;center&gt;",O2,O2,"&lt;?php",O2,S$1,O2,"?&gt;",O2,O2,"&lt;/center&gt;",O2,K2,O2,O2,O2,O2),"")</f>
        <v/>
      </c>
      <c r="T2" t="str">
        <f t="shared" ref="T2:T65" si="10">IF(V2=20,CONCATENATE(O2,O2,O2,K2,O2,"&lt;center&gt;",O2,O2,"&lt;?php",O2,T$1,O2,"?&gt;",O2,O2,"&lt;/center&gt;",O2,K2,O2,O2,O2,O2),"")</f>
        <v/>
      </c>
      <c r="U2" t="str">
        <f t="shared" ref="U2:U65" si="11">IF(V2=25,CONCATENATE(O2,O2,O2,O2,"&lt;?php",O2,U$1,O2,"?&gt;",O2,O2,O2,O2,O2),"")</f>
        <v/>
      </c>
      <c r="V2">
        <f t="shared" ref="V2:V65" si="12">V1+1</f>
        <v>1</v>
      </c>
      <c r="W2" s="11" t="s">
        <v>147</v>
      </c>
      <c r="X2" s="12" t="s">
        <v>148</v>
      </c>
      <c r="Y2" s="12" t="s">
        <v>149</v>
      </c>
      <c r="Z2" s="12" t="s">
        <v>150</v>
      </c>
      <c r="AA2" s="1" t="str">
        <f>CONCATENATE(QBs!B2," ",QBs!A2)</f>
        <v>Patrick Mahomes</v>
      </c>
      <c r="AB2" t="str">
        <f>QBs!E2</f>
        <v>QB</v>
      </c>
      <c r="AC2" t="str">
        <f>QBs!C2</f>
        <v>Chiefs</v>
      </c>
      <c r="AD2">
        <f>QBs!D2</f>
        <v>6</v>
      </c>
      <c r="AE2">
        <f>QBs!O2</f>
        <v>369</v>
      </c>
      <c r="AF2">
        <f>QBs!P2</f>
        <v>58</v>
      </c>
      <c r="AG2">
        <f>QBs!T2</f>
        <v>39</v>
      </c>
      <c r="AH2">
        <f t="shared" ref="AH2:AH36" si="13">AF2</f>
        <v>58</v>
      </c>
      <c r="AI2">
        <f>QBs!V2</f>
        <v>159</v>
      </c>
      <c r="AJ2" t="str">
        <f t="shared" ref="AJ2:AJ65" si="14">AA2</f>
        <v>Patrick Mahomes</v>
      </c>
      <c r="AK2">
        <f t="shared" ref="AK2:AK65" si="15">ROUNDDOWN(AF2/2,0)</f>
        <v>29</v>
      </c>
      <c r="AL2">
        <f t="shared" ref="AL2:AL65" si="16">ROUNDUP(0.37*AF2,0)</f>
        <v>22</v>
      </c>
      <c r="AM2">
        <f t="shared" ref="AM2:AM65" si="17">ROUNDUP(0.4*AF2,0)</f>
        <v>24</v>
      </c>
      <c r="AN2">
        <f t="shared" ref="AN2:AN31" si="18">IF(AF2&gt;1,ROUNDUP(0.43*AF2,0),1)</f>
        <v>25</v>
      </c>
      <c r="AO2">
        <f t="shared" ref="AO2:AO31" si="19">IF(AG2&gt;1,ROUNDUP(0.59*AG2,0),1)</f>
        <v>24</v>
      </c>
      <c r="AP2">
        <f t="shared" ref="AP2:AP31" si="20">IF(AH2&gt;1,ROUNDUP(0.34*AH2,0),1)</f>
        <v>20</v>
      </c>
      <c r="AQ2">
        <f t="shared" ref="AQ2:AQ31" si="21">IF(AI2&gt;1,ROUNDUP(0.36*AI2,0),1)</f>
        <v>58</v>
      </c>
    </row>
    <row r="3" spans="1:43" x14ac:dyDescent="0.35">
      <c r="A3" t="s">
        <v>151</v>
      </c>
      <c r="B3" t="str">
        <f t="shared" si="0"/>
        <v xml:space="preserve">&lt;li&gt; Josh Allen, QB, Bills. Bye: 12.  &lt;/li&gt;  </v>
      </c>
      <c r="C3" t="str">
        <f t="shared" si="1"/>
        <v xml:space="preserve">&lt;li&gt; Josh Allen, QB, Bills. Bye: 12.  -- &lt;b&gt;$24&lt;/b&gt; &lt;/li&gt;  </v>
      </c>
      <c r="D3" t="str">
        <f t="shared" si="2"/>
        <v xml:space="preserve">&lt;li&gt; Josh Allen, QB, Bills. Bye: 12.  -- &lt;b&gt;$23&lt;/b&gt; &lt;/li&gt;  </v>
      </c>
      <c r="E3" t="str">
        <f t="shared" si="3"/>
        <v xml:space="preserve">&lt;li&gt; Josh Allen, QB, Bills. Bye: 12.  -- &lt;b&gt;$19&lt;/b&gt; &lt;/li&gt;  </v>
      </c>
      <c r="F3" t="str">
        <f t="shared" si="4"/>
        <v xml:space="preserve">&lt;li&gt; Josh Allen, QB, Bills. Bye: 12.  -- &lt;b&gt;$57&lt;/b&gt; &lt;/li&gt;  </v>
      </c>
      <c r="G3" t="s">
        <v>139</v>
      </c>
      <c r="H3" t="s">
        <v>140</v>
      </c>
      <c r="I3" t="s">
        <v>141</v>
      </c>
      <c r="J3" t="s">
        <v>142</v>
      </c>
      <c r="K3" t="s">
        <v>143</v>
      </c>
      <c r="L3" t="s">
        <v>144</v>
      </c>
      <c r="M3" t="s">
        <v>145</v>
      </c>
      <c r="N3" t="s">
        <v>146</v>
      </c>
      <c r="O3" t="str">
        <f t="shared" si="5"/>
        <v xml:space="preserve">
</v>
      </c>
      <c r="P3" t="str">
        <f t="shared" si="6"/>
        <v xml:space="preserve"> </v>
      </c>
      <c r="Q3" t="str">
        <f t="shared" si="7"/>
        <v/>
      </c>
      <c r="R3" t="str">
        <f t="shared" si="8"/>
        <v/>
      </c>
      <c r="S3" t="str">
        <f t="shared" si="9"/>
        <v/>
      </c>
      <c r="T3" t="str">
        <f t="shared" si="10"/>
        <v/>
      </c>
      <c r="U3" t="str">
        <f t="shared" si="11"/>
        <v/>
      </c>
      <c r="V3">
        <f t="shared" si="12"/>
        <v>2</v>
      </c>
      <c r="W3" s="11" t="s">
        <v>147</v>
      </c>
      <c r="X3" s="12" t="s">
        <v>148</v>
      </c>
      <c r="Y3" s="12" t="s">
        <v>149</v>
      </c>
      <c r="Z3" s="12" t="s">
        <v>150</v>
      </c>
      <c r="AA3" s="1" t="str">
        <f>CONCATENATE(QBs!B3," ",QBs!A3)</f>
        <v>Josh Allen</v>
      </c>
      <c r="AB3" t="str">
        <f>QBs!E3</f>
        <v>QB</v>
      </c>
      <c r="AC3" t="str">
        <f>QBs!C3</f>
        <v>Bills</v>
      </c>
      <c r="AD3">
        <f>QBs!D3</f>
        <v>12</v>
      </c>
      <c r="AE3">
        <f>QBs!O3</f>
        <v>366</v>
      </c>
      <c r="AF3">
        <f>QBs!P3</f>
        <v>55</v>
      </c>
      <c r="AG3">
        <f>QBs!T3</f>
        <v>38</v>
      </c>
      <c r="AH3">
        <f t="shared" si="13"/>
        <v>55</v>
      </c>
      <c r="AI3">
        <f>QBs!V3</f>
        <v>156</v>
      </c>
      <c r="AJ3" t="str">
        <f t="shared" si="14"/>
        <v>Josh Allen</v>
      </c>
      <c r="AK3">
        <f t="shared" si="15"/>
        <v>27</v>
      </c>
      <c r="AL3">
        <f t="shared" si="16"/>
        <v>21</v>
      </c>
      <c r="AM3">
        <f t="shared" si="17"/>
        <v>22</v>
      </c>
      <c r="AN3">
        <f t="shared" si="18"/>
        <v>24</v>
      </c>
      <c r="AO3">
        <f t="shared" si="19"/>
        <v>23</v>
      </c>
      <c r="AP3">
        <f t="shared" si="20"/>
        <v>19</v>
      </c>
      <c r="AQ3">
        <f t="shared" si="21"/>
        <v>57</v>
      </c>
    </row>
    <row r="4" spans="1:43" x14ac:dyDescent="0.35">
      <c r="A4" t="s">
        <v>152</v>
      </c>
      <c r="B4" t="str">
        <f t="shared" si="0"/>
        <v xml:space="preserve">&lt;li&gt; Jalen Hurts, QB, Eagles. Bye: 5.  &lt;/li&gt;  </v>
      </c>
      <c r="C4" t="str">
        <f t="shared" si="1"/>
        <v xml:space="preserve">&lt;li&gt; Jalen Hurts, QB, Eagles. Bye: 5.  -- &lt;b&gt;$23&lt;/b&gt; &lt;/li&gt;  </v>
      </c>
      <c r="D4" t="str">
        <f t="shared" si="2"/>
        <v xml:space="preserve">&lt;li&gt; Jalen Hurts, QB, Eagles. Bye: 5.  -- &lt;b&gt;$21&lt;/b&gt; &lt;/li&gt;  </v>
      </c>
      <c r="E4" t="str">
        <f t="shared" si="3"/>
        <v xml:space="preserve">&lt;li&gt; Jalen Hurts, QB, Eagles. Bye: 5.  -- &lt;b&gt;$18&lt;/b&gt; &lt;/li&gt;  </v>
      </c>
      <c r="F4" t="str">
        <f t="shared" si="4"/>
        <v xml:space="preserve">&lt;li&gt; Jalen Hurts, QB, Eagles. Bye: 5.  -- &lt;b&gt;$56&lt;/b&gt; &lt;/li&gt;  </v>
      </c>
      <c r="G4" t="s">
        <v>139</v>
      </c>
      <c r="H4" t="s">
        <v>140</v>
      </c>
      <c r="I4" t="s">
        <v>141</v>
      </c>
      <c r="J4" t="s">
        <v>142</v>
      </c>
      <c r="K4" t="s">
        <v>143</v>
      </c>
      <c r="L4" t="s">
        <v>144</v>
      </c>
      <c r="M4" t="s">
        <v>145</v>
      </c>
      <c r="N4" t="s">
        <v>146</v>
      </c>
      <c r="O4" t="str">
        <f t="shared" si="5"/>
        <v xml:space="preserve">
</v>
      </c>
      <c r="P4" t="str">
        <f t="shared" si="6"/>
        <v xml:space="preserve"> </v>
      </c>
      <c r="Q4" t="str">
        <f t="shared" si="7"/>
        <v/>
      </c>
      <c r="R4" t="str">
        <f t="shared" si="8"/>
        <v/>
      </c>
      <c r="S4" t="str">
        <f t="shared" si="9"/>
        <v/>
      </c>
      <c r="T4" t="str">
        <f t="shared" si="10"/>
        <v/>
      </c>
      <c r="U4" t="str">
        <f t="shared" si="11"/>
        <v/>
      </c>
      <c r="V4">
        <f t="shared" si="12"/>
        <v>3</v>
      </c>
      <c r="W4" s="11" t="s">
        <v>147</v>
      </c>
      <c r="X4" s="12" t="s">
        <v>148</v>
      </c>
      <c r="Y4" s="12" t="s">
        <v>149</v>
      </c>
      <c r="Z4" s="12" t="s">
        <v>150</v>
      </c>
      <c r="AA4" s="1" t="str">
        <f>CONCATENATE(QBs!B4," ",QBs!A4)</f>
        <v>Jalen Hurts</v>
      </c>
      <c r="AB4" t="str">
        <f>QBs!E4</f>
        <v>QB</v>
      </c>
      <c r="AC4" t="str">
        <f>QBs!C4</f>
        <v>Eagles</v>
      </c>
      <c r="AD4">
        <f>QBs!D4</f>
        <v>5</v>
      </c>
      <c r="AE4">
        <f>QBs!O4</f>
        <v>363</v>
      </c>
      <c r="AF4">
        <f>QBs!P4</f>
        <v>52</v>
      </c>
      <c r="AG4">
        <f>QBs!T4</f>
        <v>34</v>
      </c>
      <c r="AH4">
        <f t="shared" si="13"/>
        <v>52</v>
      </c>
      <c r="AI4">
        <f>QBs!V4</f>
        <v>153</v>
      </c>
      <c r="AJ4" t="str">
        <f t="shared" si="14"/>
        <v>Jalen Hurts</v>
      </c>
      <c r="AK4">
        <f t="shared" si="15"/>
        <v>26</v>
      </c>
      <c r="AL4">
        <f t="shared" si="16"/>
        <v>20</v>
      </c>
      <c r="AM4">
        <f t="shared" si="17"/>
        <v>21</v>
      </c>
      <c r="AN4">
        <f t="shared" si="18"/>
        <v>23</v>
      </c>
      <c r="AO4">
        <f t="shared" si="19"/>
        <v>21</v>
      </c>
      <c r="AP4">
        <f t="shared" si="20"/>
        <v>18</v>
      </c>
      <c r="AQ4">
        <f t="shared" si="21"/>
        <v>56</v>
      </c>
    </row>
    <row r="5" spans="1:43" x14ac:dyDescent="0.35">
      <c r="A5" t="s">
        <v>153</v>
      </c>
      <c r="B5" t="str">
        <f t="shared" si="0"/>
        <v xml:space="preserve">&lt;li&gt; C.J. Stroud, QB, Texans. Bye: 14.  &lt;/li&gt;  </v>
      </c>
      <c r="C5" t="str">
        <f t="shared" si="1"/>
        <v xml:space="preserve">&lt;li&gt; C.J. Stroud, QB, Texans. Bye: 14.  -- &lt;b&gt;$19&lt;/b&gt; &lt;/li&gt;  </v>
      </c>
      <c r="D5" t="str">
        <f t="shared" si="2"/>
        <v xml:space="preserve">&lt;li&gt; C.J. Stroud, QB, Texans. Bye: 14.  -- &lt;b&gt;$21&lt;/b&gt; &lt;/li&gt;  </v>
      </c>
      <c r="E5" t="str">
        <f t="shared" si="3"/>
        <v xml:space="preserve">&lt;li&gt; C.J. Stroud, QB, Texans. Bye: 14.  -- &lt;b&gt;$15&lt;/b&gt; &lt;/li&gt;  </v>
      </c>
      <c r="F5" t="str">
        <f t="shared" si="4"/>
        <v xml:space="preserve">&lt;li&gt; C.J. Stroud, QB, Texans. Bye: 14.  -- &lt;b&gt;$53&lt;/b&gt; &lt;/li&gt;  </v>
      </c>
      <c r="G5" t="s">
        <v>139</v>
      </c>
      <c r="H5" t="s">
        <v>140</v>
      </c>
      <c r="I5" t="s">
        <v>141</v>
      </c>
      <c r="J5" t="s">
        <v>142</v>
      </c>
      <c r="K5" t="s">
        <v>143</v>
      </c>
      <c r="L5" t="s">
        <v>144</v>
      </c>
      <c r="M5" t="s">
        <v>145</v>
      </c>
      <c r="N5" t="s">
        <v>146</v>
      </c>
      <c r="O5" t="str">
        <f t="shared" si="5"/>
        <v xml:space="preserve">
</v>
      </c>
      <c r="P5" t="str">
        <f t="shared" si="6"/>
        <v xml:space="preserve"> </v>
      </c>
      <c r="Q5" t="str">
        <f t="shared" si="7"/>
        <v/>
      </c>
      <c r="R5" t="str">
        <f t="shared" si="8"/>
        <v/>
      </c>
      <c r="S5" t="str">
        <f t="shared" si="9"/>
        <v/>
      </c>
      <c r="T5" t="str">
        <f t="shared" si="10"/>
        <v/>
      </c>
      <c r="U5" t="str">
        <f t="shared" si="11"/>
        <v/>
      </c>
      <c r="V5">
        <f t="shared" si="12"/>
        <v>4</v>
      </c>
      <c r="W5" s="11" t="s">
        <v>147</v>
      </c>
      <c r="X5" s="12" t="s">
        <v>148</v>
      </c>
      <c r="Y5" s="12" t="s">
        <v>149</v>
      </c>
      <c r="Z5" s="12" t="s">
        <v>150</v>
      </c>
      <c r="AA5" s="1" t="str">
        <f>CONCATENATE(QBs!B5," ",QBs!A5)</f>
        <v>C.J. Stroud</v>
      </c>
      <c r="AB5" t="str">
        <f>QBs!E5</f>
        <v>QB</v>
      </c>
      <c r="AC5" t="str">
        <f>QBs!C5</f>
        <v>Texans</v>
      </c>
      <c r="AD5">
        <f>QBs!D5</f>
        <v>14</v>
      </c>
      <c r="AE5">
        <f>QBs!O5</f>
        <v>355</v>
      </c>
      <c r="AF5">
        <f>QBs!P5</f>
        <v>44</v>
      </c>
      <c r="AG5">
        <f>QBs!T5</f>
        <v>34</v>
      </c>
      <c r="AH5">
        <f t="shared" si="13"/>
        <v>44</v>
      </c>
      <c r="AI5">
        <f>QBs!V5</f>
        <v>145</v>
      </c>
      <c r="AJ5" t="str">
        <f t="shared" si="14"/>
        <v>C.J. Stroud</v>
      </c>
      <c r="AK5">
        <f t="shared" si="15"/>
        <v>22</v>
      </c>
      <c r="AL5">
        <f t="shared" si="16"/>
        <v>17</v>
      </c>
      <c r="AM5">
        <f t="shared" si="17"/>
        <v>18</v>
      </c>
      <c r="AN5">
        <f t="shared" si="18"/>
        <v>19</v>
      </c>
      <c r="AO5">
        <f t="shared" si="19"/>
        <v>21</v>
      </c>
      <c r="AP5">
        <f t="shared" si="20"/>
        <v>15</v>
      </c>
      <c r="AQ5">
        <f t="shared" si="21"/>
        <v>53</v>
      </c>
    </row>
    <row r="6" spans="1:43" x14ac:dyDescent="0.35">
      <c r="B6" t="str">
        <f t="shared" si="0"/>
        <v xml:space="preserve">&lt;li&gt; Jordan Love, QB, Packers. Bye: 10.  &lt;/li&gt; 
&lt;br&gt;&lt;br&gt;
&lt;br&gt;
&lt;center&gt;
&lt;?php
include("adsdaq23.php");
?&gt;
&lt;/center&gt;
&lt;br&gt;
</v>
      </c>
      <c r="C6" t="str">
        <f t="shared" si="1"/>
        <v xml:space="preserve">&lt;li&gt; Jordan Love, QB, Packers. Bye: 10.  -- &lt;b&gt;$14&lt;/b&gt; &lt;/li&gt; 
&lt;br&gt;&lt;br&gt;
&lt;br&gt;
&lt;center&gt;
&lt;?php
include("adsdaq23.php");
?&gt;
&lt;/center&gt;
&lt;br&gt;
</v>
      </c>
      <c r="D6" t="str">
        <f t="shared" si="2"/>
        <v xml:space="preserve">&lt;li&gt; Jordan Love, QB, Packers. Bye: 10.  -- &lt;b&gt;$16&lt;/b&gt; &lt;/li&gt; 
&lt;br&gt;&lt;br&gt;
&lt;br&gt;
&lt;center&gt;
&lt;?php
include("adsdaq23.php");
?&gt;
&lt;/center&gt;
&lt;br&gt;
</v>
      </c>
      <c r="E6" t="str">
        <f t="shared" si="3"/>
        <v xml:space="preserve">&lt;li&gt; Jordan Love, QB, Packers. Bye: 10.  -- &lt;b&gt;$11&lt;/b&gt; &lt;/li&gt; 
&lt;br&gt;&lt;br&gt;
&lt;br&gt;
&lt;center&gt;
&lt;?php
include("adsdaq23.php");
?&gt;
&lt;/center&gt;
&lt;br&gt;
</v>
      </c>
      <c r="F6" t="str">
        <f t="shared" si="4"/>
        <v xml:space="preserve">&lt;li&gt; Jordan Love, QB, Packers. Bye: 10.  -- &lt;b&gt;$48&lt;/b&gt; &lt;/li&gt; 
&lt;br&gt;&lt;br&gt;
&lt;br&gt;
&lt;center&gt;
&lt;?php
include("adsdaq23.php");
?&gt;
&lt;/center&gt;
&lt;br&gt;
</v>
      </c>
      <c r="G6" t="s">
        <v>139</v>
      </c>
      <c r="H6" t="s">
        <v>140</v>
      </c>
      <c r="I6" t="s">
        <v>141</v>
      </c>
      <c r="J6" t="s">
        <v>142</v>
      </c>
      <c r="K6" t="s">
        <v>143</v>
      </c>
      <c r="L6" t="s">
        <v>144</v>
      </c>
      <c r="M6" t="s">
        <v>145</v>
      </c>
      <c r="N6" t="s">
        <v>146</v>
      </c>
      <c r="O6" t="str">
        <f t="shared" si="5"/>
        <v xml:space="preserve">
</v>
      </c>
      <c r="P6" t="str">
        <f t="shared" si="6"/>
        <v xml:space="preserve">
&lt;br&gt;&lt;br&gt;
</v>
      </c>
      <c r="Q6" t="str">
        <f t="shared" si="7"/>
        <v xml:space="preserve">
&lt;br&gt;
&lt;center&gt;
&lt;?php
include("adsdaq23.php");
?&gt;
&lt;/center&gt;
&lt;br&gt;
</v>
      </c>
      <c r="R6" t="str">
        <f t="shared" si="8"/>
        <v/>
      </c>
      <c r="S6" t="str">
        <f t="shared" si="9"/>
        <v/>
      </c>
      <c r="T6" t="str">
        <f t="shared" si="10"/>
        <v/>
      </c>
      <c r="U6" t="str">
        <f t="shared" si="11"/>
        <v/>
      </c>
      <c r="V6">
        <f t="shared" si="12"/>
        <v>5</v>
      </c>
      <c r="W6" s="11" t="s">
        <v>147</v>
      </c>
      <c r="X6" s="12" t="s">
        <v>148</v>
      </c>
      <c r="Y6" s="12" t="s">
        <v>149</v>
      </c>
      <c r="Z6" s="12" t="s">
        <v>150</v>
      </c>
      <c r="AA6" s="1" t="str">
        <f>CONCATENATE(QBs!B6," ",QBs!A6)</f>
        <v>Jordan Love</v>
      </c>
      <c r="AB6" t="str">
        <f>QBs!E6</f>
        <v>QB</v>
      </c>
      <c r="AC6" t="str">
        <f>QBs!C6</f>
        <v>Packers</v>
      </c>
      <c r="AD6">
        <f>QBs!D6</f>
        <v>10</v>
      </c>
      <c r="AE6">
        <f>QBs!O6</f>
        <v>342</v>
      </c>
      <c r="AF6">
        <f>QBs!P6</f>
        <v>31</v>
      </c>
      <c r="AG6">
        <f>QBs!T6</f>
        <v>27</v>
      </c>
      <c r="AH6">
        <f t="shared" si="13"/>
        <v>31</v>
      </c>
      <c r="AI6">
        <f>QBs!V6</f>
        <v>132</v>
      </c>
      <c r="AJ6" t="str">
        <f t="shared" si="14"/>
        <v>Jordan Love</v>
      </c>
      <c r="AK6">
        <f t="shared" si="15"/>
        <v>15</v>
      </c>
      <c r="AL6">
        <f t="shared" si="16"/>
        <v>12</v>
      </c>
      <c r="AM6">
        <f t="shared" si="17"/>
        <v>13</v>
      </c>
      <c r="AN6">
        <f t="shared" si="18"/>
        <v>14</v>
      </c>
      <c r="AO6">
        <f t="shared" si="19"/>
        <v>16</v>
      </c>
      <c r="AP6">
        <f t="shared" si="20"/>
        <v>11</v>
      </c>
      <c r="AQ6">
        <f t="shared" si="21"/>
        <v>48</v>
      </c>
    </row>
    <row r="7" spans="1:43" x14ac:dyDescent="0.35">
      <c r="A7" t="s">
        <v>154</v>
      </c>
      <c r="B7" t="str">
        <f t="shared" si="0"/>
        <v xml:space="preserve">&lt;li&gt; Joe Burrow, QB, Bengals. Bye: 12.  &lt;/li&gt;  </v>
      </c>
      <c r="C7" t="str">
        <f t="shared" si="1"/>
        <v xml:space="preserve">&lt;li&gt; Joe Burrow, QB, Bengals. Bye: 12.  -- &lt;b&gt;$12&lt;/b&gt; &lt;/li&gt;  </v>
      </c>
      <c r="D7" t="str">
        <f t="shared" si="2"/>
        <v xml:space="preserve">&lt;li&gt; Joe Burrow, QB, Bengals. Bye: 12.  -- &lt;b&gt;$13&lt;/b&gt; &lt;/li&gt;  </v>
      </c>
      <c r="E7" t="str">
        <f t="shared" si="3"/>
        <v xml:space="preserve">&lt;li&gt; Joe Burrow, QB, Bengals. Bye: 12.  -- &lt;b&gt;$10&lt;/b&gt; &lt;/li&gt;  </v>
      </c>
      <c r="F7" t="str">
        <f t="shared" si="4"/>
        <v xml:space="preserve">&lt;li&gt; Joe Burrow, QB, Bengals. Bye: 12.  -- &lt;b&gt;$47&lt;/b&gt; &lt;/li&gt;  </v>
      </c>
      <c r="G7" t="s">
        <v>139</v>
      </c>
      <c r="H7" t="s">
        <v>140</v>
      </c>
      <c r="I7" t="s">
        <v>141</v>
      </c>
      <c r="J7" t="s">
        <v>142</v>
      </c>
      <c r="K7" t="s">
        <v>143</v>
      </c>
      <c r="L7" t="s">
        <v>144</v>
      </c>
      <c r="M7" t="s">
        <v>145</v>
      </c>
      <c r="N7" t="s">
        <v>146</v>
      </c>
      <c r="O7" t="str">
        <f t="shared" si="5"/>
        <v xml:space="preserve">
</v>
      </c>
      <c r="P7" t="str">
        <f t="shared" si="6"/>
        <v xml:space="preserve"> </v>
      </c>
      <c r="Q7" t="str">
        <f t="shared" si="7"/>
        <v/>
      </c>
      <c r="R7" t="str">
        <f t="shared" si="8"/>
        <v/>
      </c>
      <c r="S7" t="str">
        <f t="shared" si="9"/>
        <v/>
      </c>
      <c r="T7" t="str">
        <f t="shared" si="10"/>
        <v/>
      </c>
      <c r="U7" t="str">
        <f t="shared" si="11"/>
        <v/>
      </c>
      <c r="V7">
        <f t="shared" si="12"/>
        <v>6</v>
      </c>
      <c r="W7" s="11" t="s">
        <v>147</v>
      </c>
      <c r="X7" s="12" t="s">
        <v>148</v>
      </c>
      <c r="Y7" s="12" t="s">
        <v>149</v>
      </c>
      <c r="Z7" s="12" t="s">
        <v>150</v>
      </c>
      <c r="AA7" s="1" t="str">
        <f>CONCATENATE(QBs!B7," ",QBs!A7)</f>
        <v>Joe Burrow</v>
      </c>
      <c r="AB7" t="str">
        <f>QBs!E7</f>
        <v>QB</v>
      </c>
      <c r="AC7" t="str">
        <f>QBs!C7</f>
        <v>Bengals</v>
      </c>
      <c r="AD7">
        <f>QBs!D7</f>
        <v>12</v>
      </c>
      <c r="AE7">
        <f>QBs!O7</f>
        <v>338</v>
      </c>
      <c r="AF7">
        <f>QBs!P7</f>
        <v>27</v>
      </c>
      <c r="AG7">
        <f>QBs!T7</f>
        <v>21</v>
      </c>
      <c r="AH7">
        <f t="shared" si="13"/>
        <v>27</v>
      </c>
      <c r="AI7">
        <f>QBs!V7</f>
        <v>128</v>
      </c>
      <c r="AJ7" t="str">
        <f t="shared" si="14"/>
        <v>Joe Burrow</v>
      </c>
      <c r="AK7">
        <f t="shared" si="15"/>
        <v>13</v>
      </c>
      <c r="AL7">
        <f t="shared" si="16"/>
        <v>10</v>
      </c>
      <c r="AM7">
        <f t="shared" si="17"/>
        <v>11</v>
      </c>
      <c r="AN7">
        <f t="shared" si="18"/>
        <v>12</v>
      </c>
      <c r="AO7">
        <f t="shared" si="19"/>
        <v>13</v>
      </c>
      <c r="AP7">
        <f t="shared" si="20"/>
        <v>10</v>
      </c>
      <c r="AQ7">
        <f t="shared" si="21"/>
        <v>47</v>
      </c>
    </row>
    <row r="8" spans="1:43" x14ac:dyDescent="0.35">
      <c r="B8" t="str">
        <f t="shared" si="0"/>
        <v xml:space="preserve">&lt;li&gt; Tua Tagovailoa, QB, Dolphins. Bye: 6.  &lt;/li&gt;  </v>
      </c>
      <c r="C8" t="str">
        <f t="shared" si="1"/>
        <v xml:space="preserve">&lt;li&gt; Tua Tagovailoa, QB, Dolphins. Bye: 6.  -- &lt;b&gt;$9&lt;/b&gt; &lt;/li&gt;  </v>
      </c>
      <c r="D8" t="str">
        <f t="shared" si="2"/>
        <v xml:space="preserve">&lt;li&gt; Tua Tagovailoa, QB, Dolphins. Bye: 6.  -- &lt;b&gt;$10&lt;/b&gt; &lt;/li&gt;  </v>
      </c>
      <c r="E8" t="str">
        <f t="shared" si="3"/>
        <v xml:space="preserve">&lt;li&gt; Tua Tagovailoa, QB, Dolphins. Bye: 6.  -- &lt;b&gt;$7&lt;/b&gt; &lt;/li&gt;  </v>
      </c>
      <c r="F8" t="str">
        <f t="shared" si="4"/>
        <v xml:space="preserve">&lt;li&gt; Tua Tagovailoa, QB, Dolphins. Bye: 6.  -- &lt;b&gt;$44&lt;/b&gt; &lt;/li&gt;  </v>
      </c>
      <c r="G8" t="s">
        <v>139</v>
      </c>
      <c r="H8" t="s">
        <v>140</v>
      </c>
      <c r="I8" t="s">
        <v>141</v>
      </c>
      <c r="J8" t="s">
        <v>142</v>
      </c>
      <c r="K8" t="s">
        <v>143</v>
      </c>
      <c r="L8" t="s">
        <v>144</v>
      </c>
      <c r="M8" t="s">
        <v>145</v>
      </c>
      <c r="N8" t="s">
        <v>146</v>
      </c>
      <c r="O8" t="str">
        <f t="shared" si="5"/>
        <v xml:space="preserve">
</v>
      </c>
      <c r="P8" t="str">
        <f t="shared" si="6"/>
        <v xml:space="preserve"> </v>
      </c>
      <c r="Q8" t="str">
        <f t="shared" si="7"/>
        <v/>
      </c>
      <c r="R8" t="str">
        <f t="shared" si="8"/>
        <v/>
      </c>
      <c r="S8" t="str">
        <f t="shared" si="9"/>
        <v/>
      </c>
      <c r="T8" t="str">
        <f t="shared" si="10"/>
        <v/>
      </c>
      <c r="U8" t="str">
        <f t="shared" si="11"/>
        <v/>
      </c>
      <c r="V8">
        <f t="shared" si="12"/>
        <v>7</v>
      </c>
      <c r="W8" s="11" t="s">
        <v>147</v>
      </c>
      <c r="X8" s="12" t="s">
        <v>148</v>
      </c>
      <c r="Y8" s="12" t="s">
        <v>149</v>
      </c>
      <c r="Z8" s="12" t="s">
        <v>150</v>
      </c>
      <c r="AA8" s="1" t="str">
        <f>CONCATENATE(QBs!B8," ",QBs!A8)</f>
        <v>Tua Tagovailoa</v>
      </c>
      <c r="AB8" t="str">
        <f>QBs!E8</f>
        <v>QB</v>
      </c>
      <c r="AC8" t="str">
        <f>QBs!C8</f>
        <v>Dolphins</v>
      </c>
      <c r="AD8">
        <f>QBs!D8</f>
        <v>6</v>
      </c>
      <c r="AE8">
        <f>QBs!O8</f>
        <v>330</v>
      </c>
      <c r="AF8">
        <f>QBs!P8</f>
        <v>19</v>
      </c>
      <c r="AG8">
        <f>QBs!T8</f>
        <v>16</v>
      </c>
      <c r="AH8">
        <f t="shared" si="13"/>
        <v>19</v>
      </c>
      <c r="AI8">
        <f>QBs!V8</f>
        <v>120</v>
      </c>
      <c r="AJ8" t="str">
        <f t="shared" si="14"/>
        <v>Tua Tagovailoa</v>
      </c>
      <c r="AK8">
        <f t="shared" si="15"/>
        <v>9</v>
      </c>
      <c r="AL8">
        <f t="shared" si="16"/>
        <v>8</v>
      </c>
      <c r="AM8">
        <f t="shared" si="17"/>
        <v>8</v>
      </c>
      <c r="AN8">
        <f t="shared" si="18"/>
        <v>9</v>
      </c>
      <c r="AO8">
        <f t="shared" si="19"/>
        <v>10</v>
      </c>
      <c r="AP8">
        <f t="shared" si="20"/>
        <v>7</v>
      </c>
      <c r="AQ8">
        <f t="shared" si="21"/>
        <v>44</v>
      </c>
    </row>
    <row r="9" spans="1:43" x14ac:dyDescent="0.35">
      <c r="B9" t="str">
        <f t="shared" si="0"/>
        <v xml:space="preserve">&lt;li&gt; Lamar Jackson, QB, Ravens. Bye: 14.  &lt;/li&gt;  </v>
      </c>
      <c r="C9" t="str">
        <f t="shared" si="1"/>
        <v xml:space="preserve">&lt;li&gt; Lamar Jackson, QB, Ravens. Bye: 14.  -- &lt;b&gt;$5&lt;/b&gt; &lt;/li&gt;  </v>
      </c>
      <c r="D9" t="str">
        <f t="shared" si="2"/>
        <v xml:space="preserve">&lt;li&gt; Lamar Jackson, QB, Ravens. Bye: 14.  -- &lt;b&gt;$1&lt;/b&gt; &lt;/li&gt;  </v>
      </c>
      <c r="E9" t="str">
        <f t="shared" si="3"/>
        <v xml:space="preserve">&lt;li&gt; Lamar Jackson, QB, Ravens. Bye: 14.  -- &lt;b&gt;$4&lt;/b&gt; &lt;/li&gt;  </v>
      </c>
      <c r="F9" t="str">
        <f t="shared" si="4"/>
        <v xml:space="preserve">&lt;li&gt; Lamar Jackson, QB, Ravens. Bye: 14.  -- &lt;b&gt;$41&lt;/b&gt; &lt;/li&gt;  </v>
      </c>
      <c r="G9" t="s">
        <v>139</v>
      </c>
      <c r="H9" t="s">
        <v>140</v>
      </c>
      <c r="I9" t="s">
        <v>141</v>
      </c>
      <c r="J9" t="s">
        <v>142</v>
      </c>
      <c r="K9" t="s">
        <v>143</v>
      </c>
      <c r="L9" t="s">
        <v>144</v>
      </c>
      <c r="M9" t="s">
        <v>145</v>
      </c>
      <c r="N9" t="s">
        <v>146</v>
      </c>
      <c r="O9" t="str">
        <f t="shared" si="5"/>
        <v xml:space="preserve">
</v>
      </c>
      <c r="P9" t="str">
        <f t="shared" si="6"/>
        <v xml:space="preserve"> </v>
      </c>
      <c r="Q9" t="str">
        <f t="shared" si="7"/>
        <v/>
      </c>
      <c r="R9" t="str">
        <f t="shared" si="8"/>
        <v/>
      </c>
      <c r="S9" t="str">
        <f t="shared" si="9"/>
        <v/>
      </c>
      <c r="T9" t="str">
        <f t="shared" si="10"/>
        <v/>
      </c>
      <c r="U9" t="str">
        <f t="shared" si="11"/>
        <v/>
      </c>
      <c r="V9">
        <f t="shared" si="12"/>
        <v>8</v>
      </c>
      <c r="W9" s="11" t="s">
        <v>147</v>
      </c>
      <c r="X9" s="12" t="s">
        <v>148</v>
      </c>
      <c r="Y9" s="12" t="s">
        <v>149</v>
      </c>
      <c r="Z9" s="12" t="s">
        <v>150</v>
      </c>
      <c r="AA9" s="1" t="str">
        <f>CONCATENATE(QBs!B10," ",QBs!A10)</f>
        <v>Lamar Jackson</v>
      </c>
      <c r="AB9" t="str">
        <f>QBs!E10</f>
        <v>QB</v>
      </c>
      <c r="AC9" t="str">
        <f>QBs!C10</f>
        <v>Ravens</v>
      </c>
      <c r="AD9">
        <f>QBs!D10</f>
        <v>14</v>
      </c>
      <c r="AE9">
        <f>QBs!O10</f>
        <v>322</v>
      </c>
      <c r="AF9">
        <f>QBs!P10</f>
        <v>11</v>
      </c>
      <c r="AG9">
        <f>QBs!T10</f>
        <v>-9</v>
      </c>
      <c r="AH9">
        <f t="shared" si="13"/>
        <v>11</v>
      </c>
      <c r="AI9">
        <f>QBs!V10</f>
        <v>112</v>
      </c>
      <c r="AJ9" t="str">
        <f t="shared" si="14"/>
        <v>Lamar Jackson</v>
      </c>
      <c r="AK9">
        <f t="shared" si="15"/>
        <v>5</v>
      </c>
      <c r="AL9">
        <f t="shared" si="16"/>
        <v>5</v>
      </c>
      <c r="AM9">
        <f t="shared" si="17"/>
        <v>5</v>
      </c>
      <c r="AN9">
        <f t="shared" si="18"/>
        <v>5</v>
      </c>
      <c r="AO9">
        <f t="shared" si="19"/>
        <v>1</v>
      </c>
      <c r="AP9">
        <f t="shared" si="20"/>
        <v>4</v>
      </c>
      <c r="AQ9">
        <f t="shared" si="21"/>
        <v>41</v>
      </c>
    </row>
    <row r="10" spans="1:43" x14ac:dyDescent="0.35">
      <c r="B10" t="str">
        <f t="shared" si="0"/>
        <v xml:space="preserve">&lt;li&gt; Anthony Richardson, QB, Colts. Bye: 14.  &lt;/li&gt;  </v>
      </c>
      <c r="C10" t="str">
        <f t="shared" si="1"/>
        <v xml:space="preserve">&lt;li&gt; Anthony Richardson, QB, Colts. Bye: 14.  -- &lt;b&gt;$8&lt;/b&gt; &lt;/li&gt;  </v>
      </c>
      <c r="D10" t="str">
        <f t="shared" si="2"/>
        <v xml:space="preserve">&lt;li&gt; Anthony Richardson, QB, Colts. Bye: 14.  -- &lt;b&gt;$5&lt;/b&gt; &lt;/li&gt;  </v>
      </c>
      <c r="E10" t="str">
        <f t="shared" si="3"/>
        <v xml:space="preserve">&lt;li&gt; Anthony Richardson, QB, Colts. Bye: 14.  -- &lt;b&gt;$7&lt;/b&gt; &lt;/li&gt;  </v>
      </c>
      <c r="F10" t="str">
        <f t="shared" si="4"/>
        <v xml:space="preserve">&lt;li&gt; Anthony Richardson, QB, Colts. Bye: 14.  -- &lt;b&gt;$43&lt;/b&gt; &lt;/li&gt;  </v>
      </c>
      <c r="G10" t="s">
        <v>139</v>
      </c>
      <c r="H10" t="s">
        <v>140</v>
      </c>
      <c r="I10" t="s">
        <v>141</v>
      </c>
      <c r="J10" t="s">
        <v>142</v>
      </c>
      <c r="K10" t="s">
        <v>143</v>
      </c>
      <c r="L10" t="s">
        <v>144</v>
      </c>
      <c r="M10" t="s">
        <v>145</v>
      </c>
      <c r="N10" t="s">
        <v>146</v>
      </c>
      <c r="O10" t="str">
        <f t="shared" si="5"/>
        <v xml:space="preserve">
</v>
      </c>
      <c r="P10" t="str">
        <f t="shared" si="6"/>
        <v xml:space="preserve"> </v>
      </c>
      <c r="Q10" t="str">
        <f t="shared" si="7"/>
        <v/>
      </c>
      <c r="R10" t="str">
        <f t="shared" si="8"/>
        <v/>
      </c>
      <c r="S10" t="str">
        <f t="shared" si="9"/>
        <v/>
      </c>
      <c r="T10" t="str">
        <f t="shared" si="10"/>
        <v/>
      </c>
      <c r="U10" t="str">
        <f t="shared" si="11"/>
        <v/>
      </c>
      <c r="V10">
        <f t="shared" si="12"/>
        <v>9</v>
      </c>
      <c r="W10" s="11" t="s">
        <v>147</v>
      </c>
      <c r="X10" s="12" t="s">
        <v>148</v>
      </c>
      <c r="Y10" s="12" t="s">
        <v>149</v>
      </c>
      <c r="Z10" s="12" t="s">
        <v>150</v>
      </c>
      <c r="AA10" s="1" t="str">
        <f>CONCATENATE(QBs!B9," ",QBs!A9)</f>
        <v>Anthony Richardson</v>
      </c>
      <c r="AB10" t="str">
        <f>QBs!E9</f>
        <v>QB</v>
      </c>
      <c r="AC10" t="str">
        <f>QBs!C9</f>
        <v>Colts</v>
      </c>
      <c r="AD10">
        <f>QBs!D9</f>
        <v>14</v>
      </c>
      <c r="AE10">
        <f>QBs!O9</f>
        <v>329</v>
      </c>
      <c r="AF10">
        <f>QBs!P9</f>
        <v>18</v>
      </c>
      <c r="AG10">
        <f>QBs!T9</f>
        <v>7</v>
      </c>
      <c r="AH10">
        <f t="shared" si="13"/>
        <v>18</v>
      </c>
      <c r="AI10">
        <f>QBs!V9</f>
        <v>119</v>
      </c>
      <c r="AJ10" t="str">
        <f t="shared" si="14"/>
        <v>Anthony Richardson</v>
      </c>
      <c r="AK10">
        <f t="shared" si="15"/>
        <v>9</v>
      </c>
      <c r="AL10">
        <f t="shared" si="16"/>
        <v>7</v>
      </c>
      <c r="AM10">
        <f t="shared" si="17"/>
        <v>8</v>
      </c>
      <c r="AN10">
        <f t="shared" si="18"/>
        <v>8</v>
      </c>
      <c r="AO10">
        <f t="shared" si="19"/>
        <v>5</v>
      </c>
      <c r="AP10">
        <f t="shared" si="20"/>
        <v>7</v>
      </c>
      <c r="AQ10">
        <f t="shared" si="21"/>
        <v>43</v>
      </c>
    </row>
    <row r="11" spans="1:43" x14ac:dyDescent="0.35">
      <c r="B11" t="str">
        <f t="shared" si="0"/>
        <v xml:space="preserve">&lt;li&gt; Dak Prescott, QB, Cowboys. Bye: 7.  &lt;/li&gt; 
&lt;br&gt;&lt;br&gt;
&lt;br&gt;
&lt;center&gt;
&lt;?php
include("yard300.php");
?&gt;
&lt;/center&gt;
&lt;br&gt;
</v>
      </c>
      <c r="C11" t="str">
        <f t="shared" si="1"/>
        <v xml:space="preserve">&lt;li&gt; Dak Prescott, QB, Cowboys. Bye: 7.  -- &lt;b&gt;$4&lt;/b&gt; &lt;/li&gt; 
&lt;br&gt;&lt;br&gt;
&lt;br&gt;
&lt;center&gt;
&lt;?php
include("yard300.php");
?&gt;
&lt;/center&gt;
&lt;br&gt;
</v>
      </c>
      <c r="D11" t="str">
        <f t="shared" si="2"/>
        <v xml:space="preserve">&lt;li&gt; Dak Prescott, QB, Cowboys. Bye: 7.  -- &lt;b&gt;$5&lt;/b&gt; &lt;/li&gt; 
&lt;br&gt;&lt;br&gt;
&lt;br&gt;
&lt;center&gt;
&lt;?php
include("yard300.php");
?&gt;
&lt;/center&gt;
&lt;br&gt;
</v>
      </c>
      <c r="E11" t="str">
        <f t="shared" si="3"/>
        <v xml:space="preserve">&lt;li&gt; Dak Prescott, QB, Cowboys. Bye: 7.  -- &lt;b&gt;$4&lt;/b&gt; &lt;/li&gt; 
&lt;br&gt;&lt;br&gt;
&lt;br&gt;
&lt;center&gt;
&lt;?php
include("yard300.php");
?&gt;
&lt;/center&gt;
&lt;br&gt;
</v>
      </c>
      <c r="F11" t="str">
        <f t="shared" si="4"/>
        <v xml:space="preserve">&lt;li&gt; Dak Prescott, QB, Cowboys. Bye: 7.  -- &lt;b&gt;$40&lt;/b&gt; &lt;/li&gt; 
&lt;br&gt;&lt;br&gt;
&lt;br&gt;
&lt;center&gt;
&lt;?php
include("yard300.php");
?&gt;
&lt;/center&gt;
&lt;br&gt;
</v>
      </c>
      <c r="G11" t="s">
        <v>139</v>
      </c>
      <c r="H11" t="s">
        <v>140</v>
      </c>
      <c r="I11" t="s">
        <v>141</v>
      </c>
      <c r="J11" t="s">
        <v>142</v>
      </c>
      <c r="K11" t="s">
        <v>143</v>
      </c>
      <c r="L11" t="s">
        <v>144</v>
      </c>
      <c r="M11" t="s">
        <v>145</v>
      </c>
      <c r="N11" t="s">
        <v>146</v>
      </c>
      <c r="O11" t="str">
        <f t="shared" si="5"/>
        <v xml:space="preserve">
</v>
      </c>
      <c r="P11" t="str">
        <f t="shared" si="6"/>
        <v xml:space="preserve">
&lt;br&gt;&lt;br&gt;
</v>
      </c>
      <c r="Q11" t="str">
        <f t="shared" si="7"/>
        <v/>
      </c>
      <c r="R11" t="str">
        <f t="shared" si="8"/>
        <v xml:space="preserve">
&lt;br&gt;
&lt;center&gt;
&lt;?php
include("yard300.php");
?&gt;
&lt;/center&gt;
&lt;br&gt;
</v>
      </c>
      <c r="S11" t="str">
        <f t="shared" si="9"/>
        <v/>
      </c>
      <c r="T11" t="str">
        <f t="shared" si="10"/>
        <v/>
      </c>
      <c r="U11" t="str">
        <f t="shared" si="11"/>
        <v/>
      </c>
      <c r="V11">
        <f t="shared" si="12"/>
        <v>10</v>
      </c>
      <c r="W11" s="11" t="s">
        <v>147</v>
      </c>
      <c r="X11" s="12" t="s">
        <v>148</v>
      </c>
      <c r="Y11" s="12" t="s">
        <v>149</v>
      </c>
      <c r="Z11" s="12" t="s">
        <v>150</v>
      </c>
      <c r="AA11" s="1" t="str">
        <f>CONCATENATE(QBs!B11," ",QBs!A11)</f>
        <v>Dak Prescott</v>
      </c>
      <c r="AB11" t="str">
        <f>QBs!E11</f>
        <v>QB</v>
      </c>
      <c r="AC11" t="str">
        <f>QBs!C11</f>
        <v>Cowboys</v>
      </c>
      <c r="AD11">
        <f>QBs!D11</f>
        <v>7</v>
      </c>
      <c r="AE11">
        <f>QBs!O11</f>
        <v>320</v>
      </c>
      <c r="AF11">
        <f>QBs!P11</f>
        <v>9</v>
      </c>
      <c r="AG11">
        <f>QBs!T11</f>
        <v>8</v>
      </c>
      <c r="AH11">
        <f t="shared" si="13"/>
        <v>9</v>
      </c>
      <c r="AI11">
        <f>QBs!V11</f>
        <v>110</v>
      </c>
      <c r="AJ11" t="str">
        <f t="shared" si="14"/>
        <v>Dak Prescott</v>
      </c>
      <c r="AK11">
        <f t="shared" si="15"/>
        <v>4</v>
      </c>
      <c r="AL11">
        <f t="shared" si="16"/>
        <v>4</v>
      </c>
      <c r="AM11">
        <f t="shared" si="17"/>
        <v>4</v>
      </c>
      <c r="AN11">
        <f t="shared" si="18"/>
        <v>4</v>
      </c>
      <c r="AO11">
        <f t="shared" si="19"/>
        <v>5</v>
      </c>
      <c r="AP11">
        <f t="shared" si="20"/>
        <v>4</v>
      </c>
      <c r="AQ11">
        <f t="shared" si="21"/>
        <v>40</v>
      </c>
    </row>
    <row r="12" spans="1:43" x14ac:dyDescent="0.35">
      <c r="B12" t="str">
        <f t="shared" si="0"/>
        <v xml:space="preserve">&lt;li&gt; Trevor Lawrence, QB, Jaguars. Bye: 12.  &lt;/li&gt;  </v>
      </c>
      <c r="C12" t="str">
        <f t="shared" si="1"/>
        <v xml:space="preserve">&lt;li&gt; Trevor Lawrence, QB, Jaguars. Bye: 12.  -- &lt;b&gt;$3&lt;/b&gt; &lt;/li&gt;  </v>
      </c>
      <c r="D12" t="str">
        <f t="shared" si="2"/>
        <v xml:space="preserve">&lt;li&gt; Trevor Lawrence, QB, Jaguars. Bye: 12.  -- &lt;b&gt;$1&lt;/b&gt; &lt;/li&gt;  </v>
      </c>
      <c r="E12" t="str">
        <f t="shared" si="3"/>
        <v xml:space="preserve">&lt;li&gt; Trevor Lawrence, QB, Jaguars. Bye: 12.  -- &lt;b&gt;$3&lt;/b&gt; &lt;/li&gt;  </v>
      </c>
      <c r="F12" t="str">
        <f t="shared" si="4"/>
        <v xml:space="preserve">&lt;li&gt; Trevor Lawrence, QB, Jaguars. Bye: 12.  -- &lt;b&gt;$39&lt;/b&gt; &lt;/li&gt;  </v>
      </c>
      <c r="G12" t="s">
        <v>139</v>
      </c>
      <c r="H12" t="s">
        <v>140</v>
      </c>
      <c r="I12" t="s">
        <v>141</v>
      </c>
      <c r="J12" t="s">
        <v>142</v>
      </c>
      <c r="K12" t="s">
        <v>143</v>
      </c>
      <c r="L12" t="s">
        <v>144</v>
      </c>
      <c r="M12" t="s">
        <v>145</v>
      </c>
      <c r="N12" t="s">
        <v>146</v>
      </c>
      <c r="O12" t="str">
        <f t="shared" si="5"/>
        <v xml:space="preserve">
</v>
      </c>
      <c r="P12" t="str">
        <f t="shared" si="6"/>
        <v xml:space="preserve"> </v>
      </c>
      <c r="Q12" t="str">
        <f t="shared" si="7"/>
        <v/>
      </c>
      <c r="R12" t="str">
        <f t="shared" si="8"/>
        <v/>
      </c>
      <c r="S12" t="str">
        <f t="shared" si="9"/>
        <v/>
      </c>
      <c r="T12" t="str">
        <f t="shared" si="10"/>
        <v/>
      </c>
      <c r="U12" t="str">
        <f t="shared" si="11"/>
        <v/>
      </c>
      <c r="V12">
        <f t="shared" si="12"/>
        <v>11</v>
      </c>
      <c r="W12" s="11" t="s">
        <v>147</v>
      </c>
      <c r="X12" s="12" t="s">
        <v>148</v>
      </c>
      <c r="Y12" s="12" t="s">
        <v>149</v>
      </c>
      <c r="Z12" s="12" t="s">
        <v>150</v>
      </c>
      <c r="AA12" s="1" t="str">
        <f>CONCATENATE(QBs!B13," ",QBs!A13)</f>
        <v>Trevor Lawrence</v>
      </c>
      <c r="AB12" t="str">
        <f>QBs!E13</f>
        <v>QB</v>
      </c>
      <c r="AC12" t="str">
        <f>QBs!C13</f>
        <v>Jaguars</v>
      </c>
      <c r="AD12">
        <f>QBs!D13</f>
        <v>12</v>
      </c>
      <c r="AE12">
        <f>QBs!O13</f>
        <v>317</v>
      </c>
      <c r="AF12">
        <f>QBs!P13</f>
        <v>6</v>
      </c>
      <c r="AG12">
        <f>QBs!T13</f>
        <v>0</v>
      </c>
      <c r="AH12">
        <f t="shared" si="13"/>
        <v>6</v>
      </c>
      <c r="AI12">
        <f>QBs!V13</f>
        <v>107</v>
      </c>
      <c r="AJ12" t="str">
        <f t="shared" si="14"/>
        <v>Trevor Lawrence</v>
      </c>
      <c r="AK12">
        <f t="shared" si="15"/>
        <v>3</v>
      </c>
      <c r="AL12">
        <f t="shared" si="16"/>
        <v>3</v>
      </c>
      <c r="AM12">
        <f t="shared" si="17"/>
        <v>3</v>
      </c>
      <c r="AN12">
        <f t="shared" si="18"/>
        <v>3</v>
      </c>
      <c r="AO12">
        <f t="shared" si="19"/>
        <v>1</v>
      </c>
      <c r="AP12">
        <f t="shared" si="20"/>
        <v>3</v>
      </c>
      <c r="AQ12">
        <f t="shared" si="21"/>
        <v>39</v>
      </c>
    </row>
    <row r="13" spans="1:43" x14ac:dyDescent="0.35">
      <c r="B13" t="str">
        <f t="shared" si="0"/>
        <v xml:space="preserve">&lt;li&gt; Kyler Murray, QB, Cardinals. Bye: 11.  &lt;/li&gt;  </v>
      </c>
      <c r="C13" t="str">
        <f t="shared" si="1"/>
        <v xml:space="preserve">&lt;li&gt; Kyler Murray, QB, Cardinals. Bye: 11.  -- &lt;b&gt;$4&lt;/b&gt; &lt;/li&gt;  </v>
      </c>
      <c r="D13" t="str">
        <f t="shared" si="2"/>
        <v xml:space="preserve">&lt;li&gt; Kyler Murray, QB, Cardinals. Bye: 11.  -- &lt;b&gt;$1&lt;/b&gt; &lt;/li&gt;  </v>
      </c>
      <c r="E13" t="str">
        <f t="shared" si="3"/>
        <v xml:space="preserve">&lt;li&gt; Kyler Murray, QB, Cardinals. Bye: 11.  -- &lt;b&gt;$3&lt;/b&gt; &lt;/li&gt;  </v>
      </c>
      <c r="F13" t="str">
        <f t="shared" si="4"/>
        <v xml:space="preserve">&lt;li&gt; Kyler Murray, QB, Cardinals. Bye: 11.  -- &lt;b&gt;$39&lt;/b&gt; &lt;/li&gt;  </v>
      </c>
      <c r="G13" t="s">
        <v>139</v>
      </c>
      <c r="H13" t="s">
        <v>140</v>
      </c>
      <c r="I13" t="s">
        <v>141</v>
      </c>
      <c r="J13" t="s">
        <v>142</v>
      </c>
      <c r="K13" t="s">
        <v>143</v>
      </c>
      <c r="L13" t="s">
        <v>144</v>
      </c>
      <c r="M13" t="s">
        <v>145</v>
      </c>
      <c r="N13" t="s">
        <v>146</v>
      </c>
      <c r="O13" t="str">
        <f t="shared" si="5"/>
        <v xml:space="preserve">
</v>
      </c>
      <c r="P13" t="str">
        <f t="shared" si="6"/>
        <v xml:space="preserve"> </v>
      </c>
      <c r="Q13" t="str">
        <f t="shared" si="7"/>
        <v/>
      </c>
      <c r="R13" t="str">
        <f t="shared" si="8"/>
        <v/>
      </c>
      <c r="S13" t="str">
        <f t="shared" si="9"/>
        <v/>
      </c>
      <c r="T13" t="str">
        <f t="shared" si="10"/>
        <v/>
      </c>
      <c r="U13" t="str">
        <f t="shared" si="11"/>
        <v/>
      </c>
      <c r="V13">
        <f t="shared" si="12"/>
        <v>12</v>
      </c>
      <c r="W13" s="11" t="s">
        <v>147</v>
      </c>
      <c r="X13" s="12" t="s">
        <v>148</v>
      </c>
      <c r="Y13" s="12" t="s">
        <v>149</v>
      </c>
      <c r="Z13" s="12" t="s">
        <v>150</v>
      </c>
      <c r="AA13" s="1" t="str">
        <f>CONCATENATE(QBs!B12," ",QBs!A12)</f>
        <v>Kyler Murray</v>
      </c>
      <c r="AB13" t="str">
        <f>QBs!E12</f>
        <v>QB</v>
      </c>
      <c r="AC13" t="str">
        <f>QBs!C12</f>
        <v>Cardinals</v>
      </c>
      <c r="AD13">
        <f>QBs!D12</f>
        <v>11</v>
      </c>
      <c r="AE13">
        <f>QBs!O12</f>
        <v>318</v>
      </c>
      <c r="AF13">
        <f>QBs!P12</f>
        <v>7</v>
      </c>
      <c r="AG13">
        <f>QBs!T12</f>
        <v>-2</v>
      </c>
      <c r="AH13">
        <f t="shared" si="13"/>
        <v>7</v>
      </c>
      <c r="AI13">
        <f>QBs!V12</f>
        <v>108</v>
      </c>
      <c r="AJ13" t="str">
        <f t="shared" si="14"/>
        <v>Kyler Murray</v>
      </c>
      <c r="AK13">
        <f t="shared" si="15"/>
        <v>3</v>
      </c>
      <c r="AL13">
        <f t="shared" si="16"/>
        <v>3</v>
      </c>
      <c r="AM13">
        <f t="shared" si="17"/>
        <v>3</v>
      </c>
      <c r="AN13">
        <f t="shared" si="18"/>
        <v>4</v>
      </c>
      <c r="AO13">
        <f t="shared" si="19"/>
        <v>1</v>
      </c>
      <c r="AP13">
        <f t="shared" si="20"/>
        <v>3</v>
      </c>
      <c r="AQ13">
        <f t="shared" si="21"/>
        <v>39</v>
      </c>
    </row>
    <row r="14" spans="1:43" x14ac:dyDescent="0.35">
      <c r="B14" t="str">
        <f t="shared" si="0"/>
        <v xml:space="preserve">&lt;li&gt; Jayden Daniels, QB, Redskins. Bye: 14.  &lt;/li&gt;  </v>
      </c>
      <c r="C14" t="str">
        <f t="shared" si="1"/>
        <v xml:space="preserve">&lt;li&gt; Jayden Daniels, QB, Redskins. Bye: 14.  -- &lt;b&gt;$3&lt;/b&gt; &lt;/li&gt;  </v>
      </c>
      <c r="D14" t="str">
        <f t="shared" si="2"/>
        <v xml:space="preserve">&lt;li&gt; Jayden Daniels, QB, Redskins. Bye: 14.  -- &lt;b&gt;$1&lt;/b&gt; &lt;/li&gt;  </v>
      </c>
      <c r="E14" t="str">
        <f t="shared" si="3"/>
        <v xml:space="preserve">&lt;li&gt; Jayden Daniels, QB, Redskins. Bye: 14.  -- &lt;b&gt;$2&lt;/b&gt; &lt;/li&gt;  </v>
      </c>
      <c r="F14" t="str">
        <f t="shared" si="4"/>
        <v xml:space="preserve">&lt;li&gt; Jayden Daniels, QB, Redskins. Bye: 14.  -- &lt;b&gt;$39&lt;/b&gt; &lt;/li&gt;  </v>
      </c>
      <c r="G14" t="s">
        <v>139</v>
      </c>
      <c r="H14" t="s">
        <v>140</v>
      </c>
      <c r="I14" t="s">
        <v>141</v>
      </c>
      <c r="J14" t="s">
        <v>142</v>
      </c>
      <c r="K14" t="s">
        <v>143</v>
      </c>
      <c r="L14" t="s">
        <v>144</v>
      </c>
      <c r="M14" t="s">
        <v>145</v>
      </c>
      <c r="N14" t="s">
        <v>146</v>
      </c>
      <c r="O14" t="str">
        <f t="shared" si="5"/>
        <v xml:space="preserve">
</v>
      </c>
      <c r="P14" t="str">
        <f t="shared" si="6"/>
        <v xml:space="preserve"> </v>
      </c>
      <c r="Q14" t="str">
        <f t="shared" si="7"/>
        <v/>
      </c>
      <c r="R14" t="str">
        <f t="shared" si="8"/>
        <v/>
      </c>
      <c r="S14" t="str">
        <f t="shared" si="9"/>
        <v/>
      </c>
      <c r="T14" t="str">
        <f t="shared" si="10"/>
        <v/>
      </c>
      <c r="U14" t="str">
        <f t="shared" si="11"/>
        <v/>
      </c>
      <c r="V14">
        <f t="shared" si="12"/>
        <v>13</v>
      </c>
      <c r="W14" s="11" t="s">
        <v>147</v>
      </c>
      <c r="X14" s="12" t="s">
        <v>148</v>
      </c>
      <c r="Y14" s="12" t="s">
        <v>149</v>
      </c>
      <c r="Z14" s="12" t="s">
        <v>150</v>
      </c>
      <c r="AA14" s="1" t="str">
        <f>CONCATENATE(QBs!B14," ",QBs!A14)</f>
        <v>Jayden Daniels</v>
      </c>
      <c r="AB14" t="str">
        <f>QBs!E14</f>
        <v>QB</v>
      </c>
      <c r="AC14" t="str">
        <f>QBs!C14</f>
        <v>Redskins</v>
      </c>
      <c r="AD14">
        <f>QBs!D14</f>
        <v>14</v>
      </c>
      <c r="AE14">
        <f>QBs!O14</f>
        <v>316</v>
      </c>
      <c r="AF14">
        <f>QBs!P14</f>
        <v>5</v>
      </c>
      <c r="AG14">
        <f>QBs!T14</f>
        <v>-11</v>
      </c>
      <c r="AH14">
        <f t="shared" si="13"/>
        <v>5</v>
      </c>
      <c r="AI14">
        <f>QBs!V14</f>
        <v>106</v>
      </c>
      <c r="AJ14" t="str">
        <f t="shared" si="14"/>
        <v>Jayden Daniels</v>
      </c>
      <c r="AK14">
        <f t="shared" si="15"/>
        <v>2</v>
      </c>
      <c r="AL14">
        <f t="shared" si="16"/>
        <v>2</v>
      </c>
      <c r="AM14">
        <f t="shared" si="17"/>
        <v>2</v>
      </c>
      <c r="AN14">
        <f t="shared" si="18"/>
        <v>3</v>
      </c>
      <c r="AO14">
        <f t="shared" si="19"/>
        <v>1</v>
      </c>
      <c r="AP14">
        <f t="shared" si="20"/>
        <v>2</v>
      </c>
      <c r="AQ14">
        <f t="shared" si="21"/>
        <v>39</v>
      </c>
    </row>
    <row r="15" spans="1:43" x14ac:dyDescent="0.35">
      <c r="B15" t="str">
        <f t="shared" si="0"/>
        <v xml:space="preserve">&lt;li&gt; Caleb Williams, QB, Bears. Bye: 7.  &lt;/li&gt;  </v>
      </c>
      <c r="C15" t="str">
        <f t="shared" si="1"/>
        <v xml:space="preserve">&lt;li&gt; Caleb Williams, QB, Bears. Bye: 7.  -- &lt;b&gt;$1&lt;/b&gt; &lt;/li&gt;  </v>
      </c>
      <c r="D15" t="str">
        <f t="shared" si="2"/>
        <v xml:space="preserve">&lt;li&gt; Caleb Williams, QB, Bears. Bye: 7.  -- &lt;b&gt;$2&lt;/b&gt; &lt;/li&gt;  </v>
      </c>
      <c r="E15" t="str">
        <f t="shared" si="3"/>
        <v xml:space="preserve">&lt;li&gt; Caleb Williams, QB, Bears. Bye: 7.  -- &lt;b&gt;$1&lt;/b&gt; &lt;/li&gt;  </v>
      </c>
      <c r="F15" t="str">
        <f t="shared" si="4"/>
        <v xml:space="preserve">&lt;li&gt; Caleb Williams, QB, Bears. Bye: 7.  -- &lt;b&gt;$37&lt;/b&gt; &lt;/li&gt;  </v>
      </c>
      <c r="G15" t="s">
        <v>139</v>
      </c>
      <c r="H15" t="s">
        <v>140</v>
      </c>
      <c r="I15" t="s">
        <v>141</v>
      </c>
      <c r="J15" t="s">
        <v>142</v>
      </c>
      <c r="K15" t="s">
        <v>143</v>
      </c>
      <c r="L15" t="s">
        <v>144</v>
      </c>
      <c r="M15" t="s">
        <v>145</v>
      </c>
      <c r="N15" t="s">
        <v>146</v>
      </c>
      <c r="O15" t="str">
        <f t="shared" si="5"/>
        <v xml:space="preserve">
</v>
      </c>
      <c r="P15" t="str">
        <f t="shared" si="6"/>
        <v xml:space="preserve"> </v>
      </c>
      <c r="Q15" t="str">
        <f t="shared" si="7"/>
        <v/>
      </c>
      <c r="R15" t="str">
        <f t="shared" si="8"/>
        <v/>
      </c>
      <c r="S15" t="str">
        <f t="shared" si="9"/>
        <v/>
      </c>
      <c r="T15" t="str">
        <f t="shared" si="10"/>
        <v/>
      </c>
      <c r="U15" t="str">
        <f t="shared" si="11"/>
        <v/>
      </c>
      <c r="V15">
        <f t="shared" si="12"/>
        <v>14</v>
      </c>
      <c r="W15" s="11" t="s">
        <v>147</v>
      </c>
      <c r="X15" s="12" t="s">
        <v>148</v>
      </c>
      <c r="Y15" s="12" t="s">
        <v>149</v>
      </c>
      <c r="Z15" s="12" t="s">
        <v>150</v>
      </c>
      <c r="AA15" s="1" t="str">
        <f>CONCATENATE(QBs!B15," ",QBs!A15)</f>
        <v>Caleb Williams</v>
      </c>
      <c r="AB15" t="str">
        <f>QBs!E15</f>
        <v>QB</v>
      </c>
      <c r="AC15" t="str">
        <f>QBs!C15</f>
        <v>Bears</v>
      </c>
      <c r="AD15">
        <f>QBs!D15</f>
        <v>7</v>
      </c>
      <c r="AE15">
        <f>QBs!O15</f>
        <v>312</v>
      </c>
      <c r="AF15">
        <f>QBs!P15</f>
        <v>1</v>
      </c>
      <c r="AG15">
        <f>QBs!T15</f>
        <v>3</v>
      </c>
      <c r="AH15">
        <f t="shared" si="13"/>
        <v>1</v>
      </c>
      <c r="AI15">
        <f>QBs!V15</f>
        <v>102</v>
      </c>
      <c r="AJ15" t="str">
        <f t="shared" si="14"/>
        <v>Caleb Williams</v>
      </c>
      <c r="AK15">
        <f t="shared" si="15"/>
        <v>0</v>
      </c>
      <c r="AL15">
        <f t="shared" si="16"/>
        <v>1</v>
      </c>
      <c r="AM15">
        <f t="shared" si="17"/>
        <v>1</v>
      </c>
      <c r="AN15">
        <f t="shared" si="18"/>
        <v>1</v>
      </c>
      <c r="AO15">
        <f t="shared" si="19"/>
        <v>2</v>
      </c>
      <c r="AP15">
        <f t="shared" si="20"/>
        <v>1</v>
      </c>
      <c r="AQ15">
        <f t="shared" si="21"/>
        <v>37</v>
      </c>
    </row>
    <row r="16" spans="1:43" x14ac:dyDescent="0.35">
      <c r="B16" t="str">
        <f t="shared" si="0"/>
        <v xml:space="preserve">&lt;li&gt; Brock Purdy, QB, 49ers. Bye: 9.  &lt;/li&gt; 
&lt;br&gt;&lt;br&gt;
&lt;br&gt;
&lt;center&gt;
&lt;?php
include("thirdbox.php");
?&gt;
&lt;/center&gt;
&lt;br&gt;
</v>
      </c>
      <c r="C16" t="str">
        <f t="shared" si="1"/>
        <v xml:space="preserve">&lt;li&gt; Brock Purdy, QB, 49ers. Bye: 9.  -- &lt;b&gt;$1&lt;/b&gt; &lt;/li&gt; 
&lt;br&gt;&lt;br&gt;
&lt;br&gt;
&lt;center&gt;
&lt;?php
include("thirdbox.php");
?&gt;
&lt;/center&gt;
&lt;br&gt;
</v>
      </c>
      <c r="D16" t="str">
        <f t="shared" si="2"/>
        <v xml:space="preserve">&lt;li&gt; Brock Purdy, QB, 49ers. Bye: 9.  -- &lt;b&gt;$2&lt;/b&gt; &lt;/li&gt; 
&lt;br&gt;&lt;br&gt;
&lt;br&gt;
&lt;center&gt;
&lt;?php
include("thirdbox.php");
?&gt;
&lt;/center&gt;
&lt;br&gt;
</v>
      </c>
      <c r="E16" t="str">
        <f t="shared" si="3"/>
        <v xml:space="preserve">&lt;li&gt; Brock Purdy, QB, 49ers. Bye: 9.  -- &lt;b&gt;$1&lt;/b&gt; &lt;/li&gt; 
&lt;br&gt;&lt;br&gt;
&lt;br&gt;
&lt;center&gt;
&lt;?php
include("thirdbox.php");
?&gt;
&lt;/center&gt;
&lt;br&gt;
</v>
      </c>
      <c r="F16" t="str">
        <f t="shared" si="4"/>
        <v xml:space="preserve">&lt;li&gt; Brock Purdy, QB, 49ers. Bye: 9.  -- &lt;b&gt;$37&lt;/b&gt; &lt;/li&gt; 
&lt;br&gt;&lt;br&gt;
&lt;br&gt;
&lt;center&gt;
&lt;?php
include("thirdbox.php");
?&gt;
&lt;/center&gt;
&lt;br&gt;
</v>
      </c>
      <c r="G16" t="s">
        <v>139</v>
      </c>
      <c r="H16" t="s">
        <v>140</v>
      </c>
      <c r="I16" t="s">
        <v>141</v>
      </c>
      <c r="J16" t="s">
        <v>142</v>
      </c>
      <c r="K16" t="s">
        <v>143</v>
      </c>
      <c r="L16" t="s">
        <v>144</v>
      </c>
      <c r="M16" t="s">
        <v>145</v>
      </c>
      <c r="N16" t="s">
        <v>146</v>
      </c>
      <c r="O16" t="str">
        <f t="shared" si="5"/>
        <v xml:space="preserve">
</v>
      </c>
      <c r="P16" t="str">
        <f t="shared" si="6"/>
        <v xml:space="preserve">
&lt;br&gt;&lt;br&gt;
</v>
      </c>
      <c r="Q16" t="str">
        <f t="shared" si="7"/>
        <v/>
      </c>
      <c r="R16" t="str">
        <f t="shared" si="8"/>
        <v/>
      </c>
      <c r="S16" t="str">
        <f t="shared" si="9"/>
        <v xml:space="preserve">
&lt;br&gt;
&lt;center&gt;
&lt;?php
include("thirdbox.php");
?&gt;
&lt;/center&gt;
&lt;br&gt;
</v>
      </c>
      <c r="T16" t="str">
        <f t="shared" si="10"/>
        <v/>
      </c>
      <c r="U16" t="str">
        <f t="shared" si="11"/>
        <v/>
      </c>
      <c r="V16">
        <f t="shared" si="12"/>
        <v>15</v>
      </c>
      <c r="W16" s="11" t="s">
        <v>147</v>
      </c>
      <c r="X16" s="12" t="s">
        <v>148</v>
      </c>
      <c r="Y16" s="12" t="s">
        <v>149</v>
      </c>
      <c r="Z16" s="12" t="s">
        <v>150</v>
      </c>
      <c r="AA16" s="1" t="str">
        <f>CONCATENATE(QBs!B16," ",QBs!A16)</f>
        <v>Brock Purdy</v>
      </c>
      <c r="AB16" t="str">
        <f>QBs!E16</f>
        <v>QB</v>
      </c>
      <c r="AC16" t="str">
        <f>QBs!C16</f>
        <v>49ers</v>
      </c>
      <c r="AD16">
        <f>QBs!D16</f>
        <v>9</v>
      </c>
      <c r="AE16">
        <f>QBs!O16</f>
        <v>311</v>
      </c>
      <c r="AF16">
        <f>QBs!P16</f>
        <v>0</v>
      </c>
      <c r="AG16">
        <f>QBs!T16</f>
        <v>3</v>
      </c>
      <c r="AH16">
        <f t="shared" si="13"/>
        <v>0</v>
      </c>
      <c r="AI16">
        <f>QBs!V16</f>
        <v>101</v>
      </c>
      <c r="AJ16" t="str">
        <f t="shared" si="14"/>
        <v>Brock Purdy</v>
      </c>
      <c r="AK16">
        <f t="shared" si="15"/>
        <v>0</v>
      </c>
      <c r="AL16">
        <f t="shared" si="16"/>
        <v>0</v>
      </c>
      <c r="AM16">
        <f t="shared" si="17"/>
        <v>0</v>
      </c>
      <c r="AN16">
        <f t="shared" si="18"/>
        <v>1</v>
      </c>
      <c r="AO16">
        <f t="shared" si="19"/>
        <v>2</v>
      </c>
      <c r="AP16">
        <f t="shared" si="20"/>
        <v>1</v>
      </c>
      <c r="AQ16">
        <f t="shared" si="21"/>
        <v>37</v>
      </c>
    </row>
    <row r="17" spans="2:43" x14ac:dyDescent="0.35">
      <c r="B17" t="str">
        <f t="shared" si="0"/>
        <v xml:space="preserve">&lt;li&gt; Jared Goff, QB, Lions. Bye: 5.  &lt;/li&gt;  </v>
      </c>
      <c r="C17" t="str">
        <f t="shared" si="1"/>
        <v xml:space="preserve">&lt;li&gt; Jared Goff, QB, Lions. Bye: 5.  -- &lt;b&gt;$1&lt;/b&gt; &lt;/li&gt;  </v>
      </c>
      <c r="D17" t="str">
        <f t="shared" si="2"/>
        <v xml:space="preserve">&lt;li&gt; Jared Goff, QB, Lions. Bye: 5.  -- &lt;b&gt;$2&lt;/b&gt; &lt;/li&gt;  </v>
      </c>
      <c r="E17" t="str">
        <f t="shared" si="3"/>
        <v xml:space="preserve">&lt;li&gt; Jared Goff, QB, Lions. Bye: 5.  -- &lt;b&gt;$1&lt;/b&gt; &lt;/li&gt;  </v>
      </c>
      <c r="F17" t="str">
        <f t="shared" si="4"/>
        <v xml:space="preserve">&lt;li&gt; Jared Goff, QB, Lions. Bye: 5.  -- &lt;b&gt;$37&lt;/b&gt; &lt;/li&gt;  </v>
      </c>
      <c r="G17" t="s">
        <v>139</v>
      </c>
      <c r="H17" t="s">
        <v>140</v>
      </c>
      <c r="I17" t="s">
        <v>141</v>
      </c>
      <c r="J17" t="s">
        <v>142</v>
      </c>
      <c r="K17" t="s">
        <v>143</v>
      </c>
      <c r="L17" t="s">
        <v>144</v>
      </c>
      <c r="M17" t="s">
        <v>145</v>
      </c>
      <c r="N17" t="s">
        <v>146</v>
      </c>
      <c r="O17" t="str">
        <f t="shared" si="5"/>
        <v xml:space="preserve">
</v>
      </c>
      <c r="P17" t="str">
        <f t="shared" si="6"/>
        <v xml:space="preserve"> </v>
      </c>
      <c r="Q17" t="str">
        <f t="shared" si="7"/>
        <v/>
      </c>
      <c r="R17" t="str">
        <f t="shared" si="8"/>
        <v/>
      </c>
      <c r="S17" t="str">
        <f t="shared" si="9"/>
        <v/>
      </c>
      <c r="T17" t="str">
        <f t="shared" si="10"/>
        <v/>
      </c>
      <c r="U17" t="str">
        <f t="shared" si="11"/>
        <v/>
      </c>
      <c r="V17">
        <f t="shared" si="12"/>
        <v>16</v>
      </c>
      <c r="W17" s="11" t="s">
        <v>147</v>
      </c>
      <c r="X17" s="12" t="s">
        <v>148</v>
      </c>
      <c r="Y17" s="12" t="s">
        <v>149</v>
      </c>
      <c r="Z17" s="12" t="s">
        <v>150</v>
      </c>
      <c r="AA17" s="1" t="str">
        <f>CONCATENATE(QBs!B17," ",QBs!A17)</f>
        <v>Jared Goff</v>
      </c>
      <c r="AB17" t="str">
        <f>QBs!E17</f>
        <v>QB</v>
      </c>
      <c r="AC17" t="str">
        <f>QBs!C17</f>
        <v>Lions</v>
      </c>
      <c r="AD17">
        <f>QBs!D17</f>
        <v>5</v>
      </c>
      <c r="AE17">
        <f>QBs!O17</f>
        <v>311</v>
      </c>
      <c r="AF17">
        <f>QBs!P17</f>
        <v>0</v>
      </c>
      <c r="AG17">
        <f>QBs!T17</f>
        <v>2</v>
      </c>
      <c r="AH17">
        <f t="shared" si="13"/>
        <v>0</v>
      </c>
      <c r="AI17">
        <f>QBs!V17</f>
        <v>101</v>
      </c>
      <c r="AJ17" t="str">
        <f t="shared" si="14"/>
        <v>Jared Goff</v>
      </c>
      <c r="AK17">
        <f t="shared" si="15"/>
        <v>0</v>
      </c>
      <c r="AL17">
        <f t="shared" si="16"/>
        <v>0</v>
      </c>
      <c r="AM17">
        <f t="shared" si="17"/>
        <v>0</v>
      </c>
      <c r="AN17">
        <f t="shared" si="18"/>
        <v>1</v>
      </c>
      <c r="AO17">
        <f t="shared" si="19"/>
        <v>2</v>
      </c>
      <c r="AP17">
        <f t="shared" si="20"/>
        <v>1</v>
      </c>
      <c r="AQ17">
        <f t="shared" si="21"/>
        <v>37</v>
      </c>
    </row>
    <row r="18" spans="2:43" x14ac:dyDescent="0.35">
      <c r="B18" t="str">
        <f t="shared" si="0"/>
        <v xml:space="preserve">&lt;li&gt; Kirk Cousins, QB, Falcons. Bye: 12.  &lt;/li&gt;  </v>
      </c>
      <c r="C18" t="str">
        <f t="shared" si="1"/>
        <v xml:space="preserve">&lt;li&gt; Kirk Cousins, QB, Falcons. Bye: 12.  -- &lt;b&gt;$1&lt;/b&gt; &lt;/li&gt;  </v>
      </c>
      <c r="D18" t="str">
        <f t="shared" si="2"/>
        <v xml:space="preserve">&lt;li&gt; Kirk Cousins, QB, Falcons. Bye: 12.  -- &lt;b&gt;$3&lt;/b&gt; &lt;/li&gt;  </v>
      </c>
      <c r="E18" t="str">
        <f t="shared" si="3"/>
        <v xml:space="preserve">&lt;li&gt; Kirk Cousins, QB, Falcons. Bye: 12.  -- &lt;b&gt;$1&lt;/b&gt; &lt;/li&gt;  </v>
      </c>
      <c r="F18" t="str">
        <f t="shared" si="4"/>
        <v xml:space="preserve">&lt;li&gt; Kirk Cousins, QB, Falcons. Bye: 12.  -- &lt;b&gt;$36&lt;/b&gt; &lt;/li&gt;  </v>
      </c>
      <c r="G18" t="s">
        <v>139</v>
      </c>
      <c r="H18" t="s">
        <v>140</v>
      </c>
      <c r="I18" t="s">
        <v>141</v>
      </c>
      <c r="J18" t="s">
        <v>142</v>
      </c>
      <c r="K18" t="s">
        <v>143</v>
      </c>
      <c r="L18" t="s">
        <v>144</v>
      </c>
      <c r="M18" t="s">
        <v>145</v>
      </c>
      <c r="N18" t="s">
        <v>146</v>
      </c>
      <c r="O18" t="str">
        <f t="shared" si="5"/>
        <v xml:space="preserve">
</v>
      </c>
      <c r="P18" t="str">
        <f t="shared" si="6"/>
        <v xml:space="preserve"> </v>
      </c>
      <c r="Q18" t="str">
        <f t="shared" si="7"/>
        <v/>
      </c>
      <c r="R18" t="str">
        <f t="shared" si="8"/>
        <v/>
      </c>
      <c r="S18" t="str">
        <f t="shared" si="9"/>
        <v/>
      </c>
      <c r="T18" t="str">
        <f t="shared" si="10"/>
        <v/>
      </c>
      <c r="U18" t="str">
        <f t="shared" si="11"/>
        <v/>
      </c>
      <c r="V18">
        <f t="shared" si="12"/>
        <v>17</v>
      </c>
      <c r="W18" s="11" t="s">
        <v>147</v>
      </c>
      <c r="X18" s="12" t="s">
        <v>148</v>
      </c>
      <c r="Y18" s="12" t="s">
        <v>149</v>
      </c>
      <c r="Z18" s="12" t="s">
        <v>150</v>
      </c>
      <c r="AA18" s="1" t="str">
        <f>CONCATENATE(QBs!B18," ",QBs!A18)</f>
        <v>Kirk Cousins</v>
      </c>
      <c r="AB18" t="str">
        <f>QBs!E18</f>
        <v>QB</v>
      </c>
      <c r="AC18" t="str">
        <f>QBs!C18</f>
        <v>Falcons</v>
      </c>
      <c r="AD18">
        <f>QBs!D18</f>
        <v>12</v>
      </c>
      <c r="AE18">
        <f>QBs!O18</f>
        <v>310</v>
      </c>
      <c r="AF18">
        <f>QBs!P18</f>
        <v>-1</v>
      </c>
      <c r="AG18">
        <f>QBs!T18</f>
        <v>4</v>
      </c>
      <c r="AH18">
        <f t="shared" si="13"/>
        <v>-1</v>
      </c>
      <c r="AI18">
        <f>QBs!V18</f>
        <v>100</v>
      </c>
      <c r="AJ18" t="str">
        <f t="shared" si="14"/>
        <v>Kirk Cousins</v>
      </c>
      <c r="AK18">
        <f t="shared" si="15"/>
        <v>0</v>
      </c>
      <c r="AL18">
        <f t="shared" si="16"/>
        <v>-1</v>
      </c>
      <c r="AM18">
        <f t="shared" si="17"/>
        <v>-1</v>
      </c>
      <c r="AN18">
        <f t="shared" si="18"/>
        <v>1</v>
      </c>
      <c r="AO18">
        <f t="shared" si="19"/>
        <v>3</v>
      </c>
      <c r="AP18">
        <f t="shared" si="20"/>
        <v>1</v>
      </c>
      <c r="AQ18">
        <f t="shared" si="21"/>
        <v>36</v>
      </c>
    </row>
    <row r="19" spans="2:43" x14ac:dyDescent="0.35">
      <c r="B19" t="str">
        <f t="shared" si="0"/>
        <v xml:space="preserve">&lt;li&gt; Aaron Rodgers, QB, Jets. Bye: 12.  &lt;/li&gt;  </v>
      </c>
      <c r="C19" t="str">
        <f t="shared" si="1"/>
        <v xml:space="preserve">&lt;li&gt; Aaron Rodgers, QB, Jets. Bye: 12.  -- &lt;b&gt;$1&lt;/b&gt; &lt;/li&gt;  </v>
      </c>
      <c r="D19" t="str">
        <f t="shared" si="2"/>
        <v xml:space="preserve">&lt;li&gt; Aaron Rodgers, QB, Jets. Bye: 12.  -- &lt;b&gt;$2&lt;/b&gt; &lt;/li&gt;  </v>
      </c>
      <c r="E19" t="str">
        <f t="shared" si="3"/>
        <v xml:space="preserve">&lt;li&gt; Aaron Rodgers, QB, Jets. Bye: 12.  -- &lt;b&gt;$1&lt;/b&gt; &lt;/li&gt;  </v>
      </c>
      <c r="F19" t="str">
        <f t="shared" si="4"/>
        <v xml:space="preserve">&lt;li&gt; Aaron Rodgers, QB, Jets. Bye: 12.  -- &lt;b&gt;$35&lt;/b&gt; &lt;/li&gt;  </v>
      </c>
      <c r="G19" t="s">
        <v>139</v>
      </c>
      <c r="H19" t="s">
        <v>140</v>
      </c>
      <c r="I19" t="s">
        <v>141</v>
      </c>
      <c r="J19" t="s">
        <v>142</v>
      </c>
      <c r="K19" t="s">
        <v>143</v>
      </c>
      <c r="L19" t="s">
        <v>144</v>
      </c>
      <c r="M19" t="s">
        <v>145</v>
      </c>
      <c r="N19" t="s">
        <v>146</v>
      </c>
      <c r="O19" t="str">
        <f t="shared" si="5"/>
        <v xml:space="preserve">
</v>
      </c>
      <c r="P19" t="str">
        <f t="shared" si="6"/>
        <v xml:space="preserve"> </v>
      </c>
      <c r="Q19" t="str">
        <f t="shared" si="7"/>
        <v/>
      </c>
      <c r="R19" t="str">
        <f t="shared" si="8"/>
        <v/>
      </c>
      <c r="S19" t="str">
        <f t="shared" si="9"/>
        <v/>
      </c>
      <c r="T19" t="str">
        <f t="shared" si="10"/>
        <v/>
      </c>
      <c r="U19" t="str">
        <f t="shared" si="11"/>
        <v/>
      </c>
      <c r="V19">
        <f t="shared" si="12"/>
        <v>18</v>
      </c>
      <c r="W19" s="11" t="s">
        <v>147</v>
      </c>
      <c r="X19" s="12" t="s">
        <v>148</v>
      </c>
      <c r="Y19" s="12" t="s">
        <v>149</v>
      </c>
      <c r="Z19" s="12" t="s">
        <v>150</v>
      </c>
      <c r="AA19" s="1" t="str">
        <f>CONCATENATE(QBs!B19," ",QBs!A19)</f>
        <v>Aaron Rodgers</v>
      </c>
      <c r="AB19" t="str">
        <f>QBs!E19</f>
        <v>QB</v>
      </c>
      <c r="AC19" t="str">
        <f>QBs!C19</f>
        <v>Jets</v>
      </c>
      <c r="AD19">
        <f>QBs!D19</f>
        <v>12</v>
      </c>
      <c r="AE19">
        <f>QBs!O19</f>
        <v>305</v>
      </c>
      <c r="AF19">
        <f>QBs!P19</f>
        <v>-6</v>
      </c>
      <c r="AG19">
        <f>QBs!T19</f>
        <v>3</v>
      </c>
      <c r="AH19">
        <f t="shared" si="13"/>
        <v>-6</v>
      </c>
      <c r="AI19">
        <f>QBs!V19</f>
        <v>95</v>
      </c>
      <c r="AJ19" t="str">
        <f t="shared" si="14"/>
        <v>Aaron Rodgers</v>
      </c>
      <c r="AK19">
        <f t="shared" si="15"/>
        <v>-3</v>
      </c>
      <c r="AL19">
        <f t="shared" si="16"/>
        <v>-3</v>
      </c>
      <c r="AM19">
        <f t="shared" si="17"/>
        <v>-3</v>
      </c>
      <c r="AN19">
        <f t="shared" si="18"/>
        <v>1</v>
      </c>
      <c r="AO19">
        <f t="shared" si="19"/>
        <v>2</v>
      </c>
      <c r="AP19">
        <f t="shared" si="20"/>
        <v>1</v>
      </c>
      <c r="AQ19">
        <f t="shared" si="21"/>
        <v>35</v>
      </c>
    </row>
    <row r="20" spans="2:43" x14ac:dyDescent="0.35">
      <c r="B20" t="str">
        <f t="shared" si="0"/>
        <v xml:space="preserve">&lt;li&gt; Justin Herbert, QB, Chargers. Bye: 5.  &lt;/li&gt;  </v>
      </c>
      <c r="C20" t="str">
        <f t="shared" si="1"/>
        <v xml:space="preserve">&lt;li&gt; Justin Herbert, QB, Chargers. Bye: 5.  -- &lt;b&gt;$1&lt;/b&gt; &lt;/li&gt;  </v>
      </c>
      <c r="D20" t="str">
        <f t="shared" si="2"/>
        <v xml:space="preserve">&lt;li&gt; Justin Herbert, QB, Chargers. Bye: 5.  -- &lt;b&gt;$1&lt;/b&gt; &lt;/li&gt;  </v>
      </c>
      <c r="E20" t="str">
        <f t="shared" si="3"/>
        <v xml:space="preserve">&lt;li&gt; Justin Herbert, QB, Chargers. Bye: 5.  -- &lt;b&gt;$1&lt;/b&gt; &lt;/li&gt;  </v>
      </c>
      <c r="F20" t="str">
        <f t="shared" si="4"/>
        <v xml:space="preserve">&lt;li&gt; Justin Herbert, QB, Chargers. Bye: 5.  -- &lt;b&gt;$33&lt;/b&gt; &lt;/li&gt;  </v>
      </c>
      <c r="G20" t="s">
        <v>139</v>
      </c>
      <c r="H20" t="s">
        <v>140</v>
      </c>
      <c r="I20" t="s">
        <v>141</v>
      </c>
      <c r="J20" t="s">
        <v>142</v>
      </c>
      <c r="K20" t="s">
        <v>143</v>
      </c>
      <c r="L20" t="s">
        <v>144</v>
      </c>
      <c r="M20" t="s">
        <v>145</v>
      </c>
      <c r="N20" t="s">
        <v>146</v>
      </c>
      <c r="O20" t="str">
        <f t="shared" si="5"/>
        <v xml:space="preserve">
</v>
      </c>
      <c r="P20" t="str">
        <f t="shared" si="6"/>
        <v xml:space="preserve"> </v>
      </c>
      <c r="Q20" t="str">
        <f t="shared" si="7"/>
        <v/>
      </c>
      <c r="R20" t="str">
        <f t="shared" si="8"/>
        <v/>
      </c>
      <c r="S20" t="str">
        <f t="shared" si="9"/>
        <v/>
      </c>
      <c r="T20" t="str">
        <f t="shared" si="10"/>
        <v/>
      </c>
      <c r="U20" t="str">
        <f t="shared" si="11"/>
        <v/>
      </c>
      <c r="V20">
        <f t="shared" si="12"/>
        <v>19</v>
      </c>
      <c r="W20" s="11" t="s">
        <v>147</v>
      </c>
      <c r="X20" s="12" t="s">
        <v>148</v>
      </c>
      <c r="Y20" s="12" t="s">
        <v>149</v>
      </c>
      <c r="Z20" s="12" t="s">
        <v>150</v>
      </c>
      <c r="AA20" s="1" t="str">
        <f>CONCATENATE(QBs!B20," ",QBs!A20)</f>
        <v>Justin Herbert</v>
      </c>
      <c r="AB20" t="str">
        <f>QBs!E20</f>
        <v>QB</v>
      </c>
      <c r="AC20" t="str">
        <f>QBs!C20</f>
        <v>Chargers</v>
      </c>
      <c r="AD20">
        <f>QBs!D20</f>
        <v>5</v>
      </c>
      <c r="AE20">
        <f>QBs!O20</f>
        <v>300</v>
      </c>
      <c r="AF20">
        <f>QBs!P20</f>
        <v>-11</v>
      </c>
      <c r="AG20">
        <f>QBs!T20</f>
        <v>-6</v>
      </c>
      <c r="AH20">
        <f t="shared" si="13"/>
        <v>-11</v>
      </c>
      <c r="AI20">
        <f>QBs!V20</f>
        <v>90</v>
      </c>
      <c r="AJ20" t="str">
        <f t="shared" si="14"/>
        <v>Justin Herbert</v>
      </c>
      <c r="AK20">
        <f t="shared" si="15"/>
        <v>-5</v>
      </c>
      <c r="AL20">
        <f t="shared" si="16"/>
        <v>-5</v>
      </c>
      <c r="AM20">
        <f t="shared" si="17"/>
        <v>-5</v>
      </c>
      <c r="AN20">
        <f t="shared" si="18"/>
        <v>1</v>
      </c>
      <c r="AO20">
        <f t="shared" si="19"/>
        <v>1</v>
      </c>
      <c r="AP20">
        <f t="shared" si="20"/>
        <v>1</v>
      </c>
      <c r="AQ20">
        <f t="shared" si="21"/>
        <v>33</v>
      </c>
    </row>
    <row r="21" spans="2:43" x14ac:dyDescent="0.35">
      <c r="B21" t="str">
        <f t="shared" si="0"/>
        <v xml:space="preserve">&lt;li&gt; Daniel Jones, QB, Giants. Bye: 11.  &lt;/li&gt; 
&lt;br&gt;&lt;br&gt;
&lt;br&gt;
&lt;center&gt;
&lt;?php
include("spormeon300.php");
?&gt;
&lt;/center&gt;
&lt;br&gt;
</v>
      </c>
      <c r="C21" t="str">
        <f t="shared" si="1"/>
        <v xml:space="preserve">&lt;li&gt; Daniel Jones, QB, Giants. Bye: 11.  -- &lt;b&gt;$1&lt;/b&gt; &lt;/li&gt; 
&lt;br&gt;&lt;br&gt;
&lt;br&gt;
&lt;center&gt;
&lt;?php
include("spormeon300.php");
?&gt;
&lt;/center&gt;
&lt;br&gt;
</v>
      </c>
      <c r="D21" t="str">
        <f t="shared" si="2"/>
        <v xml:space="preserve">&lt;li&gt; Daniel Jones, QB, Giants. Bye: 11.  -- &lt;b&gt;$1&lt;/b&gt; &lt;/li&gt; 
&lt;br&gt;&lt;br&gt;
&lt;br&gt;
&lt;center&gt;
&lt;?php
include("spormeon300.php");
?&gt;
&lt;/center&gt;
&lt;br&gt;
</v>
      </c>
      <c r="E21" t="str">
        <f t="shared" si="3"/>
        <v xml:space="preserve">&lt;li&gt; Daniel Jones, QB, Giants. Bye: 11.  -- &lt;b&gt;$1&lt;/b&gt; &lt;/li&gt; 
&lt;br&gt;&lt;br&gt;
&lt;br&gt;
&lt;center&gt;
&lt;?php
include("spormeon300.php");
?&gt;
&lt;/center&gt;
&lt;br&gt;
</v>
      </c>
      <c r="F21" t="str">
        <f t="shared" si="4"/>
        <v xml:space="preserve">&lt;li&gt; Daniel Jones, QB, Giants. Bye: 11.  -- &lt;b&gt;$27&lt;/b&gt; &lt;/li&gt; 
&lt;br&gt;&lt;br&gt;
&lt;br&gt;
&lt;center&gt;
&lt;?php
include("spormeon300.php");
?&gt;
&lt;/center&gt;
&lt;br&gt;
</v>
      </c>
      <c r="G21" t="s">
        <v>139</v>
      </c>
      <c r="H21" t="s">
        <v>140</v>
      </c>
      <c r="I21" t="s">
        <v>141</v>
      </c>
      <c r="J21" t="s">
        <v>142</v>
      </c>
      <c r="K21" t="s">
        <v>143</v>
      </c>
      <c r="L21" t="s">
        <v>144</v>
      </c>
      <c r="M21" t="s">
        <v>145</v>
      </c>
      <c r="N21" t="s">
        <v>146</v>
      </c>
      <c r="O21" t="str">
        <f t="shared" si="5"/>
        <v xml:space="preserve">
</v>
      </c>
      <c r="P21" t="str">
        <f t="shared" si="6"/>
        <v xml:space="preserve">
&lt;br&gt;&lt;br&gt;
</v>
      </c>
      <c r="Q21" t="str">
        <f t="shared" si="7"/>
        <v/>
      </c>
      <c r="R21" t="str">
        <f t="shared" si="8"/>
        <v/>
      </c>
      <c r="S21" t="str">
        <f t="shared" si="9"/>
        <v/>
      </c>
      <c r="T21" t="str">
        <f t="shared" si="10"/>
        <v xml:space="preserve">
&lt;br&gt;
&lt;center&gt;
&lt;?php
include("spormeon300.php");
?&gt;
&lt;/center&gt;
&lt;br&gt;
</v>
      </c>
      <c r="U21" t="str">
        <f t="shared" si="11"/>
        <v/>
      </c>
      <c r="V21">
        <f t="shared" si="12"/>
        <v>20</v>
      </c>
      <c r="W21" s="11" t="s">
        <v>147</v>
      </c>
      <c r="X21" s="12" t="s">
        <v>148</v>
      </c>
      <c r="Y21" s="12" t="s">
        <v>149</v>
      </c>
      <c r="Z21" s="12" t="s">
        <v>150</v>
      </c>
      <c r="AA21" s="1" t="str">
        <f>CONCATENATE(QBs!B21," ",QBs!A21)</f>
        <v>Daniel Jones</v>
      </c>
      <c r="AB21" t="str">
        <f>QBs!E21</f>
        <v>QB</v>
      </c>
      <c r="AC21" t="str">
        <f>QBs!C21</f>
        <v>Giants</v>
      </c>
      <c r="AD21">
        <f>QBs!D21</f>
        <v>11</v>
      </c>
      <c r="AE21">
        <f>QBs!O21</f>
        <v>285</v>
      </c>
      <c r="AF21">
        <f>QBs!P21</f>
        <v>-26</v>
      </c>
      <c r="AG21">
        <f>QBs!T21</f>
        <v>-36</v>
      </c>
      <c r="AH21">
        <f t="shared" si="13"/>
        <v>-26</v>
      </c>
      <c r="AI21">
        <f>QBs!V21</f>
        <v>75</v>
      </c>
      <c r="AJ21" t="str">
        <f t="shared" si="14"/>
        <v>Daniel Jones</v>
      </c>
      <c r="AK21">
        <f t="shared" si="15"/>
        <v>-13</v>
      </c>
      <c r="AL21">
        <f t="shared" si="16"/>
        <v>-10</v>
      </c>
      <c r="AM21">
        <f t="shared" si="17"/>
        <v>-11</v>
      </c>
      <c r="AN21">
        <f t="shared" si="18"/>
        <v>1</v>
      </c>
      <c r="AO21">
        <f t="shared" si="19"/>
        <v>1</v>
      </c>
      <c r="AP21">
        <f t="shared" si="20"/>
        <v>1</v>
      </c>
      <c r="AQ21">
        <f t="shared" si="21"/>
        <v>27</v>
      </c>
    </row>
    <row r="22" spans="2:43" x14ac:dyDescent="0.35">
      <c r="B22" t="str">
        <f t="shared" si="0"/>
        <v xml:space="preserve">&lt;li&gt; Matthew Stafford, QB, Rams. Bye: 6.  &lt;/li&gt;  </v>
      </c>
      <c r="C22" t="str">
        <f t="shared" si="1"/>
        <v xml:space="preserve">&lt;li&gt; Matthew Stafford, QB, Rams. Bye: 6.  -- &lt;b&gt;$1&lt;/b&gt; &lt;/li&gt;  </v>
      </c>
      <c r="D22" t="str">
        <f t="shared" si="2"/>
        <v xml:space="preserve">&lt;li&gt; Matthew Stafford, QB, Rams. Bye: 6.  -- &lt;b&gt;$1&lt;/b&gt; &lt;/li&gt;  </v>
      </c>
      <c r="E22" t="str">
        <f t="shared" si="3"/>
        <v xml:space="preserve">&lt;li&gt; Matthew Stafford, QB, Rams. Bye: 6.  -- &lt;b&gt;$1&lt;/b&gt; &lt;/li&gt;  </v>
      </c>
      <c r="F22" t="str">
        <f t="shared" si="4"/>
        <v xml:space="preserve">&lt;li&gt; Matthew Stafford, QB, Rams. Bye: 6.  -- &lt;b&gt;$25&lt;/b&gt; &lt;/li&gt;  </v>
      </c>
      <c r="G22" t="s">
        <v>139</v>
      </c>
      <c r="H22" t="s">
        <v>140</v>
      </c>
      <c r="I22" t="s">
        <v>141</v>
      </c>
      <c r="J22" t="s">
        <v>142</v>
      </c>
      <c r="K22" t="s">
        <v>143</v>
      </c>
      <c r="L22" t="s">
        <v>144</v>
      </c>
      <c r="M22" t="s">
        <v>145</v>
      </c>
      <c r="N22" t="s">
        <v>146</v>
      </c>
      <c r="O22" t="str">
        <f t="shared" si="5"/>
        <v xml:space="preserve">
</v>
      </c>
      <c r="P22" t="str">
        <f t="shared" si="6"/>
        <v xml:space="preserve"> </v>
      </c>
      <c r="Q22" t="str">
        <f t="shared" si="7"/>
        <v/>
      </c>
      <c r="R22" t="str">
        <f t="shared" si="8"/>
        <v/>
      </c>
      <c r="S22" t="str">
        <f t="shared" si="9"/>
        <v/>
      </c>
      <c r="T22" t="str">
        <f t="shared" si="10"/>
        <v/>
      </c>
      <c r="U22" t="str">
        <f t="shared" si="11"/>
        <v/>
      </c>
      <c r="V22">
        <f t="shared" si="12"/>
        <v>21</v>
      </c>
      <c r="W22" s="11" t="s">
        <v>147</v>
      </c>
      <c r="X22" s="12" t="s">
        <v>148</v>
      </c>
      <c r="Y22" s="12" t="s">
        <v>149</v>
      </c>
      <c r="Z22" s="12" t="s">
        <v>150</v>
      </c>
      <c r="AA22" s="1" t="str">
        <f>CONCATENATE(QBs!B22," ",QBs!A22)</f>
        <v>Matthew Stafford</v>
      </c>
      <c r="AB22" t="str">
        <f>QBs!E22</f>
        <v>QB</v>
      </c>
      <c r="AC22" t="str">
        <f>QBs!C22</f>
        <v>Rams</v>
      </c>
      <c r="AD22">
        <f>QBs!D22</f>
        <v>6</v>
      </c>
      <c r="AE22">
        <f>QBs!O22</f>
        <v>279</v>
      </c>
      <c r="AF22">
        <f>QBs!P22</f>
        <v>-32</v>
      </c>
      <c r="AG22">
        <f>QBs!T22</f>
        <v>-23</v>
      </c>
      <c r="AH22">
        <f t="shared" si="13"/>
        <v>-32</v>
      </c>
      <c r="AI22">
        <f>QBs!V22</f>
        <v>69</v>
      </c>
      <c r="AJ22" t="str">
        <f t="shared" si="14"/>
        <v>Matthew Stafford</v>
      </c>
      <c r="AK22">
        <f t="shared" si="15"/>
        <v>-16</v>
      </c>
      <c r="AL22">
        <f t="shared" si="16"/>
        <v>-12</v>
      </c>
      <c r="AM22">
        <f t="shared" si="17"/>
        <v>-13</v>
      </c>
      <c r="AN22">
        <f t="shared" si="18"/>
        <v>1</v>
      </c>
      <c r="AO22">
        <f t="shared" si="19"/>
        <v>1</v>
      </c>
      <c r="AP22">
        <f t="shared" si="20"/>
        <v>1</v>
      </c>
      <c r="AQ22">
        <f t="shared" si="21"/>
        <v>25</v>
      </c>
    </row>
    <row r="23" spans="2:43" x14ac:dyDescent="0.35">
      <c r="B23" t="str">
        <f t="shared" si="0"/>
        <v xml:space="preserve">&lt;li&gt; Geno Smith, QB, Seahawks. Bye: 10.  &lt;/li&gt;  </v>
      </c>
      <c r="C23" t="str">
        <f t="shared" si="1"/>
        <v xml:space="preserve">&lt;li&gt; Geno Smith, QB, Seahawks. Bye: 10.  -- &lt;b&gt;$1&lt;/b&gt; &lt;/li&gt;  </v>
      </c>
      <c r="D23" t="str">
        <f t="shared" si="2"/>
        <v xml:space="preserve">&lt;li&gt; Geno Smith, QB, Seahawks. Bye: 10.  -- &lt;b&gt;$1&lt;/b&gt; &lt;/li&gt;  </v>
      </c>
      <c r="E23" t="str">
        <f t="shared" si="3"/>
        <v xml:space="preserve">&lt;li&gt; Geno Smith, QB, Seahawks. Bye: 10.  -- &lt;b&gt;$1&lt;/b&gt; &lt;/li&gt;  </v>
      </c>
      <c r="F23" t="str">
        <f t="shared" si="4"/>
        <v xml:space="preserve">&lt;li&gt; Geno Smith, QB, Seahawks. Bye: 10.  -- &lt;b&gt;$18&lt;/b&gt; &lt;/li&gt;  </v>
      </c>
      <c r="G23" t="s">
        <v>139</v>
      </c>
      <c r="H23" t="s">
        <v>140</v>
      </c>
      <c r="I23" t="s">
        <v>141</v>
      </c>
      <c r="J23" t="s">
        <v>142</v>
      </c>
      <c r="K23" t="s">
        <v>143</v>
      </c>
      <c r="L23" t="s">
        <v>144</v>
      </c>
      <c r="M23" t="s">
        <v>145</v>
      </c>
      <c r="N23" t="s">
        <v>146</v>
      </c>
      <c r="O23" t="str">
        <f t="shared" si="5"/>
        <v xml:space="preserve">
</v>
      </c>
      <c r="P23" t="str">
        <f t="shared" si="6"/>
        <v xml:space="preserve"> </v>
      </c>
      <c r="Q23" t="str">
        <f t="shared" si="7"/>
        <v/>
      </c>
      <c r="R23" t="str">
        <f t="shared" si="8"/>
        <v/>
      </c>
      <c r="S23" t="str">
        <f t="shared" si="9"/>
        <v/>
      </c>
      <c r="T23" t="str">
        <f t="shared" si="10"/>
        <v/>
      </c>
      <c r="U23" t="str">
        <f t="shared" si="11"/>
        <v/>
      </c>
      <c r="V23">
        <f t="shared" si="12"/>
        <v>22</v>
      </c>
      <c r="W23" s="11" t="s">
        <v>147</v>
      </c>
      <c r="X23" s="12" t="s">
        <v>148</v>
      </c>
      <c r="Y23" s="12" t="s">
        <v>149</v>
      </c>
      <c r="Z23" s="12" t="s">
        <v>150</v>
      </c>
      <c r="AA23" s="1" t="str">
        <f>CONCATENATE(QBs!B23," ",QBs!A23)</f>
        <v>Geno Smith</v>
      </c>
      <c r="AB23" t="str">
        <f>QBs!E23</f>
        <v>QB</v>
      </c>
      <c r="AC23" t="str">
        <f>QBs!C23</f>
        <v>Seahawks</v>
      </c>
      <c r="AD23">
        <f>QBs!D23</f>
        <v>10</v>
      </c>
      <c r="AE23">
        <f>QBs!O23</f>
        <v>258</v>
      </c>
      <c r="AF23">
        <f>QBs!P23</f>
        <v>-53</v>
      </c>
      <c r="AG23">
        <f>QBs!T23</f>
        <v>-45</v>
      </c>
      <c r="AH23">
        <f t="shared" si="13"/>
        <v>-53</v>
      </c>
      <c r="AI23">
        <f>QBs!V23</f>
        <v>48</v>
      </c>
      <c r="AJ23" t="str">
        <f t="shared" si="14"/>
        <v>Geno Smith</v>
      </c>
      <c r="AK23">
        <f t="shared" si="15"/>
        <v>-26</v>
      </c>
      <c r="AL23">
        <f t="shared" si="16"/>
        <v>-20</v>
      </c>
      <c r="AM23">
        <f t="shared" si="17"/>
        <v>-22</v>
      </c>
      <c r="AN23">
        <f t="shared" si="18"/>
        <v>1</v>
      </c>
      <c r="AO23">
        <f t="shared" si="19"/>
        <v>1</v>
      </c>
      <c r="AP23">
        <f t="shared" si="20"/>
        <v>1</v>
      </c>
      <c r="AQ23">
        <f t="shared" si="21"/>
        <v>18</v>
      </c>
    </row>
    <row r="24" spans="2:43" x14ac:dyDescent="0.35">
      <c r="B24" t="str">
        <f t="shared" si="0"/>
        <v xml:space="preserve">&lt;li&gt; Drake Maye, QB, Patriots. Bye: 14.  &lt;/li&gt;  </v>
      </c>
      <c r="C24" t="str">
        <f t="shared" si="1"/>
        <v xml:space="preserve">&lt;li&gt; Drake Maye, QB, Patriots. Bye: 14.  -- &lt;b&gt;$1&lt;/b&gt; &lt;/li&gt;  </v>
      </c>
      <c r="D24" t="str">
        <f t="shared" si="2"/>
        <v xml:space="preserve">&lt;li&gt; Drake Maye, QB, Patriots. Bye: 14.  -- &lt;b&gt;$1&lt;/b&gt; &lt;/li&gt;  </v>
      </c>
      <c r="E24" t="str">
        <f t="shared" si="3"/>
        <v xml:space="preserve">&lt;li&gt; Drake Maye, QB, Patriots. Bye: 14.  -- &lt;b&gt;$1&lt;/b&gt; &lt;/li&gt;  </v>
      </c>
      <c r="F24" t="str">
        <f t="shared" si="4"/>
        <v xml:space="preserve">&lt;li&gt; Drake Maye, QB, Patriots. Bye: 14.  -- &lt;b&gt;$17&lt;/b&gt; &lt;/li&gt;  </v>
      </c>
      <c r="G24" t="s">
        <v>139</v>
      </c>
      <c r="H24" t="s">
        <v>140</v>
      </c>
      <c r="I24" t="s">
        <v>141</v>
      </c>
      <c r="J24" t="s">
        <v>142</v>
      </c>
      <c r="K24" t="s">
        <v>143</v>
      </c>
      <c r="L24" t="s">
        <v>144</v>
      </c>
      <c r="M24" t="s">
        <v>145</v>
      </c>
      <c r="N24" t="s">
        <v>146</v>
      </c>
      <c r="O24" t="str">
        <f t="shared" si="5"/>
        <v xml:space="preserve">
</v>
      </c>
      <c r="P24" t="str">
        <f t="shared" si="6"/>
        <v xml:space="preserve"> </v>
      </c>
      <c r="Q24" t="str">
        <f t="shared" si="7"/>
        <v/>
      </c>
      <c r="R24" t="str">
        <f t="shared" si="8"/>
        <v/>
      </c>
      <c r="S24" t="str">
        <f t="shared" si="9"/>
        <v/>
      </c>
      <c r="T24" t="str">
        <f t="shared" si="10"/>
        <v/>
      </c>
      <c r="U24" t="str">
        <f t="shared" si="11"/>
        <v/>
      </c>
      <c r="V24">
        <f t="shared" si="12"/>
        <v>23</v>
      </c>
      <c r="W24" s="11" t="s">
        <v>147</v>
      </c>
      <c r="X24" s="12" t="s">
        <v>148</v>
      </c>
      <c r="Y24" s="12" t="s">
        <v>149</v>
      </c>
      <c r="Z24" s="12" t="s">
        <v>150</v>
      </c>
      <c r="AA24" s="1" t="str">
        <f>CONCATENATE(QBs!B24," ",QBs!A24)</f>
        <v>Drake Maye</v>
      </c>
      <c r="AB24" t="str">
        <f>QBs!E24</f>
        <v>QB</v>
      </c>
      <c r="AC24" t="str">
        <f>QBs!C24</f>
        <v>Patriots</v>
      </c>
      <c r="AD24">
        <f>QBs!D24</f>
        <v>14</v>
      </c>
      <c r="AE24">
        <f>QBs!O24</f>
        <v>255</v>
      </c>
      <c r="AF24">
        <f>QBs!P24</f>
        <v>-56</v>
      </c>
      <c r="AG24">
        <f>QBs!T24</f>
        <v>-43</v>
      </c>
      <c r="AH24">
        <f t="shared" si="13"/>
        <v>-56</v>
      </c>
      <c r="AI24">
        <f>QBs!V24</f>
        <v>45</v>
      </c>
      <c r="AJ24" t="str">
        <f t="shared" si="14"/>
        <v>Drake Maye</v>
      </c>
      <c r="AK24">
        <f t="shared" si="15"/>
        <v>-28</v>
      </c>
      <c r="AL24">
        <f t="shared" si="16"/>
        <v>-21</v>
      </c>
      <c r="AM24">
        <f t="shared" si="17"/>
        <v>-23</v>
      </c>
      <c r="AN24">
        <f t="shared" si="18"/>
        <v>1</v>
      </c>
      <c r="AO24">
        <f t="shared" si="19"/>
        <v>1</v>
      </c>
      <c r="AP24">
        <f t="shared" si="20"/>
        <v>1</v>
      </c>
      <c r="AQ24">
        <f t="shared" si="21"/>
        <v>17</v>
      </c>
    </row>
    <row r="25" spans="2:43" x14ac:dyDescent="0.35">
      <c r="B25" t="str">
        <f t="shared" si="0"/>
        <v xml:space="preserve">&lt;li&gt; Derek Carr, QB, Saints. Bye: 12.  &lt;/li&gt;  </v>
      </c>
      <c r="C25" t="str">
        <f t="shared" si="1"/>
        <v xml:space="preserve">&lt;li&gt; Derek Carr, QB, Saints. Bye: 12.  -- &lt;b&gt;$1&lt;/b&gt; &lt;/li&gt;  </v>
      </c>
      <c r="D25" t="str">
        <f t="shared" si="2"/>
        <v xml:space="preserve">&lt;li&gt; Derek Carr, QB, Saints. Bye: 12.  -- &lt;b&gt;$1&lt;/b&gt; &lt;/li&gt;  </v>
      </c>
      <c r="E25" t="str">
        <f t="shared" si="3"/>
        <v xml:space="preserve">&lt;li&gt; Derek Carr, QB, Saints. Bye: 12.  -- &lt;b&gt;$1&lt;/b&gt; &lt;/li&gt;  </v>
      </c>
      <c r="F25" t="str">
        <f t="shared" si="4"/>
        <v xml:space="preserve">&lt;li&gt; Derek Carr, QB, Saints. Bye: 12.  -- &lt;b&gt;$16&lt;/b&gt; &lt;/li&gt;  </v>
      </c>
      <c r="G25" t="s">
        <v>139</v>
      </c>
      <c r="H25" t="s">
        <v>140</v>
      </c>
      <c r="I25" t="s">
        <v>141</v>
      </c>
      <c r="J25" t="s">
        <v>142</v>
      </c>
      <c r="K25" t="s">
        <v>143</v>
      </c>
      <c r="L25" t="s">
        <v>144</v>
      </c>
      <c r="M25" t="s">
        <v>145</v>
      </c>
      <c r="N25" t="s">
        <v>146</v>
      </c>
      <c r="O25" t="str">
        <f t="shared" si="5"/>
        <v xml:space="preserve">
</v>
      </c>
      <c r="P25" t="str">
        <f t="shared" si="6"/>
        <v xml:space="preserve"> </v>
      </c>
      <c r="Q25" t="str">
        <f t="shared" si="7"/>
        <v/>
      </c>
      <c r="R25" t="str">
        <f t="shared" si="8"/>
        <v/>
      </c>
      <c r="S25" t="str">
        <f t="shared" si="9"/>
        <v/>
      </c>
      <c r="T25" t="str">
        <f t="shared" si="10"/>
        <v/>
      </c>
      <c r="U25" t="str">
        <f t="shared" si="11"/>
        <v/>
      </c>
      <c r="V25">
        <f t="shared" si="12"/>
        <v>24</v>
      </c>
      <c r="W25" s="11" t="s">
        <v>147</v>
      </c>
      <c r="X25" s="12" t="s">
        <v>148</v>
      </c>
      <c r="Y25" s="12" t="s">
        <v>149</v>
      </c>
      <c r="Z25" s="12" t="s">
        <v>150</v>
      </c>
      <c r="AA25" s="1" t="str">
        <f>CONCATENATE(QBs!B25," ",QBs!A25)</f>
        <v>Derek Carr</v>
      </c>
      <c r="AB25" t="str">
        <f>QBs!E25</f>
        <v>QB</v>
      </c>
      <c r="AC25" t="str">
        <f>QBs!C25</f>
        <v>Saints</v>
      </c>
      <c r="AD25">
        <f>QBs!D25</f>
        <v>12</v>
      </c>
      <c r="AE25">
        <f>QBs!O25</f>
        <v>252</v>
      </c>
      <c r="AF25">
        <f>QBs!P25</f>
        <v>-59</v>
      </c>
      <c r="AG25">
        <f>QBs!T25</f>
        <v>-44</v>
      </c>
      <c r="AH25">
        <f t="shared" si="13"/>
        <v>-59</v>
      </c>
      <c r="AI25">
        <f>QBs!V25</f>
        <v>42</v>
      </c>
      <c r="AJ25" t="str">
        <f t="shared" si="14"/>
        <v>Derek Carr</v>
      </c>
      <c r="AK25">
        <f t="shared" si="15"/>
        <v>-29</v>
      </c>
      <c r="AL25">
        <f t="shared" si="16"/>
        <v>-22</v>
      </c>
      <c r="AM25">
        <f t="shared" si="17"/>
        <v>-24</v>
      </c>
      <c r="AN25">
        <f t="shared" si="18"/>
        <v>1</v>
      </c>
      <c r="AO25">
        <f t="shared" si="19"/>
        <v>1</v>
      </c>
      <c r="AP25">
        <f t="shared" si="20"/>
        <v>1</v>
      </c>
      <c r="AQ25">
        <f t="shared" si="21"/>
        <v>16</v>
      </c>
    </row>
    <row r="26" spans="2:43" x14ac:dyDescent="0.35">
      <c r="B26" t="str">
        <f t="shared" si="0"/>
        <v xml:space="preserve">&lt;li&gt; Deshaun Watson, QB, Browns. Bye: 10.  &lt;/li&gt; 
&lt;br&gt;&lt;br&gt;
&lt;?php
include("vfn.php");
?&gt;
</v>
      </c>
      <c r="C26" t="str">
        <f t="shared" si="1"/>
        <v xml:space="preserve">&lt;li&gt; Deshaun Watson, QB, Browns. Bye: 10.  -- &lt;b&gt;$1&lt;/b&gt; &lt;/li&gt; 
&lt;br&gt;&lt;br&gt;
&lt;?php
include("vfn.php");
?&gt;
</v>
      </c>
      <c r="D26" t="str">
        <f t="shared" si="2"/>
        <v xml:space="preserve">&lt;li&gt; Deshaun Watson, QB, Browns. Bye: 10.  -- &lt;b&gt;$1&lt;/b&gt; &lt;/li&gt; 
&lt;br&gt;&lt;br&gt;
&lt;?php
include("vfn.php");
?&gt;
</v>
      </c>
      <c r="E26" t="str">
        <f t="shared" si="3"/>
        <v xml:space="preserve">&lt;li&gt; Deshaun Watson, QB, Browns. Bye: 10.  -- &lt;b&gt;$1&lt;/b&gt; &lt;/li&gt; 
&lt;br&gt;&lt;br&gt;
&lt;?php
include("vfn.php");
?&gt;
</v>
      </c>
      <c r="F26" t="str">
        <f t="shared" si="4"/>
        <v xml:space="preserve">&lt;li&gt; Deshaun Watson, QB, Browns. Bye: 10.  -- &lt;b&gt;$15&lt;/b&gt; &lt;/li&gt; 
&lt;br&gt;&lt;br&gt;
&lt;?php
include("vfn.php");
?&gt;
</v>
      </c>
      <c r="G26" t="s">
        <v>139</v>
      </c>
      <c r="H26" t="s">
        <v>140</v>
      </c>
      <c r="I26" t="s">
        <v>141</v>
      </c>
      <c r="J26" t="s">
        <v>142</v>
      </c>
      <c r="K26" t="s">
        <v>143</v>
      </c>
      <c r="L26" t="s">
        <v>144</v>
      </c>
      <c r="M26" t="s">
        <v>145</v>
      </c>
      <c r="N26" t="s">
        <v>146</v>
      </c>
      <c r="O26" t="str">
        <f t="shared" si="5"/>
        <v xml:space="preserve">
</v>
      </c>
      <c r="P26" t="str">
        <f t="shared" si="6"/>
        <v xml:space="preserve">
&lt;br&gt;&lt;br&gt;
</v>
      </c>
      <c r="Q26" t="str">
        <f t="shared" si="7"/>
        <v/>
      </c>
      <c r="R26" t="str">
        <f t="shared" si="8"/>
        <v/>
      </c>
      <c r="S26" t="str">
        <f t="shared" si="9"/>
        <v/>
      </c>
      <c r="T26" t="str">
        <f t="shared" si="10"/>
        <v/>
      </c>
      <c r="U26" t="str">
        <f t="shared" si="11"/>
        <v xml:space="preserve">
&lt;?php
include("vfn.php");
?&gt;
</v>
      </c>
      <c r="V26">
        <f t="shared" si="12"/>
        <v>25</v>
      </c>
      <c r="W26" s="11" t="s">
        <v>147</v>
      </c>
      <c r="X26" s="12" t="s">
        <v>148</v>
      </c>
      <c r="Y26" s="12" t="s">
        <v>149</v>
      </c>
      <c r="Z26" s="12" t="s">
        <v>150</v>
      </c>
      <c r="AA26" s="1" t="str">
        <f>CONCATENATE(QBs!B26," ",QBs!A26)</f>
        <v>Deshaun Watson</v>
      </c>
      <c r="AB26" t="str">
        <f>QBs!E26</f>
        <v>QB</v>
      </c>
      <c r="AC26" t="str">
        <f>QBs!C26</f>
        <v>Browns</v>
      </c>
      <c r="AD26">
        <f>QBs!D26</f>
        <v>10</v>
      </c>
      <c r="AE26">
        <f>QBs!O26</f>
        <v>250</v>
      </c>
      <c r="AF26">
        <f>QBs!P26</f>
        <v>-61</v>
      </c>
      <c r="AG26">
        <f>QBs!T26</f>
        <v>-51</v>
      </c>
      <c r="AH26">
        <f t="shared" si="13"/>
        <v>-61</v>
      </c>
      <c r="AI26">
        <f>QBs!V26</f>
        <v>40</v>
      </c>
      <c r="AJ26" t="str">
        <f t="shared" si="14"/>
        <v>Deshaun Watson</v>
      </c>
      <c r="AK26">
        <f t="shared" si="15"/>
        <v>-30</v>
      </c>
      <c r="AL26">
        <f t="shared" si="16"/>
        <v>-23</v>
      </c>
      <c r="AM26">
        <f t="shared" si="17"/>
        <v>-25</v>
      </c>
      <c r="AN26">
        <f t="shared" si="18"/>
        <v>1</v>
      </c>
      <c r="AO26">
        <f t="shared" si="19"/>
        <v>1</v>
      </c>
      <c r="AP26">
        <f t="shared" si="20"/>
        <v>1</v>
      </c>
      <c r="AQ26">
        <f t="shared" si="21"/>
        <v>15</v>
      </c>
    </row>
    <row r="27" spans="2:43" x14ac:dyDescent="0.35">
      <c r="B27" t="str">
        <f t="shared" si="0"/>
        <v xml:space="preserve">&lt;li&gt; Baker Mayfield, QB, Buccaneers. Bye: 11.  &lt;/li&gt;  </v>
      </c>
      <c r="C27" t="str">
        <f t="shared" si="1"/>
        <v xml:space="preserve">&lt;li&gt; Baker Mayfield, QB, Buccaneers. Bye: 11.  -- &lt;b&gt;$1&lt;/b&gt; &lt;/li&gt;  </v>
      </c>
      <c r="D27" t="str">
        <f t="shared" si="2"/>
        <v xml:space="preserve">&lt;li&gt; Baker Mayfield, QB, Buccaneers. Bye: 11.  -- &lt;b&gt;$1&lt;/b&gt; &lt;/li&gt;  </v>
      </c>
      <c r="E27" t="str">
        <f t="shared" si="3"/>
        <v xml:space="preserve">&lt;li&gt; Baker Mayfield, QB, Buccaneers. Bye: 11.  -- &lt;b&gt;$1&lt;/b&gt; &lt;/li&gt;  </v>
      </c>
      <c r="F27" t="str">
        <f t="shared" si="4"/>
        <v xml:space="preserve">&lt;li&gt; Baker Mayfield, QB, Buccaneers. Bye: 11.  -- &lt;b&gt;$13&lt;/b&gt; &lt;/li&gt;  </v>
      </c>
      <c r="G27" t="s">
        <v>139</v>
      </c>
      <c r="H27" t="s">
        <v>140</v>
      </c>
      <c r="I27" t="s">
        <v>141</v>
      </c>
      <c r="J27" t="s">
        <v>142</v>
      </c>
      <c r="K27" t="s">
        <v>143</v>
      </c>
      <c r="L27" t="s">
        <v>144</v>
      </c>
      <c r="M27" t="s">
        <v>145</v>
      </c>
      <c r="N27" t="s">
        <v>146</v>
      </c>
      <c r="O27" t="str">
        <f t="shared" si="5"/>
        <v xml:space="preserve">
</v>
      </c>
      <c r="P27" t="str">
        <f t="shared" si="6"/>
        <v xml:space="preserve"> </v>
      </c>
      <c r="Q27" t="str">
        <f t="shared" si="7"/>
        <v/>
      </c>
      <c r="R27" t="str">
        <f t="shared" si="8"/>
        <v/>
      </c>
      <c r="S27" t="str">
        <f t="shared" si="9"/>
        <v/>
      </c>
      <c r="T27" t="str">
        <f t="shared" si="10"/>
        <v/>
      </c>
      <c r="U27" t="str">
        <f t="shared" si="11"/>
        <v/>
      </c>
      <c r="V27">
        <f t="shared" si="12"/>
        <v>26</v>
      </c>
      <c r="W27" s="11" t="s">
        <v>147</v>
      </c>
      <c r="X27" s="12" t="s">
        <v>148</v>
      </c>
      <c r="Y27" s="12" t="s">
        <v>149</v>
      </c>
      <c r="Z27" s="12" t="s">
        <v>150</v>
      </c>
      <c r="AA27" s="1" t="str">
        <f>CONCATENATE(QBs!B27," ",QBs!A27)</f>
        <v>Baker Mayfield</v>
      </c>
      <c r="AB27" t="str">
        <f>QBs!E27</f>
        <v>QB</v>
      </c>
      <c r="AC27" t="str">
        <f>QBs!C27</f>
        <v>Buccaneers</v>
      </c>
      <c r="AD27">
        <f>QBs!D27</f>
        <v>11</v>
      </c>
      <c r="AE27">
        <f>QBs!O27</f>
        <v>244</v>
      </c>
      <c r="AF27">
        <f>QBs!P27</f>
        <v>-67</v>
      </c>
      <c r="AG27">
        <f>QBs!T27</f>
        <v>-52</v>
      </c>
      <c r="AH27">
        <f t="shared" si="13"/>
        <v>-67</v>
      </c>
      <c r="AI27">
        <f>QBs!V27</f>
        <v>34</v>
      </c>
      <c r="AJ27" t="str">
        <f t="shared" si="14"/>
        <v>Baker Mayfield</v>
      </c>
      <c r="AK27">
        <f t="shared" si="15"/>
        <v>-33</v>
      </c>
      <c r="AL27">
        <f t="shared" si="16"/>
        <v>-25</v>
      </c>
      <c r="AM27">
        <f t="shared" si="17"/>
        <v>-27</v>
      </c>
      <c r="AN27">
        <f t="shared" si="18"/>
        <v>1</v>
      </c>
      <c r="AO27">
        <f t="shared" si="19"/>
        <v>1</v>
      </c>
      <c r="AP27">
        <f t="shared" si="20"/>
        <v>1</v>
      </c>
      <c r="AQ27">
        <f t="shared" si="21"/>
        <v>13</v>
      </c>
    </row>
    <row r="28" spans="2:43" x14ac:dyDescent="0.35">
      <c r="B28" t="str">
        <f t="shared" si="0"/>
        <v xml:space="preserve">&lt;li&gt; Bo Nix, QB, Broncos. Bye: 14.  &lt;/li&gt;  </v>
      </c>
      <c r="C28" t="str">
        <f t="shared" si="1"/>
        <v xml:space="preserve">&lt;li&gt; Bo Nix, QB, Broncos. Bye: 14.  -- &lt;b&gt;$1&lt;/b&gt; &lt;/li&gt;  </v>
      </c>
      <c r="D28" t="str">
        <f t="shared" si="2"/>
        <v xml:space="preserve">&lt;li&gt; Bo Nix, QB, Broncos. Bye: 14.  -- &lt;b&gt;$1&lt;/b&gt; &lt;/li&gt;  </v>
      </c>
      <c r="E28" t="str">
        <f t="shared" si="3"/>
        <v xml:space="preserve">&lt;li&gt; Bo Nix, QB, Broncos. Bye: 14.  -- &lt;b&gt;$1&lt;/b&gt; &lt;/li&gt;  </v>
      </c>
      <c r="F28" t="str">
        <f t="shared" si="4"/>
        <v xml:space="preserve">&lt;li&gt; Bo Nix, QB, Broncos. Bye: 14.  -- &lt;b&gt;$10&lt;/b&gt; &lt;/li&gt;  </v>
      </c>
      <c r="G28" t="s">
        <v>139</v>
      </c>
      <c r="H28" t="s">
        <v>140</v>
      </c>
      <c r="I28" t="s">
        <v>141</v>
      </c>
      <c r="J28" t="s">
        <v>142</v>
      </c>
      <c r="K28" t="s">
        <v>143</v>
      </c>
      <c r="L28" t="s">
        <v>144</v>
      </c>
      <c r="M28" t="s">
        <v>145</v>
      </c>
      <c r="N28" t="s">
        <v>146</v>
      </c>
      <c r="O28" t="str">
        <f t="shared" si="5"/>
        <v xml:space="preserve">
</v>
      </c>
      <c r="P28" t="str">
        <f t="shared" si="6"/>
        <v xml:space="preserve"> </v>
      </c>
      <c r="Q28" t="str">
        <f t="shared" si="7"/>
        <v/>
      </c>
      <c r="R28" t="str">
        <f t="shared" si="8"/>
        <v/>
      </c>
      <c r="S28" t="str">
        <f t="shared" si="9"/>
        <v/>
      </c>
      <c r="T28" t="str">
        <f t="shared" si="10"/>
        <v/>
      </c>
      <c r="U28" t="str">
        <f t="shared" si="11"/>
        <v/>
      </c>
      <c r="V28">
        <f t="shared" si="12"/>
        <v>27</v>
      </c>
      <c r="W28" s="11" t="s">
        <v>147</v>
      </c>
      <c r="X28" s="12" t="s">
        <v>148</v>
      </c>
      <c r="Y28" s="12" t="s">
        <v>149</v>
      </c>
      <c r="Z28" s="12" t="s">
        <v>150</v>
      </c>
      <c r="AA28" s="1" t="str">
        <f>CONCATENATE(QBs!B28," ",QBs!A28)</f>
        <v>Bo Nix</v>
      </c>
      <c r="AB28" t="str">
        <f>QBs!E28</f>
        <v>QB</v>
      </c>
      <c r="AC28" t="str">
        <f>QBs!C28</f>
        <v>Broncos</v>
      </c>
      <c r="AD28">
        <f>QBs!D28</f>
        <v>14</v>
      </c>
      <c r="AE28">
        <f>QBs!O28</f>
        <v>236</v>
      </c>
      <c r="AF28">
        <f>QBs!P28</f>
        <v>-75</v>
      </c>
      <c r="AG28">
        <f>QBs!T28</f>
        <v>-54</v>
      </c>
      <c r="AH28">
        <f t="shared" si="13"/>
        <v>-75</v>
      </c>
      <c r="AI28">
        <f>QBs!V28</f>
        <v>26</v>
      </c>
      <c r="AJ28" t="str">
        <f t="shared" si="14"/>
        <v>Bo Nix</v>
      </c>
      <c r="AK28">
        <f t="shared" si="15"/>
        <v>-37</v>
      </c>
      <c r="AL28">
        <f t="shared" si="16"/>
        <v>-28</v>
      </c>
      <c r="AM28">
        <f t="shared" si="17"/>
        <v>-30</v>
      </c>
      <c r="AN28">
        <f t="shared" si="18"/>
        <v>1</v>
      </c>
      <c r="AO28">
        <f t="shared" si="19"/>
        <v>1</v>
      </c>
      <c r="AP28">
        <f t="shared" si="20"/>
        <v>1</v>
      </c>
      <c r="AQ28">
        <f t="shared" si="21"/>
        <v>10</v>
      </c>
    </row>
    <row r="29" spans="2:43" x14ac:dyDescent="0.35">
      <c r="B29" t="str">
        <f t="shared" si="0"/>
        <v xml:space="preserve">&lt;li&gt; Gardner Minshew, QB, Raiders. Bye: 10.  &lt;/li&gt;  </v>
      </c>
      <c r="C29" t="str">
        <f t="shared" si="1"/>
        <v xml:space="preserve">&lt;li&gt; Gardner Minshew, QB, Raiders. Bye: 10.  -- &lt;b&gt;$1&lt;/b&gt; &lt;/li&gt;  </v>
      </c>
      <c r="D29" t="str">
        <f t="shared" si="2"/>
        <v xml:space="preserve">&lt;li&gt; Gardner Minshew, QB, Raiders. Bye: 10.  -- &lt;b&gt;$1&lt;/b&gt; &lt;/li&gt;  </v>
      </c>
      <c r="E29" t="str">
        <f t="shared" si="3"/>
        <v xml:space="preserve">&lt;li&gt; Gardner Minshew, QB, Raiders. Bye: 10.  -- &lt;b&gt;$1&lt;/b&gt; &lt;/li&gt;  </v>
      </c>
      <c r="F29" t="str">
        <f t="shared" si="4"/>
        <v xml:space="preserve">&lt;li&gt; Gardner Minshew, QB, Raiders. Bye: 10.  -- &lt;b&gt;$10&lt;/b&gt; &lt;/li&gt;  </v>
      </c>
      <c r="G29" t="s">
        <v>139</v>
      </c>
      <c r="H29" t="s">
        <v>140</v>
      </c>
      <c r="I29" t="s">
        <v>141</v>
      </c>
      <c r="J29" t="s">
        <v>142</v>
      </c>
      <c r="K29" t="s">
        <v>143</v>
      </c>
      <c r="L29" t="s">
        <v>144</v>
      </c>
      <c r="M29" t="s">
        <v>145</v>
      </c>
      <c r="N29" t="s">
        <v>146</v>
      </c>
      <c r="O29" t="str">
        <f t="shared" si="5"/>
        <v xml:space="preserve">
</v>
      </c>
      <c r="P29" t="str">
        <f t="shared" si="6"/>
        <v xml:space="preserve"> </v>
      </c>
      <c r="Q29" t="str">
        <f t="shared" si="7"/>
        <v/>
      </c>
      <c r="R29" t="str">
        <f t="shared" si="8"/>
        <v/>
      </c>
      <c r="S29" t="str">
        <f t="shared" si="9"/>
        <v/>
      </c>
      <c r="T29" t="str">
        <f t="shared" si="10"/>
        <v/>
      </c>
      <c r="U29" t="str">
        <f t="shared" si="11"/>
        <v/>
      </c>
      <c r="V29">
        <f t="shared" si="12"/>
        <v>28</v>
      </c>
      <c r="W29" s="11" t="s">
        <v>147</v>
      </c>
      <c r="X29" s="12" t="s">
        <v>148</v>
      </c>
      <c r="Y29" s="12" t="s">
        <v>149</v>
      </c>
      <c r="Z29" s="12" t="s">
        <v>150</v>
      </c>
      <c r="AA29" s="1" t="str">
        <f>CONCATENATE(QBs!B29," ",QBs!A29)</f>
        <v>Gardner Minshew</v>
      </c>
      <c r="AB29" t="str">
        <f>QBs!E29</f>
        <v>QB</v>
      </c>
      <c r="AC29" t="str">
        <f>QBs!C29</f>
        <v>Raiders</v>
      </c>
      <c r="AD29">
        <f>QBs!D29</f>
        <v>10</v>
      </c>
      <c r="AE29">
        <f>QBs!O29</f>
        <v>236</v>
      </c>
      <c r="AF29">
        <f>QBs!P29</f>
        <v>-75</v>
      </c>
      <c r="AG29">
        <f>QBs!T29</f>
        <v>-66</v>
      </c>
      <c r="AH29">
        <f t="shared" si="13"/>
        <v>-75</v>
      </c>
      <c r="AI29">
        <f>QBs!V29</f>
        <v>26</v>
      </c>
      <c r="AJ29" t="str">
        <f t="shared" si="14"/>
        <v>Gardner Minshew</v>
      </c>
      <c r="AK29">
        <f t="shared" si="15"/>
        <v>-37</v>
      </c>
      <c r="AL29">
        <f t="shared" si="16"/>
        <v>-28</v>
      </c>
      <c r="AM29">
        <f t="shared" si="17"/>
        <v>-30</v>
      </c>
      <c r="AN29">
        <f t="shared" si="18"/>
        <v>1</v>
      </c>
      <c r="AO29">
        <f t="shared" si="19"/>
        <v>1</v>
      </c>
      <c r="AP29">
        <f t="shared" si="20"/>
        <v>1</v>
      </c>
      <c r="AQ29">
        <f t="shared" si="21"/>
        <v>10</v>
      </c>
    </row>
    <row r="30" spans="2:43" x14ac:dyDescent="0.35">
      <c r="B30" t="str">
        <f t="shared" si="0"/>
        <v xml:space="preserve">&lt;li&gt; Russell Wilson, QB, Steelers. Bye: 9.  &lt;/li&gt;  </v>
      </c>
      <c r="C30" t="str">
        <f t="shared" si="1"/>
        <v xml:space="preserve">&lt;li&gt; Russell Wilson, QB, Steelers. Bye: 9.  -- &lt;b&gt;$1&lt;/b&gt; &lt;/li&gt;  </v>
      </c>
      <c r="D30" t="str">
        <f t="shared" si="2"/>
        <v xml:space="preserve">&lt;li&gt; Russell Wilson, QB, Steelers. Bye: 9.  -- &lt;b&gt;$1&lt;/b&gt; &lt;/li&gt;  </v>
      </c>
      <c r="E30" t="str">
        <f t="shared" si="3"/>
        <v xml:space="preserve">&lt;li&gt; Russell Wilson, QB, Steelers. Bye: 9.  -- &lt;b&gt;$1&lt;/b&gt; &lt;/li&gt;  </v>
      </c>
      <c r="F30" t="str">
        <f t="shared" si="4"/>
        <v xml:space="preserve">&lt;li&gt; Russell Wilson, QB, Steelers. Bye: 9.  -- &lt;b&gt;$9&lt;/b&gt; &lt;/li&gt;  </v>
      </c>
      <c r="G30" t="s">
        <v>139</v>
      </c>
      <c r="H30" t="s">
        <v>140</v>
      </c>
      <c r="I30" t="s">
        <v>141</v>
      </c>
      <c r="J30" t="s">
        <v>142</v>
      </c>
      <c r="K30" t="s">
        <v>143</v>
      </c>
      <c r="L30" t="s">
        <v>144</v>
      </c>
      <c r="M30" t="s">
        <v>145</v>
      </c>
      <c r="N30" t="s">
        <v>146</v>
      </c>
      <c r="O30" t="str">
        <f t="shared" si="5"/>
        <v xml:space="preserve">
</v>
      </c>
      <c r="P30" t="str">
        <f t="shared" si="6"/>
        <v xml:space="preserve"> </v>
      </c>
      <c r="Q30" t="str">
        <f t="shared" si="7"/>
        <v/>
      </c>
      <c r="R30" t="str">
        <f t="shared" si="8"/>
        <v/>
      </c>
      <c r="S30" t="str">
        <f t="shared" si="9"/>
        <v/>
      </c>
      <c r="T30" t="str">
        <f t="shared" si="10"/>
        <v/>
      </c>
      <c r="U30" t="str">
        <f t="shared" si="11"/>
        <v/>
      </c>
      <c r="V30">
        <f t="shared" si="12"/>
        <v>29</v>
      </c>
      <c r="W30" s="11" t="s">
        <v>147</v>
      </c>
      <c r="X30" s="12" t="s">
        <v>148</v>
      </c>
      <c r="Y30" s="12" t="s">
        <v>149</v>
      </c>
      <c r="Z30" s="12" t="s">
        <v>150</v>
      </c>
      <c r="AA30" s="1" t="str">
        <f>CONCATENATE(QBs!B30," ",QBs!A30)</f>
        <v>Russell Wilson</v>
      </c>
      <c r="AB30" t="str">
        <f>QBs!E30</f>
        <v>QB</v>
      </c>
      <c r="AC30" t="str">
        <f>QBs!C30</f>
        <v>Steelers</v>
      </c>
      <c r="AD30">
        <f>QBs!D30</f>
        <v>9</v>
      </c>
      <c r="AE30">
        <f>QBs!O30</f>
        <v>235</v>
      </c>
      <c r="AF30">
        <f>QBs!P30</f>
        <v>-76</v>
      </c>
      <c r="AG30">
        <f>QBs!T30</f>
        <v>-58</v>
      </c>
      <c r="AH30">
        <f t="shared" si="13"/>
        <v>-76</v>
      </c>
      <c r="AI30">
        <f>QBs!V30</f>
        <v>25</v>
      </c>
      <c r="AJ30" t="str">
        <f t="shared" si="14"/>
        <v>Russell Wilson</v>
      </c>
      <c r="AK30">
        <f t="shared" si="15"/>
        <v>-38</v>
      </c>
      <c r="AL30">
        <f t="shared" si="16"/>
        <v>-29</v>
      </c>
      <c r="AM30">
        <f t="shared" si="17"/>
        <v>-31</v>
      </c>
      <c r="AN30">
        <f t="shared" si="18"/>
        <v>1</v>
      </c>
      <c r="AO30">
        <f t="shared" si="19"/>
        <v>1</v>
      </c>
      <c r="AP30">
        <f t="shared" si="20"/>
        <v>1</v>
      </c>
      <c r="AQ30">
        <f t="shared" si="21"/>
        <v>9</v>
      </c>
    </row>
    <row r="31" spans="2:43" x14ac:dyDescent="0.35">
      <c r="B31" t="str">
        <f t="shared" si="0"/>
        <v xml:space="preserve">&lt;li&gt; Bryce Young, QB, Panthers. Bye: 11.  &lt;/li&gt; 
&lt;br&gt;&lt;br&gt;
</v>
      </c>
      <c r="C31" t="str">
        <f t="shared" si="1"/>
        <v xml:space="preserve">&lt;li&gt; Bryce Young, QB, Panthers. Bye: 11.  -- &lt;b&gt;$1&lt;/b&gt; &lt;/li&gt; 
&lt;br&gt;&lt;br&gt;
</v>
      </c>
      <c r="D31" t="str">
        <f t="shared" si="2"/>
        <v xml:space="preserve">&lt;li&gt; Bryce Young, QB, Panthers. Bye: 11.  -- &lt;b&gt;$1&lt;/b&gt; &lt;/li&gt; 
&lt;br&gt;&lt;br&gt;
</v>
      </c>
      <c r="E31" t="str">
        <f t="shared" si="3"/>
        <v xml:space="preserve">&lt;li&gt; Bryce Young, QB, Panthers. Bye: 11.  -- &lt;b&gt;$1&lt;/b&gt; &lt;/li&gt; 
&lt;br&gt;&lt;br&gt;
</v>
      </c>
      <c r="F31" t="str">
        <f t="shared" si="4"/>
        <v xml:space="preserve">&lt;li&gt; Bryce Young, QB, Panthers. Bye: 11.  -- &lt;b&gt;$8&lt;/b&gt; &lt;/li&gt; 
&lt;br&gt;&lt;br&gt;
</v>
      </c>
      <c r="G31" t="s">
        <v>139</v>
      </c>
      <c r="H31" t="s">
        <v>140</v>
      </c>
      <c r="I31" t="s">
        <v>141</v>
      </c>
      <c r="J31" t="s">
        <v>142</v>
      </c>
      <c r="K31" t="s">
        <v>143</v>
      </c>
      <c r="L31" t="s">
        <v>144</v>
      </c>
      <c r="M31" t="s">
        <v>145</v>
      </c>
      <c r="N31" t="s">
        <v>146</v>
      </c>
      <c r="O31" t="str">
        <f t="shared" si="5"/>
        <v xml:space="preserve">
</v>
      </c>
      <c r="P31" t="str">
        <f t="shared" si="6"/>
        <v xml:space="preserve">
&lt;br&gt;&lt;br&gt;
</v>
      </c>
      <c r="Q31" t="str">
        <f t="shared" si="7"/>
        <v/>
      </c>
      <c r="R31" t="str">
        <f t="shared" si="8"/>
        <v/>
      </c>
      <c r="S31" t="str">
        <f t="shared" si="9"/>
        <v/>
      </c>
      <c r="T31" t="str">
        <f t="shared" si="10"/>
        <v/>
      </c>
      <c r="U31" t="str">
        <f t="shared" si="11"/>
        <v/>
      </c>
      <c r="V31">
        <f t="shared" si="12"/>
        <v>30</v>
      </c>
      <c r="W31" s="11" t="s">
        <v>147</v>
      </c>
      <c r="X31" s="12" t="s">
        <v>148</v>
      </c>
      <c r="Y31" s="12" t="s">
        <v>149</v>
      </c>
      <c r="Z31" s="12" t="s">
        <v>150</v>
      </c>
      <c r="AA31" s="1" t="str">
        <f>CONCATENATE(QBs!B31," ",QBs!A31)</f>
        <v>Bryce Young</v>
      </c>
      <c r="AB31" t="str">
        <f>QBs!E31</f>
        <v>QB</v>
      </c>
      <c r="AC31" t="str">
        <f>QBs!C31</f>
        <v>Panthers</v>
      </c>
      <c r="AD31">
        <f>QBs!D31</f>
        <v>11</v>
      </c>
      <c r="AE31">
        <f>QBs!O31</f>
        <v>230</v>
      </c>
      <c r="AF31">
        <f>QBs!P31</f>
        <v>-81</v>
      </c>
      <c r="AG31">
        <f>QBs!T31</f>
        <v>-67</v>
      </c>
      <c r="AH31">
        <f t="shared" si="13"/>
        <v>-81</v>
      </c>
      <c r="AI31">
        <f>QBs!V31</f>
        <v>20</v>
      </c>
      <c r="AJ31" t="str">
        <f t="shared" si="14"/>
        <v>Bryce Young</v>
      </c>
      <c r="AK31">
        <f t="shared" si="15"/>
        <v>-40</v>
      </c>
      <c r="AL31">
        <f t="shared" si="16"/>
        <v>-30</v>
      </c>
      <c r="AM31">
        <f t="shared" si="17"/>
        <v>-33</v>
      </c>
      <c r="AN31">
        <f t="shared" si="18"/>
        <v>1</v>
      </c>
      <c r="AO31">
        <f t="shared" si="19"/>
        <v>1</v>
      </c>
      <c r="AP31">
        <f t="shared" si="20"/>
        <v>1</v>
      </c>
      <c r="AQ31">
        <f t="shared" si="21"/>
        <v>8</v>
      </c>
    </row>
    <row r="32" spans="2:43" x14ac:dyDescent="0.35">
      <c r="B32" t="str">
        <f t="shared" si="0"/>
        <v xml:space="preserve">&lt;li&gt; Justin Fields, QB, Steelers. Bye: 9.  &lt;/li&gt;  </v>
      </c>
      <c r="C32" t="str">
        <f t="shared" si="1"/>
        <v xml:space="preserve">&lt;li&gt; Justin Fields, QB, Steelers. Bye: 9.  -- &lt;b&gt;$0&lt;/b&gt; &lt;/li&gt;  </v>
      </c>
      <c r="D32" t="str">
        <f t="shared" si="2"/>
        <v xml:space="preserve">&lt;li&gt; Justin Fields, QB, Steelers. Bye: 9.  -- &lt;b&gt;$0&lt;/b&gt; &lt;/li&gt;  </v>
      </c>
      <c r="E32" t="str">
        <f t="shared" si="3"/>
        <v xml:space="preserve">&lt;li&gt; Justin Fields, QB, Steelers. Bye: 9.  -- &lt;b&gt;$0&lt;/b&gt; &lt;/li&gt;  </v>
      </c>
      <c r="F32" t="str">
        <f t="shared" si="4"/>
        <v xml:space="preserve">&lt;li&gt; Justin Fields, QB, Steelers. Bye: 9.  -- &lt;b&gt;$7&lt;/b&gt; &lt;/li&gt;  </v>
      </c>
      <c r="G32" t="s">
        <v>139</v>
      </c>
      <c r="H32" t="s">
        <v>140</v>
      </c>
      <c r="I32" t="s">
        <v>141</v>
      </c>
      <c r="J32" t="s">
        <v>142</v>
      </c>
      <c r="K32" t="s">
        <v>143</v>
      </c>
      <c r="L32" t="s">
        <v>144</v>
      </c>
      <c r="M32" t="s">
        <v>145</v>
      </c>
      <c r="N32" t="s">
        <v>146</v>
      </c>
      <c r="O32" t="str">
        <f t="shared" si="5"/>
        <v xml:space="preserve">
</v>
      </c>
      <c r="P32" t="str">
        <f t="shared" si="6"/>
        <v xml:space="preserve"> </v>
      </c>
      <c r="Q32" t="str">
        <f t="shared" si="7"/>
        <v/>
      </c>
      <c r="R32" t="str">
        <f t="shared" si="8"/>
        <v/>
      </c>
      <c r="S32" t="str">
        <f t="shared" si="9"/>
        <v/>
      </c>
      <c r="T32" t="str">
        <f t="shared" si="10"/>
        <v/>
      </c>
      <c r="U32" t="str">
        <f t="shared" si="11"/>
        <v/>
      </c>
      <c r="V32">
        <f t="shared" si="12"/>
        <v>31</v>
      </c>
      <c r="W32" s="11" t="s">
        <v>147</v>
      </c>
      <c r="X32" s="12" t="s">
        <v>148</v>
      </c>
      <c r="Y32" s="12" t="s">
        <v>149</v>
      </c>
      <c r="Z32" s="12" t="s">
        <v>150</v>
      </c>
      <c r="AA32" s="1" t="str">
        <f>CONCATENATE(QBs!B32," ",QBs!A32)</f>
        <v>Justin Fields</v>
      </c>
      <c r="AB32" t="str">
        <f>QBs!E32</f>
        <v>QB</v>
      </c>
      <c r="AC32" t="str">
        <f>QBs!C32</f>
        <v>Steelers</v>
      </c>
      <c r="AD32">
        <f>QBs!D32</f>
        <v>9</v>
      </c>
      <c r="AE32">
        <f>QBs!O32</f>
        <v>228</v>
      </c>
      <c r="AF32">
        <f>QBs!P32</f>
        <v>-83</v>
      </c>
      <c r="AG32">
        <f>QBs!T32</f>
        <v>-53</v>
      </c>
      <c r="AH32">
        <f t="shared" si="13"/>
        <v>-83</v>
      </c>
      <c r="AI32">
        <f>QBs!V32</f>
        <v>18</v>
      </c>
      <c r="AJ32" t="str">
        <f t="shared" si="14"/>
        <v>Justin Fields</v>
      </c>
      <c r="AK32">
        <f t="shared" si="15"/>
        <v>-41</v>
      </c>
      <c r="AL32">
        <f t="shared" si="16"/>
        <v>-31</v>
      </c>
      <c r="AM32">
        <f t="shared" si="17"/>
        <v>-34</v>
      </c>
      <c r="AN32">
        <f>IF(AF32&gt;0.5,ROUNDUP(0.43*AF32,0),0)</f>
        <v>0</v>
      </c>
      <c r="AO32">
        <f>IF(AG32&gt;0.5,ROUNDUP(0.59*AG32,0),0)</f>
        <v>0</v>
      </c>
      <c r="AP32">
        <f>IF(AH32&gt;0.5,ROUNDUP(0.34*AH32,0),0)</f>
        <v>0</v>
      </c>
      <c r="AQ32">
        <f>IF(AI32&gt;0.5,ROUNDUP(0.36*AI32,0),0)</f>
        <v>7</v>
      </c>
    </row>
    <row r="33" spans="2:43" x14ac:dyDescent="0.35">
      <c r="B33" t="str">
        <f t="shared" si="0"/>
        <v xml:space="preserve">&lt;li&gt; Sam Darnold, QB, Vikings. Bye: 6.  &lt;/li&gt;  </v>
      </c>
      <c r="C33" t="str">
        <f t="shared" si="1"/>
        <v xml:space="preserve">&lt;li&gt; Sam Darnold, QB, Vikings. Bye: 6.  -- &lt;b&gt;$0&lt;/b&gt; &lt;/li&gt;  </v>
      </c>
      <c r="D33" t="str">
        <f t="shared" si="2"/>
        <v xml:space="preserve">&lt;li&gt; Sam Darnold, QB, Vikings. Bye: 6.  -- &lt;b&gt;$0&lt;/b&gt; &lt;/li&gt;  </v>
      </c>
      <c r="E33" t="str">
        <f t="shared" si="3"/>
        <v xml:space="preserve">&lt;li&gt; Sam Darnold, QB, Vikings. Bye: 6.  -- &lt;b&gt;$0&lt;/b&gt; &lt;/li&gt;  </v>
      </c>
      <c r="F33" t="str">
        <f t="shared" si="4"/>
        <v xml:space="preserve">&lt;li&gt; Sam Darnold, QB, Vikings. Bye: 6.  -- &lt;b&gt;$2&lt;/b&gt; &lt;/li&gt;  </v>
      </c>
      <c r="G33" t="s">
        <v>139</v>
      </c>
      <c r="H33" t="s">
        <v>140</v>
      </c>
      <c r="I33" t="s">
        <v>141</v>
      </c>
      <c r="J33" t="s">
        <v>142</v>
      </c>
      <c r="K33" t="s">
        <v>143</v>
      </c>
      <c r="L33" t="s">
        <v>144</v>
      </c>
      <c r="M33" t="s">
        <v>145</v>
      </c>
      <c r="N33" t="s">
        <v>146</v>
      </c>
      <c r="O33" t="str">
        <f t="shared" si="5"/>
        <v xml:space="preserve">
</v>
      </c>
      <c r="P33" t="str">
        <f t="shared" si="6"/>
        <v xml:space="preserve"> </v>
      </c>
      <c r="Q33" t="str">
        <f t="shared" si="7"/>
        <v/>
      </c>
      <c r="R33" t="str">
        <f t="shared" si="8"/>
        <v/>
      </c>
      <c r="S33" t="str">
        <f t="shared" si="9"/>
        <v/>
      </c>
      <c r="T33" t="str">
        <f t="shared" si="10"/>
        <v/>
      </c>
      <c r="U33" t="str">
        <f t="shared" si="11"/>
        <v/>
      </c>
      <c r="V33">
        <f t="shared" si="12"/>
        <v>32</v>
      </c>
      <c r="W33" s="11" t="s">
        <v>147</v>
      </c>
      <c r="X33" s="12" t="s">
        <v>148</v>
      </c>
      <c r="Y33" s="12" t="s">
        <v>149</v>
      </c>
      <c r="Z33" s="12" t="s">
        <v>150</v>
      </c>
      <c r="AA33" s="1" t="str">
        <f>CONCATENATE(QBs!B33," ",QBs!A33)</f>
        <v>Sam Darnold</v>
      </c>
      <c r="AB33" t="str">
        <f>QBs!E33</f>
        <v>QB</v>
      </c>
      <c r="AC33" t="str">
        <f>QBs!C33</f>
        <v>Vikings</v>
      </c>
      <c r="AD33">
        <f>QBs!D33</f>
        <v>6</v>
      </c>
      <c r="AE33">
        <f>QBs!O33</f>
        <v>213</v>
      </c>
      <c r="AF33">
        <f>QBs!P33</f>
        <v>-98</v>
      </c>
      <c r="AG33">
        <f>QBs!T33</f>
        <v>-62</v>
      </c>
      <c r="AH33">
        <f t="shared" si="13"/>
        <v>-98</v>
      </c>
      <c r="AI33">
        <f>QBs!V33</f>
        <v>3</v>
      </c>
      <c r="AJ33" t="str">
        <f t="shared" si="14"/>
        <v>Sam Darnold</v>
      </c>
      <c r="AK33">
        <f t="shared" si="15"/>
        <v>-49</v>
      </c>
      <c r="AL33">
        <f t="shared" si="16"/>
        <v>-37</v>
      </c>
      <c r="AM33">
        <f t="shared" si="17"/>
        <v>-40</v>
      </c>
      <c r="AN33">
        <f>IF(AF33&gt;0.5,ROUNDUP(0.43*AF33,0),0)</f>
        <v>0</v>
      </c>
      <c r="AO33">
        <f>IF(AG33&gt;0.5,ROUNDUP(0.59*AG33,0),0)</f>
        <v>0</v>
      </c>
      <c r="AP33">
        <f>IF(AH33&gt;0.5,ROUNDUP(0.34*AH33,0),0)</f>
        <v>0</v>
      </c>
      <c r="AQ33">
        <f>IF(AI33&gt;0.5,ROUNDUP(0.36*AI33,0),0)</f>
        <v>2</v>
      </c>
    </row>
    <row r="34" spans="2:43" x14ac:dyDescent="0.35">
      <c r="B34" t="str">
        <f t="shared" si="0"/>
        <v xml:space="preserve">&lt;li&gt; Will Levis, QB, Titans. Bye: 5.  &lt;/li&gt;  </v>
      </c>
      <c r="C34" t="str">
        <f t="shared" si="1"/>
        <v xml:space="preserve">&lt;li&gt; Will Levis, QB, Titans. Bye: 5.  -- &lt;b&gt;$0&lt;/b&gt; &lt;/li&gt;  </v>
      </c>
      <c r="D34" t="str">
        <f t="shared" si="2"/>
        <v xml:space="preserve">&lt;li&gt; Will Levis, QB, Titans. Bye: 5.  -- &lt;b&gt;$0&lt;/b&gt; &lt;/li&gt;  </v>
      </c>
      <c r="E34" t="str">
        <f t="shared" si="3"/>
        <v xml:space="preserve">&lt;li&gt; Will Levis, QB, Titans. Bye: 5.  -- &lt;b&gt;$0&lt;/b&gt; &lt;/li&gt;  </v>
      </c>
      <c r="F34" t="str">
        <f t="shared" si="4"/>
        <v xml:space="preserve">&lt;li&gt; Will Levis, QB, Titans. Bye: 5.  -- &lt;b&gt;$0&lt;/b&gt; &lt;/li&gt;  </v>
      </c>
      <c r="G34" t="s">
        <v>139</v>
      </c>
      <c r="H34" t="s">
        <v>140</v>
      </c>
      <c r="I34" t="s">
        <v>141</v>
      </c>
      <c r="J34" t="s">
        <v>142</v>
      </c>
      <c r="K34" t="s">
        <v>143</v>
      </c>
      <c r="L34" t="s">
        <v>144</v>
      </c>
      <c r="M34" t="s">
        <v>145</v>
      </c>
      <c r="N34" t="s">
        <v>146</v>
      </c>
      <c r="O34" t="str">
        <f t="shared" si="5"/>
        <v xml:space="preserve">
</v>
      </c>
      <c r="P34" t="str">
        <f t="shared" si="6"/>
        <v xml:space="preserve"> </v>
      </c>
      <c r="Q34" t="str">
        <f t="shared" si="7"/>
        <v/>
      </c>
      <c r="R34" t="str">
        <f t="shared" si="8"/>
        <v/>
      </c>
      <c r="S34" t="str">
        <f t="shared" si="9"/>
        <v/>
      </c>
      <c r="T34" t="str">
        <f t="shared" si="10"/>
        <v/>
      </c>
      <c r="U34" t="str">
        <f t="shared" si="11"/>
        <v/>
      </c>
      <c r="V34">
        <f t="shared" si="12"/>
        <v>33</v>
      </c>
      <c r="W34" s="11" t="s">
        <v>147</v>
      </c>
      <c r="X34" s="12" t="s">
        <v>148</v>
      </c>
      <c r="Y34" s="12" t="s">
        <v>149</v>
      </c>
      <c r="Z34" s="12" t="s">
        <v>150</v>
      </c>
      <c r="AA34" s="1" t="str">
        <f>CONCATENATE(QBs!B34," ",QBs!A34)</f>
        <v>Will Levis</v>
      </c>
      <c r="AB34" t="str">
        <f>QBs!E34</f>
        <v>QB</v>
      </c>
      <c r="AC34" t="str">
        <f>QBs!C34</f>
        <v>Titans</v>
      </c>
      <c r="AD34">
        <f>QBs!D34</f>
        <v>5</v>
      </c>
      <c r="AE34">
        <f>QBs!O34</f>
        <v>207</v>
      </c>
      <c r="AF34">
        <f>QBs!P34</f>
        <v>-104</v>
      </c>
      <c r="AG34">
        <f>QBs!T34</f>
        <v>-83</v>
      </c>
      <c r="AH34">
        <f t="shared" si="13"/>
        <v>-104</v>
      </c>
      <c r="AI34">
        <f>QBs!V34</f>
        <v>-3</v>
      </c>
      <c r="AJ34" t="str">
        <f t="shared" si="14"/>
        <v>Will Levis</v>
      </c>
      <c r="AK34">
        <f t="shared" si="15"/>
        <v>-52</v>
      </c>
      <c r="AL34">
        <f t="shared" si="16"/>
        <v>-39</v>
      </c>
      <c r="AM34">
        <f t="shared" si="17"/>
        <v>-42</v>
      </c>
      <c r="AN34">
        <f>IF(AF34&gt;0.5,ROUNDUP(0.43*AF34,0),0)</f>
        <v>0</v>
      </c>
      <c r="AO34">
        <f>IF(AG34&gt;0.5,ROUNDUP(0.59*AG34,0),0)</f>
        <v>0</v>
      </c>
      <c r="AP34">
        <f>IF(AH34&gt;0.5,ROUNDUP(0.34*AH34,0),0)</f>
        <v>0</v>
      </c>
      <c r="AQ34">
        <f>IF(AI34&gt;0.5,ROUNDUP(0.36*AI34,0),0)</f>
        <v>0</v>
      </c>
    </row>
    <row r="35" spans="2:43" x14ac:dyDescent="0.35">
      <c r="B35" t="str">
        <f t="shared" si="0"/>
        <v xml:space="preserve">&lt;li&gt; Joe Flacco, QB, Colts. Bye: 14.  &lt;/li&gt;  </v>
      </c>
      <c r="C35" t="str">
        <f t="shared" si="1"/>
        <v xml:space="preserve">&lt;li&gt; Joe Flacco, QB, Colts. Bye: 14.  -- &lt;b&gt;$0&lt;/b&gt; &lt;/li&gt;  </v>
      </c>
      <c r="D35" t="str">
        <f t="shared" si="2"/>
        <v xml:space="preserve">&lt;li&gt; Joe Flacco, QB, Colts. Bye: 14.  -- &lt;b&gt;$0&lt;/b&gt; &lt;/li&gt;  </v>
      </c>
      <c r="E35" t="str">
        <f t="shared" si="3"/>
        <v xml:space="preserve">&lt;li&gt; Joe Flacco, QB, Colts. Bye: 14.  -- &lt;b&gt;$0&lt;/b&gt; &lt;/li&gt;  </v>
      </c>
      <c r="F35" t="str">
        <f t="shared" si="4"/>
        <v xml:space="preserve">&lt;li&gt; Joe Flacco, QB, Colts. Bye: 14.  -- &lt;b&gt;$0&lt;/b&gt; &lt;/li&gt;  </v>
      </c>
      <c r="G35" t="s">
        <v>139</v>
      </c>
      <c r="H35" t="s">
        <v>140</v>
      </c>
      <c r="I35" t="s">
        <v>141</v>
      </c>
      <c r="J35" t="s">
        <v>142</v>
      </c>
      <c r="K35" t="s">
        <v>143</v>
      </c>
      <c r="L35" t="s">
        <v>144</v>
      </c>
      <c r="M35" t="s">
        <v>145</v>
      </c>
      <c r="N35" t="s">
        <v>146</v>
      </c>
      <c r="O35" t="str">
        <f t="shared" si="5"/>
        <v xml:space="preserve">
</v>
      </c>
      <c r="P35" t="str">
        <f t="shared" si="6"/>
        <v xml:space="preserve"> </v>
      </c>
      <c r="Q35" t="str">
        <f t="shared" si="7"/>
        <v/>
      </c>
      <c r="R35" t="str">
        <f t="shared" si="8"/>
        <v/>
      </c>
      <c r="S35" t="str">
        <f t="shared" si="9"/>
        <v/>
      </c>
      <c r="T35" t="str">
        <f t="shared" si="10"/>
        <v/>
      </c>
      <c r="U35" t="str">
        <f t="shared" si="11"/>
        <v/>
      </c>
      <c r="V35">
        <f t="shared" si="12"/>
        <v>34</v>
      </c>
      <c r="W35" s="11" t="s">
        <v>147</v>
      </c>
      <c r="X35" s="12" t="s">
        <v>148</v>
      </c>
      <c r="Y35" s="12" t="s">
        <v>149</v>
      </c>
      <c r="Z35" s="12" t="s">
        <v>150</v>
      </c>
      <c r="AA35" s="1" t="str">
        <f>CONCATENATE(QBs!B35," ",QBs!A35)</f>
        <v>Joe Flacco</v>
      </c>
      <c r="AB35" t="str">
        <f>QBs!E35</f>
        <v>QB</v>
      </c>
      <c r="AC35" t="str">
        <f>QBs!C35</f>
        <v>Colts</v>
      </c>
      <c r="AD35">
        <f>QBs!D35</f>
        <v>14</v>
      </c>
      <c r="AE35">
        <f>QBs!O35</f>
        <v>153</v>
      </c>
      <c r="AF35">
        <f>QBs!P35</f>
        <v>-158</v>
      </c>
      <c r="AG35">
        <f>QBs!T35</f>
        <v>-104</v>
      </c>
      <c r="AH35">
        <f t="shared" si="13"/>
        <v>-158</v>
      </c>
      <c r="AI35">
        <f>QBs!V35</f>
        <v>-57</v>
      </c>
      <c r="AJ35" t="str">
        <f t="shared" si="14"/>
        <v>Joe Flacco</v>
      </c>
      <c r="AK35">
        <f t="shared" si="15"/>
        <v>-79</v>
      </c>
      <c r="AL35">
        <f t="shared" si="16"/>
        <v>-59</v>
      </c>
      <c r="AM35">
        <f t="shared" si="17"/>
        <v>-64</v>
      </c>
      <c r="AN35">
        <f>IF(AF35&gt;0.5,ROUNDUP(0.43*AF35,0),0)</f>
        <v>0</v>
      </c>
      <c r="AO35">
        <f>IF(AG35&gt;0.5,ROUNDUP(0.59*AG35,0),0)</f>
        <v>0</v>
      </c>
      <c r="AP35">
        <f>IF(AH35&gt;0.5,ROUNDUP(0.34*AH35,0),0)</f>
        <v>0</v>
      </c>
      <c r="AQ35">
        <f>IF(AI35&gt;0.5,ROUNDUP(0.36*AI35,0),0)</f>
        <v>0</v>
      </c>
    </row>
    <row r="36" spans="2:43" x14ac:dyDescent="0.35">
      <c r="B36" t="str">
        <f t="shared" si="0"/>
        <v xml:space="preserve">&lt;li&gt; Tom Brady, QB, TBA. Bye: 0.  &lt;/li&gt; 
&lt;br&gt;&lt;br&gt;
</v>
      </c>
      <c r="C36" t="str">
        <f t="shared" si="1"/>
        <v xml:space="preserve">&lt;li&gt; Tom Brady, QB, TBA. Bye: 0.  -- &lt;b&gt;$0&lt;/b&gt; &lt;/li&gt; 
&lt;br&gt;&lt;br&gt;
</v>
      </c>
      <c r="D36" t="str">
        <f t="shared" si="2"/>
        <v xml:space="preserve">&lt;li&gt; Tom Brady, QB, TBA. Bye: 0.  -- &lt;b&gt;$0&lt;/b&gt; &lt;/li&gt; 
&lt;br&gt;&lt;br&gt;
</v>
      </c>
      <c r="E36" t="str">
        <f t="shared" si="3"/>
        <v xml:space="preserve">&lt;li&gt; Tom Brady, QB, TBA. Bye: 0.  -- &lt;b&gt;$0&lt;/b&gt; &lt;/li&gt; 
&lt;br&gt;&lt;br&gt;
</v>
      </c>
      <c r="F36" t="str">
        <f t="shared" si="4"/>
        <v xml:space="preserve">&lt;li&gt; Tom Brady, QB, TBA. Bye: 0.  -- &lt;b&gt;$0&lt;/b&gt; &lt;/li&gt; 
&lt;br&gt;&lt;br&gt;
</v>
      </c>
      <c r="G36" t="s">
        <v>139</v>
      </c>
      <c r="H36" t="s">
        <v>140</v>
      </c>
      <c r="I36" t="s">
        <v>141</v>
      </c>
      <c r="J36" t="s">
        <v>142</v>
      </c>
      <c r="K36" t="s">
        <v>143</v>
      </c>
      <c r="L36" t="s">
        <v>144</v>
      </c>
      <c r="M36" t="s">
        <v>145</v>
      </c>
      <c r="N36" t="s">
        <v>146</v>
      </c>
      <c r="O36" t="str">
        <f t="shared" si="5"/>
        <v xml:space="preserve">
</v>
      </c>
      <c r="P36" t="str">
        <f t="shared" si="6"/>
        <v xml:space="preserve">
&lt;br&gt;&lt;br&gt;
</v>
      </c>
      <c r="Q36" t="str">
        <f t="shared" si="7"/>
        <v/>
      </c>
      <c r="R36" t="str">
        <f t="shared" si="8"/>
        <v/>
      </c>
      <c r="S36" t="str">
        <f t="shared" si="9"/>
        <v/>
      </c>
      <c r="T36" t="str">
        <f t="shared" si="10"/>
        <v/>
      </c>
      <c r="U36" t="str">
        <f t="shared" si="11"/>
        <v/>
      </c>
      <c r="V36">
        <f t="shared" si="12"/>
        <v>35</v>
      </c>
      <c r="W36" s="11" t="s">
        <v>147</v>
      </c>
      <c r="X36" s="12" t="s">
        <v>148</v>
      </c>
      <c r="Y36" s="12" t="s">
        <v>149</v>
      </c>
      <c r="Z36" s="12" t="s">
        <v>150</v>
      </c>
      <c r="AA36" s="1" t="str">
        <f>CONCATENATE(QBs!B36," ",QBs!A36)</f>
        <v>Tom Brady</v>
      </c>
      <c r="AB36" t="str">
        <f>QBs!E36</f>
        <v>QB</v>
      </c>
      <c r="AC36" t="str">
        <f>QBs!C36</f>
        <v>TBA</v>
      </c>
      <c r="AD36">
        <f>QBs!D36</f>
        <v>0</v>
      </c>
      <c r="AE36">
        <f>QBs!O36</f>
        <v>0</v>
      </c>
      <c r="AF36">
        <f>QBs!P36</f>
        <v>-311</v>
      </c>
      <c r="AG36">
        <f>QBs!T36</f>
        <v>-223</v>
      </c>
      <c r="AH36">
        <f t="shared" si="13"/>
        <v>-311</v>
      </c>
      <c r="AI36">
        <f>QBs!V36</f>
        <v>-210</v>
      </c>
      <c r="AJ36" t="str">
        <f t="shared" si="14"/>
        <v>Tom Brady</v>
      </c>
      <c r="AK36">
        <f t="shared" si="15"/>
        <v>-155</v>
      </c>
      <c r="AL36">
        <f t="shared" si="16"/>
        <v>-116</v>
      </c>
      <c r="AM36">
        <f t="shared" si="17"/>
        <v>-125</v>
      </c>
      <c r="AN36">
        <f>IF(AF36&gt;0.5,ROUNDUP(0.43*AF36,0),0)</f>
        <v>0</v>
      </c>
      <c r="AO36">
        <f>IF(AG36&gt;0.5,ROUNDUP(0.59*AG36,0),0)</f>
        <v>0</v>
      </c>
      <c r="AP36">
        <f>IF(AH36&gt;0.5,ROUNDUP(0.34*AH36,0),0)</f>
        <v>0</v>
      </c>
      <c r="AQ36">
        <f>IF(AI36&gt;0.5,ROUNDUP(0.36*AI36,0),0)</f>
        <v>0</v>
      </c>
    </row>
    <row r="37" spans="2:43" x14ac:dyDescent="0.35">
      <c r="B37" t="str">
        <f t="shared" si="0"/>
        <v xml:space="preserve">&lt;li&gt; Breece Hall, RB, Jets. Bye: 12.  &lt;/li&gt;  </v>
      </c>
      <c r="C37" t="str">
        <f t="shared" si="1"/>
        <v xml:space="preserve">&lt;li&gt; Breece Hall, RB, Jets. Bye: 12.  -- &lt;b&gt;$65&lt;/b&gt; &lt;/li&gt;  </v>
      </c>
      <c r="D37" t="str">
        <f t="shared" si="2"/>
        <v xml:space="preserve">&lt;li&gt; Breece Hall, RB, Jets. Bye: 12.  -- &lt;b&gt;$47&lt;/b&gt; &lt;/li&gt;  </v>
      </c>
      <c r="E37" t="str">
        <f t="shared" si="3"/>
        <v xml:space="preserve">&lt;li&gt; Breece Hall, RB, Jets. Bye: 12.  -- &lt;b&gt;$72&lt;/b&gt; &lt;/li&gt;  </v>
      </c>
      <c r="F37" t="str">
        <f t="shared" si="4"/>
        <v xml:space="preserve">&lt;li&gt; Breece Hall, RB, Jets. Bye: 12.  -- &lt;b&gt;$54&lt;/b&gt; &lt;/li&gt;  </v>
      </c>
      <c r="G37" t="s">
        <v>139</v>
      </c>
      <c r="H37" t="s">
        <v>140</v>
      </c>
      <c r="I37" t="s">
        <v>141</v>
      </c>
      <c r="J37" t="s">
        <v>142</v>
      </c>
      <c r="K37" t="s">
        <v>143</v>
      </c>
      <c r="L37" t="s">
        <v>144</v>
      </c>
      <c r="M37" t="s">
        <v>145</v>
      </c>
      <c r="N37" t="s">
        <v>146</v>
      </c>
      <c r="O37" t="str">
        <f t="shared" si="5"/>
        <v xml:space="preserve">
</v>
      </c>
      <c r="P37" t="str">
        <f t="shared" si="6"/>
        <v xml:space="preserve"> </v>
      </c>
      <c r="Q37" t="str">
        <f t="shared" si="7"/>
        <v/>
      </c>
      <c r="R37" t="str">
        <f t="shared" si="8"/>
        <v/>
      </c>
      <c r="S37" t="str">
        <f t="shared" si="9"/>
        <v/>
      </c>
      <c r="T37" t="str">
        <f t="shared" si="10"/>
        <v/>
      </c>
      <c r="U37" t="str">
        <f t="shared" si="11"/>
        <v/>
      </c>
      <c r="V37">
        <f t="shared" si="12"/>
        <v>36</v>
      </c>
      <c r="W37" s="11" t="s">
        <v>147</v>
      </c>
      <c r="X37" s="12" t="s">
        <v>148</v>
      </c>
      <c r="Y37" s="12" t="s">
        <v>149</v>
      </c>
      <c r="Z37" s="12" t="s">
        <v>150</v>
      </c>
      <c r="AA37" s="1" t="str">
        <f>CONCATENATE(RBs!B2," ",RBs!A2)</f>
        <v>Breece Hall</v>
      </c>
      <c r="AB37" t="str">
        <f>RBs!E2</f>
        <v>RB</v>
      </c>
      <c r="AC37" t="str">
        <f>RBs!C2</f>
        <v>Jets</v>
      </c>
      <c r="AD37">
        <f>RBs!D2</f>
        <v>12</v>
      </c>
      <c r="AE37">
        <f>RBs!O2</f>
        <v>277</v>
      </c>
      <c r="AF37">
        <f>RBs!P2</f>
        <v>149</v>
      </c>
      <c r="AG37">
        <f>RBs!T2</f>
        <v>78</v>
      </c>
      <c r="AH37">
        <f>RBs!R2</f>
        <v>210</v>
      </c>
      <c r="AI37">
        <f t="shared" ref="AI37:AI100" si="22">AF37</f>
        <v>149</v>
      </c>
      <c r="AJ37" t="str">
        <f t="shared" si="14"/>
        <v>Breece Hall</v>
      </c>
      <c r="AK37">
        <f t="shared" si="15"/>
        <v>74</v>
      </c>
      <c r="AL37">
        <f t="shared" si="16"/>
        <v>56</v>
      </c>
      <c r="AM37">
        <f t="shared" si="17"/>
        <v>60</v>
      </c>
      <c r="AN37">
        <f t="shared" ref="AN37:AN68" si="23">IF(AF37&gt;1,ROUNDUP(0.43*AF37,0),1)</f>
        <v>65</v>
      </c>
      <c r="AO37">
        <f t="shared" ref="AO37:AO68" si="24">IF(AG37&gt;1,ROUNDUP(0.59*AG37,0),1)</f>
        <v>47</v>
      </c>
      <c r="AP37">
        <f t="shared" ref="AP37:AP68" si="25">IF(AH37&gt;1,ROUNDUP(0.34*AH37,0),1)</f>
        <v>72</v>
      </c>
      <c r="AQ37">
        <f t="shared" ref="AQ37:AQ68" si="26">IF(AI37&gt;1,ROUNDUP(0.36*AI37,0),1)</f>
        <v>54</v>
      </c>
    </row>
    <row r="38" spans="2:43" x14ac:dyDescent="0.35">
      <c r="B38" t="str">
        <f t="shared" si="0"/>
        <v xml:space="preserve">&lt;li&gt; Christian McCaffrey, RB, 49ers. Bye: 9.  &lt;/li&gt;  </v>
      </c>
      <c r="C38" t="str">
        <f t="shared" si="1"/>
        <v xml:space="preserve">&lt;li&gt; Christian McCaffrey, RB, 49ers. Bye: 9.  -- &lt;b&gt;$63&lt;/b&gt; &lt;/li&gt;  </v>
      </c>
      <c r="D38" t="str">
        <f t="shared" si="2"/>
        <v xml:space="preserve">&lt;li&gt; Christian McCaffrey, RB, 49ers. Bye: 9.  -- &lt;b&gt;$54&lt;/b&gt; &lt;/li&gt;  </v>
      </c>
      <c r="E38" t="str">
        <f t="shared" si="3"/>
        <v xml:space="preserve">&lt;li&gt; Christian McCaffrey, RB, 49ers. Bye: 9.  -- &lt;b&gt;$67&lt;/b&gt; &lt;/li&gt;  </v>
      </c>
      <c r="F38" t="str">
        <f t="shared" si="4"/>
        <v xml:space="preserve">&lt;li&gt; Christian McCaffrey, RB, 49ers. Bye: 9.  -- &lt;b&gt;$53&lt;/b&gt; &lt;/li&gt;  </v>
      </c>
      <c r="G38" t="s">
        <v>139</v>
      </c>
      <c r="H38" t="s">
        <v>140</v>
      </c>
      <c r="I38" t="s">
        <v>141</v>
      </c>
      <c r="J38" t="s">
        <v>142</v>
      </c>
      <c r="K38" t="s">
        <v>143</v>
      </c>
      <c r="L38" t="s">
        <v>144</v>
      </c>
      <c r="M38" t="s">
        <v>145</v>
      </c>
      <c r="N38" t="s">
        <v>146</v>
      </c>
      <c r="O38" t="str">
        <f t="shared" si="5"/>
        <v xml:space="preserve">
</v>
      </c>
      <c r="P38" t="str">
        <f t="shared" si="6"/>
        <v xml:space="preserve"> </v>
      </c>
      <c r="Q38" t="str">
        <f t="shared" si="7"/>
        <v/>
      </c>
      <c r="R38" t="str">
        <f t="shared" si="8"/>
        <v/>
      </c>
      <c r="S38" t="str">
        <f t="shared" si="9"/>
        <v/>
      </c>
      <c r="T38" t="str">
        <f t="shared" si="10"/>
        <v/>
      </c>
      <c r="U38" t="str">
        <f t="shared" si="11"/>
        <v/>
      </c>
      <c r="V38">
        <f t="shared" si="12"/>
        <v>37</v>
      </c>
      <c r="W38" s="11" t="s">
        <v>147</v>
      </c>
      <c r="X38" s="12" t="s">
        <v>148</v>
      </c>
      <c r="Y38" s="12" t="s">
        <v>149</v>
      </c>
      <c r="Z38" s="12" t="s">
        <v>150</v>
      </c>
      <c r="AA38" s="1" t="str">
        <f>CONCATENATE(RBs!B3," ",RBs!A3)</f>
        <v>Christian McCaffrey</v>
      </c>
      <c r="AB38" t="str">
        <f>RBs!E3</f>
        <v>RB</v>
      </c>
      <c r="AC38" t="str">
        <f>RBs!C3</f>
        <v>49ers</v>
      </c>
      <c r="AD38">
        <f>RBs!D3</f>
        <v>9</v>
      </c>
      <c r="AE38">
        <f>RBs!O3</f>
        <v>274</v>
      </c>
      <c r="AF38">
        <f>RBs!P3</f>
        <v>146</v>
      </c>
      <c r="AG38">
        <f>RBs!T3</f>
        <v>91</v>
      </c>
      <c r="AH38">
        <f>RBs!R3</f>
        <v>195</v>
      </c>
      <c r="AI38">
        <f t="shared" si="22"/>
        <v>146</v>
      </c>
      <c r="AJ38" t="str">
        <f t="shared" si="14"/>
        <v>Christian McCaffrey</v>
      </c>
      <c r="AK38">
        <f t="shared" si="15"/>
        <v>73</v>
      </c>
      <c r="AL38">
        <f t="shared" si="16"/>
        <v>55</v>
      </c>
      <c r="AM38">
        <f t="shared" si="17"/>
        <v>59</v>
      </c>
      <c r="AN38">
        <f t="shared" si="23"/>
        <v>63</v>
      </c>
      <c r="AO38">
        <f t="shared" si="24"/>
        <v>54</v>
      </c>
      <c r="AP38">
        <f t="shared" si="25"/>
        <v>67</v>
      </c>
      <c r="AQ38">
        <f t="shared" si="26"/>
        <v>53</v>
      </c>
    </row>
    <row r="39" spans="2:43" x14ac:dyDescent="0.35">
      <c r="B39" t="str">
        <f t="shared" si="0"/>
        <v xml:space="preserve">&lt;li&gt; Jahmyr Gibbs, RB, Lions. Bye: 5.  &lt;/li&gt;  </v>
      </c>
      <c r="C39" t="str">
        <f t="shared" si="1"/>
        <v xml:space="preserve">&lt;li&gt; Jahmyr Gibbs, RB, Lions. Bye: 5.  -- &lt;b&gt;$60&lt;/b&gt; &lt;/li&gt;  </v>
      </c>
      <c r="D39" t="str">
        <f t="shared" si="2"/>
        <v xml:space="preserve">&lt;li&gt; Jahmyr Gibbs, RB, Lions. Bye: 5.  -- &lt;b&gt;$48&lt;/b&gt; &lt;/li&gt;  </v>
      </c>
      <c r="E39" t="str">
        <f t="shared" si="3"/>
        <v xml:space="preserve">&lt;li&gt; Jahmyr Gibbs, RB, Lions. Bye: 5.  -- &lt;b&gt;$64&lt;/b&gt; &lt;/li&gt;  </v>
      </c>
      <c r="F39" t="str">
        <f t="shared" si="4"/>
        <v xml:space="preserve">&lt;li&gt; Jahmyr Gibbs, RB, Lions. Bye: 5.  -- &lt;b&gt;$50&lt;/b&gt; &lt;/li&gt;  </v>
      </c>
      <c r="G39" t="s">
        <v>139</v>
      </c>
      <c r="H39" t="s">
        <v>140</v>
      </c>
      <c r="I39" t="s">
        <v>141</v>
      </c>
      <c r="J39" t="s">
        <v>142</v>
      </c>
      <c r="K39" t="s">
        <v>143</v>
      </c>
      <c r="L39" t="s">
        <v>144</v>
      </c>
      <c r="M39" t="s">
        <v>145</v>
      </c>
      <c r="N39" t="s">
        <v>146</v>
      </c>
      <c r="O39" t="str">
        <f t="shared" si="5"/>
        <v xml:space="preserve">
</v>
      </c>
      <c r="P39" t="str">
        <f t="shared" si="6"/>
        <v xml:space="preserve"> </v>
      </c>
      <c r="Q39" t="str">
        <f t="shared" si="7"/>
        <v/>
      </c>
      <c r="R39" t="str">
        <f t="shared" si="8"/>
        <v/>
      </c>
      <c r="S39" t="str">
        <f t="shared" si="9"/>
        <v/>
      </c>
      <c r="T39" t="str">
        <f t="shared" si="10"/>
        <v/>
      </c>
      <c r="U39" t="str">
        <f t="shared" si="11"/>
        <v/>
      </c>
      <c r="V39">
        <f t="shared" si="12"/>
        <v>38</v>
      </c>
      <c r="W39" s="11" t="s">
        <v>147</v>
      </c>
      <c r="X39" s="12" t="s">
        <v>148</v>
      </c>
      <c r="Y39" s="12" t="s">
        <v>149</v>
      </c>
      <c r="Z39" s="12" t="s">
        <v>150</v>
      </c>
      <c r="AA39" s="1" t="str">
        <f>CONCATENATE(RBs!B4," ",RBs!A4)</f>
        <v>Jahmyr Gibbs</v>
      </c>
      <c r="AB39" t="str">
        <f>RBs!E4</f>
        <v>RB</v>
      </c>
      <c r="AC39" t="str">
        <f>RBs!C4</f>
        <v>Lions</v>
      </c>
      <c r="AD39">
        <f>RBs!D4</f>
        <v>5</v>
      </c>
      <c r="AE39">
        <f>RBs!O4</f>
        <v>266</v>
      </c>
      <c r="AF39">
        <f>RBs!P4</f>
        <v>138</v>
      </c>
      <c r="AG39">
        <f>RBs!T4</f>
        <v>80</v>
      </c>
      <c r="AH39">
        <f>RBs!R4</f>
        <v>187</v>
      </c>
      <c r="AI39">
        <f t="shared" si="22"/>
        <v>138</v>
      </c>
      <c r="AJ39" t="str">
        <f t="shared" si="14"/>
        <v>Jahmyr Gibbs</v>
      </c>
      <c r="AK39">
        <f t="shared" si="15"/>
        <v>69</v>
      </c>
      <c r="AL39">
        <f t="shared" si="16"/>
        <v>52</v>
      </c>
      <c r="AM39">
        <f t="shared" si="17"/>
        <v>56</v>
      </c>
      <c r="AN39">
        <f t="shared" si="23"/>
        <v>60</v>
      </c>
      <c r="AO39">
        <f t="shared" si="24"/>
        <v>48</v>
      </c>
      <c r="AP39">
        <f t="shared" si="25"/>
        <v>64</v>
      </c>
      <c r="AQ39">
        <f t="shared" si="26"/>
        <v>50</v>
      </c>
    </row>
    <row r="40" spans="2:43" x14ac:dyDescent="0.35">
      <c r="B40" t="str">
        <f t="shared" si="0"/>
        <v xml:space="preserve">&lt;li&gt; Bijan Robinson, RB, Falcons. Bye: 12.  &lt;/li&gt;  </v>
      </c>
      <c r="C40" t="str">
        <f t="shared" si="1"/>
        <v xml:space="preserve">&lt;li&gt; Bijan Robinson, RB, Falcons. Bye: 12.  -- &lt;b&gt;$62&lt;/b&gt; &lt;/li&gt;  </v>
      </c>
      <c r="D40" t="str">
        <f t="shared" si="2"/>
        <v xml:space="preserve">&lt;li&gt; Bijan Robinson, RB, Falcons. Bye: 12.  -- &lt;b&gt;$49&lt;/b&gt; &lt;/li&gt;  </v>
      </c>
      <c r="E40" t="str">
        <f t="shared" si="3"/>
        <v xml:space="preserve">&lt;li&gt; Bijan Robinson, RB, Falcons. Bye: 12.  -- &lt;b&gt;$63&lt;/b&gt; &lt;/li&gt;  </v>
      </c>
      <c r="F40" t="str">
        <f t="shared" si="4"/>
        <v xml:space="preserve">&lt;li&gt; Bijan Robinson, RB, Falcons. Bye: 12.  -- &lt;b&gt;$52&lt;/b&gt; &lt;/li&gt;  </v>
      </c>
      <c r="G40" t="s">
        <v>139</v>
      </c>
      <c r="H40" t="s">
        <v>140</v>
      </c>
      <c r="I40" t="s">
        <v>141</v>
      </c>
      <c r="J40" t="s">
        <v>142</v>
      </c>
      <c r="K40" t="s">
        <v>143</v>
      </c>
      <c r="L40" t="s">
        <v>144</v>
      </c>
      <c r="M40" t="s">
        <v>145</v>
      </c>
      <c r="N40" t="s">
        <v>146</v>
      </c>
      <c r="O40" t="str">
        <f t="shared" si="5"/>
        <v xml:space="preserve">
</v>
      </c>
      <c r="P40" t="str">
        <f t="shared" si="6"/>
        <v xml:space="preserve"> </v>
      </c>
      <c r="Q40" t="str">
        <f t="shared" si="7"/>
        <v/>
      </c>
      <c r="R40" t="str">
        <f t="shared" si="8"/>
        <v/>
      </c>
      <c r="S40" t="str">
        <f t="shared" si="9"/>
        <v/>
      </c>
      <c r="T40" t="str">
        <f t="shared" si="10"/>
        <v/>
      </c>
      <c r="U40" t="str">
        <f t="shared" si="11"/>
        <v/>
      </c>
      <c r="V40">
        <f t="shared" si="12"/>
        <v>39</v>
      </c>
      <c r="W40" s="11" t="s">
        <v>147</v>
      </c>
      <c r="X40" s="12" t="s">
        <v>148</v>
      </c>
      <c r="Y40" s="12" t="s">
        <v>149</v>
      </c>
      <c r="Z40" s="12" t="s">
        <v>150</v>
      </c>
      <c r="AA40" s="1" t="str">
        <f>CONCATENATE(RBs!B5," ",RBs!A5)</f>
        <v>Bijan Robinson</v>
      </c>
      <c r="AB40" t="str">
        <f>RBs!E5</f>
        <v>RB</v>
      </c>
      <c r="AC40" t="str">
        <f>RBs!C5</f>
        <v>Falcons</v>
      </c>
      <c r="AD40">
        <f>RBs!D5</f>
        <v>12</v>
      </c>
      <c r="AE40">
        <f>RBs!O5</f>
        <v>271</v>
      </c>
      <c r="AF40">
        <f>RBs!P5</f>
        <v>143</v>
      </c>
      <c r="AG40">
        <f>RBs!T5</f>
        <v>82</v>
      </c>
      <c r="AH40">
        <f>RBs!R5</f>
        <v>185</v>
      </c>
      <c r="AI40">
        <f t="shared" si="22"/>
        <v>143</v>
      </c>
      <c r="AJ40" t="str">
        <f t="shared" si="14"/>
        <v>Bijan Robinson</v>
      </c>
      <c r="AK40">
        <f t="shared" si="15"/>
        <v>71</v>
      </c>
      <c r="AL40">
        <f t="shared" si="16"/>
        <v>53</v>
      </c>
      <c r="AM40">
        <f t="shared" si="17"/>
        <v>58</v>
      </c>
      <c r="AN40">
        <f t="shared" si="23"/>
        <v>62</v>
      </c>
      <c r="AO40">
        <f t="shared" si="24"/>
        <v>49</v>
      </c>
      <c r="AP40">
        <f t="shared" si="25"/>
        <v>63</v>
      </c>
      <c r="AQ40">
        <f t="shared" si="26"/>
        <v>52</v>
      </c>
    </row>
    <row r="41" spans="2:43" x14ac:dyDescent="0.35">
      <c r="B41" t="str">
        <f t="shared" si="0"/>
        <v xml:space="preserve">&lt;li&gt; Saquon Barkley, RB, Eagles. Bye: 5.  &lt;/li&gt; 
&lt;br&gt;&lt;br&gt;
</v>
      </c>
      <c r="C41" t="str">
        <f t="shared" si="1"/>
        <v xml:space="preserve">&lt;li&gt; Saquon Barkley, RB, Eagles. Bye: 5.  -- &lt;b&gt;$60&lt;/b&gt; &lt;/li&gt; 
&lt;br&gt;&lt;br&gt;
</v>
      </c>
      <c r="D41" t="str">
        <f t="shared" si="2"/>
        <v xml:space="preserve">&lt;li&gt; Saquon Barkley, RB, Eagles. Bye: 5.  -- &lt;b&gt;$52&lt;/b&gt; &lt;/li&gt; 
&lt;br&gt;&lt;br&gt;
</v>
      </c>
      <c r="E41" t="str">
        <f t="shared" si="3"/>
        <v xml:space="preserve">&lt;li&gt; Saquon Barkley, RB, Eagles. Bye: 5.  -- &lt;b&gt;$59&lt;/b&gt; &lt;/li&gt; 
&lt;br&gt;&lt;br&gt;
</v>
      </c>
      <c r="F41" t="str">
        <f t="shared" si="4"/>
        <v xml:space="preserve">&lt;li&gt; Saquon Barkley, RB, Eagles. Bye: 5.  -- &lt;b&gt;$51&lt;/b&gt; &lt;/li&gt; 
&lt;br&gt;&lt;br&gt;
</v>
      </c>
      <c r="G41" t="s">
        <v>139</v>
      </c>
      <c r="H41" t="s">
        <v>140</v>
      </c>
      <c r="I41" t="s">
        <v>141</v>
      </c>
      <c r="J41" t="s">
        <v>142</v>
      </c>
      <c r="K41" t="s">
        <v>143</v>
      </c>
      <c r="L41" t="s">
        <v>144</v>
      </c>
      <c r="M41" t="s">
        <v>145</v>
      </c>
      <c r="N41" t="s">
        <v>146</v>
      </c>
      <c r="O41" t="str">
        <f t="shared" si="5"/>
        <v xml:space="preserve">
</v>
      </c>
      <c r="P41" t="str">
        <f t="shared" si="6"/>
        <v xml:space="preserve">
&lt;br&gt;&lt;br&gt;
</v>
      </c>
      <c r="Q41" t="str">
        <f t="shared" si="7"/>
        <v/>
      </c>
      <c r="R41" t="str">
        <f t="shared" si="8"/>
        <v/>
      </c>
      <c r="S41" t="str">
        <f t="shared" si="9"/>
        <v/>
      </c>
      <c r="T41" t="str">
        <f t="shared" si="10"/>
        <v/>
      </c>
      <c r="U41" t="str">
        <f t="shared" si="11"/>
        <v/>
      </c>
      <c r="V41">
        <f t="shared" si="12"/>
        <v>40</v>
      </c>
      <c r="W41" s="11" t="s">
        <v>147</v>
      </c>
      <c r="X41" s="12" t="s">
        <v>148</v>
      </c>
      <c r="Y41" s="12" t="s">
        <v>149</v>
      </c>
      <c r="Z41" s="12" t="s">
        <v>150</v>
      </c>
      <c r="AA41" s="1" t="str">
        <f>CONCATENATE(RBs!B6," ",RBs!A6)</f>
        <v>Saquon Barkley</v>
      </c>
      <c r="AB41" t="str">
        <f>RBs!E6</f>
        <v>RB</v>
      </c>
      <c r="AC41" t="str">
        <f>RBs!C6</f>
        <v>Eagles</v>
      </c>
      <c r="AD41">
        <f>RBs!D6</f>
        <v>5</v>
      </c>
      <c r="AE41">
        <f>RBs!O6</f>
        <v>267</v>
      </c>
      <c r="AF41">
        <f>RBs!P6</f>
        <v>139</v>
      </c>
      <c r="AG41">
        <f>RBs!T6</f>
        <v>88</v>
      </c>
      <c r="AH41">
        <f>RBs!R6</f>
        <v>171</v>
      </c>
      <c r="AI41">
        <f t="shared" si="22"/>
        <v>139</v>
      </c>
      <c r="AJ41" t="str">
        <f t="shared" si="14"/>
        <v>Saquon Barkley</v>
      </c>
      <c r="AK41">
        <f t="shared" si="15"/>
        <v>69</v>
      </c>
      <c r="AL41">
        <f t="shared" si="16"/>
        <v>52</v>
      </c>
      <c r="AM41">
        <f t="shared" si="17"/>
        <v>56</v>
      </c>
      <c r="AN41">
        <f t="shared" si="23"/>
        <v>60</v>
      </c>
      <c r="AO41">
        <f t="shared" si="24"/>
        <v>52</v>
      </c>
      <c r="AP41">
        <f t="shared" si="25"/>
        <v>59</v>
      </c>
      <c r="AQ41">
        <f t="shared" si="26"/>
        <v>51</v>
      </c>
    </row>
    <row r="42" spans="2:43" x14ac:dyDescent="0.35">
      <c r="B42" t="str">
        <f t="shared" si="0"/>
        <v xml:space="preserve">&lt;li&gt; Kyren Williams, RB, Rams. Bye: 6.  &lt;/li&gt;  </v>
      </c>
      <c r="C42" t="str">
        <f t="shared" si="1"/>
        <v xml:space="preserve">&lt;li&gt; Kyren Williams, RB, Rams. Bye: 6.  -- &lt;b&gt;$58&lt;/b&gt; &lt;/li&gt;  </v>
      </c>
      <c r="D42" t="str">
        <f t="shared" si="2"/>
        <v xml:space="preserve">&lt;li&gt; Kyren Williams, RB, Rams. Bye: 6.  -- &lt;b&gt;$49&lt;/b&gt; &lt;/li&gt;  </v>
      </c>
      <c r="E42" t="str">
        <f t="shared" si="3"/>
        <v xml:space="preserve">&lt;li&gt; Kyren Williams, RB, Rams. Bye: 6.  -- &lt;b&gt;$56&lt;/b&gt; &lt;/li&gt;  </v>
      </c>
      <c r="F42" t="str">
        <f t="shared" si="4"/>
        <v xml:space="preserve">&lt;li&gt; Kyren Williams, RB, Rams. Bye: 6.  -- &lt;b&gt;$48&lt;/b&gt; &lt;/li&gt;  </v>
      </c>
      <c r="G42" t="s">
        <v>139</v>
      </c>
      <c r="H42" t="s">
        <v>140</v>
      </c>
      <c r="I42" t="s">
        <v>141</v>
      </c>
      <c r="J42" t="s">
        <v>142</v>
      </c>
      <c r="K42" t="s">
        <v>143</v>
      </c>
      <c r="L42" t="s">
        <v>144</v>
      </c>
      <c r="M42" t="s">
        <v>145</v>
      </c>
      <c r="N42" t="s">
        <v>146</v>
      </c>
      <c r="O42" t="str">
        <f t="shared" si="5"/>
        <v xml:space="preserve">
</v>
      </c>
      <c r="P42" t="str">
        <f t="shared" si="6"/>
        <v xml:space="preserve"> </v>
      </c>
      <c r="Q42" t="str">
        <f t="shared" si="7"/>
        <v/>
      </c>
      <c r="R42" t="str">
        <f t="shared" si="8"/>
        <v/>
      </c>
      <c r="S42" t="str">
        <f t="shared" si="9"/>
        <v/>
      </c>
      <c r="T42" t="str">
        <f t="shared" si="10"/>
        <v/>
      </c>
      <c r="U42" t="str">
        <f t="shared" si="11"/>
        <v/>
      </c>
      <c r="V42">
        <f t="shared" si="12"/>
        <v>41</v>
      </c>
      <c r="W42" s="11" t="s">
        <v>147</v>
      </c>
      <c r="X42" s="12" t="s">
        <v>148</v>
      </c>
      <c r="Y42" s="12" t="s">
        <v>149</v>
      </c>
      <c r="Z42" s="12" t="s">
        <v>150</v>
      </c>
      <c r="AA42" s="1" t="str">
        <f>CONCATENATE(RBs!B7," ",RBs!A7)</f>
        <v>Kyren Williams</v>
      </c>
      <c r="AB42" t="str">
        <f>RBs!E7</f>
        <v>RB</v>
      </c>
      <c r="AC42" t="str">
        <f>RBs!C7</f>
        <v>Rams</v>
      </c>
      <c r="AD42">
        <f>RBs!D7</f>
        <v>6</v>
      </c>
      <c r="AE42">
        <f>RBs!O7</f>
        <v>261</v>
      </c>
      <c r="AF42">
        <f>RBs!P7</f>
        <v>133</v>
      </c>
      <c r="AG42">
        <f>RBs!T7</f>
        <v>82</v>
      </c>
      <c r="AH42">
        <f>RBs!R7</f>
        <v>162</v>
      </c>
      <c r="AI42">
        <f t="shared" si="22"/>
        <v>133</v>
      </c>
      <c r="AJ42" t="str">
        <f t="shared" si="14"/>
        <v>Kyren Williams</v>
      </c>
      <c r="AK42">
        <f t="shared" si="15"/>
        <v>66</v>
      </c>
      <c r="AL42">
        <f t="shared" si="16"/>
        <v>50</v>
      </c>
      <c r="AM42">
        <f t="shared" si="17"/>
        <v>54</v>
      </c>
      <c r="AN42">
        <f t="shared" si="23"/>
        <v>58</v>
      </c>
      <c r="AO42">
        <f t="shared" si="24"/>
        <v>49</v>
      </c>
      <c r="AP42">
        <f t="shared" si="25"/>
        <v>56</v>
      </c>
      <c r="AQ42">
        <f t="shared" si="26"/>
        <v>48</v>
      </c>
    </row>
    <row r="43" spans="2:43" x14ac:dyDescent="0.35">
      <c r="B43" t="str">
        <f t="shared" si="0"/>
        <v xml:space="preserve">&lt;li&gt; Jonathan Taylor, RB, Colts. Bye: 14.  &lt;/li&gt;  </v>
      </c>
      <c r="C43" t="str">
        <f t="shared" si="1"/>
        <v xml:space="preserve">&lt;li&gt; Jonathan Taylor, RB, Colts. Bye: 14.  -- &lt;b&gt;$61&lt;/b&gt; &lt;/li&gt;  </v>
      </c>
      <c r="D43" t="str">
        <f t="shared" si="2"/>
        <v xml:space="preserve">&lt;li&gt; Jonathan Taylor, RB, Colts. Bye: 14.  -- &lt;b&gt;$51&lt;/b&gt; &lt;/li&gt;  </v>
      </c>
      <c r="E43" t="str">
        <f t="shared" si="3"/>
        <v xml:space="preserve">&lt;li&gt; Jonathan Taylor, RB, Colts. Bye: 14.  -- &lt;b&gt;$52&lt;/b&gt; &lt;/li&gt;  </v>
      </c>
      <c r="F43" t="str">
        <f t="shared" si="4"/>
        <v xml:space="preserve">&lt;li&gt; Jonathan Taylor, RB, Colts. Bye: 14.  -- &lt;b&gt;$51&lt;/b&gt; &lt;/li&gt;  </v>
      </c>
      <c r="G43" t="s">
        <v>139</v>
      </c>
      <c r="H43" t="s">
        <v>140</v>
      </c>
      <c r="I43" t="s">
        <v>141</v>
      </c>
      <c r="J43" t="s">
        <v>142</v>
      </c>
      <c r="K43" t="s">
        <v>143</v>
      </c>
      <c r="L43" t="s">
        <v>144</v>
      </c>
      <c r="M43" t="s">
        <v>145</v>
      </c>
      <c r="N43" t="s">
        <v>146</v>
      </c>
      <c r="O43" t="str">
        <f t="shared" si="5"/>
        <v xml:space="preserve">
</v>
      </c>
      <c r="P43" t="str">
        <f t="shared" si="6"/>
        <v xml:space="preserve"> </v>
      </c>
      <c r="Q43" t="str">
        <f t="shared" si="7"/>
        <v/>
      </c>
      <c r="R43" t="str">
        <f t="shared" si="8"/>
        <v/>
      </c>
      <c r="S43" t="str">
        <f t="shared" si="9"/>
        <v/>
      </c>
      <c r="T43" t="str">
        <f t="shared" si="10"/>
        <v/>
      </c>
      <c r="U43" t="str">
        <f t="shared" si="11"/>
        <v/>
      </c>
      <c r="V43">
        <f t="shared" si="12"/>
        <v>42</v>
      </c>
      <c r="W43" s="11" t="s">
        <v>147</v>
      </c>
      <c r="X43" s="12" t="s">
        <v>148</v>
      </c>
      <c r="Y43" s="12" t="s">
        <v>149</v>
      </c>
      <c r="Z43" s="12" t="s">
        <v>150</v>
      </c>
      <c r="AA43" s="1" t="str">
        <f>CONCATENATE(RBs!B8," ",RBs!A8)</f>
        <v>Jonathan Taylor</v>
      </c>
      <c r="AB43" t="str">
        <f>RBs!E8</f>
        <v>RB</v>
      </c>
      <c r="AC43" t="str">
        <f>RBs!C8</f>
        <v>Colts</v>
      </c>
      <c r="AD43">
        <f>RBs!D8</f>
        <v>14</v>
      </c>
      <c r="AE43">
        <f>RBs!O8</f>
        <v>269</v>
      </c>
      <c r="AF43">
        <f>RBs!P8</f>
        <v>141</v>
      </c>
      <c r="AG43">
        <f>RBs!T8</f>
        <v>85</v>
      </c>
      <c r="AH43">
        <f>RBs!R8</f>
        <v>152</v>
      </c>
      <c r="AI43">
        <f t="shared" si="22"/>
        <v>141</v>
      </c>
      <c r="AJ43" t="str">
        <f t="shared" si="14"/>
        <v>Jonathan Taylor</v>
      </c>
      <c r="AK43">
        <f t="shared" si="15"/>
        <v>70</v>
      </c>
      <c r="AL43">
        <f t="shared" si="16"/>
        <v>53</v>
      </c>
      <c r="AM43">
        <f t="shared" si="17"/>
        <v>57</v>
      </c>
      <c r="AN43">
        <f t="shared" si="23"/>
        <v>61</v>
      </c>
      <c r="AO43">
        <f t="shared" si="24"/>
        <v>51</v>
      </c>
      <c r="AP43">
        <f t="shared" si="25"/>
        <v>52</v>
      </c>
      <c r="AQ43">
        <f t="shared" si="26"/>
        <v>51</v>
      </c>
    </row>
    <row r="44" spans="2:43" x14ac:dyDescent="0.35">
      <c r="B44" t="str">
        <f t="shared" si="0"/>
        <v xml:space="preserve">&lt;li&gt; Josh Jacobs, RB, Packers. Bye: 10.  &lt;/li&gt;  </v>
      </c>
      <c r="C44" t="str">
        <f t="shared" si="1"/>
        <v xml:space="preserve">&lt;li&gt; Josh Jacobs, RB, Packers. Bye: 10.  -- &lt;b&gt;$47&lt;/b&gt; &lt;/li&gt;  </v>
      </c>
      <c r="D44" t="str">
        <f t="shared" si="2"/>
        <v xml:space="preserve">&lt;li&gt; Josh Jacobs, RB, Packers. Bye: 10.  -- &lt;b&gt;$39&lt;/b&gt; &lt;/li&gt;  </v>
      </c>
      <c r="E44" t="str">
        <f t="shared" si="3"/>
        <v xml:space="preserve">&lt;li&gt; Josh Jacobs, RB, Packers. Bye: 10.  -- &lt;b&gt;$42&lt;/b&gt; &lt;/li&gt;  </v>
      </c>
      <c r="F44" t="str">
        <f t="shared" si="4"/>
        <v xml:space="preserve">&lt;li&gt; Josh Jacobs, RB, Packers. Bye: 10.  -- &lt;b&gt;$39&lt;/b&gt; &lt;/li&gt;  </v>
      </c>
      <c r="G44" t="s">
        <v>139</v>
      </c>
      <c r="H44" t="s">
        <v>140</v>
      </c>
      <c r="I44" t="s">
        <v>141</v>
      </c>
      <c r="J44" t="s">
        <v>142</v>
      </c>
      <c r="K44" t="s">
        <v>143</v>
      </c>
      <c r="L44" t="s">
        <v>144</v>
      </c>
      <c r="M44" t="s">
        <v>145</v>
      </c>
      <c r="N44" t="s">
        <v>146</v>
      </c>
      <c r="O44" t="str">
        <f t="shared" si="5"/>
        <v xml:space="preserve">
</v>
      </c>
      <c r="P44" t="str">
        <f t="shared" si="6"/>
        <v xml:space="preserve"> </v>
      </c>
      <c r="Q44" t="str">
        <f t="shared" si="7"/>
        <v/>
      </c>
      <c r="R44" t="str">
        <f t="shared" si="8"/>
        <v/>
      </c>
      <c r="S44" t="str">
        <f t="shared" si="9"/>
        <v/>
      </c>
      <c r="T44" t="str">
        <f t="shared" si="10"/>
        <v/>
      </c>
      <c r="U44" t="str">
        <f t="shared" si="11"/>
        <v/>
      </c>
      <c r="V44">
        <f t="shared" si="12"/>
        <v>43</v>
      </c>
      <c r="W44" s="11" t="s">
        <v>147</v>
      </c>
      <c r="X44" s="12" t="s">
        <v>148</v>
      </c>
      <c r="Y44" s="12" t="s">
        <v>149</v>
      </c>
      <c r="Z44" s="12" t="s">
        <v>150</v>
      </c>
      <c r="AA44" s="1" t="str">
        <f>CONCATENATE(RBs!B9," ",RBs!A9)</f>
        <v>Josh Jacobs</v>
      </c>
      <c r="AB44" t="str">
        <f>RBs!E9</f>
        <v>RB</v>
      </c>
      <c r="AC44" t="str">
        <f>RBs!C9</f>
        <v>Packers</v>
      </c>
      <c r="AD44">
        <f>RBs!D9</f>
        <v>10</v>
      </c>
      <c r="AE44">
        <f>RBs!O9</f>
        <v>236</v>
      </c>
      <c r="AF44">
        <f>RBs!P9</f>
        <v>108</v>
      </c>
      <c r="AG44">
        <f>RBs!T9</f>
        <v>65</v>
      </c>
      <c r="AH44">
        <f>RBs!R9</f>
        <v>123</v>
      </c>
      <c r="AI44">
        <f t="shared" si="22"/>
        <v>108</v>
      </c>
      <c r="AJ44" t="str">
        <f t="shared" si="14"/>
        <v>Josh Jacobs</v>
      </c>
      <c r="AK44">
        <f t="shared" si="15"/>
        <v>54</v>
      </c>
      <c r="AL44">
        <f t="shared" si="16"/>
        <v>40</v>
      </c>
      <c r="AM44">
        <f t="shared" si="17"/>
        <v>44</v>
      </c>
      <c r="AN44">
        <f t="shared" si="23"/>
        <v>47</v>
      </c>
      <c r="AO44">
        <f t="shared" si="24"/>
        <v>39</v>
      </c>
      <c r="AP44">
        <f t="shared" si="25"/>
        <v>42</v>
      </c>
      <c r="AQ44">
        <f t="shared" si="26"/>
        <v>39</v>
      </c>
    </row>
    <row r="45" spans="2:43" x14ac:dyDescent="0.35">
      <c r="B45" t="str">
        <f t="shared" si="0"/>
        <v xml:space="preserve">&lt;li&gt; Isiah Pacheco, RB, Chiefs. Bye: 6.  &lt;/li&gt;  </v>
      </c>
      <c r="C45" t="str">
        <f t="shared" si="1"/>
        <v xml:space="preserve">&lt;li&gt; Isiah Pacheco, RB, Chiefs. Bye: 6.  -- &lt;b&gt;$37&lt;/b&gt; &lt;/li&gt;  </v>
      </c>
      <c r="D45" t="str">
        <f t="shared" si="2"/>
        <v xml:space="preserve">&lt;li&gt; Isiah Pacheco, RB, Chiefs. Bye: 6.  -- &lt;b&gt;$27&lt;/b&gt; &lt;/li&gt;  </v>
      </c>
      <c r="E45" t="str">
        <f t="shared" si="3"/>
        <v xml:space="preserve">&lt;li&gt; Isiah Pacheco, RB, Chiefs. Bye: 6.  -- &lt;b&gt;$41&lt;/b&gt; &lt;/li&gt;  </v>
      </c>
      <c r="F45" t="str">
        <f t="shared" si="4"/>
        <v xml:space="preserve">&lt;li&gt; Isiah Pacheco, RB, Chiefs. Bye: 6.  -- &lt;b&gt;$31&lt;/b&gt; &lt;/li&gt;  </v>
      </c>
      <c r="G45" t="s">
        <v>139</v>
      </c>
      <c r="H45" t="s">
        <v>140</v>
      </c>
      <c r="I45" t="s">
        <v>141</v>
      </c>
      <c r="J45" t="s">
        <v>142</v>
      </c>
      <c r="K45" t="s">
        <v>143</v>
      </c>
      <c r="L45" t="s">
        <v>144</v>
      </c>
      <c r="M45" t="s">
        <v>145</v>
      </c>
      <c r="N45" t="s">
        <v>146</v>
      </c>
      <c r="O45" t="str">
        <f t="shared" si="5"/>
        <v xml:space="preserve">
</v>
      </c>
      <c r="P45" t="str">
        <f t="shared" si="6"/>
        <v xml:space="preserve"> </v>
      </c>
      <c r="Q45" t="str">
        <f t="shared" si="7"/>
        <v/>
      </c>
      <c r="R45" t="str">
        <f t="shared" si="8"/>
        <v/>
      </c>
      <c r="S45" t="str">
        <f t="shared" si="9"/>
        <v/>
      </c>
      <c r="T45" t="str">
        <f t="shared" si="10"/>
        <v/>
      </c>
      <c r="U45" t="str">
        <f t="shared" si="11"/>
        <v/>
      </c>
      <c r="V45">
        <f t="shared" si="12"/>
        <v>44</v>
      </c>
      <c r="W45" s="11" t="s">
        <v>147</v>
      </c>
      <c r="X45" s="12" t="s">
        <v>148</v>
      </c>
      <c r="Y45" s="12" t="s">
        <v>149</v>
      </c>
      <c r="Z45" s="12" t="s">
        <v>150</v>
      </c>
      <c r="AA45" s="1" t="str">
        <f>CONCATENATE(RBs!B10," ",RBs!A10)</f>
        <v>Isiah Pacheco</v>
      </c>
      <c r="AB45" t="str">
        <f>RBs!E10</f>
        <v>RB</v>
      </c>
      <c r="AC45" t="str">
        <f>RBs!C10</f>
        <v>Chiefs</v>
      </c>
      <c r="AD45">
        <f>RBs!D10</f>
        <v>6</v>
      </c>
      <c r="AE45">
        <f>RBs!O10</f>
        <v>213</v>
      </c>
      <c r="AF45">
        <f>RBs!P10</f>
        <v>85</v>
      </c>
      <c r="AG45">
        <f>RBs!T10</f>
        <v>45</v>
      </c>
      <c r="AH45">
        <f>RBs!R10</f>
        <v>119</v>
      </c>
      <c r="AI45">
        <f t="shared" si="22"/>
        <v>85</v>
      </c>
      <c r="AJ45" t="str">
        <f t="shared" si="14"/>
        <v>Isiah Pacheco</v>
      </c>
      <c r="AK45">
        <f t="shared" si="15"/>
        <v>42</v>
      </c>
      <c r="AL45">
        <f t="shared" si="16"/>
        <v>32</v>
      </c>
      <c r="AM45">
        <f t="shared" si="17"/>
        <v>34</v>
      </c>
      <c r="AN45">
        <f t="shared" si="23"/>
        <v>37</v>
      </c>
      <c r="AO45">
        <f t="shared" si="24"/>
        <v>27</v>
      </c>
      <c r="AP45">
        <f t="shared" si="25"/>
        <v>41</v>
      </c>
      <c r="AQ45">
        <f t="shared" si="26"/>
        <v>31</v>
      </c>
    </row>
    <row r="46" spans="2:43" x14ac:dyDescent="0.35">
      <c r="B46" t="str">
        <f t="shared" si="0"/>
        <v xml:space="preserve">&lt;li&gt; Travis Etienne, RB, Jaguars. Bye: 12.  &lt;/li&gt; 
&lt;br&gt;&lt;br&gt;
</v>
      </c>
      <c r="C46" t="str">
        <f t="shared" si="1"/>
        <v xml:space="preserve">&lt;li&gt; Travis Etienne, RB, Jaguars. Bye: 12.  -- &lt;b&gt;$37&lt;/b&gt; &lt;/li&gt; 
&lt;br&gt;&lt;br&gt;
</v>
      </c>
      <c r="D46" t="str">
        <f t="shared" si="2"/>
        <v xml:space="preserve">&lt;li&gt; Travis Etienne, RB, Jaguars. Bye: 12.  -- &lt;b&gt;$29&lt;/b&gt; &lt;/li&gt; 
&lt;br&gt;&lt;br&gt;
</v>
      </c>
      <c r="E46" t="str">
        <f t="shared" si="3"/>
        <v xml:space="preserve">&lt;li&gt; Travis Etienne, RB, Jaguars. Bye: 12.  -- &lt;b&gt;$39&lt;/b&gt; &lt;/li&gt; 
&lt;br&gt;&lt;br&gt;
</v>
      </c>
      <c r="F46" t="str">
        <f t="shared" si="4"/>
        <v xml:space="preserve">&lt;li&gt; Travis Etienne, RB, Jaguars. Bye: 12.  -- &lt;b&gt;$31&lt;/b&gt; &lt;/li&gt; 
&lt;br&gt;&lt;br&gt;
</v>
      </c>
      <c r="G46" t="s">
        <v>139</v>
      </c>
      <c r="H46" t="s">
        <v>140</v>
      </c>
      <c r="I46" t="s">
        <v>141</v>
      </c>
      <c r="J46" t="s">
        <v>142</v>
      </c>
      <c r="K46" t="s">
        <v>143</v>
      </c>
      <c r="L46" t="s">
        <v>144</v>
      </c>
      <c r="M46" t="s">
        <v>145</v>
      </c>
      <c r="N46" t="s">
        <v>146</v>
      </c>
      <c r="O46" t="str">
        <f t="shared" si="5"/>
        <v xml:space="preserve">
</v>
      </c>
      <c r="P46" t="str">
        <f t="shared" si="6"/>
        <v xml:space="preserve">
&lt;br&gt;&lt;br&gt;
</v>
      </c>
      <c r="Q46" t="str">
        <f t="shared" si="7"/>
        <v/>
      </c>
      <c r="R46" t="str">
        <f t="shared" si="8"/>
        <v/>
      </c>
      <c r="S46" t="str">
        <f t="shared" si="9"/>
        <v/>
      </c>
      <c r="T46" t="str">
        <f t="shared" si="10"/>
        <v/>
      </c>
      <c r="U46" t="str">
        <f t="shared" si="11"/>
        <v/>
      </c>
      <c r="V46">
        <f t="shared" si="12"/>
        <v>45</v>
      </c>
      <c r="W46" s="11" t="s">
        <v>147</v>
      </c>
      <c r="X46" s="12" t="s">
        <v>148</v>
      </c>
      <c r="Y46" s="12" t="s">
        <v>149</v>
      </c>
      <c r="Z46" s="12" t="s">
        <v>150</v>
      </c>
      <c r="AA46" s="1" t="str">
        <f>CONCATENATE(RBs!B11," ",RBs!A11)</f>
        <v>Travis Etienne</v>
      </c>
      <c r="AB46" t="str">
        <f>RBs!E11</f>
        <v>RB</v>
      </c>
      <c r="AC46" t="str">
        <f>RBs!C11</f>
        <v>Jaguars</v>
      </c>
      <c r="AD46">
        <f>RBs!D11</f>
        <v>12</v>
      </c>
      <c r="AE46">
        <f>RBs!O11</f>
        <v>212</v>
      </c>
      <c r="AF46">
        <f>RBs!P11</f>
        <v>84</v>
      </c>
      <c r="AG46">
        <f>RBs!T11</f>
        <v>48</v>
      </c>
      <c r="AH46">
        <f>RBs!R11</f>
        <v>113</v>
      </c>
      <c r="AI46">
        <f t="shared" si="22"/>
        <v>84</v>
      </c>
      <c r="AJ46" t="str">
        <f t="shared" si="14"/>
        <v>Travis Etienne</v>
      </c>
      <c r="AK46">
        <f t="shared" si="15"/>
        <v>42</v>
      </c>
      <c r="AL46">
        <f t="shared" si="16"/>
        <v>32</v>
      </c>
      <c r="AM46">
        <f t="shared" si="17"/>
        <v>34</v>
      </c>
      <c r="AN46">
        <f t="shared" si="23"/>
        <v>37</v>
      </c>
      <c r="AO46">
        <f t="shared" si="24"/>
        <v>29</v>
      </c>
      <c r="AP46">
        <f t="shared" si="25"/>
        <v>39</v>
      </c>
      <c r="AQ46">
        <f t="shared" si="26"/>
        <v>31</v>
      </c>
    </row>
    <row r="47" spans="2:43" x14ac:dyDescent="0.35">
      <c r="B47" t="str">
        <f t="shared" si="0"/>
        <v xml:space="preserve">&lt;li&gt; Joe Mixon, RB, Texans. Bye: 14.  &lt;/li&gt;  </v>
      </c>
      <c r="C47" t="str">
        <f t="shared" si="1"/>
        <v xml:space="preserve">&lt;li&gt; Joe Mixon, RB, Texans. Bye: 14.  -- &lt;b&gt;$31&lt;/b&gt; &lt;/li&gt;  </v>
      </c>
      <c r="D47" t="str">
        <f t="shared" si="2"/>
        <v xml:space="preserve">&lt;li&gt; Joe Mixon, RB, Texans. Bye: 14.  -- &lt;b&gt;$26&lt;/b&gt; &lt;/li&gt;  </v>
      </c>
      <c r="E47" t="str">
        <f t="shared" si="3"/>
        <v xml:space="preserve">&lt;li&gt; Joe Mixon, RB, Texans. Bye: 14.  -- &lt;b&gt;$34&lt;/b&gt; &lt;/li&gt;  </v>
      </c>
      <c r="F47" t="str">
        <f t="shared" si="4"/>
        <v xml:space="preserve">&lt;li&gt; Joe Mixon, RB, Texans. Bye: 14.  -- &lt;b&gt;$26&lt;/b&gt; &lt;/li&gt;  </v>
      </c>
      <c r="G47" t="s">
        <v>139</v>
      </c>
      <c r="H47" t="s">
        <v>140</v>
      </c>
      <c r="I47" t="s">
        <v>141</v>
      </c>
      <c r="J47" t="s">
        <v>142</v>
      </c>
      <c r="K47" t="s">
        <v>143</v>
      </c>
      <c r="L47" t="s">
        <v>144</v>
      </c>
      <c r="M47" t="s">
        <v>145</v>
      </c>
      <c r="N47" t="s">
        <v>146</v>
      </c>
      <c r="O47" t="str">
        <f t="shared" si="5"/>
        <v xml:space="preserve">
</v>
      </c>
      <c r="P47" t="str">
        <f t="shared" si="6"/>
        <v xml:space="preserve"> </v>
      </c>
      <c r="Q47" t="str">
        <f t="shared" si="7"/>
        <v/>
      </c>
      <c r="R47" t="str">
        <f t="shared" si="8"/>
        <v/>
      </c>
      <c r="S47" t="str">
        <f t="shared" si="9"/>
        <v/>
      </c>
      <c r="T47" t="str">
        <f t="shared" si="10"/>
        <v/>
      </c>
      <c r="U47" t="str">
        <f t="shared" si="11"/>
        <v/>
      </c>
      <c r="V47">
        <f t="shared" si="12"/>
        <v>46</v>
      </c>
      <c r="W47" s="11" t="s">
        <v>147</v>
      </c>
      <c r="X47" s="12" t="s">
        <v>148</v>
      </c>
      <c r="Y47" s="12" t="s">
        <v>149</v>
      </c>
      <c r="Z47" s="12" t="s">
        <v>150</v>
      </c>
      <c r="AA47" s="1" t="str">
        <f>CONCATENATE(RBs!B12," ",RBs!A12)</f>
        <v>Joe Mixon</v>
      </c>
      <c r="AB47" t="str">
        <f>RBs!E12</f>
        <v>RB</v>
      </c>
      <c r="AC47" t="str">
        <f>RBs!C12</f>
        <v>Texans</v>
      </c>
      <c r="AD47">
        <f>RBs!D12</f>
        <v>14</v>
      </c>
      <c r="AE47">
        <f>RBs!O12</f>
        <v>200</v>
      </c>
      <c r="AF47">
        <f>RBs!P12</f>
        <v>72</v>
      </c>
      <c r="AG47">
        <f>RBs!T12</f>
        <v>43</v>
      </c>
      <c r="AH47">
        <f>RBs!R12</f>
        <v>99</v>
      </c>
      <c r="AI47">
        <f t="shared" si="22"/>
        <v>72</v>
      </c>
      <c r="AJ47" t="str">
        <f t="shared" si="14"/>
        <v>Joe Mixon</v>
      </c>
      <c r="AK47">
        <f t="shared" si="15"/>
        <v>36</v>
      </c>
      <c r="AL47">
        <f t="shared" si="16"/>
        <v>27</v>
      </c>
      <c r="AM47">
        <f t="shared" si="17"/>
        <v>29</v>
      </c>
      <c r="AN47">
        <f t="shared" si="23"/>
        <v>31</v>
      </c>
      <c r="AO47">
        <f t="shared" si="24"/>
        <v>26</v>
      </c>
      <c r="AP47">
        <f t="shared" si="25"/>
        <v>34</v>
      </c>
      <c r="AQ47">
        <f t="shared" si="26"/>
        <v>26</v>
      </c>
    </row>
    <row r="48" spans="2:43" x14ac:dyDescent="0.35">
      <c r="B48" t="str">
        <f t="shared" si="0"/>
        <v xml:space="preserve">&lt;li&gt; Alvin Kamara, RB, Saints. Bye: 12.  &lt;/li&gt;  </v>
      </c>
      <c r="C48" t="str">
        <f t="shared" si="1"/>
        <v xml:space="preserve">&lt;li&gt; Alvin Kamara, RB, Saints. Bye: 12.  -- &lt;b&gt;$19&lt;/b&gt; &lt;/li&gt;  </v>
      </c>
      <c r="D48" t="str">
        <f t="shared" si="2"/>
        <v xml:space="preserve">&lt;li&gt; Alvin Kamara, RB, Saints. Bye: 12.  -- &lt;b&gt;$11&lt;/b&gt; &lt;/li&gt;  </v>
      </c>
      <c r="E48" t="str">
        <f t="shared" si="3"/>
        <v xml:space="preserve">&lt;li&gt; Alvin Kamara, RB, Saints. Bye: 12.  -- &lt;b&gt;$34&lt;/b&gt; &lt;/li&gt;  </v>
      </c>
      <c r="F48" t="str">
        <f t="shared" si="4"/>
        <v xml:space="preserve">&lt;li&gt; Alvin Kamara, RB, Saints. Bye: 12.  -- &lt;b&gt;$16&lt;/b&gt; &lt;/li&gt;  </v>
      </c>
      <c r="G48" t="s">
        <v>139</v>
      </c>
      <c r="H48" t="s">
        <v>140</v>
      </c>
      <c r="I48" t="s">
        <v>141</v>
      </c>
      <c r="J48" t="s">
        <v>142</v>
      </c>
      <c r="K48" t="s">
        <v>143</v>
      </c>
      <c r="L48" t="s">
        <v>144</v>
      </c>
      <c r="M48" t="s">
        <v>145</v>
      </c>
      <c r="N48" t="s">
        <v>146</v>
      </c>
      <c r="O48" t="str">
        <f t="shared" si="5"/>
        <v xml:space="preserve">
</v>
      </c>
      <c r="P48" t="str">
        <f t="shared" si="6"/>
        <v xml:space="preserve"> </v>
      </c>
      <c r="Q48" t="str">
        <f t="shared" si="7"/>
        <v/>
      </c>
      <c r="R48" t="str">
        <f t="shared" si="8"/>
        <v/>
      </c>
      <c r="S48" t="str">
        <f t="shared" si="9"/>
        <v/>
      </c>
      <c r="T48" t="str">
        <f t="shared" si="10"/>
        <v/>
      </c>
      <c r="U48" t="str">
        <f t="shared" si="11"/>
        <v/>
      </c>
      <c r="V48">
        <f t="shared" si="12"/>
        <v>47</v>
      </c>
      <c r="W48" s="11" t="s">
        <v>147</v>
      </c>
      <c r="X48" s="12" t="s">
        <v>148</v>
      </c>
      <c r="Y48" s="12" t="s">
        <v>149</v>
      </c>
      <c r="Z48" s="12" t="s">
        <v>150</v>
      </c>
      <c r="AA48" s="1" t="str">
        <f>CONCATENATE(RBs!B13," ",RBs!A13)</f>
        <v>Alvin Kamara</v>
      </c>
      <c r="AB48" t="str">
        <f>RBs!E13</f>
        <v>RB</v>
      </c>
      <c r="AC48" t="str">
        <f>RBs!C13</f>
        <v>Saints</v>
      </c>
      <c r="AD48">
        <f>RBs!D13</f>
        <v>12</v>
      </c>
      <c r="AE48">
        <f>RBs!O13</f>
        <v>170</v>
      </c>
      <c r="AF48">
        <f>RBs!P13</f>
        <v>42</v>
      </c>
      <c r="AG48">
        <f>RBs!T13</f>
        <v>17</v>
      </c>
      <c r="AH48">
        <f>RBs!R13</f>
        <v>99</v>
      </c>
      <c r="AI48">
        <f t="shared" si="22"/>
        <v>42</v>
      </c>
      <c r="AJ48" t="str">
        <f t="shared" si="14"/>
        <v>Alvin Kamara</v>
      </c>
      <c r="AK48">
        <f t="shared" si="15"/>
        <v>21</v>
      </c>
      <c r="AL48">
        <f t="shared" si="16"/>
        <v>16</v>
      </c>
      <c r="AM48">
        <f t="shared" si="17"/>
        <v>17</v>
      </c>
      <c r="AN48">
        <f t="shared" si="23"/>
        <v>19</v>
      </c>
      <c r="AO48">
        <f t="shared" si="24"/>
        <v>11</v>
      </c>
      <c r="AP48">
        <f t="shared" si="25"/>
        <v>34</v>
      </c>
      <c r="AQ48">
        <f t="shared" si="26"/>
        <v>16</v>
      </c>
    </row>
    <row r="49" spans="2:43" x14ac:dyDescent="0.35">
      <c r="B49" t="str">
        <f t="shared" si="0"/>
        <v xml:space="preserve">&lt;li&gt; Rachaad White, RB, Buccaneers. Bye: 11.  &lt;/li&gt;  </v>
      </c>
      <c r="C49" t="str">
        <f t="shared" si="1"/>
        <v xml:space="preserve">&lt;li&gt; Rachaad White, RB, Buccaneers. Bye: 11.  -- &lt;b&gt;$24&lt;/b&gt; &lt;/li&gt;  </v>
      </c>
      <c r="D49" t="str">
        <f t="shared" si="2"/>
        <v xml:space="preserve">&lt;li&gt; Rachaad White, RB, Buccaneers. Bye: 11.  -- &lt;b&gt;$13&lt;/b&gt; &lt;/li&gt;  </v>
      </c>
      <c r="E49" t="str">
        <f t="shared" si="3"/>
        <v xml:space="preserve">&lt;li&gt; Rachaad White, RB, Buccaneers. Bye: 11.  -- &lt;b&gt;$32&lt;/b&gt; &lt;/li&gt;  </v>
      </c>
      <c r="F49" t="str">
        <f t="shared" si="4"/>
        <v xml:space="preserve">&lt;li&gt; Rachaad White, RB, Buccaneers. Bye: 11.  -- &lt;b&gt;$20&lt;/b&gt; &lt;/li&gt;  </v>
      </c>
      <c r="G49" t="s">
        <v>139</v>
      </c>
      <c r="H49" t="s">
        <v>140</v>
      </c>
      <c r="I49" t="s">
        <v>141</v>
      </c>
      <c r="J49" t="s">
        <v>142</v>
      </c>
      <c r="K49" t="s">
        <v>143</v>
      </c>
      <c r="L49" t="s">
        <v>144</v>
      </c>
      <c r="M49" t="s">
        <v>145</v>
      </c>
      <c r="N49" t="s">
        <v>146</v>
      </c>
      <c r="O49" t="str">
        <f t="shared" si="5"/>
        <v xml:space="preserve">
</v>
      </c>
      <c r="P49" t="str">
        <f t="shared" si="6"/>
        <v xml:space="preserve"> </v>
      </c>
      <c r="Q49" t="str">
        <f t="shared" si="7"/>
        <v/>
      </c>
      <c r="R49" t="str">
        <f t="shared" si="8"/>
        <v/>
      </c>
      <c r="S49" t="str">
        <f t="shared" si="9"/>
        <v/>
      </c>
      <c r="T49" t="str">
        <f t="shared" si="10"/>
        <v/>
      </c>
      <c r="U49" t="str">
        <f t="shared" si="11"/>
        <v/>
      </c>
      <c r="V49">
        <f t="shared" si="12"/>
        <v>48</v>
      </c>
      <c r="W49" s="11" t="s">
        <v>147</v>
      </c>
      <c r="X49" s="12" t="s">
        <v>148</v>
      </c>
      <c r="Y49" s="12" t="s">
        <v>149</v>
      </c>
      <c r="Z49" s="12" t="s">
        <v>150</v>
      </c>
      <c r="AA49" s="1" t="str">
        <f>CONCATENATE(RBs!B14," ",RBs!A14)</f>
        <v>Rachaad White</v>
      </c>
      <c r="AB49" t="str">
        <f>RBs!E14</f>
        <v>RB</v>
      </c>
      <c r="AC49" t="str">
        <f>RBs!C14</f>
        <v>Buccaneers</v>
      </c>
      <c r="AD49">
        <f>RBs!D14</f>
        <v>11</v>
      </c>
      <c r="AE49">
        <f>RBs!O14</f>
        <v>183</v>
      </c>
      <c r="AF49">
        <f>RBs!P14</f>
        <v>55</v>
      </c>
      <c r="AG49">
        <f>RBs!T14</f>
        <v>22</v>
      </c>
      <c r="AH49">
        <f>RBs!R14</f>
        <v>94</v>
      </c>
      <c r="AI49">
        <f t="shared" si="22"/>
        <v>55</v>
      </c>
      <c r="AJ49" t="str">
        <f t="shared" si="14"/>
        <v>Rachaad White</v>
      </c>
      <c r="AK49">
        <f t="shared" si="15"/>
        <v>27</v>
      </c>
      <c r="AL49">
        <f t="shared" si="16"/>
        <v>21</v>
      </c>
      <c r="AM49">
        <f t="shared" si="17"/>
        <v>22</v>
      </c>
      <c r="AN49">
        <f t="shared" si="23"/>
        <v>24</v>
      </c>
      <c r="AO49">
        <f t="shared" si="24"/>
        <v>13</v>
      </c>
      <c r="AP49">
        <f t="shared" si="25"/>
        <v>32</v>
      </c>
      <c r="AQ49">
        <f t="shared" si="26"/>
        <v>20</v>
      </c>
    </row>
    <row r="50" spans="2:43" x14ac:dyDescent="0.35">
      <c r="B50" t="str">
        <f t="shared" si="0"/>
        <v xml:space="preserve">&lt;li&gt; James Cook, RB, Bills. Bye: 12.  &lt;/li&gt;  </v>
      </c>
      <c r="C50" t="str">
        <f t="shared" si="1"/>
        <v xml:space="preserve">&lt;li&gt; James Cook, RB, Bills. Bye: 12.  -- &lt;b&gt;$23&lt;/b&gt; &lt;/li&gt;  </v>
      </c>
      <c r="D50" t="str">
        <f t="shared" si="2"/>
        <v xml:space="preserve">&lt;li&gt; James Cook, RB, Bills. Bye: 12.  -- &lt;b&gt;$9&lt;/b&gt; &lt;/li&gt;  </v>
      </c>
      <c r="E50" t="str">
        <f t="shared" si="3"/>
        <v xml:space="preserve">&lt;li&gt; James Cook, RB, Bills. Bye: 12.  -- &lt;b&gt;$31&lt;/b&gt; &lt;/li&gt;  </v>
      </c>
      <c r="F50" t="str">
        <f t="shared" si="4"/>
        <v xml:space="preserve">&lt;li&gt; James Cook, RB, Bills. Bye: 12.  -- &lt;b&gt;$19&lt;/b&gt; &lt;/li&gt;  </v>
      </c>
      <c r="G50" t="s">
        <v>139</v>
      </c>
      <c r="H50" t="s">
        <v>140</v>
      </c>
      <c r="I50" t="s">
        <v>141</v>
      </c>
      <c r="J50" t="s">
        <v>142</v>
      </c>
      <c r="K50" t="s">
        <v>143</v>
      </c>
      <c r="L50" t="s">
        <v>144</v>
      </c>
      <c r="M50" t="s">
        <v>145</v>
      </c>
      <c r="N50" t="s">
        <v>146</v>
      </c>
      <c r="O50" t="str">
        <f t="shared" si="5"/>
        <v xml:space="preserve">
</v>
      </c>
      <c r="P50" t="str">
        <f t="shared" si="6"/>
        <v xml:space="preserve"> </v>
      </c>
      <c r="Q50" t="str">
        <f t="shared" si="7"/>
        <v/>
      </c>
      <c r="R50" t="str">
        <f t="shared" si="8"/>
        <v/>
      </c>
      <c r="S50" t="str">
        <f t="shared" si="9"/>
        <v/>
      </c>
      <c r="T50" t="str">
        <f t="shared" si="10"/>
        <v/>
      </c>
      <c r="U50" t="str">
        <f t="shared" si="11"/>
        <v/>
      </c>
      <c r="V50">
        <f t="shared" si="12"/>
        <v>49</v>
      </c>
      <c r="W50" s="11" t="s">
        <v>147</v>
      </c>
      <c r="X50" s="12" t="s">
        <v>148</v>
      </c>
      <c r="Y50" s="12" t="s">
        <v>149</v>
      </c>
      <c r="Z50" s="12" t="s">
        <v>150</v>
      </c>
      <c r="AA50" s="1" t="str">
        <f>CONCATENATE(RBs!B15," ",RBs!A15)</f>
        <v>James Cook</v>
      </c>
      <c r="AB50" t="str">
        <f>RBs!E15</f>
        <v>RB</v>
      </c>
      <c r="AC50" t="str">
        <f>RBs!C15</f>
        <v>Bills</v>
      </c>
      <c r="AD50">
        <f>RBs!D15</f>
        <v>12</v>
      </c>
      <c r="AE50">
        <f>RBs!O15</f>
        <v>180</v>
      </c>
      <c r="AF50">
        <f>RBs!P15</f>
        <v>52</v>
      </c>
      <c r="AG50">
        <f>RBs!T15</f>
        <v>14</v>
      </c>
      <c r="AH50">
        <f>RBs!R15</f>
        <v>91</v>
      </c>
      <c r="AI50">
        <f t="shared" si="22"/>
        <v>52</v>
      </c>
      <c r="AJ50" t="str">
        <f t="shared" si="14"/>
        <v>James Cook</v>
      </c>
      <c r="AK50">
        <f t="shared" si="15"/>
        <v>26</v>
      </c>
      <c r="AL50">
        <f t="shared" si="16"/>
        <v>20</v>
      </c>
      <c r="AM50">
        <f t="shared" si="17"/>
        <v>21</v>
      </c>
      <c r="AN50">
        <f t="shared" si="23"/>
        <v>23</v>
      </c>
      <c r="AO50">
        <f t="shared" si="24"/>
        <v>9</v>
      </c>
      <c r="AP50">
        <f t="shared" si="25"/>
        <v>31</v>
      </c>
      <c r="AQ50">
        <f t="shared" si="26"/>
        <v>19</v>
      </c>
    </row>
    <row r="51" spans="2:43" x14ac:dyDescent="0.35">
      <c r="B51" t="str">
        <f t="shared" si="0"/>
        <v xml:space="preserve">&lt;li&gt; Aaron Jones, RB, Vikings. Bye: 6.  &lt;/li&gt; 
&lt;br&gt;&lt;br&gt;
</v>
      </c>
      <c r="C51" t="str">
        <f t="shared" si="1"/>
        <v xml:space="preserve">&lt;li&gt; Aaron Jones, RB, Vikings. Bye: 6.  -- &lt;b&gt;$25&lt;/b&gt; &lt;/li&gt; 
&lt;br&gt;&lt;br&gt;
</v>
      </c>
      <c r="D51" t="str">
        <f t="shared" si="2"/>
        <v xml:space="preserve">&lt;li&gt; Aaron Jones, RB, Vikings. Bye: 6.  -- &lt;b&gt;$16&lt;/b&gt; &lt;/li&gt; 
&lt;br&gt;&lt;br&gt;
</v>
      </c>
      <c r="E51" t="str">
        <f t="shared" si="3"/>
        <v xml:space="preserve">&lt;li&gt; Aaron Jones, RB, Vikings. Bye: 6.  -- &lt;b&gt;$31&lt;/b&gt; &lt;/li&gt; 
&lt;br&gt;&lt;br&gt;
</v>
      </c>
      <c r="F51" t="str">
        <f t="shared" si="4"/>
        <v xml:space="preserve">&lt;li&gt; Aaron Jones, RB, Vikings. Bye: 6.  -- &lt;b&gt;$21&lt;/b&gt; &lt;/li&gt; 
&lt;br&gt;&lt;br&gt;
</v>
      </c>
      <c r="G51" t="s">
        <v>139</v>
      </c>
      <c r="H51" t="s">
        <v>140</v>
      </c>
      <c r="I51" t="s">
        <v>141</v>
      </c>
      <c r="J51" t="s">
        <v>142</v>
      </c>
      <c r="K51" t="s">
        <v>143</v>
      </c>
      <c r="L51" t="s">
        <v>144</v>
      </c>
      <c r="M51" t="s">
        <v>145</v>
      </c>
      <c r="N51" t="s">
        <v>146</v>
      </c>
      <c r="O51" t="str">
        <f t="shared" si="5"/>
        <v xml:space="preserve">
</v>
      </c>
      <c r="P51" t="str">
        <f t="shared" si="6"/>
        <v xml:space="preserve">
&lt;br&gt;&lt;br&gt;
</v>
      </c>
      <c r="Q51" t="str">
        <f t="shared" si="7"/>
        <v/>
      </c>
      <c r="R51" t="str">
        <f t="shared" si="8"/>
        <v/>
      </c>
      <c r="S51" t="str">
        <f t="shared" si="9"/>
        <v/>
      </c>
      <c r="T51" t="str">
        <f t="shared" si="10"/>
        <v/>
      </c>
      <c r="U51" t="str">
        <f t="shared" si="11"/>
        <v/>
      </c>
      <c r="V51">
        <f t="shared" si="12"/>
        <v>50</v>
      </c>
      <c r="W51" s="11" t="s">
        <v>147</v>
      </c>
      <c r="X51" s="12" t="s">
        <v>148</v>
      </c>
      <c r="Y51" s="12" t="s">
        <v>149</v>
      </c>
      <c r="Z51" s="12" t="s">
        <v>150</v>
      </c>
      <c r="AA51" s="1" t="str">
        <f>CONCATENATE(RBs!B16," ",RBs!A16)</f>
        <v>Aaron Jones</v>
      </c>
      <c r="AB51" t="str">
        <f>RBs!E16</f>
        <v>RB</v>
      </c>
      <c r="AC51" t="str">
        <f>RBs!C16</f>
        <v>Vikings</v>
      </c>
      <c r="AD51">
        <f>RBs!D16</f>
        <v>6</v>
      </c>
      <c r="AE51">
        <f>RBs!O16</f>
        <v>184</v>
      </c>
      <c r="AF51">
        <f>RBs!P16</f>
        <v>56</v>
      </c>
      <c r="AG51">
        <f>RBs!T16</f>
        <v>26</v>
      </c>
      <c r="AH51">
        <f>RBs!R16</f>
        <v>90</v>
      </c>
      <c r="AI51">
        <f t="shared" si="22"/>
        <v>56</v>
      </c>
      <c r="AJ51" t="str">
        <f t="shared" si="14"/>
        <v>Aaron Jones</v>
      </c>
      <c r="AK51">
        <f t="shared" si="15"/>
        <v>28</v>
      </c>
      <c r="AL51">
        <f t="shared" si="16"/>
        <v>21</v>
      </c>
      <c r="AM51">
        <f t="shared" si="17"/>
        <v>23</v>
      </c>
      <c r="AN51">
        <f t="shared" si="23"/>
        <v>25</v>
      </c>
      <c r="AO51">
        <f t="shared" si="24"/>
        <v>16</v>
      </c>
      <c r="AP51">
        <f t="shared" si="25"/>
        <v>31</v>
      </c>
      <c r="AQ51">
        <f t="shared" si="26"/>
        <v>21</v>
      </c>
    </row>
    <row r="52" spans="2:43" x14ac:dyDescent="0.35">
      <c r="B52" t="str">
        <f t="shared" si="0"/>
        <v xml:space="preserve">&lt;li&gt; Kenneth Walker, RB, Seahawks. Bye: 10.  &lt;/li&gt;  </v>
      </c>
      <c r="C52" t="str">
        <f t="shared" si="1"/>
        <v xml:space="preserve">&lt;li&gt; Kenneth Walker, RB, Seahawks. Bye: 10.  -- &lt;b&gt;$33&lt;/b&gt; &lt;/li&gt;  </v>
      </c>
      <c r="D52" t="str">
        <f t="shared" si="2"/>
        <v xml:space="preserve">&lt;li&gt; Kenneth Walker, RB, Seahawks. Bye: 10.  -- &lt;b&gt;$25&lt;/b&gt; &lt;/li&gt;  </v>
      </c>
      <c r="E52" t="str">
        <f t="shared" si="3"/>
        <v xml:space="preserve">&lt;li&gt; Kenneth Walker, RB, Seahawks. Bye: 10.  -- &lt;b&gt;$29&lt;/b&gt; &lt;/li&gt;  </v>
      </c>
      <c r="F52" t="str">
        <f t="shared" si="4"/>
        <v xml:space="preserve">&lt;li&gt; Kenneth Walker, RB, Seahawks. Bye: 10.  -- &lt;b&gt;$27&lt;/b&gt; &lt;/li&gt;  </v>
      </c>
      <c r="G52" t="s">
        <v>139</v>
      </c>
      <c r="H52" t="s">
        <v>140</v>
      </c>
      <c r="I52" t="s">
        <v>141</v>
      </c>
      <c r="J52" t="s">
        <v>142</v>
      </c>
      <c r="K52" t="s">
        <v>143</v>
      </c>
      <c r="L52" t="s">
        <v>144</v>
      </c>
      <c r="M52" t="s">
        <v>145</v>
      </c>
      <c r="N52" t="s">
        <v>146</v>
      </c>
      <c r="O52" t="str">
        <f t="shared" si="5"/>
        <v xml:space="preserve">
</v>
      </c>
      <c r="P52" t="str">
        <f t="shared" si="6"/>
        <v xml:space="preserve"> </v>
      </c>
      <c r="Q52" t="str">
        <f t="shared" si="7"/>
        <v/>
      </c>
      <c r="R52" t="str">
        <f t="shared" si="8"/>
        <v/>
      </c>
      <c r="S52" t="str">
        <f t="shared" si="9"/>
        <v/>
      </c>
      <c r="T52" t="str">
        <f t="shared" si="10"/>
        <v/>
      </c>
      <c r="U52" t="str">
        <f t="shared" si="11"/>
        <v/>
      </c>
      <c r="V52">
        <f t="shared" si="12"/>
        <v>51</v>
      </c>
      <c r="W52" s="11" t="s">
        <v>147</v>
      </c>
      <c r="X52" s="12" t="s">
        <v>148</v>
      </c>
      <c r="Y52" s="12" t="s">
        <v>149</v>
      </c>
      <c r="Z52" s="12" t="s">
        <v>150</v>
      </c>
      <c r="AA52" s="1" t="str">
        <f>CONCATENATE(RBs!B17," ",RBs!A17)</f>
        <v>Kenneth Walker</v>
      </c>
      <c r="AB52" t="str">
        <f>RBs!E17</f>
        <v>RB</v>
      </c>
      <c r="AC52" t="str">
        <f>RBs!C17</f>
        <v>Seahawks</v>
      </c>
      <c r="AD52">
        <f>RBs!D17</f>
        <v>10</v>
      </c>
      <c r="AE52">
        <f>RBs!O17</f>
        <v>203</v>
      </c>
      <c r="AF52">
        <f>RBs!P17</f>
        <v>75</v>
      </c>
      <c r="AG52">
        <f>RBs!T17</f>
        <v>41</v>
      </c>
      <c r="AH52">
        <f>RBs!R17</f>
        <v>83</v>
      </c>
      <c r="AI52">
        <f t="shared" si="22"/>
        <v>75</v>
      </c>
      <c r="AJ52" t="str">
        <f t="shared" si="14"/>
        <v>Kenneth Walker</v>
      </c>
      <c r="AK52">
        <f t="shared" si="15"/>
        <v>37</v>
      </c>
      <c r="AL52">
        <f t="shared" si="16"/>
        <v>28</v>
      </c>
      <c r="AM52">
        <f t="shared" si="17"/>
        <v>30</v>
      </c>
      <c r="AN52">
        <f t="shared" si="23"/>
        <v>33</v>
      </c>
      <c r="AO52">
        <f t="shared" si="24"/>
        <v>25</v>
      </c>
      <c r="AP52">
        <f t="shared" si="25"/>
        <v>29</v>
      </c>
      <c r="AQ52">
        <f t="shared" si="26"/>
        <v>27</v>
      </c>
    </row>
    <row r="53" spans="2:43" x14ac:dyDescent="0.35">
      <c r="B53" t="str">
        <f t="shared" si="0"/>
        <v xml:space="preserve">&lt;li&gt; James Conner, RB, Cardinals. Bye: 11.  &lt;/li&gt;  </v>
      </c>
      <c r="C53" t="str">
        <f t="shared" si="1"/>
        <v xml:space="preserve">&lt;li&gt; James Conner, RB, Cardinals. Bye: 11.  -- &lt;b&gt;$27&lt;/b&gt; &lt;/li&gt;  </v>
      </c>
      <c r="D53" t="str">
        <f t="shared" si="2"/>
        <v xml:space="preserve">&lt;li&gt; James Conner, RB, Cardinals. Bye: 11.  -- &lt;b&gt;$19&lt;/b&gt; &lt;/li&gt;  </v>
      </c>
      <c r="E53" t="str">
        <f t="shared" si="3"/>
        <v xml:space="preserve">&lt;li&gt; James Conner, RB, Cardinals. Bye: 11.  -- &lt;b&gt;$26&lt;/b&gt; &lt;/li&gt;  </v>
      </c>
      <c r="F53" t="str">
        <f t="shared" si="4"/>
        <v xml:space="preserve">&lt;li&gt; James Conner, RB, Cardinals. Bye: 11.  -- &lt;b&gt;$23&lt;/b&gt; &lt;/li&gt;  </v>
      </c>
      <c r="G53" t="s">
        <v>139</v>
      </c>
      <c r="H53" t="s">
        <v>140</v>
      </c>
      <c r="I53" t="s">
        <v>141</v>
      </c>
      <c r="J53" t="s">
        <v>142</v>
      </c>
      <c r="K53" t="s">
        <v>143</v>
      </c>
      <c r="L53" t="s">
        <v>144</v>
      </c>
      <c r="M53" t="s">
        <v>145</v>
      </c>
      <c r="N53" t="s">
        <v>146</v>
      </c>
      <c r="O53" t="str">
        <f t="shared" si="5"/>
        <v xml:space="preserve">
</v>
      </c>
      <c r="P53" t="str">
        <f t="shared" si="6"/>
        <v xml:space="preserve"> </v>
      </c>
      <c r="Q53" t="str">
        <f t="shared" si="7"/>
        <v/>
      </c>
      <c r="R53" t="str">
        <f t="shared" si="8"/>
        <v/>
      </c>
      <c r="S53" t="str">
        <f t="shared" si="9"/>
        <v/>
      </c>
      <c r="T53" t="str">
        <f t="shared" si="10"/>
        <v/>
      </c>
      <c r="U53" t="str">
        <f t="shared" si="11"/>
        <v/>
      </c>
      <c r="V53">
        <f t="shared" si="12"/>
        <v>52</v>
      </c>
      <c r="W53" s="11" t="s">
        <v>147</v>
      </c>
      <c r="X53" s="12" t="s">
        <v>148</v>
      </c>
      <c r="Y53" s="12" t="s">
        <v>149</v>
      </c>
      <c r="Z53" s="12" t="s">
        <v>150</v>
      </c>
      <c r="AA53" s="1" t="str">
        <f>CONCATENATE(RBs!B18," ",RBs!A18)</f>
        <v>James Conner</v>
      </c>
      <c r="AB53" t="str">
        <f>RBs!E18</f>
        <v>RB</v>
      </c>
      <c r="AC53" t="str">
        <f>RBs!C18</f>
        <v>Cardinals</v>
      </c>
      <c r="AD53">
        <f>RBs!D18</f>
        <v>11</v>
      </c>
      <c r="AE53">
        <f>RBs!O18</f>
        <v>190</v>
      </c>
      <c r="AF53">
        <f>RBs!P18</f>
        <v>62</v>
      </c>
      <c r="AG53">
        <f>RBs!T18</f>
        <v>32</v>
      </c>
      <c r="AH53">
        <f>RBs!R18</f>
        <v>76</v>
      </c>
      <c r="AI53">
        <f t="shared" si="22"/>
        <v>62</v>
      </c>
      <c r="AJ53" t="str">
        <f t="shared" si="14"/>
        <v>James Conner</v>
      </c>
      <c r="AK53">
        <f t="shared" si="15"/>
        <v>31</v>
      </c>
      <c r="AL53">
        <f t="shared" si="16"/>
        <v>23</v>
      </c>
      <c r="AM53">
        <f t="shared" si="17"/>
        <v>25</v>
      </c>
      <c r="AN53">
        <f t="shared" si="23"/>
        <v>27</v>
      </c>
      <c r="AO53">
        <f t="shared" si="24"/>
        <v>19</v>
      </c>
      <c r="AP53">
        <f t="shared" si="25"/>
        <v>26</v>
      </c>
      <c r="AQ53">
        <f t="shared" si="26"/>
        <v>23</v>
      </c>
    </row>
    <row r="54" spans="2:43" x14ac:dyDescent="0.35">
      <c r="B54" t="str">
        <f t="shared" si="0"/>
        <v xml:space="preserve">&lt;li&gt; De'Von Achane, RB, Dolphins. Bye: 6.  &lt;/li&gt;  </v>
      </c>
      <c r="C54" t="str">
        <f t="shared" si="1"/>
        <v xml:space="preserve">&lt;li&gt; De'Von Achane, RB, Dolphins. Bye: 6.  -- &lt;b&gt;$25&lt;/b&gt; &lt;/li&gt;  </v>
      </c>
      <c r="D54" t="str">
        <f t="shared" si="2"/>
        <v xml:space="preserve">&lt;li&gt; De'Von Achane, RB, Dolphins. Bye: 6.  -- &lt;b&gt;$23&lt;/b&gt; &lt;/li&gt;  </v>
      </c>
      <c r="E54" t="str">
        <f t="shared" si="3"/>
        <v xml:space="preserve">&lt;li&gt; De'Von Achane, RB, Dolphins. Bye: 6.  -- &lt;b&gt;$24&lt;/b&gt; &lt;/li&gt;  </v>
      </c>
      <c r="F54" t="str">
        <f t="shared" si="4"/>
        <v xml:space="preserve">&lt;li&gt; De'Von Achane, RB, Dolphins. Bye: 6.  -- &lt;b&gt;$21&lt;/b&gt; &lt;/li&gt;  </v>
      </c>
      <c r="G54" t="s">
        <v>139</v>
      </c>
      <c r="H54" t="s">
        <v>140</v>
      </c>
      <c r="I54" t="s">
        <v>141</v>
      </c>
      <c r="J54" t="s">
        <v>142</v>
      </c>
      <c r="K54" t="s">
        <v>143</v>
      </c>
      <c r="L54" t="s">
        <v>144</v>
      </c>
      <c r="M54" t="s">
        <v>145</v>
      </c>
      <c r="N54" t="s">
        <v>146</v>
      </c>
      <c r="O54" t="str">
        <f t="shared" si="5"/>
        <v xml:space="preserve">
</v>
      </c>
      <c r="P54" t="str">
        <f t="shared" si="6"/>
        <v xml:space="preserve"> </v>
      </c>
      <c r="Q54" t="str">
        <f t="shared" si="7"/>
        <v/>
      </c>
      <c r="R54" t="str">
        <f t="shared" si="8"/>
        <v/>
      </c>
      <c r="S54" t="str">
        <f t="shared" si="9"/>
        <v/>
      </c>
      <c r="T54" t="str">
        <f t="shared" si="10"/>
        <v/>
      </c>
      <c r="U54" t="str">
        <f t="shared" si="11"/>
        <v/>
      </c>
      <c r="V54">
        <f t="shared" si="12"/>
        <v>53</v>
      </c>
      <c r="W54" s="11" t="s">
        <v>147</v>
      </c>
      <c r="X54" s="12" t="s">
        <v>148</v>
      </c>
      <c r="Y54" s="12" t="s">
        <v>149</v>
      </c>
      <c r="Z54" s="12" t="s">
        <v>150</v>
      </c>
      <c r="AA54" s="1" t="str">
        <f>CONCATENATE(RBs!B19," ",RBs!A19)</f>
        <v>De'Von Achane</v>
      </c>
      <c r="AB54" t="str">
        <f>RBs!E19</f>
        <v>RB</v>
      </c>
      <c r="AC54" t="str">
        <f>RBs!C19</f>
        <v>Dolphins</v>
      </c>
      <c r="AD54">
        <f>RBs!D19</f>
        <v>6</v>
      </c>
      <c r="AE54">
        <f>RBs!O19</f>
        <v>185</v>
      </c>
      <c r="AF54">
        <f>RBs!P19</f>
        <v>57</v>
      </c>
      <c r="AG54">
        <f>RBs!T19</f>
        <v>38</v>
      </c>
      <c r="AH54">
        <f>RBs!R19</f>
        <v>70</v>
      </c>
      <c r="AI54">
        <f t="shared" si="22"/>
        <v>57</v>
      </c>
      <c r="AJ54" t="str">
        <f t="shared" si="14"/>
        <v>De'Von Achane</v>
      </c>
      <c r="AK54">
        <f t="shared" si="15"/>
        <v>28</v>
      </c>
      <c r="AL54">
        <f t="shared" si="16"/>
        <v>22</v>
      </c>
      <c r="AM54">
        <f t="shared" si="17"/>
        <v>23</v>
      </c>
      <c r="AN54">
        <f t="shared" si="23"/>
        <v>25</v>
      </c>
      <c r="AO54">
        <f t="shared" si="24"/>
        <v>23</v>
      </c>
      <c r="AP54">
        <f t="shared" si="25"/>
        <v>24</v>
      </c>
      <c r="AQ54">
        <f t="shared" si="26"/>
        <v>21</v>
      </c>
    </row>
    <row r="55" spans="2:43" x14ac:dyDescent="0.35">
      <c r="B55" t="str">
        <f t="shared" si="0"/>
        <v xml:space="preserve">&lt;li&gt; Rhamondre Stevenson, RB, Patriots. Bye: 0.  &lt;/li&gt;  </v>
      </c>
      <c r="C55" t="str">
        <f t="shared" si="1"/>
        <v xml:space="preserve">&lt;li&gt; Rhamondre Stevenson, RB, Patriots. Bye: 0.  -- &lt;b&gt;$13&lt;/b&gt; &lt;/li&gt;  </v>
      </c>
      <c r="D55" t="str">
        <f t="shared" si="2"/>
        <v xml:space="preserve">&lt;li&gt; Rhamondre Stevenson, RB, Patriots. Bye: 0.  -- &lt;b&gt;$3&lt;/b&gt; &lt;/li&gt;  </v>
      </c>
      <c r="E55" t="str">
        <f t="shared" si="3"/>
        <v xml:space="preserve">&lt;li&gt; Rhamondre Stevenson, RB, Patriots. Bye: 0.  -- &lt;b&gt;$19&lt;/b&gt; &lt;/li&gt;  </v>
      </c>
      <c r="F55" t="str">
        <f t="shared" si="4"/>
        <v xml:space="preserve">&lt;li&gt; Rhamondre Stevenson, RB, Patriots. Bye: 0.  -- &lt;b&gt;$11&lt;/b&gt; &lt;/li&gt;  </v>
      </c>
      <c r="G55" t="s">
        <v>139</v>
      </c>
      <c r="H55" t="s">
        <v>140</v>
      </c>
      <c r="I55" t="s">
        <v>141</v>
      </c>
      <c r="J55" t="s">
        <v>142</v>
      </c>
      <c r="K55" t="s">
        <v>143</v>
      </c>
      <c r="L55" t="s">
        <v>144</v>
      </c>
      <c r="M55" t="s">
        <v>145</v>
      </c>
      <c r="N55" t="s">
        <v>146</v>
      </c>
      <c r="O55" t="str">
        <f t="shared" si="5"/>
        <v xml:space="preserve">
</v>
      </c>
      <c r="P55" t="str">
        <f t="shared" si="6"/>
        <v xml:space="preserve"> </v>
      </c>
      <c r="Q55" t="str">
        <f t="shared" si="7"/>
        <v/>
      </c>
      <c r="R55" t="str">
        <f t="shared" si="8"/>
        <v/>
      </c>
      <c r="S55" t="str">
        <f t="shared" si="9"/>
        <v/>
      </c>
      <c r="T55" t="str">
        <f t="shared" si="10"/>
        <v/>
      </c>
      <c r="U55" t="str">
        <f t="shared" si="11"/>
        <v/>
      </c>
      <c r="V55">
        <f t="shared" si="12"/>
        <v>54</v>
      </c>
      <c r="W55" s="11" t="s">
        <v>147</v>
      </c>
      <c r="X55" s="12" t="s">
        <v>148</v>
      </c>
      <c r="Y55" s="12" t="s">
        <v>149</v>
      </c>
      <c r="Z55" s="12" t="s">
        <v>150</v>
      </c>
      <c r="AA55" s="1" t="str">
        <f>CONCATENATE(RBs!B20," ",RBs!A20)</f>
        <v>Rhamondre Stevenson</v>
      </c>
      <c r="AB55" t="str">
        <f>RBs!E20</f>
        <v>RB</v>
      </c>
      <c r="AC55" t="str">
        <f>RBs!C20</f>
        <v>Patriots</v>
      </c>
      <c r="AD55">
        <f>RBs!D20</f>
        <v>0</v>
      </c>
      <c r="AE55">
        <f>RBs!O20</f>
        <v>157</v>
      </c>
      <c r="AF55">
        <f>RBs!P20</f>
        <v>29</v>
      </c>
      <c r="AG55">
        <f>RBs!T20</f>
        <v>4</v>
      </c>
      <c r="AH55">
        <f>RBs!R20</f>
        <v>54</v>
      </c>
      <c r="AI55">
        <f t="shared" si="22"/>
        <v>29</v>
      </c>
      <c r="AJ55" t="str">
        <f t="shared" si="14"/>
        <v>Rhamondre Stevenson</v>
      </c>
      <c r="AK55">
        <f t="shared" si="15"/>
        <v>14</v>
      </c>
      <c r="AL55">
        <f t="shared" si="16"/>
        <v>11</v>
      </c>
      <c r="AM55">
        <f t="shared" si="17"/>
        <v>12</v>
      </c>
      <c r="AN55">
        <f t="shared" si="23"/>
        <v>13</v>
      </c>
      <c r="AO55">
        <f t="shared" si="24"/>
        <v>3</v>
      </c>
      <c r="AP55">
        <f t="shared" si="25"/>
        <v>19</v>
      </c>
      <c r="AQ55">
        <f t="shared" si="26"/>
        <v>11</v>
      </c>
    </row>
    <row r="56" spans="2:43" x14ac:dyDescent="0.35">
      <c r="B56" t="str">
        <f t="shared" si="0"/>
        <v xml:space="preserve">&lt;li&gt; Jaylen Warren, RB, Steelers. Bye: 9.  &lt;/li&gt; 
&lt;br&gt;&lt;br&gt;
</v>
      </c>
      <c r="C56" t="str">
        <f t="shared" si="1"/>
        <v xml:space="preserve">&lt;li&gt; Jaylen Warren, RB, Steelers. Bye: 9.  -- &lt;b&gt;$10&lt;/b&gt; &lt;/li&gt; 
&lt;br&gt;&lt;br&gt;
</v>
      </c>
      <c r="D56" t="str">
        <f t="shared" si="2"/>
        <v xml:space="preserve">&lt;li&gt; Jaylen Warren, RB, Steelers. Bye: 9.  -- &lt;b&gt;$3&lt;/b&gt; &lt;/li&gt; 
&lt;br&gt;&lt;br&gt;
</v>
      </c>
      <c r="E56" t="str">
        <f t="shared" si="3"/>
        <v xml:space="preserve">&lt;li&gt; Jaylen Warren, RB, Steelers. Bye: 9.  -- &lt;b&gt;$19&lt;/b&gt; &lt;/li&gt; 
&lt;br&gt;&lt;br&gt;
</v>
      </c>
      <c r="F56" t="str">
        <f t="shared" si="4"/>
        <v xml:space="preserve">&lt;li&gt; Jaylen Warren, RB, Steelers. Bye: 9.  -- &lt;b&gt;$8&lt;/b&gt; &lt;/li&gt; 
&lt;br&gt;&lt;br&gt;
</v>
      </c>
      <c r="G56" t="s">
        <v>139</v>
      </c>
      <c r="H56" t="s">
        <v>140</v>
      </c>
      <c r="I56" t="s">
        <v>141</v>
      </c>
      <c r="J56" t="s">
        <v>142</v>
      </c>
      <c r="K56" t="s">
        <v>143</v>
      </c>
      <c r="L56" t="s">
        <v>144</v>
      </c>
      <c r="M56" t="s">
        <v>145</v>
      </c>
      <c r="N56" t="s">
        <v>146</v>
      </c>
      <c r="O56" t="str">
        <f t="shared" si="5"/>
        <v xml:space="preserve">
</v>
      </c>
      <c r="P56" t="str">
        <f t="shared" si="6"/>
        <v xml:space="preserve">
&lt;br&gt;&lt;br&gt;
</v>
      </c>
      <c r="Q56" t="str">
        <f t="shared" si="7"/>
        <v/>
      </c>
      <c r="R56" t="str">
        <f t="shared" si="8"/>
        <v/>
      </c>
      <c r="S56" t="str">
        <f t="shared" si="9"/>
        <v/>
      </c>
      <c r="T56" t="str">
        <f t="shared" si="10"/>
        <v/>
      </c>
      <c r="U56" t="str">
        <f t="shared" si="11"/>
        <v/>
      </c>
      <c r="V56">
        <f t="shared" si="12"/>
        <v>55</v>
      </c>
      <c r="W56" s="11" t="s">
        <v>147</v>
      </c>
      <c r="X56" s="12" t="s">
        <v>148</v>
      </c>
      <c r="Y56" s="12" t="s">
        <v>149</v>
      </c>
      <c r="Z56" s="12" t="s">
        <v>150</v>
      </c>
      <c r="AA56" s="1" t="str">
        <f>CONCATENATE(RBs!B21," ",RBs!A21)</f>
        <v>Jaylen Warren</v>
      </c>
      <c r="AB56" t="str">
        <f>RBs!E21</f>
        <v>RB</v>
      </c>
      <c r="AC56" t="str">
        <f>RBs!C21</f>
        <v>Steelers</v>
      </c>
      <c r="AD56">
        <f>RBs!D21</f>
        <v>9</v>
      </c>
      <c r="AE56">
        <f>RBs!O21</f>
        <v>149</v>
      </c>
      <c r="AF56">
        <f>RBs!P21</f>
        <v>21</v>
      </c>
      <c r="AG56">
        <f>RBs!T21</f>
        <v>5</v>
      </c>
      <c r="AH56">
        <f>RBs!R21</f>
        <v>53</v>
      </c>
      <c r="AI56">
        <f t="shared" si="22"/>
        <v>21</v>
      </c>
      <c r="AJ56" t="str">
        <f t="shared" si="14"/>
        <v>Jaylen Warren</v>
      </c>
      <c r="AK56">
        <f t="shared" si="15"/>
        <v>10</v>
      </c>
      <c r="AL56">
        <f t="shared" si="16"/>
        <v>8</v>
      </c>
      <c r="AM56">
        <f t="shared" si="17"/>
        <v>9</v>
      </c>
      <c r="AN56">
        <f t="shared" si="23"/>
        <v>10</v>
      </c>
      <c r="AO56">
        <f t="shared" si="24"/>
        <v>3</v>
      </c>
      <c r="AP56">
        <f t="shared" si="25"/>
        <v>19</v>
      </c>
      <c r="AQ56">
        <f t="shared" si="26"/>
        <v>8</v>
      </c>
    </row>
    <row r="57" spans="2:43" x14ac:dyDescent="0.35">
      <c r="B57" t="str">
        <f t="shared" si="0"/>
        <v xml:space="preserve">&lt;li&gt; Tyjae Spears, RB, Titans. Bye: 5.  &lt;/li&gt;  </v>
      </c>
      <c r="C57" t="str">
        <f t="shared" si="1"/>
        <v xml:space="preserve">&lt;li&gt; Tyjae Spears, RB, Titans. Bye: 5.  -- &lt;b&gt;$5&lt;/b&gt; &lt;/li&gt;  </v>
      </c>
      <c r="D57" t="str">
        <f t="shared" si="2"/>
        <v xml:space="preserve">&lt;li&gt; Tyjae Spears, RB, Titans. Bye: 5.  -- &lt;b&gt;$1&lt;/b&gt; &lt;/li&gt;  </v>
      </c>
      <c r="E57" t="str">
        <f t="shared" si="3"/>
        <v xml:space="preserve">&lt;li&gt; Tyjae Spears, RB, Titans. Bye: 5.  -- &lt;b&gt;$18&lt;/b&gt; &lt;/li&gt;  </v>
      </c>
      <c r="F57" t="str">
        <f t="shared" si="4"/>
        <v xml:space="preserve">&lt;li&gt; Tyjae Spears, RB, Titans. Bye: 5.  -- &lt;b&gt;$4&lt;/b&gt; &lt;/li&gt;  </v>
      </c>
      <c r="G57" t="s">
        <v>139</v>
      </c>
      <c r="H57" t="s">
        <v>140</v>
      </c>
      <c r="I57" t="s">
        <v>141</v>
      </c>
      <c r="J57" t="s">
        <v>142</v>
      </c>
      <c r="K57" t="s">
        <v>143</v>
      </c>
      <c r="L57" t="s">
        <v>144</v>
      </c>
      <c r="M57" t="s">
        <v>145</v>
      </c>
      <c r="N57" t="s">
        <v>146</v>
      </c>
      <c r="O57" t="str">
        <f t="shared" si="5"/>
        <v xml:space="preserve">
</v>
      </c>
      <c r="P57" t="str">
        <f t="shared" si="6"/>
        <v xml:space="preserve"> </v>
      </c>
      <c r="Q57" t="str">
        <f t="shared" si="7"/>
        <v/>
      </c>
      <c r="R57" t="str">
        <f t="shared" si="8"/>
        <v/>
      </c>
      <c r="S57" t="str">
        <f t="shared" si="9"/>
        <v/>
      </c>
      <c r="T57" t="str">
        <f t="shared" si="10"/>
        <v/>
      </c>
      <c r="U57" t="str">
        <f t="shared" si="11"/>
        <v/>
      </c>
      <c r="V57">
        <f t="shared" si="12"/>
        <v>56</v>
      </c>
      <c r="W57" s="11" t="s">
        <v>147</v>
      </c>
      <c r="X57" s="12" t="s">
        <v>148</v>
      </c>
      <c r="Y57" s="12" t="s">
        <v>149</v>
      </c>
      <c r="Z57" s="12" t="s">
        <v>150</v>
      </c>
      <c r="AA57" s="1" t="str">
        <f>CONCATENATE(RBs!B22," ",RBs!A22)</f>
        <v>Tyjae Spears</v>
      </c>
      <c r="AB57" t="str">
        <f>RBs!E22</f>
        <v>RB</v>
      </c>
      <c r="AC57" t="str">
        <f>RBs!C22</f>
        <v>Titans</v>
      </c>
      <c r="AD57">
        <f>RBs!D22</f>
        <v>5</v>
      </c>
      <c r="AE57">
        <f>RBs!O22</f>
        <v>138</v>
      </c>
      <c r="AF57">
        <f>RBs!P22</f>
        <v>10</v>
      </c>
      <c r="AG57">
        <f>RBs!T22</f>
        <v>-3</v>
      </c>
      <c r="AH57">
        <f>RBs!R22</f>
        <v>52</v>
      </c>
      <c r="AI57">
        <f t="shared" si="22"/>
        <v>10</v>
      </c>
      <c r="AJ57" t="str">
        <f t="shared" si="14"/>
        <v>Tyjae Spears</v>
      </c>
      <c r="AK57">
        <f t="shared" si="15"/>
        <v>5</v>
      </c>
      <c r="AL57">
        <f t="shared" si="16"/>
        <v>4</v>
      </c>
      <c r="AM57">
        <f t="shared" si="17"/>
        <v>4</v>
      </c>
      <c r="AN57">
        <f t="shared" si="23"/>
        <v>5</v>
      </c>
      <c r="AO57">
        <f t="shared" si="24"/>
        <v>1</v>
      </c>
      <c r="AP57">
        <f t="shared" si="25"/>
        <v>18</v>
      </c>
      <c r="AQ57">
        <f t="shared" si="26"/>
        <v>4</v>
      </c>
    </row>
    <row r="58" spans="2:43" x14ac:dyDescent="0.35">
      <c r="B58" t="str">
        <f t="shared" si="0"/>
        <v xml:space="preserve">&lt;li&gt; Najee Harris, RB, Steelers. Bye: 9.  &lt;/li&gt;  </v>
      </c>
      <c r="C58" t="str">
        <f t="shared" si="1"/>
        <v xml:space="preserve">&lt;li&gt; Najee Harris, RB, Steelers. Bye: 9.  -- &lt;b&gt;$19&lt;/b&gt; &lt;/li&gt;  </v>
      </c>
      <c r="D58" t="str">
        <f t="shared" si="2"/>
        <v xml:space="preserve">&lt;li&gt; Najee Harris, RB, Steelers. Bye: 9.  -- &lt;b&gt;$13&lt;/b&gt; &lt;/li&gt;  </v>
      </c>
      <c r="E58" t="str">
        <f t="shared" si="3"/>
        <v xml:space="preserve">&lt;li&gt; Najee Harris, RB, Steelers. Bye: 9.  -- &lt;b&gt;$17&lt;/b&gt; &lt;/li&gt;  </v>
      </c>
      <c r="F58" t="str">
        <f t="shared" si="4"/>
        <v xml:space="preserve">&lt;li&gt; Najee Harris, RB, Steelers. Bye: 9.  -- &lt;b&gt;$16&lt;/b&gt; &lt;/li&gt;  </v>
      </c>
      <c r="G58" t="s">
        <v>139</v>
      </c>
      <c r="H58" t="s">
        <v>140</v>
      </c>
      <c r="I58" t="s">
        <v>141</v>
      </c>
      <c r="J58" t="s">
        <v>142</v>
      </c>
      <c r="K58" t="s">
        <v>143</v>
      </c>
      <c r="L58" t="s">
        <v>144</v>
      </c>
      <c r="M58" t="s">
        <v>145</v>
      </c>
      <c r="N58" t="s">
        <v>146</v>
      </c>
      <c r="O58" t="str">
        <f t="shared" si="5"/>
        <v xml:space="preserve">
</v>
      </c>
      <c r="P58" t="str">
        <f t="shared" si="6"/>
        <v xml:space="preserve"> </v>
      </c>
      <c r="Q58" t="str">
        <f t="shared" si="7"/>
        <v/>
      </c>
      <c r="R58" t="str">
        <f t="shared" si="8"/>
        <v/>
      </c>
      <c r="S58" t="str">
        <f t="shared" si="9"/>
        <v/>
      </c>
      <c r="T58" t="str">
        <f t="shared" si="10"/>
        <v/>
      </c>
      <c r="U58" t="str">
        <f t="shared" si="11"/>
        <v/>
      </c>
      <c r="V58">
        <f t="shared" si="12"/>
        <v>57</v>
      </c>
      <c r="W58" s="11" t="s">
        <v>147</v>
      </c>
      <c r="X58" s="12" t="s">
        <v>148</v>
      </c>
      <c r="Y58" s="12" t="s">
        <v>149</v>
      </c>
      <c r="Z58" s="12" t="s">
        <v>150</v>
      </c>
      <c r="AA58" s="1" t="str">
        <f>CONCATENATE(RBs!B23," ",RBs!A23)</f>
        <v>Najee Harris</v>
      </c>
      <c r="AB58" t="str">
        <f>RBs!E23</f>
        <v>RB</v>
      </c>
      <c r="AC58" t="str">
        <f>RBs!C23</f>
        <v>Steelers</v>
      </c>
      <c r="AD58">
        <f>RBs!D23</f>
        <v>9</v>
      </c>
      <c r="AE58">
        <f>RBs!O23</f>
        <v>171</v>
      </c>
      <c r="AF58">
        <f>RBs!P23</f>
        <v>43</v>
      </c>
      <c r="AG58">
        <f>RBs!T23</f>
        <v>21</v>
      </c>
      <c r="AH58">
        <f>RBs!R23</f>
        <v>50</v>
      </c>
      <c r="AI58">
        <f t="shared" si="22"/>
        <v>43</v>
      </c>
      <c r="AJ58" t="str">
        <f t="shared" si="14"/>
        <v>Najee Harris</v>
      </c>
      <c r="AK58">
        <f t="shared" si="15"/>
        <v>21</v>
      </c>
      <c r="AL58">
        <f t="shared" si="16"/>
        <v>16</v>
      </c>
      <c r="AM58">
        <f t="shared" si="17"/>
        <v>18</v>
      </c>
      <c r="AN58">
        <f t="shared" si="23"/>
        <v>19</v>
      </c>
      <c r="AO58">
        <f t="shared" si="24"/>
        <v>13</v>
      </c>
      <c r="AP58">
        <f t="shared" si="25"/>
        <v>17</v>
      </c>
      <c r="AQ58">
        <f t="shared" si="26"/>
        <v>16</v>
      </c>
    </row>
    <row r="59" spans="2:43" x14ac:dyDescent="0.35">
      <c r="B59" t="str">
        <f t="shared" si="0"/>
        <v xml:space="preserve">&lt;li&gt; Tony Pollard, RB, Titans. Bye: 5.  &lt;/li&gt;  </v>
      </c>
      <c r="C59" t="str">
        <f t="shared" si="1"/>
        <v xml:space="preserve">&lt;li&gt; Tony Pollard, RB, Titans. Bye: 5.  -- &lt;b&gt;$18&lt;/b&gt; &lt;/li&gt;  </v>
      </c>
      <c r="D59" t="str">
        <f t="shared" si="2"/>
        <v xml:space="preserve">&lt;li&gt; Tony Pollard, RB, Titans. Bye: 5.  -- &lt;b&gt;$13&lt;/b&gt; &lt;/li&gt;  </v>
      </c>
      <c r="E59" t="str">
        <f t="shared" si="3"/>
        <v xml:space="preserve">&lt;li&gt; Tony Pollard, RB, Titans. Bye: 5.  -- &lt;b&gt;$17&lt;/b&gt; &lt;/li&gt;  </v>
      </c>
      <c r="F59" t="str">
        <f t="shared" si="4"/>
        <v xml:space="preserve">&lt;li&gt; Tony Pollard, RB, Titans. Bye: 5.  -- &lt;b&gt;$15&lt;/b&gt; &lt;/li&gt;  </v>
      </c>
      <c r="G59" t="s">
        <v>139</v>
      </c>
      <c r="H59" t="s">
        <v>140</v>
      </c>
      <c r="I59" t="s">
        <v>141</v>
      </c>
      <c r="J59" t="s">
        <v>142</v>
      </c>
      <c r="K59" t="s">
        <v>143</v>
      </c>
      <c r="L59" t="s">
        <v>144</v>
      </c>
      <c r="M59" t="s">
        <v>145</v>
      </c>
      <c r="N59" t="s">
        <v>146</v>
      </c>
      <c r="O59" t="str">
        <f t="shared" si="5"/>
        <v xml:space="preserve">
</v>
      </c>
      <c r="P59" t="str">
        <f t="shared" si="6"/>
        <v xml:space="preserve"> </v>
      </c>
      <c r="Q59" t="str">
        <f t="shared" si="7"/>
        <v/>
      </c>
      <c r="R59" t="str">
        <f t="shared" si="8"/>
        <v/>
      </c>
      <c r="S59" t="str">
        <f t="shared" si="9"/>
        <v/>
      </c>
      <c r="T59" t="str">
        <f t="shared" si="10"/>
        <v/>
      </c>
      <c r="U59" t="str">
        <f t="shared" si="11"/>
        <v/>
      </c>
      <c r="V59">
        <f t="shared" si="12"/>
        <v>58</v>
      </c>
      <c r="W59" s="11" t="s">
        <v>147</v>
      </c>
      <c r="X59" s="12" t="s">
        <v>148</v>
      </c>
      <c r="Y59" s="12" t="s">
        <v>149</v>
      </c>
      <c r="Z59" s="12" t="s">
        <v>150</v>
      </c>
      <c r="AA59" s="1" t="str">
        <f>CONCATENATE(RBs!B24," ",RBs!A24)</f>
        <v>Tony Pollard</v>
      </c>
      <c r="AB59" t="str">
        <f>RBs!E24</f>
        <v>RB</v>
      </c>
      <c r="AC59" t="str">
        <f>RBs!C24</f>
        <v>Titans</v>
      </c>
      <c r="AD59">
        <f>RBs!D24</f>
        <v>5</v>
      </c>
      <c r="AE59">
        <f>RBs!O24</f>
        <v>169</v>
      </c>
      <c r="AF59">
        <f>RBs!P24</f>
        <v>41</v>
      </c>
      <c r="AG59">
        <f>RBs!T24</f>
        <v>22</v>
      </c>
      <c r="AH59">
        <f>RBs!R24</f>
        <v>50</v>
      </c>
      <c r="AI59">
        <f t="shared" si="22"/>
        <v>41</v>
      </c>
      <c r="AJ59" t="str">
        <f t="shared" si="14"/>
        <v>Tony Pollard</v>
      </c>
      <c r="AK59">
        <f t="shared" si="15"/>
        <v>20</v>
      </c>
      <c r="AL59">
        <f t="shared" si="16"/>
        <v>16</v>
      </c>
      <c r="AM59">
        <f t="shared" si="17"/>
        <v>17</v>
      </c>
      <c r="AN59">
        <f t="shared" si="23"/>
        <v>18</v>
      </c>
      <c r="AO59">
        <f t="shared" si="24"/>
        <v>13</v>
      </c>
      <c r="AP59">
        <f t="shared" si="25"/>
        <v>17</v>
      </c>
      <c r="AQ59">
        <f t="shared" si="26"/>
        <v>15</v>
      </c>
    </row>
    <row r="60" spans="2:43" x14ac:dyDescent="0.35">
      <c r="B60" t="str">
        <f t="shared" si="0"/>
        <v xml:space="preserve">&lt;li&gt; Austin Ekeler, RB, Redskins. Bye: 14.  &lt;/li&gt;  </v>
      </c>
      <c r="C60" t="str">
        <f t="shared" si="1"/>
        <v xml:space="preserve">&lt;li&gt; Austin Ekeler, RB, Redskins. Bye: 14.  -- &lt;b&gt;$5&lt;/b&gt; &lt;/li&gt;  </v>
      </c>
      <c r="D60" t="str">
        <f t="shared" si="2"/>
        <v xml:space="preserve">&lt;li&gt; Austin Ekeler, RB, Redskins. Bye: 14.  -- &lt;b&gt;$1&lt;/b&gt; &lt;/li&gt;  </v>
      </c>
      <c r="E60" t="str">
        <f t="shared" si="3"/>
        <v xml:space="preserve">&lt;li&gt; Austin Ekeler, RB, Redskins. Bye: 14.  -- &lt;b&gt;$16&lt;/b&gt; &lt;/li&gt;  </v>
      </c>
      <c r="F60" t="str">
        <f t="shared" si="4"/>
        <v xml:space="preserve">&lt;li&gt; Austin Ekeler, RB, Redskins. Bye: 14.  -- &lt;b&gt;$4&lt;/b&gt; &lt;/li&gt;  </v>
      </c>
      <c r="G60" t="s">
        <v>139</v>
      </c>
      <c r="H60" t="s">
        <v>140</v>
      </c>
      <c r="I60" t="s">
        <v>141</v>
      </c>
      <c r="J60" t="s">
        <v>142</v>
      </c>
      <c r="K60" t="s">
        <v>143</v>
      </c>
      <c r="L60" t="s">
        <v>144</v>
      </c>
      <c r="M60" t="s">
        <v>145</v>
      </c>
      <c r="N60" t="s">
        <v>146</v>
      </c>
      <c r="O60" t="str">
        <f t="shared" si="5"/>
        <v xml:space="preserve">
</v>
      </c>
      <c r="P60" t="str">
        <f t="shared" si="6"/>
        <v xml:space="preserve"> </v>
      </c>
      <c r="Q60" t="str">
        <f t="shared" si="7"/>
        <v/>
      </c>
      <c r="R60" t="str">
        <f t="shared" si="8"/>
        <v/>
      </c>
      <c r="S60" t="str">
        <f t="shared" si="9"/>
        <v/>
      </c>
      <c r="T60" t="str">
        <f t="shared" si="10"/>
        <v/>
      </c>
      <c r="U60" t="str">
        <f t="shared" si="11"/>
        <v/>
      </c>
      <c r="V60">
        <f t="shared" si="12"/>
        <v>59</v>
      </c>
      <c r="W60" s="11" t="s">
        <v>147</v>
      </c>
      <c r="X60" s="12" t="s">
        <v>148</v>
      </c>
      <c r="Y60" s="12" t="s">
        <v>149</v>
      </c>
      <c r="Z60" s="12" t="s">
        <v>150</v>
      </c>
      <c r="AA60" s="1" t="str">
        <f>CONCATENATE(RBs!B25," ",RBs!A25)</f>
        <v>Austin Ekeler</v>
      </c>
      <c r="AB60" t="str">
        <f>RBs!E25</f>
        <v>RB</v>
      </c>
      <c r="AC60" t="str">
        <f>RBs!C25</f>
        <v>Redskins</v>
      </c>
      <c r="AD60">
        <f>RBs!D25</f>
        <v>14</v>
      </c>
      <c r="AE60">
        <f>RBs!O25</f>
        <v>139</v>
      </c>
      <c r="AF60">
        <f>RBs!P25</f>
        <v>11</v>
      </c>
      <c r="AG60">
        <f>RBs!T25</f>
        <v>1</v>
      </c>
      <c r="AH60">
        <f>RBs!R25</f>
        <v>46</v>
      </c>
      <c r="AI60">
        <f t="shared" si="22"/>
        <v>11</v>
      </c>
      <c r="AJ60" t="str">
        <f t="shared" si="14"/>
        <v>Austin Ekeler</v>
      </c>
      <c r="AK60">
        <f t="shared" si="15"/>
        <v>5</v>
      </c>
      <c r="AL60">
        <f t="shared" si="16"/>
        <v>5</v>
      </c>
      <c r="AM60">
        <f t="shared" si="17"/>
        <v>5</v>
      </c>
      <c r="AN60">
        <f t="shared" si="23"/>
        <v>5</v>
      </c>
      <c r="AO60">
        <f t="shared" si="24"/>
        <v>1</v>
      </c>
      <c r="AP60">
        <f t="shared" si="25"/>
        <v>16</v>
      </c>
      <c r="AQ60">
        <f t="shared" si="26"/>
        <v>4</v>
      </c>
    </row>
    <row r="61" spans="2:43" x14ac:dyDescent="0.35">
      <c r="B61" t="str">
        <f t="shared" si="0"/>
        <v xml:space="preserve">&lt;li&gt; Derrick Henry, RB, Ravens. Bye: 14.  &lt;/li&gt; 
&lt;br&gt;&lt;br&gt;
</v>
      </c>
      <c r="C61" t="str">
        <f t="shared" si="1"/>
        <v xml:space="preserve">&lt;li&gt; Derrick Henry, RB, Ravens. Bye: 14.  -- &lt;b&gt;$19&lt;/b&gt; &lt;/li&gt; 
&lt;br&gt;&lt;br&gt;
</v>
      </c>
      <c r="D61" t="str">
        <f t="shared" si="2"/>
        <v xml:space="preserve">&lt;li&gt; Derrick Henry, RB, Ravens. Bye: 14.  -- &lt;b&gt;$15&lt;/b&gt; &lt;/li&gt; 
&lt;br&gt;&lt;br&gt;
</v>
      </c>
      <c r="E61" t="str">
        <f t="shared" si="3"/>
        <v xml:space="preserve">&lt;li&gt; Derrick Henry, RB, Ravens. Bye: 14.  -- &lt;b&gt;$15&lt;/b&gt; &lt;/li&gt; 
&lt;br&gt;&lt;br&gt;
</v>
      </c>
      <c r="F61" t="str">
        <f t="shared" si="4"/>
        <v xml:space="preserve">&lt;li&gt; Derrick Henry, RB, Ravens. Bye: 14.  -- &lt;b&gt;$16&lt;/b&gt; &lt;/li&gt; 
&lt;br&gt;&lt;br&gt;
</v>
      </c>
      <c r="G61" t="s">
        <v>139</v>
      </c>
      <c r="H61" t="s">
        <v>140</v>
      </c>
      <c r="I61" t="s">
        <v>141</v>
      </c>
      <c r="J61" t="s">
        <v>142</v>
      </c>
      <c r="K61" t="s">
        <v>143</v>
      </c>
      <c r="L61" t="s">
        <v>144</v>
      </c>
      <c r="M61" t="s">
        <v>145</v>
      </c>
      <c r="N61" t="s">
        <v>146</v>
      </c>
      <c r="O61" t="str">
        <f t="shared" si="5"/>
        <v xml:space="preserve">
</v>
      </c>
      <c r="P61" t="str">
        <f t="shared" si="6"/>
        <v xml:space="preserve">
&lt;br&gt;&lt;br&gt;
</v>
      </c>
      <c r="Q61" t="str">
        <f t="shared" si="7"/>
        <v/>
      </c>
      <c r="R61" t="str">
        <f t="shared" si="8"/>
        <v/>
      </c>
      <c r="S61" t="str">
        <f t="shared" si="9"/>
        <v/>
      </c>
      <c r="T61" t="str">
        <f t="shared" si="10"/>
        <v/>
      </c>
      <c r="U61" t="str">
        <f t="shared" si="11"/>
        <v/>
      </c>
      <c r="V61">
        <f t="shared" si="12"/>
        <v>60</v>
      </c>
      <c r="W61" s="11" t="s">
        <v>147</v>
      </c>
      <c r="X61" s="12" t="s">
        <v>148</v>
      </c>
      <c r="Y61" s="12" t="s">
        <v>149</v>
      </c>
      <c r="Z61" s="12" t="s">
        <v>150</v>
      </c>
      <c r="AA61" s="1" t="str">
        <f>CONCATENATE(RBs!B26," ",RBs!A26)</f>
        <v>Derrick Henry</v>
      </c>
      <c r="AB61" t="str">
        <f>RBs!E26</f>
        <v>RB</v>
      </c>
      <c r="AC61" t="str">
        <f>RBs!C26</f>
        <v>Ravens</v>
      </c>
      <c r="AD61">
        <f>RBs!D26</f>
        <v>14</v>
      </c>
      <c r="AE61">
        <f>RBs!O26</f>
        <v>172</v>
      </c>
      <c r="AF61">
        <f>RBs!P26</f>
        <v>44</v>
      </c>
      <c r="AG61">
        <f>RBs!T26</f>
        <v>25</v>
      </c>
      <c r="AH61">
        <f>RBs!R26</f>
        <v>43</v>
      </c>
      <c r="AI61">
        <f t="shared" si="22"/>
        <v>44</v>
      </c>
      <c r="AJ61" t="str">
        <f t="shared" si="14"/>
        <v>Derrick Henry</v>
      </c>
      <c r="AK61">
        <f t="shared" si="15"/>
        <v>22</v>
      </c>
      <c r="AL61">
        <f t="shared" si="16"/>
        <v>17</v>
      </c>
      <c r="AM61">
        <f t="shared" si="17"/>
        <v>18</v>
      </c>
      <c r="AN61">
        <f t="shared" si="23"/>
        <v>19</v>
      </c>
      <c r="AO61">
        <f t="shared" si="24"/>
        <v>15</v>
      </c>
      <c r="AP61">
        <f t="shared" si="25"/>
        <v>15</v>
      </c>
      <c r="AQ61">
        <f t="shared" si="26"/>
        <v>16</v>
      </c>
    </row>
    <row r="62" spans="2:43" x14ac:dyDescent="0.35">
      <c r="B62" t="str">
        <f t="shared" si="0"/>
        <v xml:space="preserve">&lt;li&gt; Javonte Williams, RB, Broncos. Bye: 14.  &lt;/li&gt;  </v>
      </c>
      <c r="C62" t="str">
        <f t="shared" si="1"/>
        <v xml:space="preserve">&lt;li&gt; Javonte Williams, RB, Broncos. Bye: 14.  -- &lt;b&gt;$16&lt;/b&gt; &lt;/li&gt;  </v>
      </c>
      <c r="D62" t="str">
        <f t="shared" si="2"/>
        <v xml:space="preserve">&lt;li&gt; Javonte Williams, RB, Broncos. Bye: 14.  -- &lt;b&gt;$9&lt;/b&gt; &lt;/li&gt;  </v>
      </c>
      <c r="E62" t="str">
        <f t="shared" si="3"/>
        <v xml:space="preserve">&lt;li&gt; Javonte Williams, RB, Broncos. Bye: 14.  -- &lt;b&gt;$14&lt;/b&gt; &lt;/li&gt;  </v>
      </c>
      <c r="F62" t="str">
        <f t="shared" si="4"/>
        <v xml:space="preserve">&lt;li&gt; Javonte Williams, RB, Broncos. Bye: 14.  -- &lt;b&gt;$13&lt;/b&gt; &lt;/li&gt;  </v>
      </c>
      <c r="G62" t="s">
        <v>139</v>
      </c>
      <c r="H62" t="s">
        <v>140</v>
      </c>
      <c r="I62" t="s">
        <v>141</v>
      </c>
      <c r="J62" t="s">
        <v>142</v>
      </c>
      <c r="K62" t="s">
        <v>143</v>
      </c>
      <c r="L62" t="s">
        <v>144</v>
      </c>
      <c r="M62" t="s">
        <v>145</v>
      </c>
      <c r="N62" t="s">
        <v>146</v>
      </c>
      <c r="O62" t="str">
        <f t="shared" si="5"/>
        <v xml:space="preserve">
</v>
      </c>
      <c r="P62" t="str">
        <f t="shared" si="6"/>
        <v xml:space="preserve"> </v>
      </c>
      <c r="Q62" t="str">
        <f t="shared" si="7"/>
        <v/>
      </c>
      <c r="R62" t="str">
        <f t="shared" si="8"/>
        <v/>
      </c>
      <c r="S62" t="str">
        <f t="shared" si="9"/>
        <v/>
      </c>
      <c r="T62" t="str">
        <f t="shared" si="10"/>
        <v/>
      </c>
      <c r="U62" t="str">
        <f t="shared" si="11"/>
        <v/>
      </c>
      <c r="V62">
        <f t="shared" si="12"/>
        <v>61</v>
      </c>
      <c r="W62" s="11" t="s">
        <v>147</v>
      </c>
      <c r="X62" s="12" t="s">
        <v>148</v>
      </c>
      <c r="Y62" s="12" t="s">
        <v>149</v>
      </c>
      <c r="Z62" s="12" t="s">
        <v>150</v>
      </c>
      <c r="AA62" s="1" t="str">
        <f>CONCATENATE(RBs!B27," ",RBs!A27)</f>
        <v>Javonte Williams</v>
      </c>
      <c r="AB62" t="str">
        <f>RBs!E27</f>
        <v>RB</v>
      </c>
      <c r="AC62" t="str">
        <f>RBs!C27</f>
        <v>Broncos</v>
      </c>
      <c r="AD62">
        <f>RBs!D27</f>
        <v>14</v>
      </c>
      <c r="AE62">
        <f>RBs!O27</f>
        <v>163</v>
      </c>
      <c r="AF62">
        <f>RBs!P27</f>
        <v>35</v>
      </c>
      <c r="AG62">
        <f>RBs!T27</f>
        <v>15</v>
      </c>
      <c r="AH62">
        <f>RBs!R27</f>
        <v>41</v>
      </c>
      <c r="AI62">
        <f t="shared" si="22"/>
        <v>35</v>
      </c>
      <c r="AJ62" t="str">
        <f t="shared" si="14"/>
        <v>Javonte Williams</v>
      </c>
      <c r="AK62">
        <f t="shared" si="15"/>
        <v>17</v>
      </c>
      <c r="AL62">
        <f t="shared" si="16"/>
        <v>13</v>
      </c>
      <c r="AM62">
        <f t="shared" si="17"/>
        <v>14</v>
      </c>
      <c r="AN62">
        <f t="shared" si="23"/>
        <v>16</v>
      </c>
      <c r="AO62">
        <f t="shared" si="24"/>
        <v>9</v>
      </c>
      <c r="AP62">
        <f t="shared" si="25"/>
        <v>14</v>
      </c>
      <c r="AQ62">
        <f t="shared" si="26"/>
        <v>13</v>
      </c>
    </row>
    <row r="63" spans="2:43" x14ac:dyDescent="0.35">
      <c r="B63" t="str">
        <f t="shared" si="0"/>
        <v xml:space="preserve">&lt;li&gt; Raheem Mostert, RB, Dolphins. Bye: 6.  &lt;/li&gt;  </v>
      </c>
      <c r="C63" t="str">
        <f t="shared" si="1"/>
        <v xml:space="preserve">&lt;li&gt; Raheem Mostert, RB, Dolphins. Bye: 6.  -- &lt;b&gt;$15&lt;/b&gt; &lt;/li&gt;  </v>
      </c>
      <c r="D63" t="str">
        <f t="shared" si="2"/>
        <v xml:space="preserve">&lt;li&gt; Raheem Mostert, RB, Dolphins. Bye: 6.  -- &lt;b&gt;$13&lt;/b&gt; &lt;/li&gt;  </v>
      </c>
      <c r="E63" t="str">
        <f t="shared" si="3"/>
        <v xml:space="preserve">&lt;li&gt; Raheem Mostert, RB, Dolphins. Bye: 6.  -- &lt;b&gt;$11&lt;/b&gt; &lt;/li&gt;  </v>
      </c>
      <c r="F63" t="str">
        <f t="shared" si="4"/>
        <v xml:space="preserve">&lt;li&gt; Raheem Mostert, RB, Dolphins. Bye: 6.  -- &lt;b&gt;$13&lt;/b&gt; &lt;/li&gt;  </v>
      </c>
      <c r="G63" t="s">
        <v>139</v>
      </c>
      <c r="H63" t="s">
        <v>140</v>
      </c>
      <c r="I63" t="s">
        <v>141</v>
      </c>
      <c r="J63" t="s">
        <v>142</v>
      </c>
      <c r="K63" t="s">
        <v>143</v>
      </c>
      <c r="L63" t="s">
        <v>144</v>
      </c>
      <c r="M63" t="s">
        <v>145</v>
      </c>
      <c r="N63" t="s">
        <v>146</v>
      </c>
      <c r="O63" t="str">
        <f t="shared" si="5"/>
        <v xml:space="preserve">
</v>
      </c>
      <c r="P63" t="str">
        <f t="shared" si="6"/>
        <v xml:space="preserve"> </v>
      </c>
      <c r="Q63" t="str">
        <f t="shared" si="7"/>
        <v/>
      </c>
      <c r="R63" t="str">
        <f t="shared" si="8"/>
        <v/>
      </c>
      <c r="S63" t="str">
        <f t="shared" si="9"/>
        <v/>
      </c>
      <c r="T63" t="str">
        <f t="shared" si="10"/>
        <v/>
      </c>
      <c r="U63" t="str">
        <f t="shared" si="11"/>
        <v/>
      </c>
      <c r="V63">
        <f t="shared" si="12"/>
        <v>62</v>
      </c>
      <c r="W63" s="11" t="s">
        <v>147</v>
      </c>
      <c r="X63" s="12" t="s">
        <v>148</v>
      </c>
      <c r="Y63" s="12" t="s">
        <v>149</v>
      </c>
      <c r="Z63" s="12" t="s">
        <v>150</v>
      </c>
      <c r="AA63" s="1" t="str">
        <f>CONCATENATE(RBs!B28," ",RBs!A28)</f>
        <v>Raheem Mostert</v>
      </c>
      <c r="AB63" t="str">
        <f>RBs!E28</f>
        <v>RB</v>
      </c>
      <c r="AC63" t="str">
        <f>RBs!C28</f>
        <v>Dolphins</v>
      </c>
      <c r="AD63">
        <f>RBs!D28</f>
        <v>6</v>
      </c>
      <c r="AE63">
        <f>RBs!O28</f>
        <v>162</v>
      </c>
      <c r="AF63">
        <f>RBs!P28</f>
        <v>34</v>
      </c>
      <c r="AG63">
        <f>RBs!T28</f>
        <v>21</v>
      </c>
      <c r="AH63">
        <f>RBs!R28</f>
        <v>32</v>
      </c>
      <c r="AI63">
        <f t="shared" si="22"/>
        <v>34</v>
      </c>
      <c r="AJ63" t="str">
        <f t="shared" si="14"/>
        <v>Raheem Mostert</v>
      </c>
      <c r="AK63">
        <f t="shared" si="15"/>
        <v>17</v>
      </c>
      <c r="AL63">
        <f t="shared" si="16"/>
        <v>13</v>
      </c>
      <c r="AM63">
        <f t="shared" si="17"/>
        <v>14</v>
      </c>
      <c r="AN63">
        <f t="shared" si="23"/>
        <v>15</v>
      </c>
      <c r="AO63">
        <f t="shared" si="24"/>
        <v>13</v>
      </c>
      <c r="AP63">
        <f t="shared" si="25"/>
        <v>11</v>
      </c>
      <c r="AQ63">
        <f t="shared" si="26"/>
        <v>13</v>
      </c>
    </row>
    <row r="64" spans="2:43" x14ac:dyDescent="0.35">
      <c r="B64" t="str">
        <f t="shared" si="0"/>
        <v xml:space="preserve">&lt;li&gt; Devin Singletary, RB, Giants. Bye: 11.  &lt;/li&gt;  </v>
      </c>
      <c r="C64" t="str">
        <f t="shared" si="1"/>
        <v xml:space="preserve">&lt;li&gt; Devin Singletary, RB, Giants. Bye: 11.  -- &lt;b&gt;$10&lt;/b&gt; &lt;/li&gt;  </v>
      </c>
      <c r="D64" t="str">
        <f t="shared" si="2"/>
        <v xml:space="preserve">&lt;li&gt; Devin Singletary, RB, Giants. Bye: 11.  -- &lt;b&gt;$4&lt;/b&gt; &lt;/li&gt;  </v>
      </c>
      <c r="E64" t="str">
        <f t="shared" si="3"/>
        <v xml:space="preserve">&lt;li&gt; Devin Singletary, RB, Giants. Bye: 11.  -- &lt;b&gt;$10&lt;/b&gt; &lt;/li&gt;  </v>
      </c>
      <c r="F64" t="str">
        <f t="shared" si="4"/>
        <v xml:space="preserve">&lt;li&gt; Devin Singletary, RB, Giants. Bye: 11.  -- &lt;b&gt;$9&lt;/b&gt; &lt;/li&gt;  </v>
      </c>
      <c r="G64" t="s">
        <v>139</v>
      </c>
      <c r="H64" t="s">
        <v>140</v>
      </c>
      <c r="I64" t="s">
        <v>141</v>
      </c>
      <c r="J64" t="s">
        <v>142</v>
      </c>
      <c r="K64" t="s">
        <v>143</v>
      </c>
      <c r="L64" t="s">
        <v>144</v>
      </c>
      <c r="M64" t="s">
        <v>145</v>
      </c>
      <c r="N64" t="s">
        <v>146</v>
      </c>
      <c r="O64" t="str">
        <f t="shared" si="5"/>
        <v xml:space="preserve">
</v>
      </c>
      <c r="P64" t="str">
        <f t="shared" si="6"/>
        <v xml:space="preserve"> </v>
      </c>
      <c r="Q64" t="str">
        <f t="shared" si="7"/>
        <v/>
      </c>
      <c r="R64" t="str">
        <f t="shared" si="8"/>
        <v/>
      </c>
      <c r="S64" t="str">
        <f t="shared" si="9"/>
        <v/>
      </c>
      <c r="T64" t="str">
        <f t="shared" si="10"/>
        <v/>
      </c>
      <c r="U64" t="str">
        <f t="shared" si="11"/>
        <v/>
      </c>
      <c r="V64">
        <f t="shared" si="12"/>
        <v>63</v>
      </c>
      <c r="W64" s="11" t="s">
        <v>147</v>
      </c>
      <c r="X64" s="12" t="s">
        <v>148</v>
      </c>
      <c r="Y64" s="12" t="s">
        <v>149</v>
      </c>
      <c r="Z64" s="12" t="s">
        <v>150</v>
      </c>
      <c r="AA64" s="1" t="str">
        <f>CONCATENATE(RBs!B29," ",RBs!A29)</f>
        <v>Devin Singletary</v>
      </c>
      <c r="AB64" t="str">
        <f>RBs!E29</f>
        <v>RB</v>
      </c>
      <c r="AC64" t="str">
        <f>RBs!C29</f>
        <v>Giants</v>
      </c>
      <c r="AD64">
        <f>RBs!D29</f>
        <v>11</v>
      </c>
      <c r="AE64">
        <f>RBs!O29</f>
        <v>151</v>
      </c>
      <c r="AF64">
        <f>RBs!P29</f>
        <v>23</v>
      </c>
      <c r="AG64">
        <f>RBs!T29</f>
        <v>6</v>
      </c>
      <c r="AH64">
        <f>RBs!R29</f>
        <v>28</v>
      </c>
      <c r="AI64">
        <f t="shared" si="22"/>
        <v>23</v>
      </c>
      <c r="AJ64" t="str">
        <f t="shared" si="14"/>
        <v>Devin Singletary</v>
      </c>
      <c r="AK64">
        <f t="shared" si="15"/>
        <v>11</v>
      </c>
      <c r="AL64">
        <f t="shared" si="16"/>
        <v>9</v>
      </c>
      <c r="AM64">
        <f t="shared" si="17"/>
        <v>10</v>
      </c>
      <c r="AN64">
        <f t="shared" si="23"/>
        <v>10</v>
      </c>
      <c r="AO64">
        <f t="shared" si="24"/>
        <v>4</v>
      </c>
      <c r="AP64">
        <f t="shared" si="25"/>
        <v>10</v>
      </c>
      <c r="AQ64">
        <f t="shared" si="26"/>
        <v>9</v>
      </c>
    </row>
    <row r="65" spans="2:43" x14ac:dyDescent="0.35">
      <c r="B65" t="str">
        <f t="shared" si="0"/>
        <v xml:space="preserve">&lt;li&gt; David Montgomery, RB, Lions. Bye: 5.  &lt;/li&gt;  </v>
      </c>
      <c r="C65" t="str">
        <f t="shared" si="1"/>
        <v xml:space="preserve">&lt;li&gt; David Montgomery, RB, Lions. Bye: 5.  -- &lt;b&gt;$16&lt;/b&gt; &lt;/li&gt;  </v>
      </c>
      <c r="D65" t="str">
        <f t="shared" si="2"/>
        <v xml:space="preserve">&lt;li&gt; David Montgomery, RB, Lions. Bye: 5.  -- &lt;b&gt;$18&lt;/b&gt; &lt;/li&gt;  </v>
      </c>
      <c r="E65" t="str">
        <f t="shared" si="3"/>
        <v xml:space="preserve">&lt;li&gt; David Montgomery, RB, Lions. Bye: 5.  -- &lt;b&gt;$9&lt;/b&gt; &lt;/li&gt;  </v>
      </c>
      <c r="F65" t="str">
        <f t="shared" si="4"/>
        <v xml:space="preserve">&lt;li&gt; David Montgomery, RB, Lions. Bye: 5.  -- &lt;b&gt;$13&lt;/b&gt; &lt;/li&gt;  </v>
      </c>
      <c r="G65" t="s">
        <v>139</v>
      </c>
      <c r="H65" t="s">
        <v>140</v>
      </c>
      <c r="I65" t="s">
        <v>141</v>
      </c>
      <c r="J65" t="s">
        <v>142</v>
      </c>
      <c r="K65" t="s">
        <v>143</v>
      </c>
      <c r="L65" t="s">
        <v>144</v>
      </c>
      <c r="M65" t="s">
        <v>145</v>
      </c>
      <c r="N65" t="s">
        <v>146</v>
      </c>
      <c r="O65" t="str">
        <f t="shared" si="5"/>
        <v xml:space="preserve">
</v>
      </c>
      <c r="P65" t="str">
        <f t="shared" si="6"/>
        <v xml:space="preserve"> </v>
      </c>
      <c r="Q65" t="str">
        <f t="shared" si="7"/>
        <v/>
      </c>
      <c r="R65" t="str">
        <f t="shared" si="8"/>
        <v/>
      </c>
      <c r="S65" t="str">
        <f t="shared" si="9"/>
        <v/>
      </c>
      <c r="T65" t="str">
        <f t="shared" si="10"/>
        <v/>
      </c>
      <c r="U65" t="str">
        <f t="shared" si="11"/>
        <v/>
      </c>
      <c r="V65">
        <f t="shared" si="12"/>
        <v>64</v>
      </c>
      <c r="W65" s="11" t="s">
        <v>147</v>
      </c>
      <c r="X65" s="12" t="s">
        <v>148</v>
      </c>
      <c r="Y65" s="12" t="s">
        <v>149</v>
      </c>
      <c r="Z65" s="12" t="s">
        <v>150</v>
      </c>
      <c r="AA65" s="1" t="str">
        <f>CONCATENATE(RBs!B30," ",RBs!A30)</f>
        <v>David Montgomery</v>
      </c>
      <c r="AB65" t="str">
        <f>RBs!E30</f>
        <v>RB</v>
      </c>
      <c r="AC65" t="str">
        <f>RBs!C30</f>
        <v>Lions</v>
      </c>
      <c r="AD65">
        <f>RBs!D30</f>
        <v>5</v>
      </c>
      <c r="AE65">
        <f>RBs!O30</f>
        <v>163</v>
      </c>
      <c r="AF65">
        <f>RBs!P30</f>
        <v>35</v>
      </c>
      <c r="AG65">
        <f>RBs!T30</f>
        <v>29</v>
      </c>
      <c r="AH65">
        <f>RBs!R30</f>
        <v>26</v>
      </c>
      <c r="AI65">
        <f t="shared" si="22"/>
        <v>35</v>
      </c>
      <c r="AJ65" t="str">
        <f t="shared" si="14"/>
        <v>David Montgomery</v>
      </c>
      <c r="AK65">
        <f t="shared" si="15"/>
        <v>17</v>
      </c>
      <c r="AL65">
        <f t="shared" si="16"/>
        <v>13</v>
      </c>
      <c r="AM65">
        <f t="shared" si="17"/>
        <v>14</v>
      </c>
      <c r="AN65">
        <f t="shared" si="23"/>
        <v>16</v>
      </c>
      <c r="AO65">
        <f t="shared" si="24"/>
        <v>18</v>
      </c>
      <c r="AP65">
        <f t="shared" si="25"/>
        <v>9</v>
      </c>
      <c r="AQ65">
        <f t="shared" si="26"/>
        <v>13</v>
      </c>
    </row>
    <row r="66" spans="2:43" x14ac:dyDescent="0.35">
      <c r="B66" t="str">
        <f t="shared" ref="B66:B129" si="27">IF(AA66&lt;&gt;AC66,CONCATENATE(I66,AA66,L66,AB66,L66,AC66,M66,N66,AD66,M66,J66,P66,Q66,R66,S66,T66,U66),CONCATENATE(I66,AA66,L66,AB66,M66,N66,AD66,M66,J66,P66,Q66,R66,S66,T66,U66))</f>
        <v xml:space="preserve">&lt;li&gt; Zamir White, RB, Raiders. Bye: 10.  &lt;/li&gt; 
&lt;br&gt;&lt;br&gt;
</v>
      </c>
      <c r="C66" t="str">
        <f t="shared" ref="C66:C129" si="28">IF(AA66&lt;&gt;AC66,CONCATENATE(I66,AA66,L66,AB66,L66,AC66,M66,N66,AD66,M66,W66,X66,Z66,AN66,Y66,J66,P66,Q66,R66,S66,T66,U66),CONCATENATE(I66,AA66,L66,AB66,M66,N66,AD66,M66,W66,X66,Z66,AN66,Y66,J66,P66,Q66,R66,S66,T66,U66))</f>
        <v xml:space="preserve">&lt;li&gt; Zamir White, RB, Raiders. Bye: 10.  -- &lt;b&gt;$11&lt;/b&gt; &lt;/li&gt; 
&lt;br&gt;&lt;br&gt;
</v>
      </c>
      <c r="D66" t="str">
        <f t="shared" ref="D66:D129" si="29">IF(AA66&lt;&gt;AC66,CONCATENATE(I66,AA66,L66,AB66,L66,AC66,M66,N66,AD66,M66,W66,X66,Z66,AO66,Y66,J66,P66,Q66,R66,S66,T66,U66),CONCATENATE(I66,AA66,L66,AB66,M66,N66,AD66,M66,W66,X66,Z66,AO66,Y66,J66,P66,Q66,R66,S66,T66,U66))</f>
        <v xml:space="preserve">&lt;li&gt; Zamir White, RB, Raiders. Bye: 10.  -- &lt;b&gt;$6&lt;/b&gt; &lt;/li&gt; 
&lt;br&gt;&lt;br&gt;
</v>
      </c>
      <c r="E66" t="str">
        <f t="shared" ref="E66:E129" si="30">IF(AA66&lt;&gt;AC66,CONCATENATE(I66,AA66,L66,AB66,L66,AC66,M66,N66,AD66,M66,W66,X66,Z66,AP66,Y66,J66,P66,Q66,R66,S66,T66,U66),CONCATENATE(I66,AA66,L66,AB66,M66,N66,AD66,M66,W66,X66,Z66,AP66,Y66,J66,P66,Q66,R66,S66,T66,U66))</f>
        <v xml:space="preserve">&lt;li&gt; Zamir White, RB, Raiders. Bye: 10.  -- &lt;b&gt;$9&lt;/b&gt; &lt;/li&gt; 
&lt;br&gt;&lt;br&gt;
</v>
      </c>
      <c r="F66" t="str">
        <f t="shared" ref="F66:F129" si="31">IF(AA66&lt;&gt;AC66,CONCATENATE(I66,AA66,L66,AB66,L66,AC66,M66,N66,AD66,M66,W66,X66,Z66,AQ66,Y66,J66,P66,Q66,R66,S66,T66,U66),CONCATENATE(I66,AA66,L66,AB66,M66,N66,AD66,M66,W66,X66,Z66,AQ66,Y66,J66,P66,Q66,R66,S66,T66,U66))</f>
        <v xml:space="preserve">&lt;li&gt; Zamir White, RB, Raiders. Bye: 10.  -- &lt;b&gt;$9&lt;/b&gt; &lt;/li&gt; 
&lt;br&gt;&lt;br&gt;
</v>
      </c>
      <c r="G66" t="s">
        <v>139</v>
      </c>
      <c r="H66" t="s">
        <v>140</v>
      </c>
      <c r="I66" t="s">
        <v>141</v>
      </c>
      <c r="J66" t="s">
        <v>142</v>
      </c>
      <c r="K66" t="s">
        <v>143</v>
      </c>
      <c r="L66" t="s">
        <v>144</v>
      </c>
      <c r="M66" t="s">
        <v>145</v>
      </c>
      <c r="N66" t="s">
        <v>146</v>
      </c>
      <c r="O66" t="str">
        <f t="shared" ref="O66:O129" si="32">CHAR(10)</f>
        <v xml:space="preserve">
</v>
      </c>
      <c r="P66" t="str">
        <f t="shared" ref="P66:P129" si="33">IF(MOD(V66,5)=0,CONCATENATE(O66,O66,K66,K66,O66,O66,O66)," ")</f>
        <v xml:space="preserve">
&lt;br&gt;&lt;br&gt;
</v>
      </c>
      <c r="Q66" t="str">
        <f t="shared" ref="Q66:Q129" si="34">IF(V66=5,CONCATENATE(O66,O66,O66,K66,O66,"&lt;center&gt;",O66,O66,"&lt;?php",O66,Q$1,O66,"?&gt;",O66,O66,"&lt;/center&gt;",O66,K66,O66,O66,O66,O66),"")</f>
        <v/>
      </c>
      <c r="R66" t="str">
        <f t="shared" ref="R66:R129" si="35">IF(V66=10,CONCATENATE(O66,O66,O66,K66,O66,"&lt;center&gt;",O66,O66,"&lt;?php",O66,R$1,O66,"?&gt;",O66,O66,"&lt;/center&gt;",O66,K66,O66,O66,O66,O66),"")</f>
        <v/>
      </c>
      <c r="S66" t="str">
        <f t="shared" ref="S66:S129" si="36">IF(V66=15,CONCATENATE(O66,O66,O66,K66,O66,"&lt;center&gt;",O66,O66,"&lt;?php",O66,S$1,O66,"?&gt;",O66,O66,"&lt;/center&gt;",O66,K66,O66,O66,O66,O66),"")</f>
        <v/>
      </c>
      <c r="T66" t="str">
        <f t="shared" ref="T66:T129" si="37">IF(V66=20,CONCATENATE(O66,O66,O66,K66,O66,"&lt;center&gt;",O66,O66,"&lt;?php",O66,T$1,O66,"?&gt;",O66,O66,"&lt;/center&gt;",O66,K66,O66,O66,O66,O66),"")</f>
        <v/>
      </c>
      <c r="U66" t="str">
        <f t="shared" ref="U66:U129" si="38">IF(V66=25,CONCATENATE(O66,O66,O66,O66,"&lt;?php",O66,U$1,O66,"?&gt;",O66,O66,O66,O66,O66),"")</f>
        <v/>
      </c>
      <c r="V66">
        <f t="shared" ref="V66:V129" si="39">V65+1</f>
        <v>65</v>
      </c>
      <c r="W66" s="11" t="s">
        <v>147</v>
      </c>
      <c r="X66" s="12" t="s">
        <v>148</v>
      </c>
      <c r="Y66" s="12" t="s">
        <v>149</v>
      </c>
      <c r="Z66" s="12" t="s">
        <v>150</v>
      </c>
      <c r="AA66" s="1" t="str">
        <f>CONCATENATE(RBs!B31," ",RBs!A31)</f>
        <v>Zamir White</v>
      </c>
      <c r="AB66" t="str">
        <f>RBs!E31</f>
        <v>RB</v>
      </c>
      <c r="AC66" t="str">
        <f>RBs!C31</f>
        <v>Raiders</v>
      </c>
      <c r="AD66">
        <f>RBs!D31</f>
        <v>10</v>
      </c>
      <c r="AE66">
        <f>RBs!O31</f>
        <v>153</v>
      </c>
      <c r="AF66">
        <f>RBs!P31</f>
        <v>25</v>
      </c>
      <c r="AG66">
        <f>RBs!T31</f>
        <v>10</v>
      </c>
      <c r="AH66">
        <f>RBs!R31</f>
        <v>26</v>
      </c>
      <c r="AI66">
        <f t="shared" si="22"/>
        <v>25</v>
      </c>
      <c r="AJ66" t="str">
        <f t="shared" ref="AJ66:AJ129" si="40">AA66</f>
        <v>Zamir White</v>
      </c>
      <c r="AK66">
        <f t="shared" ref="AK66:AK129" si="41">ROUNDDOWN(AF66/2,0)</f>
        <v>12</v>
      </c>
      <c r="AL66">
        <f t="shared" ref="AL66:AL129" si="42">ROUNDUP(0.37*AF66,0)</f>
        <v>10</v>
      </c>
      <c r="AM66">
        <f t="shared" ref="AM66:AM129" si="43">ROUNDUP(0.4*AF66,0)</f>
        <v>10</v>
      </c>
      <c r="AN66">
        <f t="shared" si="23"/>
        <v>11</v>
      </c>
      <c r="AO66">
        <f t="shared" si="24"/>
        <v>6</v>
      </c>
      <c r="AP66">
        <f t="shared" si="25"/>
        <v>9</v>
      </c>
      <c r="AQ66">
        <f t="shared" si="26"/>
        <v>9</v>
      </c>
    </row>
    <row r="67" spans="2:43" x14ac:dyDescent="0.35">
      <c r="B67" t="str">
        <f t="shared" si="27"/>
        <v xml:space="preserve">&lt;li&gt; Chuba Hubbard, RB, Panthers. Bye: 11.  &lt;/li&gt;  </v>
      </c>
      <c r="C67" t="str">
        <f t="shared" si="28"/>
        <v xml:space="preserve">&lt;li&gt; Chuba Hubbard, RB, Panthers. Bye: 11.  -- &lt;b&gt;$7&lt;/b&gt; &lt;/li&gt;  </v>
      </c>
      <c r="D67" t="str">
        <f t="shared" si="29"/>
        <v xml:space="preserve">&lt;li&gt; Chuba Hubbard, RB, Panthers. Bye: 11.  -- &lt;b&gt;$2&lt;/b&gt; &lt;/li&gt;  </v>
      </c>
      <c r="E67" t="str">
        <f t="shared" si="30"/>
        <v xml:space="preserve">&lt;li&gt; Chuba Hubbard, RB, Panthers. Bye: 11.  -- &lt;b&gt;$8&lt;/b&gt; &lt;/li&gt;  </v>
      </c>
      <c r="F67" t="str">
        <f t="shared" si="31"/>
        <v xml:space="preserve">&lt;li&gt; Chuba Hubbard, RB, Panthers. Bye: 11.  -- &lt;b&gt;$6&lt;/b&gt; &lt;/li&gt;  </v>
      </c>
      <c r="G67" t="s">
        <v>139</v>
      </c>
      <c r="H67" t="s">
        <v>140</v>
      </c>
      <c r="I67" t="s">
        <v>141</v>
      </c>
      <c r="J67" t="s">
        <v>142</v>
      </c>
      <c r="K67" t="s">
        <v>143</v>
      </c>
      <c r="L67" t="s">
        <v>144</v>
      </c>
      <c r="M67" t="s">
        <v>145</v>
      </c>
      <c r="N67" t="s">
        <v>146</v>
      </c>
      <c r="O67" t="str">
        <f t="shared" si="32"/>
        <v xml:space="preserve">
</v>
      </c>
      <c r="P67" t="str">
        <f t="shared" si="33"/>
        <v xml:space="preserve"> </v>
      </c>
      <c r="Q67" t="str">
        <f t="shared" si="34"/>
        <v/>
      </c>
      <c r="R67" t="str">
        <f t="shared" si="35"/>
        <v/>
      </c>
      <c r="S67" t="str">
        <f t="shared" si="36"/>
        <v/>
      </c>
      <c r="T67" t="str">
        <f t="shared" si="37"/>
        <v/>
      </c>
      <c r="U67" t="str">
        <f t="shared" si="38"/>
        <v/>
      </c>
      <c r="V67">
        <f t="shared" si="39"/>
        <v>66</v>
      </c>
      <c r="W67" s="11" t="s">
        <v>147</v>
      </c>
      <c r="X67" s="12" t="s">
        <v>148</v>
      </c>
      <c r="Y67" s="12" t="s">
        <v>149</v>
      </c>
      <c r="Z67" s="12" t="s">
        <v>150</v>
      </c>
      <c r="AA67" s="1" t="str">
        <f>CONCATENATE(RBs!B32," ",RBs!A32)</f>
        <v>Chuba Hubbard</v>
      </c>
      <c r="AB67" t="str">
        <f>RBs!E32</f>
        <v>RB</v>
      </c>
      <c r="AC67" t="str">
        <f>RBs!C32</f>
        <v>Panthers</v>
      </c>
      <c r="AD67">
        <f>RBs!D32</f>
        <v>11</v>
      </c>
      <c r="AE67">
        <f>RBs!O32</f>
        <v>142</v>
      </c>
      <c r="AF67">
        <f>RBs!P32</f>
        <v>14</v>
      </c>
      <c r="AG67">
        <f>RBs!T32</f>
        <v>2</v>
      </c>
      <c r="AH67">
        <f>RBs!R32</f>
        <v>23</v>
      </c>
      <c r="AI67">
        <f t="shared" si="22"/>
        <v>14</v>
      </c>
      <c r="AJ67" t="str">
        <f t="shared" si="40"/>
        <v>Chuba Hubbard</v>
      </c>
      <c r="AK67">
        <f t="shared" si="41"/>
        <v>7</v>
      </c>
      <c r="AL67">
        <f t="shared" si="42"/>
        <v>6</v>
      </c>
      <c r="AM67">
        <f t="shared" si="43"/>
        <v>6</v>
      </c>
      <c r="AN67">
        <f t="shared" si="23"/>
        <v>7</v>
      </c>
      <c r="AO67">
        <f t="shared" si="24"/>
        <v>2</v>
      </c>
      <c r="AP67">
        <f t="shared" si="25"/>
        <v>8</v>
      </c>
      <c r="AQ67">
        <f t="shared" si="26"/>
        <v>6</v>
      </c>
    </row>
    <row r="68" spans="2:43" x14ac:dyDescent="0.35">
      <c r="B68" t="str">
        <f t="shared" si="27"/>
        <v xml:space="preserve">&lt;li&gt; D'Andre Swift, RB, Bears. Bye: 7.  &lt;/li&gt;  </v>
      </c>
      <c r="C68" t="str">
        <f t="shared" si="28"/>
        <v xml:space="preserve">&lt;li&gt; D'Andre Swift, RB, Bears. Bye: 7.  -- &lt;b&gt;$6&lt;/b&gt; &lt;/li&gt;  </v>
      </c>
      <c r="D68" t="str">
        <f t="shared" si="29"/>
        <v xml:space="preserve">&lt;li&gt; D'Andre Swift, RB, Bears. Bye: 7.  -- &lt;b&gt;$2&lt;/b&gt; &lt;/li&gt;  </v>
      </c>
      <c r="E68" t="str">
        <f t="shared" si="30"/>
        <v xml:space="preserve">&lt;li&gt; D'Andre Swift, RB, Bears. Bye: 7.  -- &lt;b&gt;$8&lt;/b&gt; &lt;/li&gt;  </v>
      </c>
      <c r="F68" t="str">
        <f t="shared" si="31"/>
        <v xml:space="preserve">&lt;li&gt; D'Andre Swift, RB, Bears. Bye: 7.  -- &lt;b&gt;$5&lt;/b&gt; &lt;/li&gt;  </v>
      </c>
      <c r="G68" t="s">
        <v>139</v>
      </c>
      <c r="H68" t="s">
        <v>140</v>
      </c>
      <c r="I68" t="s">
        <v>141</v>
      </c>
      <c r="J68" t="s">
        <v>142</v>
      </c>
      <c r="K68" t="s">
        <v>143</v>
      </c>
      <c r="L68" t="s">
        <v>144</v>
      </c>
      <c r="M68" t="s">
        <v>145</v>
      </c>
      <c r="N68" t="s">
        <v>146</v>
      </c>
      <c r="O68" t="str">
        <f t="shared" si="32"/>
        <v xml:space="preserve">
</v>
      </c>
      <c r="P68" t="str">
        <f t="shared" si="33"/>
        <v xml:space="preserve"> </v>
      </c>
      <c r="Q68" t="str">
        <f t="shared" si="34"/>
        <v/>
      </c>
      <c r="R68" t="str">
        <f t="shared" si="35"/>
        <v/>
      </c>
      <c r="S68" t="str">
        <f t="shared" si="36"/>
        <v/>
      </c>
      <c r="T68" t="str">
        <f t="shared" si="37"/>
        <v/>
      </c>
      <c r="U68" t="str">
        <f t="shared" si="38"/>
        <v/>
      </c>
      <c r="V68">
        <f t="shared" si="39"/>
        <v>67</v>
      </c>
      <c r="W68" s="11" t="s">
        <v>147</v>
      </c>
      <c r="X68" s="12" t="s">
        <v>148</v>
      </c>
      <c r="Y68" s="12" t="s">
        <v>149</v>
      </c>
      <c r="Z68" s="12" t="s">
        <v>150</v>
      </c>
      <c r="AA68" s="1" t="str">
        <f>CONCATENATE(RBs!B33," ",RBs!A33)</f>
        <v>D'Andre Swift</v>
      </c>
      <c r="AB68" t="str">
        <f>RBs!E33</f>
        <v>RB</v>
      </c>
      <c r="AC68" t="str">
        <f>RBs!C33</f>
        <v>Bears</v>
      </c>
      <c r="AD68">
        <f>RBs!D33</f>
        <v>7</v>
      </c>
      <c r="AE68">
        <f>RBs!O33</f>
        <v>140</v>
      </c>
      <c r="AF68">
        <f>RBs!P33</f>
        <v>12</v>
      </c>
      <c r="AG68">
        <f>RBs!T33</f>
        <v>2</v>
      </c>
      <c r="AH68">
        <f>RBs!R33</f>
        <v>23</v>
      </c>
      <c r="AI68">
        <f t="shared" si="22"/>
        <v>12</v>
      </c>
      <c r="AJ68" t="str">
        <f t="shared" si="40"/>
        <v>D'Andre Swift</v>
      </c>
      <c r="AK68">
        <f t="shared" si="41"/>
        <v>6</v>
      </c>
      <c r="AL68">
        <f t="shared" si="42"/>
        <v>5</v>
      </c>
      <c r="AM68">
        <f t="shared" si="43"/>
        <v>5</v>
      </c>
      <c r="AN68">
        <f t="shared" si="23"/>
        <v>6</v>
      </c>
      <c r="AO68">
        <f t="shared" si="24"/>
        <v>2</v>
      </c>
      <c r="AP68">
        <f t="shared" si="25"/>
        <v>8</v>
      </c>
      <c r="AQ68">
        <f t="shared" si="26"/>
        <v>5</v>
      </c>
    </row>
    <row r="69" spans="2:43" x14ac:dyDescent="0.35">
      <c r="B69" t="str">
        <f t="shared" si="27"/>
        <v xml:space="preserve">&lt;li&gt; Ezekiel Elliott, RB, Cowboys. Bye: 7.  &lt;/li&gt;  </v>
      </c>
      <c r="C69" t="str">
        <f t="shared" si="28"/>
        <v xml:space="preserve">&lt;li&gt; Ezekiel Elliott, RB, Cowboys. Bye: 7.  -- &lt;b&gt;$1&lt;/b&gt; &lt;/li&gt;  </v>
      </c>
      <c r="D69" t="str">
        <f t="shared" si="29"/>
        <v xml:space="preserve">&lt;li&gt; Ezekiel Elliott, RB, Cowboys. Bye: 7.  -- &lt;b&gt;$3&lt;/b&gt; &lt;/li&gt;  </v>
      </c>
      <c r="E69" t="str">
        <f t="shared" si="30"/>
        <v xml:space="preserve">&lt;li&gt; Ezekiel Elliott, RB, Cowboys. Bye: 7.  -- &lt;b&gt;$7&lt;/b&gt; &lt;/li&gt;  </v>
      </c>
      <c r="F69" t="str">
        <f t="shared" si="31"/>
        <v xml:space="preserve">&lt;li&gt; Ezekiel Elliott, RB, Cowboys. Bye: 7.  -- &lt;b&gt;$1&lt;/b&gt; &lt;/li&gt;  </v>
      </c>
      <c r="G69" t="s">
        <v>139</v>
      </c>
      <c r="H69" t="s">
        <v>140</v>
      </c>
      <c r="I69" t="s">
        <v>141</v>
      </c>
      <c r="J69" t="s">
        <v>142</v>
      </c>
      <c r="K69" t="s">
        <v>143</v>
      </c>
      <c r="L69" t="s">
        <v>144</v>
      </c>
      <c r="M69" t="s">
        <v>145</v>
      </c>
      <c r="N69" t="s">
        <v>146</v>
      </c>
      <c r="O69" t="str">
        <f t="shared" si="32"/>
        <v xml:space="preserve">
</v>
      </c>
      <c r="P69" t="str">
        <f t="shared" si="33"/>
        <v xml:space="preserve"> </v>
      </c>
      <c r="Q69" t="str">
        <f t="shared" si="34"/>
        <v/>
      </c>
      <c r="R69" t="str">
        <f t="shared" si="35"/>
        <v/>
      </c>
      <c r="S69" t="str">
        <f t="shared" si="36"/>
        <v/>
      </c>
      <c r="T69" t="str">
        <f t="shared" si="37"/>
        <v/>
      </c>
      <c r="U69" t="str">
        <f t="shared" si="38"/>
        <v/>
      </c>
      <c r="V69">
        <f t="shared" si="39"/>
        <v>68</v>
      </c>
      <c r="W69" s="11" t="s">
        <v>147</v>
      </c>
      <c r="X69" s="12" t="s">
        <v>148</v>
      </c>
      <c r="Y69" s="12" t="s">
        <v>149</v>
      </c>
      <c r="Z69" s="12" t="s">
        <v>150</v>
      </c>
      <c r="AA69" s="1" t="str">
        <f>CONCATENATE(RBs!B34," ",RBs!A34)</f>
        <v>Ezekiel Elliott</v>
      </c>
      <c r="AB69" t="str">
        <f>RBs!E34</f>
        <v>RB</v>
      </c>
      <c r="AC69" t="str">
        <f>RBs!C34</f>
        <v>Cowboys</v>
      </c>
      <c r="AD69">
        <f>RBs!D34</f>
        <v>7</v>
      </c>
      <c r="AE69">
        <f>RBs!O34</f>
        <v>130</v>
      </c>
      <c r="AF69">
        <f>RBs!P34</f>
        <v>2</v>
      </c>
      <c r="AG69">
        <f>RBs!T34</f>
        <v>5</v>
      </c>
      <c r="AH69">
        <f>RBs!R34</f>
        <v>19</v>
      </c>
      <c r="AI69">
        <f t="shared" si="22"/>
        <v>2</v>
      </c>
      <c r="AJ69" t="str">
        <f t="shared" si="40"/>
        <v>Ezekiel Elliott</v>
      </c>
      <c r="AK69">
        <f t="shared" si="41"/>
        <v>1</v>
      </c>
      <c r="AL69">
        <f t="shared" si="42"/>
        <v>1</v>
      </c>
      <c r="AM69">
        <f t="shared" si="43"/>
        <v>1</v>
      </c>
      <c r="AN69">
        <f t="shared" ref="AN69:AN102" si="44">IF(AF69&gt;1,ROUNDUP(0.43*AF69,0),1)</f>
        <v>1</v>
      </c>
      <c r="AO69">
        <f t="shared" ref="AO69:AO102" si="45">IF(AG69&gt;1,ROUNDUP(0.59*AG69,0),1)</f>
        <v>3</v>
      </c>
      <c r="AP69">
        <f t="shared" ref="AP69:AP102" si="46">IF(AH69&gt;1,ROUNDUP(0.34*AH69,0),1)</f>
        <v>7</v>
      </c>
      <c r="AQ69">
        <f t="shared" ref="AQ69:AQ102" si="47">IF(AI69&gt;1,ROUNDUP(0.36*AI69,0),1)</f>
        <v>1</v>
      </c>
    </row>
    <row r="70" spans="2:43" x14ac:dyDescent="0.35">
      <c r="B70" t="str">
        <f t="shared" si="27"/>
        <v xml:space="preserve">&lt;li&gt; Jerome Ford, RB, Browns. Bye: 10.  &lt;/li&gt;  </v>
      </c>
      <c r="C70" t="str">
        <f t="shared" si="28"/>
        <v xml:space="preserve">&lt;li&gt; Jerome Ford, RB, Browns. Bye: 10.  -- &lt;b&gt;$2&lt;/b&gt; &lt;/li&gt;  </v>
      </c>
      <c r="D70" t="str">
        <f t="shared" si="29"/>
        <v xml:space="preserve">&lt;li&gt; Jerome Ford, RB, Browns. Bye: 10.  -- &lt;b&gt;$1&lt;/b&gt; &lt;/li&gt;  </v>
      </c>
      <c r="E70" t="str">
        <f t="shared" si="30"/>
        <v xml:space="preserve">&lt;li&gt; Jerome Ford, RB, Browns. Bye: 10.  -- &lt;b&gt;$5&lt;/b&gt; &lt;/li&gt;  </v>
      </c>
      <c r="F70" t="str">
        <f t="shared" si="31"/>
        <v xml:space="preserve">&lt;li&gt; Jerome Ford, RB, Browns. Bye: 10.  -- &lt;b&gt;$2&lt;/b&gt; &lt;/li&gt;  </v>
      </c>
      <c r="G70" t="s">
        <v>139</v>
      </c>
      <c r="H70" t="s">
        <v>140</v>
      </c>
      <c r="I70" t="s">
        <v>141</v>
      </c>
      <c r="J70" t="s">
        <v>142</v>
      </c>
      <c r="K70" t="s">
        <v>143</v>
      </c>
      <c r="L70" t="s">
        <v>144</v>
      </c>
      <c r="M70" t="s">
        <v>145</v>
      </c>
      <c r="N70" t="s">
        <v>146</v>
      </c>
      <c r="O70" t="str">
        <f t="shared" si="32"/>
        <v xml:space="preserve">
</v>
      </c>
      <c r="P70" t="str">
        <f t="shared" si="33"/>
        <v xml:space="preserve"> </v>
      </c>
      <c r="Q70" t="str">
        <f t="shared" si="34"/>
        <v/>
      </c>
      <c r="R70" t="str">
        <f t="shared" si="35"/>
        <v/>
      </c>
      <c r="S70" t="str">
        <f t="shared" si="36"/>
        <v/>
      </c>
      <c r="T70" t="str">
        <f t="shared" si="37"/>
        <v/>
      </c>
      <c r="U70" t="str">
        <f t="shared" si="38"/>
        <v/>
      </c>
      <c r="V70">
        <f t="shared" si="39"/>
        <v>69</v>
      </c>
      <c r="W70" s="11" t="s">
        <v>147</v>
      </c>
      <c r="X70" s="12" t="s">
        <v>148</v>
      </c>
      <c r="Y70" s="12" t="s">
        <v>149</v>
      </c>
      <c r="Z70" s="12" t="s">
        <v>150</v>
      </c>
      <c r="AA70" s="1" t="str">
        <f>CONCATENATE(RBs!B35," ",RBs!A35)</f>
        <v>Jerome Ford</v>
      </c>
      <c r="AB70" t="str">
        <f>RBs!E35</f>
        <v>RB</v>
      </c>
      <c r="AC70" t="str">
        <f>RBs!C35</f>
        <v>Browns</v>
      </c>
      <c r="AD70">
        <f>RBs!D35</f>
        <v>10</v>
      </c>
      <c r="AE70">
        <f>RBs!O35</f>
        <v>131</v>
      </c>
      <c r="AF70">
        <f>RBs!P35</f>
        <v>3</v>
      </c>
      <c r="AG70">
        <f>RBs!T35</f>
        <v>-5</v>
      </c>
      <c r="AH70">
        <f>RBs!R35</f>
        <v>12</v>
      </c>
      <c r="AI70">
        <f t="shared" si="22"/>
        <v>3</v>
      </c>
      <c r="AJ70" t="str">
        <f t="shared" si="40"/>
        <v>Jerome Ford</v>
      </c>
      <c r="AK70">
        <f t="shared" si="41"/>
        <v>1</v>
      </c>
      <c r="AL70">
        <f t="shared" si="42"/>
        <v>2</v>
      </c>
      <c r="AM70">
        <f t="shared" si="43"/>
        <v>2</v>
      </c>
      <c r="AN70">
        <f t="shared" si="44"/>
        <v>2</v>
      </c>
      <c r="AO70">
        <f t="shared" si="45"/>
        <v>1</v>
      </c>
      <c r="AP70">
        <f t="shared" si="46"/>
        <v>5</v>
      </c>
      <c r="AQ70">
        <f t="shared" si="47"/>
        <v>2</v>
      </c>
    </row>
    <row r="71" spans="2:43" x14ac:dyDescent="0.35">
      <c r="B71" t="str">
        <f t="shared" si="27"/>
        <v xml:space="preserve">&lt;li&gt; Zack Moss, RB, Bengals. Bye: 12.  &lt;/li&gt; 
&lt;br&gt;&lt;br&gt;
</v>
      </c>
      <c r="C71" t="str">
        <f t="shared" si="28"/>
        <v xml:space="preserve">&lt;li&gt; Zack Moss, RB, Bengals. Bye: 12.  -- &lt;b&gt;$6&lt;/b&gt; &lt;/li&gt; 
&lt;br&gt;&lt;br&gt;
</v>
      </c>
      <c r="D71" t="str">
        <f t="shared" si="29"/>
        <v xml:space="preserve">&lt;li&gt; Zack Moss, RB, Bengals. Bye: 12.  -- &lt;b&gt;$9&lt;/b&gt; &lt;/li&gt; 
&lt;br&gt;&lt;br&gt;
</v>
      </c>
      <c r="E71" t="str">
        <f t="shared" si="30"/>
        <v xml:space="preserve">&lt;li&gt; Zack Moss, RB, Bengals. Bye: 12.  -- &lt;b&gt;$4&lt;/b&gt; &lt;/li&gt; 
&lt;br&gt;&lt;br&gt;
</v>
      </c>
      <c r="F71" t="str">
        <f t="shared" si="31"/>
        <v xml:space="preserve">&lt;li&gt; Zack Moss, RB, Bengals. Bye: 12.  -- &lt;b&gt;$5&lt;/b&gt; &lt;/li&gt; 
&lt;br&gt;&lt;br&gt;
</v>
      </c>
      <c r="G71" t="s">
        <v>139</v>
      </c>
      <c r="H71" t="s">
        <v>140</v>
      </c>
      <c r="I71" t="s">
        <v>141</v>
      </c>
      <c r="J71" t="s">
        <v>142</v>
      </c>
      <c r="K71" t="s">
        <v>143</v>
      </c>
      <c r="L71" t="s">
        <v>144</v>
      </c>
      <c r="M71" t="s">
        <v>145</v>
      </c>
      <c r="N71" t="s">
        <v>146</v>
      </c>
      <c r="O71" t="str">
        <f t="shared" si="32"/>
        <v xml:space="preserve">
</v>
      </c>
      <c r="P71" t="str">
        <f t="shared" si="33"/>
        <v xml:space="preserve">
&lt;br&gt;&lt;br&gt;
</v>
      </c>
      <c r="Q71" t="str">
        <f t="shared" si="34"/>
        <v/>
      </c>
      <c r="R71" t="str">
        <f t="shared" si="35"/>
        <v/>
      </c>
      <c r="S71" t="str">
        <f t="shared" si="36"/>
        <v/>
      </c>
      <c r="T71" t="str">
        <f t="shared" si="37"/>
        <v/>
      </c>
      <c r="U71" t="str">
        <f t="shared" si="38"/>
        <v/>
      </c>
      <c r="V71">
        <f t="shared" si="39"/>
        <v>70</v>
      </c>
      <c r="W71" s="11" t="s">
        <v>147</v>
      </c>
      <c r="X71" s="12" t="s">
        <v>148</v>
      </c>
      <c r="Y71" s="12" t="s">
        <v>149</v>
      </c>
      <c r="Z71" s="12" t="s">
        <v>150</v>
      </c>
      <c r="AA71" s="1" t="str">
        <f>CONCATENATE(RBs!B36," ",RBs!A36)</f>
        <v>Zack Moss</v>
      </c>
      <c r="AB71" t="str">
        <f>RBs!E36</f>
        <v>RB</v>
      </c>
      <c r="AC71" t="str">
        <f>RBs!C36</f>
        <v>Bengals</v>
      </c>
      <c r="AD71">
        <f>RBs!D36</f>
        <v>12</v>
      </c>
      <c r="AE71">
        <f>RBs!O36</f>
        <v>141</v>
      </c>
      <c r="AF71">
        <f>RBs!P36</f>
        <v>13</v>
      </c>
      <c r="AG71">
        <f>RBs!T36</f>
        <v>15</v>
      </c>
      <c r="AH71">
        <f>RBs!R36</f>
        <v>11</v>
      </c>
      <c r="AI71">
        <f t="shared" si="22"/>
        <v>13</v>
      </c>
      <c r="AJ71" t="str">
        <f t="shared" si="40"/>
        <v>Zack Moss</v>
      </c>
      <c r="AK71">
        <f t="shared" si="41"/>
        <v>6</v>
      </c>
      <c r="AL71">
        <f t="shared" si="42"/>
        <v>5</v>
      </c>
      <c r="AM71">
        <f t="shared" si="43"/>
        <v>6</v>
      </c>
      <c r="AN71">
        <f t="shared" si="44"/>
        <v>6</v>
      </c>
      <c r="AO71">
        <f t="shared" si="45"/>
        <v>9</v>
      </c>
      <c r="AP71">
        <f t="shared" si="46"/>
        <v>4</v>
      </c>
      <c r="AQ71">
        <f t="shared" si="47"/>
        <v>5</v>
      </c>
    </row>
    <row r="72" spans="2:43" x14ac:dyDescent="0.35">
      <c r="B72" t="str">
        <f t="shared" si="27"/>
        <v xml:space="preserve">&lt;li&gt; Brian Robinson, RB, Redskins. Bye: 14.  &lt;/li&gt;  </v>
      </c>
      <c r="C72" t="str">
        <f t="shared" si="28"/>
        <v xml:space="preserve">&lt;li&gt; Brian Robinson, RB, Redskins. Bye: 14.  -- &lt;b&gt;$6&lt;/b&gt; &lt;/li&gt;  </v>
      </c>
      <c r="D72" t="str">
        <f t="shared" si="29"/>
        <v xml:space="preserve">&lt;li&gt; Brian Robinson, RB, Redskins. Bye: 14.  -- &lt;b&gt;$3&lt;/b&gt; &lt;/li&gt;  </v>
      </c>
      <c r="E72" t="str">
        <f t="shared" si="30"/>
        <v xml:space="preserve">&lt;li&gt; Brian Robinson, RB, Redskins. Bye: 14.  -- &lt;b&gt;$4&lt;/b&gt; &lt;/li&gt;  </v>
      </c>
      <c r="F72" t="str">
        <f t="shared" si="31"/>
        <v xml:space="preserve">&lt;li&gt; Brian Robinson, RB, Redskins. Bye: 14.  -- &lt;b&gt;$5&lt;/b&gt; &lt;/li&gt;  </v>
      </c>
      <c r="G72" t="s">
        <v>139</v>
      </c>
      <c r="H72" t="s">
        <v>140</v>
      </c>
      <c r="I72" t="s">
        <v>141</v>
      </c>
      <c r="J72" t="s">
        <v>142</v>
      </c>
      <c r="K72" t="s">
        <v>143</v>
      </c>
      <c r="L72" t="s">
        <v>144</v>
      </c>
      <c r="M72" t="s">
        <v>145</v>
      </c>
      <c r="N72" t="s">
        <v>146</v>
      </c>
      <c r="O72" t="str">
        <f t="shared" si="32"/>
        <v xml:space="preserve">
</v>
      </c>
      <c r="P72" t="str">
        <f t="shared" si="33"/>
        <v xml:space="preserve"> </v>
      </c>
      <c r="Q72" t="str">
        <f t="shared" si="34"/>
        <v/>
      </c>
      <c r="R72" t="str">
        <f t="shared" si="35"/>
        <v/>
      </c>
      <c r="S72" t="str">
        <f t="shared" si="36"/>
        <v/>
      </c>
      <c r="T72" t="str">
        <f t="shared" si="37"/>
        <v/>
      </c>
      <c r="U72" t="str">
        <f t="shared" si="38"/>
        <v/>
      </c>
      <c r="V72">
        <f t="shared" si="39"/>
        <v>71</v>
      </c>
      <c r="W72" s="11" t="s">
        <v>147</v>
      </c>
      <c r="X72" s="12" t="s">
        <v>148</v>
      </c>
      <c r="Y72" s="12" t="s">
        <v>149</v>
      </c>
      <c r="Z72" s="12" t="s">
        <v>150</v>
      </c>
      <c r="AA72" s="1" t="str">
        <f>CONCATENATE(RBs!B37," ",RBs!A37)</f>
        <v>Brian Robinson</v>
      </c>
      <c r="AB72" t="str">
        <f>RBs!E37</f>
        <v>RB</v>
      </c>
      <c r="AC72" t="str">
        <f>RBs!C37</f>
        <v>Redskins</v>
      </c>
      <c r="AD72">
        <f>RBs!D37</f>
        <v>14</v>
      </c>
      <c r="AE72">
        <f>RBs!O37</f>
        <v>140</v>
      </c>
      <c r="AF72">
        <f>RBs!P37</f>
        <v>12</v>
      </c>
      <c r="AG72">
        <f>RBs!T37</f>
        <v>5</v>
      </c>
      <c r="AH72">
        <f>RBs!R37</f>
        <v>9</v>
      </c>
      <c r="AI72">
        <f t="shared" si="22"/>
        <v>12</v>
      </c>
      <c r="AJ72" t="str">
        <f t="shared" si="40"/>
        <v>Brian Robinson</v>
      </c>
      <c r="AK72">
        <f t="shared" si="41"/>
        <v>6</v>
      </c>
      <c r="AL72">
        <f t="shared" si="42"/>
        <v>5</v>
      </c>
      <c r="AM72">
        <f t="shared" si="43"/>
        <v>5</v>
      </c>
      <c r="AN72">
        <f t="shared" si="44"/>
        <v>6</v>
      </c>
      <c r="AO72">
        <f t="shared" si="45"/>
        <v>3</v>
      </c>
      <c r="AP72">
        <f t="shared" si="46"/>
        <v>4</v>
      </c>
      <c r="AQ72">
        <f t="shared" si="47"/>
        <v>5</v>
      </c>
    </row>
    <row r="73" spans="2:43" x14ac:dyDescent="0.35">
      <c r="B73" t="str">
        <f t="shared" si="27"/>
        <v xml:space="preserve">&lt;li&gt; Zach Charbonnet, RB, Seahawks. Bye: 10.  &lt;/li&gt;  </v>
      </c>
      <c r="C73" t="str">
        <f t="shared" si="28"/>
        <v xml:space="preserve">&lt;li&gt; Zach Charbonnet, RB, Seahawks. Bye: 10.  -- &lt;b&gt;$1&lt;/b&gt; &lt;/li&gt;  </v>
      </c>
      <c r="D73" t="str">
        <f t="shared" si="29"/>
        <v xml:space="preserve">&lt;li&gt; Zach Charbonnet, RB, Seahawks. Bye: 10.  -- &lt;b&gt;$1&lt;/b&gt; &lt;/li&gt;  </v>
      </c>
      <c r="E73" t="str">
        <f t="shared" si="30"/>
        <v xml:space="preserve">&lt;li&gt; Zach Charbonnet, RB, Seahawks. Bye: 10.  -- &lt;b&gt;$4&lt;/b&gt; &lt;/li&gt;  </v>
      </c>
      <c r="F73" t="str">
        <f t="shared" si="31"/>
        <v xml:space="preserve">&lt;li&gt; Zach Charbonnet, RB, Seahawks. Bye: 10.  -- &lt;b&gt;$1&lt;/b&gt; &lt;/li&gt;  </v>
      </c>
      <c r="G73" t="s">
        <v>139</v>
      </c>
      <c r="H73" t="s">
        <v>140</v>
      </c>
      <c r="I73" t="s">
        <v>141</v>
      </c>
      <c r="J73" t="s">
        <v>142</v>
      </c>
      <c r="K73" t="s">
        <v>143</v>
      </c>
      <c r="L73" t="s">
        <v>144</v>
      </c>
      <c r="M73" t="s">
        <v>145</v>
      </c>
      <c r="N73" t="s">
        <v>146</v>
      </c>
      <c r="O73" t="str">
        <f t="shared" si="32"/>
        <v xml:space="preserve">
</v>
      </c>
      <c r="P73" t="str">
        <f t="shared" si="33"/>
        <v xml:space="preserve"> </v>
      </c>
      <c r="Q73" t="str">
        <f t="shared" si="34"/>
        <v/>
      </c>
      <c r="R73" t="str">
        <f t="shared" si="35"/>
        <v/>
      </c>
      <c r="S73" t="str">
        <f t="shared" si="36"/>
        <v/>
      </c>
      <c r="T73" t="str">
        <f t="shared" si="37"/>
        <v/>
      </c>
      <c r="U73" t="str">
        <f t="shared" si="38"/>
        <v/>
      </c>
      <c r="V73">
        <f t="shared" si="39"/>
        <v>72</v>
      </c>
      <c r="W73" s="11" t="s">
        <v>147</v>
      </c>
      <c r="X73" s="12" t="s">
        <v>148</v>
      </c>
      <c r="Y73" s="12" t="s">
        <v>149</v>
      </c>
      <c r="Z73" s="12" t="s">
        <v>150</v>
      </c>
      <c r="AA73" s="1" t="str">
        <f>CONCATENATE(RBs!B38," ",RBs!A38)</f>
        <v>Zach Charbonnet</v>
      </c>
      <c r="AB73" t="str">
        <f>RBs!E38</f>
        <v>RB</v>
      </c>
      <c r="AC73" t="str">
        <f>RBs!C38</f>
        <v>Seahawks</v>
      </c>
      <c r="AD73">
        <f>RBs!D38</f>
        <v>10</v>
      </c>
      <c r="AE73">
        <f>RBs!O38</f>
        <v>122</v>
      </c>
      <c r="AF73">
        <f>RBs!P38</f>
        <v>-6</v>
      </c>
      <c r="AG73">
        <f>RBs!T38</f>
        <v>-3</v>
      </c>
      <c r="AH73">
        <f>RBs!R38</f>
        <v>9</v>
      </c>
      <c r="AI73">
        <f t="shared" si="22"/>
        <v>-6</v>
      </c>
      <c r="AJ73" t="str">
        <f t="shared" si="40"/>
        <v>Zach Charbonnet</v>
      </c>
      <c r="AK73">
        <f t="shared" si="41"/>
        <v>-3</v>
      </c>
      <c r="AL73">
        <f t="shared" si="42"/>
        <v>-3</v>
      </c>
      <c r="AM73">
        <f t="shared" si="43"/>
        <v>-3</v>
      </c>
      <c r="AN73">
        <f t="shared" si="44"/>
        <v>1</v>
      </c>
      <c r="AO73">
        <f t="shared" si="45"/>
        <v>1</v>
      </c>
      <c r="AP73">
        <f t="shared" si="46"/>
        <v>4</v>
      </c>
      <c r="AQ73">
        <f t="shared" si="47"/>
        <v>1</v>
      </c>
    </row>
    <row r="74" spans="2:43" x14ac:dyDescent="0.35">
      <c r="B74" t="str">
        <f t="shared" si="27"/>
        <v xml:space="preserve">&lt;li&gt; Chase Brown, RB, Bengals. Bye: 12.  &lt;/li&gt;  </v>
      </c>
      <c r="C74" t="str">
        <f t="shared" si="28"/>
        <v xml:space="preserve">&lt;li&gt; Chase Brown, RB, Bengals. Bye: 12.  -- &lt;b&gt;$1&lt;/b&gt; &lt;/li&gt;  </v>
      </c>
      <c r="D74" t="str">
        <f t="shared" si="29"/>
        <v xml:space="preserve">&lt;li&gt; Chase Brown, RB, Bengals. Bye: 12.  -- &lt;b&gt;$1&lt;/b&gt; &lt;/li&gt;  </v>
      </c>
      <c r="E74" t="str">
        <f t="shared" si="30"/>
        <v xml:space="preserve">&lt;li&gt; Chase Brown, RB, Bengals. Bye: 12.  -- &lt;b&gt;$2&lt;/b&gt; &lt;/li&gt;  </v>
      </c>
      <c r="F74" t="str">
        <f t="shared" si="31"/>
        <v xml:space="preserve">&lt;li&gt; Chase Brown, RB, Bengals. Bye: 12.  -- &lt;b&gt;$1&lt;/b&gt; &lt;/li&gt;  </v>
      </c>
      <c r="G74" t="s">
        <v>139</v>
      </c>
      <c r="H74" t="s">
        <v>140</v>
      </c>
      <c r="I74" t="s">
        <v>141</v>
      </c>
      <c r="J74" t="s">
        <v>142</v>
      </c>
      <c r="K74" t="s">
        <v>143</v>
      </c>
      <c r="L74" t="s">
        <v>144</v>
      </c>
      <c r="M74" t="s">
        <v>145</v>
      </c>
      <c r="N74" t="s">
        <v>146</v>
      </c>
      <c r="O74" t="str">
        <f t="shared" si="32"/>
        <v xml:space="preserve">
</v>
      </c>
      <c r="P74" t="str">
        <f t="shared" si="33"/>
        <v xml:space="preserve"> </v>
      </c>
      <c r="Q74" t="str">
        <f t="shared" si="34"/>
        <v/>
      </c>
      <c r="R74" t="str">
        <f t="shared" si="35"/>
        <v/>
      </c>
      <c r="S74" t="str">
        <f t="shared" si="36"/>
        <v/>
      </c>
      <c r="T74" t="str">
        <f t="shared" si="37"/>
        <v/>
      </c>
      <c r="U74" t="str">
        <f t="shared" si="38"/>
        <v/>
      </c>
      <c r="V74">
        <f t="shared" si="39"/>
        <v>73</v>
      </c>
      <c r="W74" s="11" t="s">
        <v>147</v>
      </c>
      <c r="X74" s="12" t="s">
        <v>148</v>
      </c>
      <c r="Y74" s="12" t="s">
        <v>149</v>
      </c>
      <c r="Z74" s="12" t="s">
        <v>150</v>
      </c>
      <c r="AA74" s="1" t="str">
        <f>CONCATENATE(RBs!B39," ",RBs!A39)</f>
        <v>Chase Brown</v>
      </c>
      <c r="AB74" t="str">
        <f>RBs!E39</f>
        <v>RB</v>
      </c>
      <c r="AC74" t="str">
        <f>RBs!C39</f>
        <v>Bengals</v>
      </c>
      <c r="AD74">
        <f>RBs!D39</f>
        <v>12</v>
      </c>
      <c r="AE74">
        <f>RBs!O39</f>
        <v>130</v>
      </c>
      <c r="AF74">
        <f>RBs!P39</f>
        <v>2</v>
      </c>
      <c r="AG74">
        <f>RBs!T39</f>
        <v>-2</v>
      </c>
      <c r="AH74">
        <f>RBs!R39</f>
        <v>3</v>
      </c>
      <c r="AI74">
        <f t="shared" si="22"/>
        <v>2</v>
      </c>
      <c r="AJ74" t="str">
        <f t="shared" si="40"/>
        <v>Chase Brown</v>
      </c>
      <c r="AK74">
        <f t="shared" si="41"/>
        <v>1</v>
      </c>
      <c r="AL74">
        <f t="shared" si="42"/>
        <v>1</v>
      </c>
      <c r="AM74">
        <f t="shared" si="43"/>
        <v>1</v>
      </c>
      <c r="AN74">
        <f t="shared" si="44"/>
        <v>1</v>
      </c>
      <c r="AO74">
        <f t="shared" si="45"/>
        <v>1</v>
      </c>
      <c r="AP74">
        <f t="shared" si="46"/>
        <v>2</v>
      </c>
      <c r="AQ74">
        <f t="shared" si="47"/>
        <v>1</v>
      </c>
    </row>
    <row r="75" spans="2:43" x14ac:dyDescent="0.35">
      <c r="B75" t="str">
        <f t="shared" si="27"/>
        <v xml:space="preserve">&lt;li&gt; Rico Dowdle, RB, Cowboys. Bye: 7.  &lt;/li&gt;  </v>
      </c>
      <c r="C75" t="str">
        <f t="shared" si="28"/>
        <v xml:space="preserve">&lt;li&gt; Rico Dowdle, RB, Cowboys. Bye: 7.  -- &lt;b&gt;$1&lt;/b&gt; &lt;/li&gt;  </v>
      </c>
      <c r="D75" t="str">
        <f t="shared" si="29"/>
        <v xml:space="preserve">&lt;li&gt; Rico Dowdle, RB, Cowboys. Bye: 7.  -- &lt;b&gt;$1&lt;/b&gt; &lt;/li&gt;  </v>
      </c>
      <c r="E75" t="str">
        <f t="shared" si="30"/>
        <v xml:space="preserve">&lt;li&gt; Rico Dowdle, RB, Cowboys. Bye: 7.  -- &lt;b&gt;$2&lt;/b&gt; &lt;/li&gt;  </v>
      </c>
      <c r="F75" t="str">
        <f t="shared" si="31"/>
        <v xml:space="preserve">&lt;li&gt; Rico Dowdle, RB, Cowboys. Bye: 7.  -- &lt;b&gt;$1&lt;/b&gt; &lt;/li&gt;  </v>
      </c>
      <c r="G75" t="s">
        <v>139</v>
      </c>
      <c r="H75" t="s">
        <v>140</v>
      </c>
      <c r="I75" t="s">
        <v>141</v>
      </c>
      <c r="J75" t="s">
        <v>142</v>
      </c>
      <c r="K75" t="s">
        <v>143</v>
      </c>
      <c r="L75" t="s">
        <v>144</v>
      </c>
      <c r="M75" t="s">
        <v>145</v>
      </c>
      <c r="N75" t="s">
        <v>146</v>
      </c>
      <c r="O75" t="str">
        <f t="shared" si="32"/>
        <v xml:space="preserve">
</v>
      </c>
      <c r="P75" t="str">
        <f t="shared" si="33"/>
        <v xml:space="preserve"> </v>
      </c>
      <c r="Q75" t="str">
        <f t="shared" si="34"/>
        <v/>
      </c>
      <c r="R75" t="str">
        <f t="shared" si="35"/>
        <v/>
      </c>
      <c r="S75" t="str">
        <f t="shared" si="36"/>
        <v/>
      </c>
      <c r="T75" t="str">
        <f t="shared" si="37"/>
        <v/>
      </c>
      <c r="U75" t="str">
        <f t="shared" si="38"/>
        <v/>
      </c>
      <c r="V75">
        <f t="shared" si="39"/>
        <v>74</v>
      </c>
      <c r="W75" s="11" t="s">
        <v>147</v>
      </c>
      <c r="X75" s="12" t="s">
        <v>148</v>
      </c>
      <c r="Y75" s="12" t="s">
        <v>149</v>
      </c>
      <c r="Z75" s="12" t="s">
        <v>150</v>
      </c>
      <c r="AA75" s="1" t="str">
        <f>CONCATENATE(RBs!B40," ",RBs!A40)</f>
        <v>Rico Dowdle</v>
      </c>
      <c r="AB75" t="str">
        <f>RBs!E40</f>
        <v>RB</v>
      </c>
      <c r="AC75" t="str">
        <f>RBs!C40</f>
        <v>Cowboys</v>
      </c>
      <c r="AD75">
        <f>RBs!D40</f>
        <v>7</v>
      </c>
      <c r="AE75">
        <f>RBs!O40</f>
        <v>129</v>
      </c>
      <c r="AF75">
        <f>RBs!P40</f>
        <v>1</v>
      </c>
      <c r="AG75">
        <f>RBs!T40</f>
        <v>-2</v>
      </c>
      <c r="AH75">
        <f>RBs!R40</f>
        <v>3</v>
      </c>
      <c r="AI75">
        <f t="shared" si="22"/>
        <v>1</v>
      </c>
      <c r="AJ75" t="str">
        <f t="shared" si="40"/>
        <v>Rico Dowdle</v>
      </c>
      <c r="AK75">
        <f t="shared" si="41"/>
        <v>0</v>
      </c>
      <c r="AL75">
        <f t="shared" si="42"/>
        <v>1</v>
      </c>
      <c r="AM75">
        <f t="shared" si="43"/>
        <v>1</v>
      </c>
      <c r="AN75">
        <f t="shared" si="44"/>
        <v>1</v>
      </c>
      <c r="AO75">
        <f t="shared" si="45"/>
        <v>1</v>
      </c>
      <c r="AP75">
        <f t="shared" si="46"/>
        <v>2</v>
      </c>
      <c r="AQ75">
        <f t="shared" si="47"/>
        <v>1</v>
      </c>
    </row>
    <row r="76" spans="2:43" x14ac:dyDescent="0.35">
      <c r="B76" t="str">
        <f t="shared" si="27"/>
        <v xml:space="preserve">&lt;li&gt; Braelon Allen, RB, Jets. Bye: 12.  &lt;/li&gt; 
&lt;br&gt;&lt;br&gt;
</v>
      </c>
      <c r="C76" t="str">
        <f t="shared" si="28"/>
        <v xml:space="preserve">&lt;li&gt; Braelon Allen, RB, Jets. Bye: 12.  -- &lt;b&gt;$1&lt;/b&gt; &lt;/li&gt; 
&lt;br&gt;&lt;br&gt;
</v>
      </c>
      <c r="D76" t="str">
        <f t="shared" si="29"/>
        <v xml:space="preserve">&lt;li&gt; Braelon Allen, RB, Jets. Bye: 12.  -- &lt;b&gt;$3&lt;/b&gt; &lt;/li&gt; 
&lt;br&gt;&lt;br&gt;
</v>
      </c>
      <c r="E76" t="str">
        <f t="shared" si="30"/>
        <v xml:space="preserve">&lt;li&gt; Braelon Allen, RB, Jets. Bye: 12.  -- &lt;b&gt;$1&lt;/b&gt; &lt;/li&gt; 
&lt;br&gt;&lt;br&gt;
</v>
      </c>
      <c r="F76" t="str">
        <f t="shared" si="31"/>
        <v xml:space="preserve">&lt;li&gt; Braelon Allen, RB, Jets. Bye: 12.  -- &lt;b&gt;$1&lt;/b&gt; &lt;/li&gt; 
&lt;br&gt;&lt;br&gt;
</v>
      </c>
      <c r="G76" t="s">
        <v>139</v>
      </c>
      <c r="H76" t="s">
        <v>140</v>
      </c>
      <c r="I76" t="s">
        <v>141</v>
      </c>
      <c r="J76" t="s">
        <v>142</v>
      </c>
      <c r="K76" t="s">
        <v>143</v>
      </c>
      <c r="L76" t="s">
        <v>144</v>
      </c>
      <c r="M76" t="s">
        <v>145</v>
      </c>
      <c r="N76" t="s">
        <v>146</v>
      </c>
      <c r="O76" t="str">
        <f t="shared" si="32"/>
        <v xml:space="preserve">
</v>
      </c>
      <c r="P76" t="str">
        <f t="shared" si="33"/>
        <v xml:space="preserve">
&lt;br&gt;&lt;br&gt;
</v>
      </c>
      <c r="Q76" t="str">
        <f t="shared" si="34"/>
        <v/>
      </c>
      <c r="R76" t="str">
        <f t="shared" si="35"/>
        <v/>
      </c>
      <c r="S76" t="str">
        <f t="shared" si="36"/>
        <v/>
      </c>
      <c r="T76" t="str">
        <f t="shared" si="37"/>
        <v/>
      </c>
      <c r="U76" t="str">
        <f t="shared" si="38"/>
        <v/>
      </c>
      <c r="V76">
        <f t="shared" si="39"/>
        <v>75</v>
      </c>
      <c r="W76" s="11" t="s">
        <v>147</v>
      </c>
      <c r="X76" s="12" t="s">
        <v>148</v>
      </c>
      <c r="Y76" s="12" t="s">
        <v>149</v>
      </c>
      <c r="Z76" s="12" t="s">
        <v>150</v>
      </c>
      <c r="AA76" s="1" t="str">
        <f>CONCATENATE(RBs!B41," ",RBs!A41)</f>
        <v>Braelon Allen</v>
      </c>
      <c r="AB76" t="str">
        <f>RBs!E41</f>
        <v>RB</v>
      </c>
      <c r="AC76" t="str">
        <f>RBs!C41</f>
        <v>Jets</v>
      </c>
      <c r="AD76">
        <f>RBs!D41</f>
        <v>12</v>
      </c>
      <c r="AE76">
        <f>RBs!O41</f>
        <v>125</v>
      </c>
      <c r="AF76">
        <f>RBs!P41</f>
        <v>-3</v>
      </c>
      <c r="AG76">
        <f>RBs!T41</f>
        <v>4</v>
      </c>
      <c r="AH76">
        <f>RBs!R41</f>
        <v>0</v>
      </c>
      <c r="AI76">
        <f t="shared" si="22"/>
        <v>-3</v>
      </c>
      <c r="AJ76" t="str">
        <f t="shared" si="40"/>
        <v>Braelon Allen</v>
      </c>
      <c r="AK76">
        <f t="shared" si="41"/>
        <v>-1</v>
      </c>
      <c r="AL76">
        <f t="shared" si="42"/>
        <v>-2</v>
      </c>
      <c r="AM76">
        <f t="shared" si="43"/>
        <v>-2</v>
      </c>
      <c r="AN76">
        <f t="shared" si="44"/>
        <v>1</v>
      </c>
      <c r="AO76">
        <f t="shared" si="45"/>
        <v>3</v>
      </c>
      <c r="AP76">
        <f t="shared" si="46"/>
        <v>1</v>
      </c>
      <c r="AQ76">
        <f t="shared" si="47"/>
        <v>1</v>
      </c>
    </row>
    <row r="77" spans="2:43" x14ac:dyDescent="0.35">
      <c r="B77" t="str">
        <f t="shared" si="27"/>
        <v xml:space="preserve">&lt;li&gt; JK Dobbins, RB, Chargers. Bye: 5.  &lt;/li&gt;  </v>
      </c>
      <c r="C77" t="str">
        <f t="shared" si="28"/>
        <v xml:space="preserve">&lt;li&gt; JK Dobbins, RB, Chargers. Bye: 5.  -- &lt;b&gt;$1&lt;/b&gt; &lt;/li&gt;  </v>
      </c>
      <c r="D77" t="str">
        <f t="shared" si="29"/>
        <v xml:space="preserve">&lt;li&gt; JK Dobbins, RB, Chargers. Bye: 5.  -- &lt;b&gt;$1&lt;/b&gt; &lt;/li&gt;  </v>
      </c>
      <c r="E77" t="str">
        <f t="shared" si="30"/>
        <v xml:space="preserve">&lt;li&gt; JK Dobbins, RB, Chargers. Bye: 5.  -- &lt;b&gt;$1&lt;/b&gt; &lt;/li&gt;  </v>
      </c>
      <c r="F77" t="str">
        <f t="shared" si="31"/>
        <v xml:space="preserve">&lt;li&gt; JK Dobbins, RB, Chargers. Bye: 5.  -- &lt;b&gt;$1&lt;/b&gt; &lt;/li&gt;  </v>
      </c>
      <c r="G77" t="s">
        <v>139</v>
      </c>
      <c r="H77" t="s">
        <v>140</v>
      </c>
      <c r="I77" t="s">
        <v>141</v>
      </c>
      <c r="J77" t="s">
        <v>142</v>
      </c>
      <c r="K77" t="s">
        <v>143</v>
      </c>
      <c r="L77" t="s">
        <v>144</v>
      </c>
      <c r="M77" t="s">
        <v>145</v>
      </c>
      <c r="N77" t="s">
        <v>146</v>
      </c>
      <c r="O77" t="str">
        <f t="shared" si="32"/>
        <v xml:space="preserve">
</v>
      </c>
      <c r="P77" t="str">
        <f t="shared" si="33"/>
        <v xml:space="preserve"> </v>
      </c>
      <c r="Q77" t="str">
        <f t="shared" si="34"/>
        <v/>
      </c>
      <c r="R77" t="str">
        <f t="shared" si="35"/>
        <v/>
      </c>
      <c r="S77" t="str">
        <f t="shared" si="36"/>
        <v/>
      </c>
      <c r="T77" t="str">
        <f t="shared" si="37"/>
        <v/>
      </c>
      <c r="U77" t="str">
        <f t="shared" si="38"/>
        <v/>
      </c>
      <c r="V77">
        <f t="shared" si="39"/>
        <v>76</v>
      </c>
      <c r="W77" s="11" t="s">
        <v>147</v>
      </c>
      <c r="X77" s="12" t="s">
        <v>148</v>
      </c>
      <c r="Y77" s="12" t="s">
        <v>149</v>
      </c>
      <c r="Z77" s="12" t="s">
        <v>150</v>
      </c>
      <c r="AA77" s="1" t="str">
        <f>CONCATENATE(RBs!B43," ",RBs!A43)</f>
        <v>JK Dobbins</v>
      </c>
      <c r="AB77" t="str">
        <f>RBs!E43</f>
        <v>RB</v>
      </c>
      <c r="AC77" t="str">
        <f>RBs!C43</f>
        <v>Chargers</v>
      </c>
      <c r="AD77">
        <f>RBs!D43</f>
        <v>5</v>
      </c>
      <c r="AE77">
        <f>RBs!O43</f>
        <v>128</v>
      </c>
      <c r="AF77">
        <f>RBs!P43</f>
        <v>0</v>
      </c>
      <c r="AG77">
        <f>RBs!T43</f>
        <v>0</v>
      </c>
      <c r="AH77">
        <f>RBs!R43</f>
        <v>-10</v>
      </c>
      <c r="AI77">
        <f t="shared" si="22"/>
        <v>0</v>
      </c>
      <c r="AJ77" t="str">
        <f t="shared" si="40"/>
        <v>JK Dobbins</v>
      </c>
      <c r="AK77">
        <f t="shared" si="41"/>
        <v>0</v>
      </c>
      <c r="AL77">
        <f t="shared" si="42"/>
        <v>0</v>
      </c>
      <c r="AM77">
        <f t="shared" si="43"/>
        <v>0</v>
      </c>
      <c r="AN77">
        <f t="shared" si="44"/>
        <v>1</v>
      </c>
      <c r="AO77">
        <f t="shared" si="45"/>
        <v>1</v>
      </c>
      <c r="AP77">
        <f t="shared" si="46"/>
        <v>1</v>
      </c>
      <c r="AQ77">
        <f t="shared" si="47"/>
        <v>1</v>
      </c>
    </row>
    <row r="78" spans="2:43" x14ac:dyDescent="0.35">
      <c r="B78" t="str">
        <f t="shared" si="27"/>
        <v xml:space="preserve">&lt;li&gt; Ray Davis, RB, Bills. Bye: 12.  &lt;/li&gt;  </v>
      </c>
      <c r="C78" t="str">
        <f t="shared" si="28"/>
        <v xml:space="preserve">&lt;li&gt; Ray Davis, RB, Bills. Bye: 12.  -- &lt;b&gt;$1&lt;/b&gt; &lt;/li&gt;  </v>
      </c>
      <c r="D78" t="str">
        <f t="shared" si="29"/>
        <v xml:space="preserve">&lt;li&gt; Ray Davis, RB, Bills. Bye: 12.  -- &lt;b&gt;$2&lt;/b&gt; &lt;/li&gt;  </v>
      </c>
      <c r="E78" t="str">
        <f t="shared" si="30"/>
        <v xml:space="preserve">&lt;li&gt; Ray Davis, RB, Bills. Bye: 12.  -- &lt;b&gt;$1&lt;/b&gt; &lt;/li&gt;  </v>
      </c>
      <c r="F78" t="str">
        <f t="shared" si="31"/>
        <v xml:space="preserve">&lt;li&gt; Ray Davis, RB, Bills. Bye: 12.  -- &lt;b&gt;$1&lt;/b&gt; &lt;/li&gt;  </v>
      </c>
      <c r="G78" t="s">
        <v>139</v>
      </c>
      <c r="H78" t="s">
        <v>140</v>
      </c>
      <c r="I78" t="s">
        <v>141</v>
      </c>
      <c r="J78" t="s">
        <v>142</v>
      </c>
      <c r="K78" t="s">
        <v>143</v>
      </c>
      <c r="L78" t="s">
        <v>144</v>
      </c>
      <c r="M78" t="s">
        <v>145</v>
      </c>
      <c r="N78" t="s">
        <v>146</v>
      </c>
      <c r="O78" t="str">
        <f t="shared" si="32"/>
        <v xml:space="preserve">
</v>
      </c>
      <c r="P78" t="str">
        <f t="shared" si="33"/>
        <v xml:space="preserve"> </v>
      </c>
      <c r="Q78" t="str">
        <f t="shared" si="34"/>
        <v/>
      </c>
      <c r="R78" t="str">
        <f t="shared" si="35"/>
        <v/>
      </c>
      <c r="S78" t="str">
        <f t="shared" si="36"/>
        <v/>
      </c>
      <c r="T78" t="str">
        <f t="shared" si="37"/>
        <v/>
      </c>
      <c r="U78" t="str">
        <f t="shared" si="38"/>
        <v/>
      </c>
      <c r="V78">
        <f t="shared" si="39"/>
        <v>77</v>
      </c>
      <c r="W78" s="11" t="s">
        <v>147</v>
      </c>
      <c r="X78" s="12" t="s">
        <v>148</v>
      </c>
      <c r="Y78" s="12" t="s">
        <v>149</v>
      </c>
      <c r="Z78" s="12" t="s">
        <v>150</v>
      </c>
      <c r="AA78" s="1" t="str">
        <f>CONCATENATE(RBs!B42," ",RBs!A42)</f>
        <v>Ray Davis</v>
      </c>
      <c r="AB78" t="str">
        <f>RBs!E42</f>
        <v>RB</v>
      </c>
      <c r="AC78" t="str">
        <f>RBs!C42</f>
        <v>Bills</v>
      </c>
      <c r="AD78">
        <f>RBs!D42</f>
        <v>12</v>
      </c>
      <c r="AE78">
        <f>RBs!O42</f>
        <v>129</v>
      </c>
      <c r="AF78">
        <f>RBs!P42</f>
        <v>1</v>
      </c>
      <c r="AG78">
        <f>RBs!T42</f>
        <v>3</v>
      </c>
      <c r="AH78">
        <f>RBs!R42</f>
        <v>-2</v>
      </c>
      <c r="AI78">
        <f t="shared" si="22"/>
        <v>1</v>
      </c>
      <c r="AJ78" t="str">
        <f t="shared" si="40"/>
        <v>Ray Davis</v>
      </c>
      <c r="AK78">
        <f t="shared" si="41"/>
        <v>0</v>
      </c>
      <c r="AL78">
        <f t="shared" si="42"/>
        <v>1</v>
      </c>
      <c r="AM78">
        <f t="shared" si="43"/>
        <v>1</v>
      </c>
      <c r="AN78">
        <f t="shared" si="44"/>
        <v>1</v>
      </c>
      <c r="AO78">
        <f t="shared" si="45"/>
        <v>2</v>
      </c>
      <c r="AP78">
        <f t="shared" si="46"/>
        <v>1</v>
      </c>
      <c r="AQ78">
        <f t="shared" si="47"/>
        <v>1</v>
      </c>
    </row>
    <row r="79" spans="2:43" x14ac:dyDescent="0.35">
      <c r="B79" t="str">
        <f t="shared" si="27"/>
        <v xml:space="preserve">&lt;li&gt; Ty Chandler, RB, Vikings. Bye: 6.  &lt;/li&gt;  </v>
      </c>
      <c r="C79" t="str">
        <f t="shared" si="28"/>
        <v xml:space="preserve">&lt;li&gt; Ty Chandler, RB, Vikings. Bye: 6.  -- &lt;b&gt;$1&lt;/b&gt; &lt;/li&gt;  </v>
      </c>
      <c r="D79" t="str">
        <f t="shared" si="29"/>
        <v xml:space="preserve">&lt;li&gt; Ty Chandler, RB, Vikings. Bye: 6.  -- &lt;b&gt;$1&lt;/b&gt; &lt;/li&gt;  </v>
      </c>
      <c r="E79" t="str">
        <f t="shared" si="30"/>
        <v xml:space="preserve">&lt;li&gt; Ty Chandler, RB, Vikings. Bye: 6.  -- &lt;b&gt;$1&lt;/b&gt; &lt;/li&gt;  </v>
      </c>
      <c r="F79" t="str">
        <f t="shared" si="31"/>
        <v xml:space="preserve">&lt;li&gt; Ty Chandler, RB, Vikings. Bye: 6.  -- &lt;b&gt;$1&lt;/b&gt; &lt;/li&gt;  </v>
      </c>
      <c r="G79" t="s">
        <v>139</v>
      </c>
      <c r="H79" t="s">
        <v>140</v>
      </c>
      <c r="I79" t="s">
        <v>141</v>
      </c>
      <c r="J79" t="s">
        <v>142</v>
      </c>
      <c r="K79" t="s">
        <v>143</v>
      </c>
      <c r="L79" t="s">
        <v>144</v>
      </c>
      <c r="M79" t="s">
        <v>145</v>
      </c>
      <c r="N79" t="s">
        <v>146</v>
      </c>
      <c r="O79" t="str">
        <f t="shared" si="32"/>
        <v xml:space="preserve">
</v>
      </c>
      <c r="P79" t="str">
        <f t="shared" si="33"/>
        <v xml:space="preserve"> </v>
      </c>
      <c r="Q79" t="str">
        <f t="shared" si="34"/>
        <v/>
      </c>
      <c r="R79" t="str">
        <f t="shared" si="35"/>
        <v/>
      </c>
      <c r="S79" t="str">
        <f t="shared" si="36"/>
        <v/>
      </c>
      <c r="T79" t="str">
        <f t="shared" si="37"/>
        <v/>
      </c>
      <c r="U79" t="str">
        <f t="shared" si="38"/>
        <v/>
      </c>
      <c r="V79">
        <f t="shared" si="39"/>
        <v>78</v>
      </c>
      <c r="W79" s="11" t="s">
        <v>147</v>
      </c>
      <c r="X79" s="12" t="s">
        <v>148</v>
      </c>
      <c r="Y79" s="12" t="s">
        <v>149</v>
      </c>
      <c r="Z79" s="12" t="s">
        <v>150</v>
      </c>
      <c r="AA79" s="1" t="str">
        <f>CONCATENATE(RBs!B44," ",RBs!A44)</f>
        <v>Ty Chandler</v>
      </c>
      <c r="AB79" t="str">
        <f>RBs!E44</f>
        <v>RB</v>
      </c>
      <c r="AC79" t="str">
        <f>RBs!C44</f>
        <v>Vikings</v>
      </c>
      <c r="AD79">
        <f>RBs!D44</f>
        <v>6</v>
      </c>
      <c r="AE79">
        <f>RBs!O44</f>
        <v>112</v>
      </c>
      <c r="AF79">
        <f>RBs!P44</f>
        <v>-16</v>
      </c>
      <c r="AG79">
        <f>RBs!T44</f>
        <v>-11</v>
      </c>
      <c r="AH79">
        <f>RBs!R44</f>
        <v>-11</v>
      </c>
      <c r="AI79">
        <f t="shared" si="22"/>
        <v>-16</v>
      </c>
      <c r="AJ79" t="str">
        <f t="shared" si="40"/>
        <v>Ty Chandler</v>
      </c>
      <c r="AK79">
        <f t="shared" si="41"/>
        <v>-8</v>
      </c>
      <c r="AL79">
        <f t="shared" si="42"/>
        <v>-6</v>
      </c>
      <c r="AM79">
        <f t="shared" si="43"/>
        <v>-7</v>
      </c>
      <c r="AN79">
        <f t="shared" si="44"/>
        <v>1</v>
      </c>
      <c r="AO79">
        <f t="shared" si="45"/>
        <v>1</v>
      </c>
      <c r="AP79">
        <f t="shared" si="46"/>
        <v>1</v>
      </c>
      <c r="AQ79">
        <f t="shared" si="47"/>
        <v>1</v>
      </c>
    </row>
    <row r="80" spans="2:43" x14ac:dyDescent="0.35">
      <c r="B80" t="str">
        <f t="shared" si="27"/>
        <v xml:space="preserve">&lt;li&gt; Trey Benson, RB, Cardinals. Bye: 11.  &lt;/li&gt;  </v>
      </c>
      <c r="C80" t="str">
        <f t="shared" si="28"/>
        <v xml:space="preserve">&lt;li&gt; Trey Benson, RB, Cardinals. Bye: 11.  -- &lt;b&gt;$1&lt;/b&gt; &lt;/li&gt;  </v>
      </c>
      <c r="D80" t="str">
        <f t="shared" si="29"/>
        <v xml:space="preserve">&lt;li&gt; Trey Benson, RB, Cardinals. Bye: 11.  -- &lt;b&gt;$1&lt;/b&gt; &lt;/li&gt;  </v>
      </c>
      <c r="E80" t="str">
        <f t="shared" si="30"/>
        <v xml:space="preserve">&lt;li&gt; Trey Benson, RB, Cardinals. Bye: 11.  -- &lt;b&gt;$1&lt;/b&gt; &lt;/li&gt;  </v>
      </c>
      <c r="F80" t="str">
        <f t="shared" si="31"/>
        <v xml:space="preserve">&lt;li&gt; Trey Benson, RB, Cardinals. Bye: 11.  -- &lt;b&gt;$1&lt;/b&gt; &lt;/li&gt;  </v>
      </c>
      <c r="G80" t="s">
        <v>139</v>
      </c>
      <c r="H80" t="s">
        <v>140</v>
      </c>
      <c r="I80" t="s">
        <v>141</v>
      </c>
      <c r="J80" t="s">
        <v>142</v>
      </c>
      <c r="K80" t="s">
        <v>143</v>
      </c>
      <c r="L80" t="s">
        <v>144</v>
      </c>
      <c r="M80" t="s">
        <v>145</v>
      </c>
      <c r="N80" t="s">
        <v>146</v>
      </c>
      <c r="O80" t="str">
        <f t="shared" si="32"/>
        <v xml:space="preserve">
</v>
      </c>
      <c r="P80" t="str">
        <f t="shared" si="33"/>
        <v xml:space="preserve"> </v>
      </c>
      <c r="Q80" t="str">
        <f t="shared" si="34"/>
        <v/>
      </c>
      <c r="R80" t="str">
        <f t="shared" si="35"/>
        <v/>
      </c>
      <c r="S80" t="str">
        <f t="shared" si="36"/>
        <v/>
      </c>
      <c r="T80" t="str">
        <f t="shared" si="37"/>
        <v/>
      </c>
      <c r="U80" t="str">
        <f t="shared" si="38"/>
        <v/>
      </c>
      <c r="V80">
        <f t="shared" si="39"/>
        <v>79</v>
      </c>
      <c r="W80" s="11" t="s">
        <v>147</v>
      </c>
      <c r="X80" s="12" t="s">
        <v>148</v>
      </c>
      <c r="Y80" s="12" t="s">
        <v>149</v>
      </c>
      <c r="Z80" s="12" t="s">
        <v>150</v>
      </c>
      <c r="AA80" s="1" t="str">
        <f>CONCATENATE(RBs!B45," ",RBs!A45)</f>
        <v>Trey Benson</v>
      </c>
      <c r="AB80" t="str">
        <f>RBs!E45</f>
        <v>RB</v>
      </c>
      <c r="AC80" t="str">
        <f>RBs!C45</f>
        <v>Cardinals</v>
      </c>
      <c r="AD80">
        <f>RBs!D45</f>
        <v>11</v>
      </c>
      <c r="AE80">
        <f>RBs!O45</f>
        <v>123</v>
      </c>
      <c r="AF80">
        <f>RBs!P45</f>
        <v>-5</v>
      </c>
      <c r="AG80">
        <f>RBs!T45</f>
        <v>1</v>
      </c>
      <c r="AH80">
        <f>RBs!R45</f>
        <v>-12</v>
      </c>
      <c r="AI80">
        <f t="shared" si="22"/>
        <v>-5</v>
      </c>
      <c r="AJ80" t="str">
        <f t="shared" si="40"/>
        <v>Trey Benson</v>
      </c>
      <c r="AK80">
        <f t="shared" si="41"/>
        <v>-2</v>
      </c>
      <c r="AL80">
        <f t="shared" si="42"/>
        <v>-2</v>
      </c>
      <c r="AM80">
        <f t="shared" si="43"/>
        <v>-2</v>
      </c>
      <c r="AN80">
        <f t="shared" si="44"/>
        <v>1</v>
      </c>
      <c r="AO80">
        <f t="shared" si="45"/>
        <v>1</v>
      </c>
      <c r="AP80">
        <f t="shared" si="46"/>
        <v>1</v>
      </c>
      <c r="AQ80">
        <f t="shared" si="47"/>
        <v>1</v>
      </c>
    </row>
    <row r="81" spans="2:43" x14ac:dyDescent="0.35">
      <c r="B81" t="str">
        <f t="shared" si="27"/>
        <v xml:space="preserve">&lt;li&gt; Nick Chubb, RB, Browns. Bye: 10.  &lt;/li&gt; 
&lt;br&gt;&lt;br&gt;
</v>
      </c>
      <c r="C81" t="str">
        <f t="shared" si="28"/>
        <v xml:space="preserve">&lt;li&gt; Nick Chubb, RB, Browns. Bye: 10.  -- &lt;b&gt;$1&lt;/b&gt; &lt;/li&gt; 
&lt;br&gt;&lt;br&gt;
</v>
      </c>
      <c r="D81" t="str">
        <f t="shared" si="29"/>
        <v xml:space="preserve">&lt;li&gt; Nick Chubb, RB, Browns. Bye: 10.  -- &lt;b&gt;$1&lt;/b&gt; &lt;/li&gt; 
&lt;br&gt;&lt;br&gt;
</v>
      </c>
      <c r="E81" t="str">
        <f t="shared" si="30"/>
        <v xml:space="preserve">&lt;li&gt; Nick Chubb, RB, Browns. Bye: 10.  -- &lt;b&gt;$1&lt;/b&gt; &lt;/li&gt; 
&lt;br&gt;&lt;br&gt;
</v>
      </c>
      <c r="F81" t="str">
        <f t="shared" si="31"/>
        <v xml:space="preserve">&lt;li&gt; Nick Chubb, RB, Browns. Bye: 10.  -- &lt;b&gt;$1&lt;/b&gt; &lt;/li&gt; 
&lt;br&gt;&lt;br&gt;
</v>
      </c>
      <c r="G81" t="s">
        <v>139</v>
      </c>
      <c r="H81" t="s">
        <v>140</v>
      </c>
      <c r="I81" t="s">
        <v>141</v>
      </c>
      <c r="J81" t="s">
        <v>142</v>
      </c>
      <c r="K81" t="s">
        <v>143</v>
      </c>
      <c r="L81" t="s">
        <v>144</v>
      </c>
      <c r="M81" t="s">
        <v>145</v>
      </c>
      <c r="N81" t="s">
        <v>146</v>
      </c>
      <c r="O81" t="str">
        <f t="shared" si="32"/>
        <v xml:space="preserve">
</v>
      </c>
      <c r="P81" t="str">
        <f t="shared" si="33"/>
        <v xml:space="preserve">
&lt;br&gt;&lt;br&gt;
</v>
      </c>
      <c r="Q81" t="str">
        <f t="shared" si="34"/>
        <v/>
      </c>
      <c r="R81" t="str">
        <f t="shared" si="35"/>
        <v/>
      </c>
      <c r="S81" t="str">
        <f t="shared" si="36"/>
        <v/>
      </c>
      <c r="T81" t="str">
        <f t="shared" si="37"/>
        <v/>
      </c>
      <c r="U81" t="str">
        <f t="shared" si="38"/>
        <v/>
      </c>
      <c r="V81">
        <f t="shared" si="39"/>
        <v>80</v>
      </c>
      <c r="W81" s="11" t="s">
        <v>147</v>
      </c>
      <c r="X81" s="12" t="s">
        <v>148</v>
      </c>
      <c r="Y81" s="12" t="s">
        <v>149</v>
      </c>
      <c r="Z81" s="12" t="s">
        <v>150</v>
      </c>
      <c r="AA81" s="1" t="str">
        <f>CONCATENATE(RBs!B46," ",RBs!A46)</f>
        <v>Nick Chubb</v>
      </c>
      <c r="AB81" t="str">
        <f>RBs!E46</f>
        <v>RB</v>
      </c>
      <c r="AC81" t="str">
        <f>RBs!C46</f>
        <v>Browns</v>
      </c>
      <c r="AD81">
        <f>RBs!D46</f>
        <v>10</v>
      </c>
      <c r="AE81">
        <f>RBs!O46</f>
        <v>123</v>
      </c>
      <c r="AF81">
        <f>RBs!P46</f>
        <v>-5</v>
      </c>
      <c r="AG81">
        <f>RBs!T46</f>
        <v>-3</v>
      </c>
      <c r="AH81">
        <f>RBs!R46</f>
        <v>-14</v>
      </c>
      <c r="AI81">
        <f t="shared" si="22"/>
        <v>-5</v>
      </c>
      <c r="AJ81" t="str">
        <f t="shared" si="40"/>
        <v>Nick Chubb</v>
      </c>
      <c r="AK81">
        <f t="shared" si="41"/>
        <v>-2</v>
      </c>
      <c r="AL81">
        <f t="shared" si="42"/>
        <v>-2</v>
      </c>
      <c r="AM81">
        <f t="shared" si="43"/>
        <v>-2</v>
      </c>
      <c r="AN81">
        <f t="shared" si="44"/>
        <v>1</v>
      </c>
      <c r="AO81">
        <f t="shared" si="45"/>
        <v>1</v>
      </c>
      <c r="AP81">
        <f t="shared" si="46"/>
        <v>1</v>
      </c>
      <c r="AQ81">
        <f t="shared" si="47"/>
        <v>1</v>
      </c>
    </row>
    <row r="82" spans="2:43" x14ac:dyDescent="0.35">
      <c r="B82" t="str">
        <f t="shared" si="27"/>
        <v xml:space="preserve">&lt;li&gt; Blake Corum, RB, Rams. Bye: 6.  &lt;/li&gt;  </v>
      </c>
      <c r="C82" t="str">
        <f t="shared" si="28"/>
        <v xml:space="preserve">&lt;li&gt; Blake Corum, RB, Rams. Bye: 6.  -- &lt;b&gt;$1&lt;/b&gt; &lt;/li&gt;  </v>
      </c>
      <c r="D82" t="str">
        <f t="shared" si="29"/>
        <v xml:space="preserve">&lt;li&gt; Blake Corum, RB, Rams. Bye: 6.  -- &lt;b&gt;$3&lt;/b&gt; &lt;/li&gt;  </v>
      </c>
      <c r="E82" t="str">
        <f t="shared" si="30"/>
        <v xml:space="preserve">&lt;li&gt; Blake Corum, RB, Rams. Bye: 6.  -- &lt;b&gt;$1&lt;/b&gt; &lt;/li&gt;  </v>
      </c>
      <c r="F82" t="str">
        <f t="shared" si="31"/>
        <v xml:space="preserve">&lt;li&gt; Blake Corum, RB, Rams. Bye: 6.  -- &lt;b&gt;$1&lt;/b&gt; &lt;/li&gt;  </v>
      </c>
      <c r="G82" t="s">
        <v>139</v>
      </c>
      <c r="H82" t="s">
        <v>140</v>
      </c>
      <c r="I82" t="s">
        <v>141</v>
      </c>
      <c r="J82" t="s">
        <v>142</v>
      </c>
      <c r="K82" t="s">
        <v>143</v>
      </c>
      <c r="L82" t="s">
        <v>144</v>
      </c>
      <c r="M82" t="s">
        <v>145</v>
      </c>
      <c r="N82" t="s">
        <v>146</v>
      </c>
      <c r="O82" t="str">
        <f t="shared" si="32"/>
        <v xml:space="preserve">
</v>
      </c>
      <c r="P82" t="str">
        <f t="shared" si="33"/>
        <v xml:space="preserve"> </v>
      </c>
      <c r="Q82" t="str">
        <f t="shared" si="34"/>
        <v/>
      </c>
      <c r="R82" t="str">
        <f t="shared" si="35"/>
        <v/>
      </c>
      <c r="S82" t="str">
        <f t="shared" si="36"/>
        <v/>
      </c>
      <c r="T82" t="str">
        <f t="shared" si="37"/>
        <v/>
      </c>
      <c r="U82" t="str">
        <f t="shared" si="38"/>
        <v/>
      </c>
      <c r="V82">
        <f t="shared" si="39"/>
        <v>81</v>
      </c>
      <c r="W82" s="11" t="s">
        <v>147</v>
      </c>
      <c r="X82" s="12" t="s">
        <v>148</v>
      </c>
      <c r="Y82" s="12" t="s">
        <v>149</v>
      </c>
      <c r="Z82" s="12" t="s">
        <v>150</v>
      </c>
      <c r="AA82" s="1" t="str">
        <f>CONCATENATE(RBs!B47," ",RBs!A47)</f>
        <v>Blake Corum</v>
      </c>
      <c r="AB82" t="str">
        <f>RBs!E47</f>
        <v>RB</v>
      </c>
      <c r="AC82" t="str">
        <f>RBs!C47</f>
        <v>Rams</v>
      </c>
      <c r="AD82">
        <f>RBs!D47</f>
        <v>6</v>
      </c>
      <c r="AE82">
        <f>RBs!O47</f>
        <v>125</v>
      </c>
      <c r="AF82">
        <f>RBs!P47</f>
        <v>-3</v>
      </c>
      <c r="AG82">
        <f>RBs!T47</f>
        <v>4</v>
      </c>
      <c r="AH82">
        <f>RBs!R47</f>
        <v>-16</v>
      </c>
      <c r="AI82">
        <f t="shared" si="22"/>
        <v>-3</v>
      </c>
      <c r="AJ82" t="str">
        <f t="shared" si="40"/>
        <v>Blake Corum</v>
      </c>
      <c r="AK82">
        <f t="shared" si="41"/>
        <v>-1</v>
      </c>
      <c r="AL82">
        <f t="shared" si="42"/>
        <v>-2</v>
      </c>
      <c r="AM82">
        <f t="shared" si="43"/>
        <v>-2</v>
      </c>
      <c r="AN82">
        <f t="shared" si="44"/>
        <v>1</v>
      </c>
      <c r="AO82">
        <f t="shared" si="45"/>
        <v>3</v>
      </c>
      <c r="AP82">
        <f t="shared" si="46"/>
        <v>1</v>
      </c>
      <c r="AQ82">
        <f t="shared" si="47"/>
        <v>1</v>
      </c>
    </row>
    <row r="83" spans="2:43" x14ac:dyDescent="0.35">
      <c r="B83" t="str">
        <f t="shared" si="27"/>
        <v xml:space="preserve">&lt;li&gt; Jonathon Brooks, RB, Panthers. Bye: 11.  &lt;/li&gt;  </v>
      </c>
      <c r="C83" t="str">
        <f t="shared" si="28"/>
        <v xml:space="preserve">&lt;li&gt; Jonathon Brooks, RB, Panthers. Bye: 11.  -- &lt;b&gt;$1&lt;/b&gt; &lt;/li&gt;  </v>
      </c>
      <c r="D83" t="str">
        <f t="shared" si="29"/>
        <v xml:space="preserve">&lt;li&gt; Jonathon Brooks, RB, Panthers. Bye: 11.  -- &lt;b&gt;$1&lt;/b&gt; &lt;/li&gt;  </v>
      </c>
      <c r="E83" t="str">
        <f t="shared" si="30"/>
        <v xml:space="preserve">&lt;li&gt; Jonathon Brooks, RB, Panthers. Bye: 11.  -- &lt;b&gt;$1&lt;/b&gt; &lt;/li&gt;  </v>
      </c>
      <c r="F83" t="str">
        <f t="shared" si="31"/>
        <v xml:space="preserve">&lt;li&gt; Jonathon Brooks, RB, Panthers. Bye: 11.  -- &lt;b&gt;$1&lt;/b&gt; &lt;/li&gt;  </v>
      </c>
      <c r="G83" t="s">
        <v>139</v>
      </c>
      <c r="H83" t="s">
        <v>140</v>
      </c>
      <c r="I83" t="s">
        <v>141</v>
      </c>
      <c r="J83" t="s">
        <v>142</v>
      </c>
      <c r="K83" t="s">
        <v>143</v>
      </c>
      <c r="L83" t="s">
        <v>144</v>
      </c>
      <c r="M83" t="s">
        <v>145</v>
      </c>
      <c r="N83" t="s">
        <v>146</v>
      </c>
      <c r="O83" t="str">
        <f t="shared" si="32"/>
        <v xml:space="preserve">
</v>
      </c>
      <c r="P83" t="str">
        <f t="shared" si="33"/>
        <v xml:space="preserve"> </v>
      </c>
      <c r="Q83" t="str">
        <f t="shared" si="34"/>
        <v/>
      </c>
      <c r="R83" t="str">
        <f t="shared" si="35"/>
        <v/>
      </c>
      <c r="S83" t="str">
        <f t="shared" si="36"/>
        <v/>
      </c>
      <c r="T83" t="str">
        <f t="shared" si="37"/>
        <v/>
      </c>
      <c r="U83" t="str">
        <f t="shared" si="38"/>
        <v/>
      </c>
      <c r="V83">
        <f t="shared" si="39"/>
        <v>82</v>
      </c>
      <c r="W83" s="11" t="s">
        <v>147</v>
      </c>
      <c r="X83" s="12" t="s">
        <v>148</v>
      </c>
      <c r="Y83" s="12" t="s">
        <v>149</v>
      </c>
      <c r="Z83" s="12" t="s">
        <v>150</v>
      </c>
      <c r="AA83" s="1" t="str">
        <f>CONCATENATE(RBs!B48," ",RBs!A48)</f>
        <v>Jonathon Brooks</v>
      </c>
      <c r="AB83" t="str">
        <f>RBs!E48</f>
        <v>RB</v>
      </c>
      <c r="AC83" t="str">
        <f>RBs!C48</f>
        <v>Panthers</v>
      </c>
      <c r="AD83">
        <f>RBs!D48</f>
        <v>11</v>
      </c>
      <c r="AE83">
        <f>RBs!O48</f>
        <v>112</v>
      </c>
      <c r="AF83">
        <f>RBs!P48</f>
        <v>-16</v>
      </c>
      <c r="AG83">
        <f>RBs!T48</f>
        <v>-11</v>
      </c>
      <c r="AH83">
        <f>RBs!R48</f>
        <v>-17</v>
      </c>
      <c r="AI83">
        <f t="shared" si="22"/>
        <v>-16</v>
      </c>
      <c r="AJ83" t="str">
        <f t="shared" si="40"/>
        <v>Jonathon Brooks</v>
      </c>
      <c r="AK83">
        <f t="shared" si="41"/>
        <v>-8</v>
      </c>
      <c r="AL83">
        <f t="shared" si="42"/>
        <v>-6</v>
      </c>
      <c r="AM83">
        <f t="shared" si="43"/>
        <v>-7</v>
      </c>
      <c r="AN83">
        <f t="shared" si="44"/>
        <v>1</v>
      </c>
      <c r="AO83">
        <f t="shared" si="45"/>
        <v>1</v>
      </c>
      <c r="AP83">
        <f t="shared" si="46"/>
        <v>1</v>
      </c>
      <c r="AQ83">
        <f t="shared" si="47"/>
        <v>1</v>
      </c>
    </row>
    <row r="84" spans="2:43" x14ac:dyDescent="0.35">
      <c r="B84" t="str">
        <f t="shared" si="27"/>
        <v xml:space="preserve">&lt;li&gt; Samaje Perine, RB, Broncos. Bye: 14.  &lt;/li&gt;  </v>
      </c>
      <c r="C84" t="str">
        <f t="shared" si="28"/>
        <v xml:space="preserve">&lt;li&gt; Samaje Perine, RB, Broncos. Bye: 14.  -- &lt;b&gt;$1&lt;/b&gt; &lt;/li&gt;  </v>
      </c>
      <c r="D84" t="str">
        <f t="shared" si="29"/>
        <v xml:space="preserve">&lt;li&gt; Samaje Perine, RB, Broncos. Bye: 14.  -- &lt;b&gt;$1&lt;/b&gt; &lt;/li&gt;  </v>
      </c>
      <c r="E84" t="str">
        <f t="shared" si="30"/>
        <v xml:space="preserve">&lt;li&gt; Samaje Perine, RB, Broncos. Bye: 14.  -- &lt;b&gt;$1&lt;/b&gt; &lt;/li&gt;  </v>
      </c>
      <c r="F84" t="str">
        <f t="shared" si="31"/>
        <v xml:space="preserve">&lt;li&gt; Samaje Perine, RB, Broncos. Bye: 14.  -- &lt;b&gt;$1&lt;/b&gt; &lt;/li&gt;  </v>
      </c>
      <c r="G84" t="s">
        <v>139</v>
      </c>
      <c r="H84" t="s">
        <v>140</v>
      </c>
      <c r="I84" t="s">
        <v>141</v>
      </c>
      <c r="J84" t="s">
        <v>142</v>
      </c>
      <c r="K84" t="s">
        <v>143</v>
      </c>
      <c r="L84" t="s">
        <v>144</v>
      </c>
      <c r="M84" t="s">
        <v>145</v>
      </c>
      <c r="N84" t="s">
        <v>146</v>
      </c>
      <c r="O84" t="str">
        <f t="shared" si="32"/>
        <v xml:space="preserve">
</v>
      </c>
      <c r="P84" t="str">
        <f t="shared" si="33"/>
        <v xml:space="preserve"> </v>
      </c>
      <c r="Q84" t="str">
        <f t="shared" si="34"/>
        <v/>
      </c>
      <c r="R84" t="str">
        <f t="shared" si="35"/>
        <v/>
      </c>
      <c r="S84" t="str">
        <f t="shared" si="36"/>
        <v/>
      </c>
      <c r="T84" t="str">
        <f t="shared" si="37"/>
        <v/>
      </c>
      <c r="U84" t="str">
        <f t="shared" si="38"/>
        <v/>
      </c>
      <c r="V84">
        <f t="shared" si="39"/>
        <v>83</v>
      </c>
      <c r="W84" s="11" t="s">
        <v>147</v>
      </c>
      <c r="X84" s="12" t="s">
        <v>148</v>
      </c>
      <c r="Y84" s="12" t="s">
        <v>149</v>
      </c>
      <c r="Z84" s="12" t="s">
        <v>150</v>
      </c>
      <c r="AA84" s="1" t="str">
        <f>CONCATENATE(RBs!B49," ",RBs!A49)</f>
        <v>Samaje Perine</v>
      </c>
      <c r="AB84" t="str">
        <f>RBs!E49</f>
        <v>RB</v>
      </c>
      <c r="AC84" t="str">
        <f>RBs!C49</f>
        <v>Broncos</v>
      </c>
      <c r="AD84">
        <f>RBs!D49</f>
        <v>14</v>
      </c>
      <c r="AE84">
        <f>RBs!O49</f>
        <v>86</v>
      </c>
      <c r="AF84">
        <f>RBs!P49</f>
        <v>-42</v>
      </c>
      <c r="AG84">
        <f>RBs!T49</f>
        <v>-31</v>
      </c>
      <c r="AH84">
        <f>RBs!R49</f>
        <v>-17</v>
      </c>
      <c r="AI84">
        <f t="shared" si="22"/>
        <v>-42</v>
      </c>
      <c r="AJ84" t="str">
        <f t="shared" si="40"/>
        <v>Samaje Perine</v>
      </c>
      <c r="AK84">
        <f t="shared" si="41"/>
        <v>-21</v>
      </c>
      <c r="AL84">
        <f t="shared" si="42"/>
        <v>-16</v>
      </c>
      <c r="AM84">
        <f t="shared" si="43"/>
        <v>-17</v>
      </c>
      <c r="AN84">
        <f t="shared" si="44"/>
        <v>1</v>
      </c>
      <c r="AO84">
        <f t="shared" si="45"/>
        <v>1</v>
      </c>
      <c r="AP84">
        <f t="shared" si="46"/>
        <v>1</v>
      </c>
      <c r="AQ84">
        <f t="shared" si="47"/>
        <v>1</v>
      </c>
    </row>
    <row r="85" spans="2:43" x14ac:dyDescent="0.35">
      <c r="B85" t="str">
        <f t="shared" si="27"/>
        <v xml:space="preserve">&lt;li&gt; Jaylen Wright, RB, Dolphins. Bye: 6.  &lt;/li&gt;  </v>
      </c>
      <c r="C85" t="str">
        <f t="shared" si="28"/>
        <v xml:space="preserve">&lt;li&gt; Jaylen Wright, RB, Dolphins. Bye: 6.  -- &lt;b&gt;$1&lt;/b&gt; &lt;/li&gt;  </v>
      </c>
      <c r="D85" t="str">
        <f t="shared" si="29"/>
        <v xml:space="preserve">&lt;li&gt; Jaylen Wright, RB, Dolphins. Bye: 6.  -- &lt;b&gt;$1&lt;/b&gt; &lt;/li&gt;  </v>
      </c>
      <c r="E85" t="str">
        <f t="shared" si="30"/>
        <v xml:space="preserve">&lt;li&gt; Jaylen Wright, RB, Dolphins. Bye: 6.  -- &lt;b&gt;$1&lt;/b&gt; &lt;/li&gt;  </v>
      </c>
      <c r="F85" t="str">
        <f t="shared" si="31"/>
        <v xml:space="preserve">&lt;li&gt; Jaylen Wright, RB, Dolphins. Bye: 6.  -- &lt;b&gt;$1&lt;/b&gt; &lt;/li&gt;  </v>
      </c>
      <c r="G85" t="s">
        <v>139</v>
      </c>
      <c r="H85" t="s">
        <v>140</v>
      </c>
      <c r="I85" t="s">
        <v>141</v>
      </c>
      <c r="J85" t="s">
        <v>142</v>
      </c>
      <c r="K85" t="s">
        <v>143</v>
      </c>
      <c r="L85" t="s">
        <v>144</v>
      </c>
      <c r="M85" t="s">
        <v>145</v>
      </c>
      <c r="N85" t="s">
        <v>146</v>
      </c>
      <c r="O85" t="str">
        <f t="shared" si="32"/>
        <v xml:space="preserve">
</v>
      </c>
      <c r="P85" t="str">
        <f t="shared" si="33"/>
        <v xml:space="preserve"> </v>
      </c>
      <c r="Q85" t="str">
        <f t="shared" si="34"/>
        <v/>
      </c>
      <c r="R85" t="str">
        <f t="shared" si="35"/>
        <v/>
      </c>
      <c r="S85" t="str">
        <f t="shared" si="36"/>
        <v/>
      </c>
      <c r="T85" t="str">
        <f t="shared" si="37"/>
        <v/>
      </c>
      <c r="U85" t="str">
        <f t="shared" si="38"/>
        <v/>
      </c>
      <c r="V85">
        <f t="shared" si="39"/>
        <v>84</v>
      </c>
      <c r="W85" s="11" t="s">
        <v>147</v>
      </c>
      <c r="X85" s="12" t="s">
        <v>148</v>
      </c>
      <c r="Y85" s="12" t="s">
        <v>149</v>
      </c>
      <c r="Z85" s="12" t="s">
        <v>150</v>
      </c>
      <c r="AA85" s="1" t="str">
        <f>CONCATENATE(RBs!B50," ",RBs!A50)</f>
        <v>Jaylen Wright</v>
      </c>
      <c r="AB85" t="str">
        <f>RBs!E50</f>
        <v>RB</v>
      </c>
      <c r="AC85" t="str">
        <f>RBs!C50</f>
        <v>Dolphins</v>
      </c>
      <c r="AD85">
        <f>RBs!D50</f>
        <v>6</v>
      </c>
      <c r="AE85">
        <f>RBs!O50</f>
        <v>118</v>
      </c>
      <c r="AF85">
        <f>RBs!P50</f>
        <v>-10</v>
      </c>
      <c r="AG85">
        <f>RBs!T50</f>
        <v>-1</v>
      </c>
      <c r="AH85">
        <f>RBs!R50</f>
        <v>-18</v>
      </c>
      <c r="AI85">
        <f t="shared" si="22"/>
        <v>-10</v>
      </c>
      <c r="AJ85" t="str">
        <f t="shared" si="40"/>
        <v>Jaylen Wright</v>
      </c>
      <c r="AK85">
        <f t="shared" si="41"/>
        <v>-5</v>
      </c>
      <c r="AL85">
        <f t="shared" si="42"/>
        <v>-4</v>
      </c>
      <c r="AM85">
        <f t="shared" si="43"/>
        <v>-4</v>
      </c>
      <c r="AN85">
        <f t="shared" si="44"/>
        <v>1</v>
      </c>
      <c r="AO85">
        <f t="shared" si="45"/>
        <v>1</v>
      </c>
      <c r="AP85">
        <f t="shared" si="46"/>
        <v>1</v>
      </c>
      <c r="AQ85">
        <f t="shared" si="47"/>
        <v>1</v>
      </c>
    </row>
    <row r="86" spans="2:43" x14ac:dyDescent="0.35">
      <c r="B86" t="str">
        <f t="shared" si="27"/>
        <v xml:space="preserve">&lt;li&gt; Gus Edwards, RB, Chargers. Bye: 5.  &lt;/li&gt; 
&lt;br&gt;&lt;br&gt;
</v>
      </c>
      <c r="C86" t="str">
        <f t="shared" si="28"/>
        <v xml:space="preserve">&lt;li&gt; Gus Edwards, RB, Chargers. Bye: 5.  -- &lt;b&gt;$1&lt;/b&gt; &lt;/li&gt; 
&lt;br&gt;&lt;br&gt;
</v>
      </c>
      <c r="D86" t="str">
        <f t="shared" si="29"/>
        <v xml:space="preserve">&lt;li&gt; Gus Edwards, RB, Chargers. Bye: 5.  -- &lt;b&gt;$2&lt;/b&gt; &lt;/li&gt; 
&lt;br&gt;&lt;br&gt;
</v>
      </c>
      <c r="E86" t="str">
        <f t="shared" si="30"/>
        <v xml:space="preserve">&lt;li&gt; Gus Edwards, RB, Chargers. Bye: 5.  -- &lt;b&gt;$1&lt;/b&gt; &lt;/li&gt; 
&lt;br&gt;&lt;br&gt;
</v>
      </c>
      <c r="F86" t="str">
        <f t="shared" si="31"/>
        <v xml:space="preserve">&lt;li&gt; Gus Edwards, RB, Chargers. Bye: 5.  -- &lt;b&gt;$1&lt;/b&gt; &lt;/li&gt; 
&lt;br&gt;&lt;br&gt;
</v>
      </c>
      <c r="G86" t="s">
        <v>139</v>
      </c>
      <c r="H86" t="s">
        <v>140</v>
      </c>
      <c r="I86" t="s">
        <v>141</v>
      </c>
      <c r="J86" t="s">
        <v>142</v>
      </c>
      <c r="K86" t="s">
        <v>143</v>
      </c>
      <c r="L86" t="s">
        <v>144</v>
      </c>
      <c r="M86" t="s">
        <v>145</v>
      </c>
      <c r="N86" t="s">
        <v>146</v>
      </c>
      <c r="O86" t="str">
        <f t="shared" si="32"/>
        <v xml:space="preserve">
</v>
      </c>
      <c r="P86" t="str">
        <f t="shared" si="33"/>
        <v xml:space="preserve">
&lt;br&gt;&lt;br&gt;
</v>
      </c>
      <c r="Q86" t="str">
        <f t="shared" si="34"/>
        <v/>
      </c>
      <c r="R86" t="str">
        <f t="shared" si="35"/>
        <v/>
      </c>
      <c r="S86" t="str">
        <f t="shared" si="36"/>
        <v/>
      </c>
      <c r="T86" t="str">
        <f t="shared" si="37"/>
        <v/>
      </c>
      <c r="U86" t="str">
        <f t="shared" si="38"/>
        <v/>
      </c>
      <c r="V86">
        <f t="shared" si="39"/>
        <v>85</v>
      </c>
      <c r="W86" s="11" t="s">
        <v>147</v>
      </c>
      <c r="X86" s="12" t="s">
        <v>148</v>
      </c>
      <c r="Y86" s="12" t="s">
        <v>149</v>
      </c>
      <c r="Z86" s="12" t="s">
        <v>150</v>
      </c>
      <c r="AA86" s="1" t="str">
        <f>CONCATENATE(RBs!B51," ",RBs!A51)</f>
        <v>Gus Edwards</v>
      </c>
      <c r="AB86" t="str">
        <f>RBs!E51</f>
        <v>RB</v>
      </c>
      <c r="AC86" t="str">
        <f>RBs!C51</f>
        <v>Chargers</v>
      </c>
      <c r="AD86">
        <f>RBs!D51</f>
        <v>5</v>
      </c>
      <c r="AE86">
        <f>RBs!O51</f>
        <v>122</v>
      </c>
      <c r="AF86">
        <f>RBs!P51</f>
        <v>-6</v>
      </c>
      <c r="AG86">
        <f>RBs!T51</f>
        <v>2</v>
      </c>
      <c r="AH86">
        <f>RBs!R51</f>
        <v>-20</v>
      </c>
      <c r="AI86">
        <f t="shared" si="22"/>
        <v>-6</v>
      </c>
      <c r="AJ86" t="str">
        <f t="shared" si="40"/>
        <v>Gus Edwards</v>
      </c>
      <c r="AK86">
        <f t="shared" si="41"/>
        <v>-3</v>
      </c>
      <c r="AL86">
        <f t="shared" si="42"/>
        <v>-3</v>
      </c>
      <c r="AM86">
        <f t="shared" si="43"/>
        <v>-3</v>
      </c>
      <c r="AN86">
        <f t="shared" si="44"/>
        <v>1</v>
      </c>
      <c r="AO86">
        <f t="shared" si="45"/>
        <v>2</v>
      </c>
      <c r="AP86">
        <f t="shared" si="46"/>
        <v>1</v>
      </c>
      <c r="AQ86">
        <f t="shared" si="47"/>
        <v>1</v>
      </c>
    </row>
    <row r="87" spans="2:43" x14ac:dyDescent="0.35">
      <c r="B87" t="str">
        <f t="shared" si="27"/>
        <v xml:space="preserve">&lt;li&gt; Jaleel McLaughlin, RB, Broncos. Bye: 14.  &lt;/li&gt;  </v>
      </c>
      <c r="C87" t="str">
        <f t="shared" si="28"/>
        <v xml:space="preserve">&lt;li&gt; Jaleel McLaughlin, RB, Broncos. Bye: 14.  -- &lt;b&gt;$1&lt;/b&gt; &lt;/li&gt;  </v>
      </c>
      <c r="D87" t="str">
        <f t="shared" si="29"/>
        <v xml:space="preserve">&lt;li&gt; Jaleel McLaughlin, RB, Broncos. Bye: 14.  -- &lt;b&gt;$1&lt;/b&gt; &lt;/li&gt;  </v>
      </c>
      <c r="E87" t="str">
        <f t="shared" si="30"/>
        <v xml:space="preserve">&lt;li&gt; Jaleel McLaughlin, RB, Broncos. Bye: 14.  -- &lt;b&gt;$1&lt;/b&gt; &lt;/li&gt;  </v>
      </c>
      <c r="F87" t="str">
        <f t="shared" si="31"/>
        <v xml:space="preserve">&lt;li&gt; Jaleel McLaughlin, RB, Broncos. Bye: 14.  -- &lt;b&gt;$1&lt;/b&gt; &lt;/li&gt;  </v>
      </c>
      <c r="G87" t="s">
        <v>139</v>
      </c>
      <c r="H87" t="s">
        <v>140</v>
      </c>
      <c r="I87" t="s">
        <v>141</v>
      </c>
      <c r="J87" t="s">
        <v>142</v>
      </c>
      <c r="K87" t="s">
        <v>143</v>
      </c>
      <c r="L87" t="s">
        <v>144</v>
      </c>
      <c r="M87" t="s">
        <v>145</v>
      </c>
      <c r="N87" t="s">
        <v>146</v>
      </c>
      <c r="O87" t="str">
        <f t="shared" si="32"/>
        <v xml:space="preserve">
</v>
      </c>
      <c r="P87" t="str">
        <f t="shared" si="33"/>
        <v xml:space="preserve"> </v>
      </c>
      <c r="Q87" t="str">
        <f t="shared" si="34"/>
        <v/>
      </c>
      <c r="R87" t="str">
        <f t="shared" si="35"/>
        <v/>
      </c>
      <c r="S87" t="str">
        <f t="shared" si="36"/>
        <v/>
      </c>
      <c r="T87" t="str">
        <f t="shared" si="37"/>
        <v/>
      </c>
      <c r="U87" t="str">
        <f t="shared" si="38"/>
        <v/>
      </c>
      <c r="V87">
        <f t="shared" si="39"/>
        <v>86</v>
      </c>
      <c r="W87" s="11" t="s">
        <v>147</v>
      </c>
      <c r="X87" s="12" t="s">
        <v>148</v>
      </c>
      <c r="Y87" s="12" t="s">
        <v>149</v>
      </c>
      <c r="Z87" s="12" t="s">
        <v>150</v>
      </c>
      <c r="AA87" s="1" t="str">
        <f>CONCATENATE(RBs!B52," ",RBs!A52)</f>
        <v>Jaleel McLaughlin</v>
      </c>
      <c r="AB87" t="str">
        <f>RBs!E52</f>
        <v>RB</v>
      </c>
      <c r="AC87" t="str">
        <f>RBs!C52</f>
        <v>Broncos</v>
      </c>
      <c r="AD87">
        <f>RBs!D52</f>
        <v>14</v>
      </c>
      <c r="AE87">
        <f>RBs!O52</f>
        <v>101</v>
      </c>
      <c r="AF87">
        <f>RBs!P52</f>
        <v>-27</v>
      </c>
      <c r="AG87">
        <f>RBs!T52</f>
        <v>-14</v>
      </c>
      <c r="AH87">
        <f>RBs!R52</f>
        <v>-26</v>
      </c>
      <c r="AI87">
        <f t="shared" si="22"/>
        <v>-27</v>
      </c>
      <c r="AJ87" t="str">
        <f t="shared" si="40"/>
        <v>Jaleel McLaughlin</v>
      </c>
      <c r="AK87">
        <f t="shared" si="41"/>
        <v>-13</v>
      </c>
      <c r="AL87">
        <f t="shared" si="42"/>
        <v>-10</v>
      </c>
      <c r="AM87">
        <f t="shared" si="43"/>
        <v>-11</v>
      </c>
      <c r="AN87">
        <f t="shared" si="44"/>
        <v>1</v>
      </c>
      <c r="AO87">
        <f t="shared" si="45"/>
        <v>1</v>
      </c>
      <c r="AP87">
        <f t="shared" si="46"/>
        <v>1</v>
      </c>
      <c r="AQ87">
        <f t="shared" si="47"/>
        <v>1</v>
      </c>
    </row>
    <row r="88" spans="2:43" x14ac:dyDescent="0.35">
      <c r="B88" t="str">
        <f t="shared" si="27"/>
        <v xml:space="preserve">&lt;li&gt; Roschon Johnson, RB, Bears. Bye: 7.  &lt;/li&gt;  </v>
      </c>
      <c r="C88" t="str">
        <f t="shared" si="28"/>
        <v xml:space="preserve">&lt;li&gt; Roschon Johnson, RB, Bears. Bye: 7.  -- &lt;b&gt;$1&lt;/b&gt; &lt;/li&gt;  </v>
      </c>
      <c r="D88" t="str">
        <f t="shared" si="29"/>
        <v xml:space="preserve">&lt;li&gt; Roschon Johnson, RB, Bears. Bye: 7.  -- &lt;b&gt;$1&lt;/b&gt; &lt;/li&gt;  </v>
      </c>
      <c r="E88" t="str">
        <f t="shared" si="30"/>
        <v xml:space="preserve">&lt;li&gt; Roschon Johnson, RB, Bears. Bye: 7.  -- &lt;b&gt;$1&lt;/b&gt; &lt;/li&gt;  </v>
      </c>
      <c r="F88" t="str">
        <f t="shared" si="31"/>
        <v xml:space="preserve">&lt;li&gt; Roschon Johnson, RB, Bears. Bye: 7.  -- &lt;b&gt;$1&lt;/b&gt; &lt;/li&gt;  </v>
      </c>
      <c r="G88" t="s">
        <v>139</v>
      </c>
      <c r="H88" t="s">
        <v>140</v>
      </c>
      <c r="I88" t="s">
        <v>141</v>
      </c>
      <c r="J88" t="s">
        <v>142</v>
      </c>
      <c r="K88" t="s">
        <v>143</v>
      </c>
      <c r="L88" t="s">
        <v>144</v>
      </c>
      <c r="M88" t="s">
        <v>145</v>
      </c>
      <c r="N88" t="s">
        <v>146</v>
      </c>
      <c r="O88" t="str">
        <f t="shared" si="32"/>
        <v xml:space="preserve">
</v>
      </c>
      <c r="P88" t="str">
        <f t="shared" si="33"/>
        <v xml:space="preserve"> </v>
      </c>
      <c r="Q88" t="str">
        <f t="shared" si="34"/>
        <v/>
      </c>
      <c r="R88" t="str">
        <f t="shared" si="35"/>
        <v/>
      </c>
      <c r="S88" t="str">
        <f t="shared" si="36"/>
        <v/>
      </c>
      <c r="T88" t="str">
        <f t="shared" si="37"/>
        <v/>
      </c>
      <c r="U88" t="str">
        <f t="shared" si="38"/>
        <v/>
      </c>
      <c r="V88">
        <f t="shared" si="39"/>
        <v>87</v>
      </c>
      <c r="W88" s="11" t="s">
        <v>147</v>
      </c>
      <c r="X88" s="12" t="s">
        <v>148</v>
      </c>
      <c r="Y88" s="12" t="s">
        <v>149</v>
      </c>
      <c r="Z88" s="12" t="s">
        <v>150</v>
      </c>
      <c r="AA88" s="1" t="str">
        <f>CONCATENATE(RBs!B53," ",RBs!A53)</f>
        <v>Roschon Johnson</v>
      </c>
      <c r="AB88" t="str">
        <f>RBs!E53</f>
        <v>RB</v>
      </c>
      <c r="AC88" t="str">
        <f>RBs!C53</f>
        <v>Bears</v>
      </c>
      <c r="AD88">
        <f>RBs!D53</f>
        <v>7</v>
      </c>
      <c r="AE88">
        <f>RBs!O53</f>
        <v>93</v>
      </c>
      <c r="AF88">
        <f>RBs!P53</f>
        <v>-35</v>
      </c>
      <c r="AG88">
        <f>RBs!T53</f>
        <v>-18</v>
      </c>
      <c r="AH88">
        <f>RBs!R53</f>
        <v>-32</v>
      </c>
      <c r="AI88">
        <f t="shared" si="22"/>
        <v>-35</v>
      </c>
      <c r="AJ88" t="str">
        <f t="shared" si="40"/>
        <v>Roschon Johnson</v>
      </c>
      <c r="AK88">
        <f t="shared" si="41"/>
        <v>-17</v>
      </c>
      <c r="AL88">
        <f t="shared" si="42"/>
        <v>-13</v>
      </c>
      <c r="AM88">
        <f t="shared" si="43"/>
        <v>-14</v>
      </c>
      <c r="AN88">
        <f t="shared" si="44"/>
        <v>1</v>
      </c>
      <c r="AO88">
        <f t="shared" si="45"/>
        <v>1</v>
      </c>
      <c r="AP88">
        <f t="shared" si="46"/>
        <v>1</v>
      </c>
      <c r="AQ88">
        <f t="shared" si="47"/>
        <v>1</v>
      </c>
    </row>
    <row r="89" spans="2:43" x14ac:dyDescent="0.35">
      <c r="B89" t="str">
        <f t="shared" si="27"/>
        <v xml:space="preserve">&lt;li&gt; Jordan Mason, RB, 49ers. Bye: 9.  &lt;/li&gt;  </v>
      </c>
      <c r="C89" t="str">
        <f t="shared" si="28"/>
        <v xml:space="preserve">&lt;li&gt; Jordan Mason, RB, 49ers. Bye: 9.  -- &lt;b&gt;$1&lt;/b&gt; &lt;/li&gt;  </v>
      </c>
      <c r="D89" t="str">
        <f t="shared" si="29"/>
        <v xml:space="preserve">&lt;li&gt; Jordan Mason, RB, 49ers. Bye: 9.  -- &lt;b&gt;$1&lt;/b&gt; &lt;/li&gt;  </v>
      </c>
      <c r="E89" t="str">
        <f t="shared" si="30"/>
        <v xml:space="preserve">&lt;li&gt; Jordan Mason, RB, 49ers. Bye: 9.  -- &lt;b&gt;$1&lt;/b&gt; &lt;/li&gt;  </v>
      </c>
      <c r="F89" t="str">
        <f t="shared" si="31"/>
        <v xml:space="preserve">&lt;li&gt; Jordan Mason, RB, 49ers. Bye: 9.  -- &lt;b&gt;$1&lt;/b&gt; &lt;/li&gt;  </v>
      </c>
      <c r="G89" t="s">
        <v>139</v>
      </c>
      <c r="H89" t="s">
        <v>140</v>
      </c>
      <c r="I89" t="s">
        <v>141</v>
      </c>
      <c r="J89" t="s">
        <v>142</v>
      </c>
      <c r="K89" t="s">
        <v>143</v>
      </c>
      <c r="L89" t="s">
        <v>144</v>
      </c>
      <c r="M89" t="s">
        <v>145</v>
      </c>
      <c r="N89" t="s">
        <v>146</v>
      </c>
      <c r="O89" t="str">
        <f t="shared" si="32"/>
        <v xml:space="preserve">
</v>
      </c>
      <c r="P89" t="str">
        <f t="shared" si="33"/>
        <v xml:space="preserve"> </v>
      </c>
      <c r="Q89" t="str">
        <f t="shared" si="34"/>
        <v/>
      </c>
      <c r="R89" t="str">
        <f t="shared" si="35"/>
        <v/>
      </c>
      <c r="S89" t="str">
        <f t="shared" si="36"/>
        <v/>
      </c>
      <c r="T89" t="str">
        <f t="shared" si="37"/>
        <v/>
      </c>
      <c r="U89" t="str">
        <f t="shared" si="38"/>
        <v/>
      </c>
      <c r="V89">
        <f t="shared" si="39"/>
        <v>88</v>
      </c>
      <c r="W89" s="11" t="s">
        <v>147</v>
      </c>
      <c r="X89" s="12" t="s">
        <v>148</v>
      </c>
      <c r="Y89" s="12" t="s">
        <v>149</v>
      </c>
      <c r="Z89" s="12" t="s">
        <v>150</v>
      </c>
      <c r="AA89" s="1" t="str">
        <f>CONCATENATE(RBs!B54," ",RBs!A54)</f>
        <v>Jordan Mason</v>
      </c>
      <c r="AB89" t="str">
        <f>RBs!E54</f>
        <v>RB</v>
      </c>
      <c r="AC89" t="str">
        <f>RBs!C54</f>
        <v>49ers</v>
      </c>
      <c r="AD89">
        <f>RBs!D54</f>
        <v>9</v>
      </c>
      <c r="AE89">
        <f>RBs!O54</f>
        <v>94</v>
      </c>
      <c r="AF89">
        <f>RBs!P54</f>
        <v>-34</v>
      </c>
      <c r="AG89">
        <f>RBs!T54</f>
        <v>-12</v>
      </c>
      <c r="AH89">
        <f>RBs!R54</f>
        <v>-37</v>
      </c>
      <c r="AI89">
        <f t="shared" si="22"/>
        <v>-34</v>
      </c>
      <c r="AJ89" t="str">
        <f t="shared" si="40"/>
        <v>Jordan Mason</v>
      </c>
      <c r="AK89">
        <f t="shared" si="41"/>
        <v>-17</v>
      </c>
      <c r="AL89">
        <f t="shared" si="42"/>
        <v>-13</v>
      </c>
      <c r="AM89">
        <f t="shared" si="43"/>
        <v>-14</v>
      </c>
      <c r="AN89">
        <f t="shared" si="44"/>
        <v>1</v>
      </c>
      <c r="AO89">
        <f t="shared" si="45"/>
        <v>1</v>
      </c>
      <c r="AP89">
        <f t="shared" si="46"/>
        <v>1</v>
      </c>
      <c r="AQ89">
        <f t="shared" si="47"/>
        <v>1</v>
      </c>
    </row>
    <row r="90" spans="2:43" x14ac:dyDescent="0.35">
      <c r="B90" t="str">
        <f t="shared" si="27"/>
        <v xml:space="preserve">&lt;li&gt; Kimani Vidal, RB, Chargers. Bye: 5.  &lt;/li&gt;  </v>
      </c>
      <c r="C90" t="str">
        <f t="shared" si="28"/>
        <v xml:space="preserve">&lt;li&gt; Kimani Vidal, RB, Chargers. Bye: 5.  -- &lt;b&gt;$1&lt;/b&gt; &lt;/li&gt;  </v>
      </c>
      <c r="D90" t="str">
        <f t="shared" si="29"/>
        <v xml:space="preserve">&lt;li&gt; Kimani Vidal, RB, Chargers. Bye: 5.  -- &lt;b&gt;$1&lt;/b&gt; &lt;/li&gt;  </v>
      </c>
      <c r="E90" t="str">
        <f t="shared" si="30"/>
        <v xml:space="preserve">&lt;li&gt; Kimani Vidal, RB, Chargers. Bye: 5.  -- &lt;b&gt;$1&lt;/b&gt; &lt;/li&gt;  </v>
      </c>
      <c r="F90" t="str">
        <f t="shared" si="31"/>
        <v xml:space="preserve">&lt;li&gt; Kimani Vidal, RB, Chargers. Bye: 5.  -- &lt;b&gt;$1&lt;/b&gt; &lt;/li&gt;  </v>
      </c>
      <c r="G90" t="s">
        <v>139</v>
      </c>
      <c r="H90" t="s">
        <v>140</v>
      </c>
      <c r="I90" t="s">
        <v>141</v>
      </c>
      <c r="J90" t="s">
        <v>142</v>
      </c>
      <c r="K90" t="s">
        <v>143</v>
      </c>
      <c r="L90" t="s">
        <v>144</v>
      </c>
      <c r="M90" t="s">
        <v>145</v>
      </c>
      <c r="N90" t="s">
        <v>146</v>
      </c>
      <c r="O90" t="str">
        <f t="shared" si="32"/>
        <v xml:space="preserve">
</v>
      </c>
      <c r="P90" t="str">
        <f t="shared" si="33"/>
        <v xml:space="preserve"> </v>
      </c>
      <c r="Q90" t="str">
        <f t="shared" si="34"/>
        <v/>
      </c>
      <c r="R90" t="str">
        <f t="shared" si="35"/>
        <v/>
      </c>
      <c r="S90" t="str">
        <f t="shared" si="36"/>
        <v/>
      </c>
      <c r="T90" t="str">
        <f t="shared" si="37"/>
        <v/>
      </c>
      <c r="U90" t="str">
        <f t="shared" si="38"/>
        <v/>
      </c>
      <c r="V90">
        <f t="shared" si="39"/>
        <v>89</v>
      </c>
      <c r="W90" s="11" t="s">
        <v>147</v>
      </c>
      <c r="X90" s="12" t="s">
        <v>148</v>
      </c>
      <c r="Y90" s="12" t="s">
        <v>149</v>
      </c>
      <c r="Z90" s="12" t="s">
        <v>150</v>
      </c>
      <c r="AA90" s="1" t="str">
        <f>CONCATENATE(RBs!B55," ",RBs!A55)</f>
        <v>Kimani Vidal</v>
      </c>
      <c r="AB90" t="str">
        <f>RBs!E55</f>
        <v>RB</v>
      </c>
      <c r="AC90" t="str">
        <f>RBs!C55</f>
        <v>Chargers</v>
      </c>
      <c r="AD90">
        <f>RBs!D55</f>
        <v>5</v>
      </c>
      <c r="AE90">
        <f>RBs!O55</f>
        <v>98</v>
      </c>
      <c r="AF90">
        <f>RBs!P55</f>
        <v>-30</v>
      </c>
      <c r="AG90">
        <f>RBs!T55</f>
        <v>-11</v>
      </c>
      <c r="AH90">
        <f>RBs!R55</f>
        <v>-38</v>
      </c>
      <c r="AI90">
        <f t="shared" si="22"/>
        <v>-30</v>
      </c>
      <c r="AJ90" t="str">
        <f t="shared" si="40"/>
        <v>Kimani Vidal</v>
      </c>
      <c r="AK90">
        <f t="shared" si="41"/>
        <v>-15</v>
      </c>
      <c r="AL90">
        <f t="shared" si="42"/>
        <v>-12</v>
      </c>
      <c r="AM90">
        <f t="shared" si="43"/>
        <v>-12</v>
      </c>
      <c r="AN90">
        <f t="shared" si="44"/>
        <v>1</v>
      </c>
      <c r="AO90">
        <f t="shared" si="45"/>
        <v>1</v>
      </c>
      <c r="AP90">
        <f t="shared" si="46"/>
        <v>1</v>
      </c>
      <c r="AQ90">
        <f t="shared" si="47"/>
        <v>1</v>
      </c>
    </row>
    <row r="91" spans="2:43" x14ac:dyDescent="0.35">
      <c r="B91" t="str">
        <f t="shared" si="27"/>
        <v xml:space="preserve">&lt;li&gt; Antonio Gibson, RB, Patriots. Bye: 14.  &lt;/li&gt; 
&lt;br&gt;&lt;br&gt;
</v>
      </c>
      <c r="C91" t="str">
        <f t="shared" si="28"/>
        <v xml:space="preserve">&lt;li&gt; Antonio Gibson, RB, Patriots. Bye: 14.  -- &lt;b&gt;$1&lt;/b&gt; &lt;/li&gt; 
&lt;br&gt;&lt;br&gt;
</v>
      </c>
      <c r="D91" t="str">
        <f t="shared" si="29"/>
        <v xml:space="preserve">&lt;li&gt; Antonio Gibson, RB, Patriots. Bye: 14.  -- &lt;b&gt;$1&lt;/b&gt; &lt;/li&gt; 
&lt;br&gt;&lt;br&gt;
</v>
      </c>
      <c r="E91" t="str">
        <f t="shared" si="30"/>
        <v xml:space="preserve">&lt;li&gt; Antonio Gibson, RB, Patriots. Bye: 14.  -- &lt;b&gt;$1&lt;/b&gt; &lt;/li&gt; 
&lt;br&gt;&lt;br&gt;
</v>
      </c>
      <c r="F91" t="str">
        <f t="shared" si="31"/>
        <v xml:space="preserve">&lt;li&gt; Antonio Gibson, RB, Patriots. Bye: 14.  -- &lt;b&gt;$1&lt;/b&gt; &lt;/li&gt; 
&lt;br&gt;&lt;br&gt;
</v>
      </c>
      <c r="G91" t="s">
        <v>139</v>
      </c>
      <c r="H91" t="s">
        <v>140</v>
      </c>
      <c r="I91" t="s">
        <v>141</v>
      </c>
      <c r="J91" t="s">
        <v>142</v>
      </c>
      <c r="K91" t="s">
        <v>143</v>
      </c>
      <c r="L91" t="s">
        <v>144</v>
      </c>
      <c r="M91" t="s">
        <v>145</v>
      </c>
      <c r="N91" t="s">
        <v>146</v>
      </c>
      <c r="O91" t="str">
        <f t="shared" si="32"/>
        <v xml:space="preserve">
</v>
      </c>
      <c r="P91" t="str">
        <f t="shared" si="33"/>
        <v xml:space="preserve">
&lt;br&gt;&lt;br&gt;
</v>
      </c>
      <c r="Q91" t="str">
        <f t="shared" si="34"/>
        <v/>
      </c>
      <c r="R91" t="str">
        <f t="shared" si="35"/>
        <v/>
      </c>
      <c r="S91" t="str">
        <f t="shared" si="36"/>
        <v/>
      </c>
      <c r="T91" t="str">
        <f t="shared" si="37"/>
        <v/>
      </c>
      <c r="U91" t="str">
        <f t="shared" si="38"/>
        <v/>
      </c>
      <c r="V91">
        <f t="shared" si="39"/>
        <v>90</v>
      </c>
      <c r="W91" s="11" t="s">
        <v>147</v>
      </c>
      <c r="X91" s="12" t="s">
        <v>148</v>
      </c>
      <c r="Y91" s="12" t="s">
        <v>149</v>
      </c>
      <c r="Z91" s="12" t="s">
        <v>150</v>
      </c>
      <c r="AA91" s="1" t="str">
        <f>CONCATENATE(RBs!B56," ",RBs!A56)</f>
        <v>Antonio Gibson</v>
      </c>
      <c r="AB91" t="str">
        <f>RBs!E56</f>
        <v>RB</v>
      </c>
      <c r="AC91" t="str">
        <f>RBs!C56</f>
        <v>Patriots</v>
      </c>
      <c r="AD91">
        <f>RBs!D56</f>
        <v>14</v>
      </c>
      <c r="AE91">
        <f>RBs!O56</f>
        <v>72</v>
      </c>
      <c r="AF91">
        <f>RBs!P56</f>
        <v>-56</v>
      </c>
      <c r="AG91">
        <f>RBs!T56</f>
        <v>-37</v>
      </c>
      <c r="AH91">
        <f>RBs!R56</f>
        <v>-39</v>
      </c>
      <c r="AI91">
        <f t="shared" si="22"/>
        <v>-56</v>
      </c>
      <c r="AJ91" t="str">
        <f t="shared" si="40"/>
        <v>Antonio Gibson</v>
      </c>
      <c r="AK91">
        <f t="shared" si="41"/>
        <v>-28</v>
      </c>
      <c r="AL91">
        <f t="shared" si="42"/>
        <v>-21</v>
      </c>
      <c r="AM91">
        <f t="shared" si="43"/>
        <v>-23</v>
      </c>
      <c r="AN91">
        <f t="shared" si="44"/>
        <v>1</v>
      </c>
      <c r="AO91">
        <f t="shared" si="45"/>
        <v>1</v>
      </c>
      <c r="AP91">
        <f t="shared" si="46"/>
        <v>1</v>
      </c>
      <c r="AQ91">
        <f t="shared" si="47"/>
        <v>1</v>
      </c>
    </row>
    <row r="92" spans="2:43" x14ac:dyDescent="0.35">
      <c r="B92" t="str">
        <f t="shared" si="27"/>
        <v xml:space="preserve">&lt;li&gt; Tyler Allgeier, RB, Falcons. Bye: 12.  &lt;/li&gt;  </v>
      </c>
      <c r="C92" t="str">
        <f t="shared" si="28"/>
        <v xml:space="preserve">&lt;li&gt; Tyler Allgeier, RB, Falcons. Bye: 12.  -- &lt;b&gt;$1&lt;/b&gt; &lt;/li&gt;  </v>
      </c>
      <c r="D92" t="str">
        <f t="shared" si="29"/>
        <v xml:space="preserve">&lt;li&gt; Tyler Allgeier, RB, Falcons. Bye: 12.  -- &lt;b&gt;$1&lt;/b&gt; &lt;/li&gt;  </v>
      </c>
      <c r="E92" t="str">
        <f t="shared" si="30"/>
        <v xml:space="preserve">&lt;li&gt; Tyler Allgeier, RB, Falcons. Bye: 12.  -- &lt;b&gt;$1&lt;/b&gt; &lt;/li&gt;  </v>
      </c>
      <c r="F92" t="str">
        <f t="shared" si="31"/>
        <v xml:space="preserve">&lt;li&gt; Tyler Allgeier, RB, Falcons. Bye: 12.  -- &lt;b&gt;$1&lt;/b&gt; &lt;/li&gt;  </v>
      </c>
      <c r="G92" t="s">
        <v>139</v>
      </c>
      <c r="H92" t="s">
        <v>140</v>
      </c>
      <c r="I92" t="s">
        <v>141</v>
      </c>
      <c r="J92" t="s">
        <v>142</v>
      </c>
      <c r="K92" t="s">
        <v>143</v>
      </c>
      <c r="L92" t="s">
        <v>144</v>
      </c>
      <c r="M92" t="s">
        <v>145</v>
      </c>
      <c r="N92" t="s">
        <v>146</v>
      </c>
      <c r="O92" t="str">
        <f t="shared" si="32"/>
        <v xml:space="preserve">
</v>
      </c>
      <c r="P92" t="str">
        <f t="shared" si="33"/>
        <v xml:space="preserve"> </v>
      </c>
      <c r="Q92" t="str">
        <f t="shared" si="34"/>
        <v/>
      </c>
      <c r="R92" t="str">
        <f t="shared" si="35"/>
        <v/>
      </c>
      <c r="S92" t="str">
        <f t="shared" si="36"/>
        <v/>
      </c>
      <c r="T92" t="str">
        <f t="shared" si="37"/>
        <v/>
      </c>
      <c r="U92" t="str">
        <f t="shared" si="38"/>
        <v/>
      </c>
      <c r="V92">
        <f t="shared" si="39"/>
        <v>91</v>
      </c>
      <c r="W92" s="11" t="s">
        <v>147</v>
      </c>
      <c r="X92" s="12" t="s">
        <v>148</v>
      </c>
      <c r="Y92" s="12" t="s">
        <v>149</v>
      </c>
      <c r="Z92" s="12" t="s">
        <v>150</v>
      </c>
      <c r="AA92" s="1" t="str">
        <f>CONCATENATE(RBs!B57," ",RBs!A57)</f>
        <v>Tyler Allgeier</v>
      </c>
      <c r="AB92" t="str">
        <f>RBs!E57</f>
        <v>RB</v>
      </c>
      <c r="AC92" t="str">
        <f>RBs!C57</f>
        <v>Falcons</v>
      </c>
      <c r="AD92">
        <f>RBs!D57</f>
        <v>12</v>
      </c>
      <c r="AE92">
        <f>RBs!O57</f>
        <v>99</v>
      </c>
      <c r="AF92">
        <f>RBs!P57</f>
        <v>-29</v>
      </c>
      <c r="AG92">
        <f>RBs!T57</f>
        <v>-14</v>
      </c>
      <c r="AH92">
        <f>RBs!R57</f>
        <v>-40</v>
      </c>
      <c r="AI92">
        <f t="shared" si="22"/>
        <v>-29</v>
      </c>
      <c r="AJ92" t="str">
        <f t="shared" si="40"/>
        <v>Tyler Allgeier</v>
      </c>
      <c r="AK92">
        <f t="shared" si="41"/>
        <v>-14</v>
      </c>
      <c r="AL92">
        <f t="shared" si="42"/>
        <v>-11</v>
      </c>
      <c r="AM92">
        <f t="shared" si="43"/>
        <v>-12</v>
      </c>
      <c r="AN92">
        <f t="shared" si="44"/>
        <v>1</v>
      </c>
      <c r="AO92">
        <f t="shared" si="45"/>
        <v>1</v>
      </c>
      <c r="AP92">
        <f t="shared" si="46"/>
        <v>1</v>
      </c>
      <c r="AQ92">
        <f t="shared" si="47"/>
        <v>1</v>
      </c>
    </row>
    <row r="93" spans="2:43" x14ac:dyDescent="0.35">
      <c r="B93" t="str">
        <f t="shared" si="27"/>
        <v xml:space="preserve">&lt;li&gt; Will Shipley, RB, Eagles. Bye: 5.  &lt;/li&gt;  </v>
      </c>
      <c r="C93" t="str">
        <f t="shared" si="28"/>
        <v xml:space="preserve">&lt;li&gt; Will Shipley, RB, Eagles. Bye: 5.  -- &lt;b&gt;$1&lt;/b&gt; &lt;/li&gt;  </v>
      </c>
      <c r="D93" t="str">
        <f t="shared" si="29"/>
        <v xml:space="preserve">&lt;li&gt; Will Shipley, RB, Eagles. Bye: 5.  -- &lt;b&gt;$1&lt;/b&gt; &lt;/li&gt;  </v>
      </c>
      <c r="E93" t="str">
        <f t="shared" si="30"/>
        <v xml:space="preserve">&lt;li&gt; Will Shipley, RB, Eagles. Bye: 5.  -- &lt;b&gt;$1&lt;/b&gt; &lt;/li&gt;  </v>
      </c>
      <c r="F93" t="str">
        <f t="shared" si="31"/>
        <v xml:space="preserve">&lt;li&gt; Will Shipley, RB, Eagles. Bye: 5.  -- &lt;b&gt;$1&lt;/b&gt; &lt;/li&gt;  </v>
      </c>
      <c r="G93" t="s">
        <v>139</v>
      </c>
      <c r="H93" t="s">
        <v>140</v>
      </c>
      <c r="I93" t="s">
        <v>141</v>
      </c>
      <c r="J93" t="s">
        <v>142</v>
      </c>
      <c r="K93" t="s">
        <v>143</v>
      </c>
      <c r="L93" t="s">
        <v>144</v>
      </c>
      <c r="M93" t="s">
        <v>145</v>
      </c>
      <c r="N93" t="s">
        <v>146</v>
      </c>
      <c r="O93" t="str">
        <f t="shared" si="32"/>
        <v xml:space="preserve">
</v>
      </c>
      <c r="P93" t="str">
        <f t="shared" si="33"/>
        <v xml:space="preserve"> </v>
      </c>
      <c r="Q93" t="str">
        <f t="shared" si="34"/>
        <v/>
      </c>
      <c r="R93" t="str">
        <f t="shared" si="35"/>
        <v/>
      </c>
      <c r="S93" t="str">
        <f t="shared" si="36"/>
        <v/>
      </c>
      <c r="T93" t="str">
        <f t="shared" si="37"/>
        <v/>
      </c>
      <c r="U93" t="str">
        <f t="shared" si="38"/>
        <v/>
      </c>
      <c r="V93">
        <f t="shared" si="39"/>
        <v>92</v>
      </c>
      <c r="W93" s="11" t="s">
        <v>147</v>
      </c>
      <c r="X93" s="12" t="s">
        <v>148</v>
      </c>
      <c r="Y93" s="12" t="s">
        <v>149</v>
      </c>
      <c r="Z93" s="12" t="s">
        <v>150</v>
      </c>
      <c r="AA93" s="1" t="str">
        <f>CONCATENATE(RBs!B58," ",RBs!A58)</f>
        <v>Will Shipley</v>
      </c>
      <c r="AB93" t="str">
        <f>RBs!E58</f>
        <v>RB</v>
      </c>
      <c r="AC93" t="str">
        <f>RBs!C58</f>
        <v>Eagles</v>
      </c>
      <c r="AD93">
        <f>RBs!D58</f>
        <v>5</v>
      </c>
      <c r="AE93">
        <f>RBs!O58</f>
        <v>92</v>
      </c>
      <c r="AF93">
        <f>RBs!P58</f>
        <v>-36</v>
      </c>
      <c r="AG93">
        <f>RBs!T58</f>
        <v>-13</v>
      </c>
      <c r="AH93">
        <f>RBs!R58</f>
        <v>-44</v>
      </c>
      <c r="AI93">
        <f t="shared" si="22"/>
        <v>-36</v>
      </c>
      <c r="AJ93" t="str">
        <f t="shared" si="40"/>
        <v>Will Shipley</v>
      </c>
      <c r="AK93">
        <f t="shared" si="41"/>
        <v>-18</v>
      </c>
      <c r="AL93">
        <f t="shared" si="42"/>
        <v>-14</v>
      </c>
      <c r="AM93">
        <f t="shared" si="43"/>
        <v>-15</v>
      </c>
      <c r="AN93">
        <f t="shared" si="44"/>
        <v>1</v>
      </c>
      <c r="AO93">
        <f t="shared" si="45"/>
        <v>1</v>
      </c>
      <c r="AP93">
        <f t="shared" si="46"/>
        <v>1</v>
      </c>
      <c r="AQ93">
        <f t="shared" si="47"/>
        <v>1</v>
      </c>
    </row>
    <row r="94" spans="2:43" x14ac:dyDescent="0.35">
      <c r="B94" t="str">
        <f t="shared" si="27"/>
        <v xml:space="preserve">&lt;li&gt; Khalil Herbert, RB, Bears. Bye: 7.  &lt;/li&gt;  </v>
      </c>
      <c r="C94" t="str">
        <f t="shared" si="28"/>
        <v xml:space="preserve">&lt;li&gt; Khalil Herbert, RB, Bears. Bye: 7.  -- &lt;b&gt;$1&lt;/b&gt; &lt;/li&gt;  </v>
      </c>
      <c r="D94" t="str">
        <f t="shared" si="29"/>
        <v xml:space="preserve">&lt;li&gt; Khalil Herbert, RB, Bears. Bye: 7.  -- &lt;b&gt;$1&lt;/b&gt; &lt;/li&gt;  </v>
      </c>
      <c r="E94" t="str">
        <f t="shared" si="30"/>
        <v xml:space="preserve">&lt;li&gt; Khalil Herbert, RB, Bears. Bye: 7.  -- &lt;b&gt;$1&lt;/b&gt; &lt;/li&gt;  </v>
      </c>
      <c r="F94" t="str">
        <f t="shared" si="31"/>
        <v xml:space="preserve">&lt;li&gt; Khalil Herbert, RB, Bears. Bye: 7.  -- &lt;b&gt;$1&lt;/b&gt; &lt;/li&gt;  </v>
      </c>
      <c r="G94" t="s">
        <v>139</v>
      </c>
      <c r="H94" t="s">
        <v>140</v>
      </c>
      <c r="I94" t="s">
        <v>141</v>
      </c>
      <c r="J94" t="s">
        <v>142</v>
      </c>
      <c r="K94" t="s">
        <v>143</v>
      </c>
      <c r="L94" t="s">
        <v>144</v>
      </c>
      <c r="M94" t="s">
        <v>145</v>
      </c>
      <c r="N94" t="s">
        <v>146</v>
      </c>
      <c r="O94" t="str">
        <f t="shared" si="32"/>
        <v xml:space="preserve">
</v>
      </c>
      <c r="P94" t="str">
        <f t="shared" si="33"/>
        <v xml:space="preserve"> </v>
      </c>
      <c r="Q94" t="str">
        <f t="shared" si="34"/>
        <v/>
      </c>
      <c r="R94" t="str">
        <f t="shared" si="35"/>
        <v/>
      </c>
      <c r="S94" t="str">
        <f t="shared" si="36"/>
        <v/>
      </c>
      <c r="T94" t="str">
        <f t="shared" si="37"/>
        <v/>
      </c>
      <c r="U94" t="str">
        <f t="shared" si="38"/>
        <v/>
      </c>
      <c r="V94">
        <f t="shared" si="39"/>
        <v>93</v>
      </c>
      <c r="W94" s="11" t="s">
        <v>147</v>
      </c>
      <c r="X94" s="12" t="s">
        <v>148</v>
      </c>
      <c r="Y94" s="12" t="s">
        <v>149</v>
      </c>
      <c r="Z94" s="12" t="s">
        <v>150</v>
      </c>
      <c r="AA94" s="1" t="str">
        <f>CONCATENATE(RBs!B59," ",RBs!A59)</f>
        <v>Khalil Herbert</v>
      </c>
      <c r="AB94" t="str">
        <f>RBs!E59</f>
        <v>RB</v>
      </c>
      <c r="AC94" t="str">
        <f>RBs!C59</f>
        <v>Bears</v>
      </c>
      <c r="AD94">
        <f>RBs!D59</f>
        <v>7</v>
      </c>
      <c r="AE94">
        <f>RBs!O59</f>
        <v>90</v>
      </c>
      <c r="AF94">
        <f>RBs!P59</f>
        <v>-38</v>
      </c>
      <c r="AG94">
        <f>RBs!T59</f>
        <v>-20</v>
      </c>
      <c r="AH94">
        <f>RBs!R59</f>
        <v>-45</v>
      </c>
      <c r="AI94">
        <f t="shared" si="22"/>
        <v>-38</v>
      </c>
      <c r="AJ94" t="str">
        <f t="shared" si="40"/>
        <v>Khalil Herbert</v>
      </c>
      <c r="AK94">
        <f t="shared" si="41"/>
        <v>-19</v>
      </c>
      <c r="AL94">
        <f t="shared" si="42"/>
        <v>-15</v>
      </c>
      <c r="AM94">
        <f t="shared" si="43"/>
        <v>-16</v>
      </c>
      <c r="AN94">
        <f t="shared" si="44"/>
        <v>1</v>
      </c>
      <c r="AO94">
        <f t="shared" si="45"/>
        <v>1</v>
      </c>
      <c r="AP94">
        <f t="shared" si="46"/>
        <v>1</v>
      </c>
      <c r="AQ94">
        <f t="shared" si="47"/>
        <v>1</v>
      </c>
    </row>
    <row r="95" spans="2:43" x14ac:dyDescent="0.35">
      <c r="B95" t="str">
        <f t="shared" si="27"/>
        <v xml:space="preserve">&lt;li&gt; Jerick McKinnon, RB, TBA. Bye: 0.  &lt;/li&gt;  </v>
      </c>
      <c r="C95" t="str">
        <f t="shared" si="28"/>
        <v xml:space="preserve">&lt;li&gt; Jerick McKinnon, RB, TBA. Bye: 0.  -- &lt;b&gt;$1&lt;/b&gt; &lt;/li&gt;  </v>
      </c>
      <c r="D95" t="str">
        <f t="shared" si="29"/>
        <v xml:space="preserve">&lt;li&gt; Jerick McKinnon, RB, TBA. Bye: 0.  -- &lt;b&gt;$1&lt;/b&gt; &lt;/li&gt;  </v>
      </c>
      <c r="E95" t="str">
        <f t="shared" si="30"/>
        <v xml:space="preserve">&lt;li&gt; Jerick McKinnon, RB, TBA. Bye: 0.  -- &lt;b&gt;$1&lt;/b&gt; &lt;/li&gt;  </v>
      </c>
      <c r="F95" t="str">
        <f t="shared" si="31"/>
        <v xml:space="preserve">&lt;li&gt; Jerick McKinnon, RB, TBA. Bye: 0.  -- &lt;b&gt;$1&lt;/b&gt; &lt;/li&gt;  </v>
      </c>
      <c r="G95" t="s">
        <v>139</v>
      </c>
      <c r="H95" t="s">
        <v>140</v>
      </c>
      <c r="I95" t="s">
        <v>141</v>
      </c>
      <c r="J95" t="s">
        <v>142</v>
      </c>
      <c r="K95" t="s">
        <v>143</v>
      </c>
      <c r="L95" t="s">
        <v>144</v>
      </c>
      <c r="M95" t="s">
        <v>145</v>
      </c>
      <c r="N95" t="s">
        <v>146</v>
      </c>
      <c r="O95" t="str">
        <f t="shared" si="32"/>
        <v xml:space="preserve">
</v>
      </c>
      <c r="P95" t="str">
        <f t="shared" si="33"/>
        <v xml:space="preserve"> </v>
      </c>
      <c r="Q95" t="str">
        <f t="shared" si="34"/>
        <v/>
      </c>
      <c r="R95" t="str">
        <f t="shared" si="35"/>
        <v/>
      </c>
      <c r="S95" t="str">
        <f t="shared" si="36"/>
        <v/>
      </c>
      <c r="T95" t="str">
        <f t="shared" si="37"/>
        <v/>
      </c>
      <c r="U95" t="str">
        <f t="shared" si="38"/>
        <v/>
      </c>
      <c r="V95">
        <f t="shared" si="39"/>
        <v>94</v>
      </c>
      <c r="W95" s="11" t="s">
        <v>147</v>
      </c>
      <c r="X95" s="12" t="s">
        <v>148</v>
      </c>
      <c r="Y95" s="12" t="s">
        <v>149</v>
      </c>
      <c r="Z95" s="12" t="s">
        <v>150</v>
      </c>
      <c r="AA95" s="1" t="str">
        <f>CONCATENATE(RBs!B60," ",RBs!A60)</f>
        <v>Jerick McKinnon</v>
      </c>
      <c r="AB95" t="str">
        <f>RBs!E60</f>
        <v>RB</v>
      </c>
      <c r="AC95" t="str">
        <f>RBs!C60</f>
        <v>TBA</v>
      </c>
      <c r="AD95">
        <f>RBs!D60</f>
        <v>0</v>
      </c>
      <c r="AE95">
        <f>RBs!O60</f>
        <v>74</v>
      </c>
      <c r="AF95">
        <f>RBs!P60</f>
        <v>-54</v>
      </c>
      <c r="AG95">
        <f>RBs!T60</f>
        <v>-28</v>
      </c>
      <c r="AH95">
        <f>RBs!R60</f>
        <v>-45</v>
      </c>
      <c r="AI95">
        <f t="shared" si="22"/>
        <v>-54</v>
      </c>
      <c r="AJ95" t="str">
        <f t="shared" si="40"/>
        <v>Jerick McKinnon</v>
      </c>
      <c r="AK95">
        <f t="shared" si="41"/>
        <v>-27</v>
      </c>
      <c r="AL95">
        <f t="shared" si="42"/>
        <v>-20</v>
      </c>
      <c r="AM95">
        <f t="shared" si="43"/>
        <v>-22</v>
      </c>
      <c r="AN95">
        <f t="shared" si="44"/>
        <v>1</v>
      </c>
      <c r="AO95">
        <f t="shared" si="45"/>
        <v>1</v>
      </c>
      <c r="AP95">
        <f t="shared" si="46"/>
        <v>1</v>
      </c>
      <c r="AQ95">
        <f t="shared" si="47"/>
        <v>1</v>
      </c>
    </row>
    <row r="96" spans="2:43" x14ac:dyDescent="0.35">
      <c r="B96" t="str">
        <f t="shared" si="27"/>
        <v xml:space="preserve">&lt;li&gt; Elijah Mitchell, RB, 49ers. Bye: 9.  &lt;/li&gt; 
&lt;br&gt;&lt;br&gt;
</v>
      </c>
      <c r="C96" t="str">
        <f t="shared" si="28"/>
        <v xml:space="preserve">&lt;li&gt; Elijah Mitchell, RB, 49ers. Bye: 9.  -- &lt;b&gt;$1&lt;/b&gt; &lt;/li&gt; 
&lt;br&gt;&lt;br&gt;
</v>
      </c>
      <c r="D96" t="str">
        <f t="shared" si="29"/>
        <v xml:space="preserve">&lt;li&gt; Elijah Mitchell, RB, 49ers. Bye: 9.  -- &lt;b&gt;$1&lt;/b&gt; &lt;/li&gt; 
&lt;br&gt;&lt;br&gt;
</v>
      </c>
      <c r="E96" t="str">
        <f t="shared" si="30"/>
        <v xml:space="preserve">&lt;li&gt; Elijah Mitchell, RB, 49ers. Bye: 9.  -- &lt;b&gt;$1&lt;/b&gt; &lt;/li&gt; 
&lt;br&gt;&lt;br&gt;
</v>
      </c>
      <c r="F96" t="str">
        <f t="shared" si="31"/>
        <v xml:space="preserve">&lt;li&gt; Elijah Mitchell, RB, 49ers. Bye: 9.  -- &lt;b&gt;$1&lt;/b&gt; &lt;/li&gt; 
&lt;br&gt;&lt;br&gt;
</v>
      </c>
      <c r="G96" t="s">
        <v>139</v>
      </c>
      <c r="H96" t="s">
        <v>140</v>
      </c>
      <c r="I96" t="s">
        <v>141</v>
      </c>
      <c r="J96" t="s">
        <v>142</v>
      </c>
      <c r="K96" t="s">
        <v>143</v>
      </c>
      <c r="L96" t="s">
        <v>144</v>
      </c>
      <c r="M96" t="s">
        <v>145</v>
      </c>
      <c r="N96" t="s">
        <v>146</v>
      </c>
      <c r="O96" t="str">
        <f t="shared" si="32"/>
        <v xml:space="preserve">
</v>
      </c>
      <c r="P96" t="str">
        <f t="shared" si="33"/>
        <v xml:space="preserve">
&lt;br&gt;&lt;br&gt;
</v>
      </c>
      <c r="Q96" t="str">
        <f t="shared" si="34"/>
        <v/>
      </c>
      <c r="R96" t="str">
        <f t="shared" si="35"/>
        <v/>
      </c>
      <c r="S96" t="str">
        <f t="shared" si="36"/>
        <v/>
      </c>
      <c r="T96" t="str">
        <f t="shared" si="37"/>
        <v/>
      </c>
      <c r="U96" t="str">
        <f t="shared" si="38"/>
        <v/>
      </c>
      <c r="V96">
        <f t="shared" si="39"/>
        <v>95</v>
      </c>
      <c r="W96" s="11" t="s">
        <v>147</v>
      </c>
      <c r="X96" s="12" t="s">
        <v>148</v>
      </c>
      <c r="Y96" s="12" t="s">
        <v>149</v>
      </c>
      <c r="Z96" s="12" t="s">
        <v>150</v>
      </c>
      <c r="AA96" s="1" t="str">
        <f>CONCATENATE(RBs!B61," ",RBs!A61)</f>
        <v>Elijah Mitchell</v>
      </c>
      <c r="AB96" t="str">
        <f>RBs!E61</f>
        <v>RB</v>
      </c>
      <c r="AC96" t="str">
        <f>RBs!C61</f>
        <v>49ers</v>
      </c>
      <c r="AD96">
        <f>RBs!D61</f>
        <v>9</v>
      </c>
      <c r="AE96">
        <f>RBs!O61</f>
        <v>95</v>
      </c>
      <c r="AF96">
        <f>RBs!P61</f>
        <v>-33</v>
      </c>
      <c r="AG96">
        <f>RBs!T61</f>
        <v>-12</v>
      </c>
      <c r="AH96">
        <f>RBs!R61</f>
        <v>-46</v>
      </c>
      <c r="AI96">
        <f t="shared" si="22"/>
        <v>-33</v>
      </c>
      <c r="AJ96" t="str">
        <f t="shared" si="40"/>
        <v>Elijah Mitchell</v>
      </c>
      <c r="AK96">
        <f t="shared" si="41"/>
        <v>-16</v>
      </c>
      <c r="AL96">
        <f t="shared" si="42"/>
        <v>-13</v>
      </c>
      <c r="AM96">
        <f t="shared" si="43"/>
        <v>-14</v>
      </c>
      <c r="AN96">
        <f t="shared" si="44"/>
        <v>1</v>
      </c>
      <c r="AO96">
        <f t="shared" si="45"/>
        <v>1</v>
      </c>
      <c r="AP96">
        <f t="shared" si="46"/>
        <v>1</v>
      </c>
      <c r="AQ96">
        <f t="shared" si="47"/>
        <v>1</v>
      </c>
    </row>
    <row r="97" spans="2:43" x14ac:dyDescent="0.35">
      <c r="B97" t="str">
        <f t="shared" si="27"/>
        <v xml:space="preserve">&lt;li&gt; Bucky Irving, RB, Buccaneers. Bye: 11.  &lt;/li&gt;  </v>
      </c>
      <c r="C97" t="str">
        <f t="shared" si="28"/>
        <v xml:space="preserve">&lt;li&gt; Bucky Irving, RB, Buccaneers. Bye: 11.  -- &lt;b&gt;$1&lt;/b&gt; &lt;/li&gt;  </v>
      </c>
      <c r="D97" t="str">
        <f t="shared" si="29"/>
        <v xml:space="preserve">&lt;li&gt; Bucky Irving, RB, Buccaneers. Bye: 11.  -- &lt;b&gt;$1&lt;/b&gt; &lt;/li&gt;  </v>
      </c>
      <c r="E97" t="str">
        <f t="shared" si="30"/>
        <v xml:space="preserve">&lt;li&gt; Bucky Irving, RB, Buccaneers. Bye: 11.  -- &lt;b&gt;$1&lt;/b&gt; &lt;/li&gt;  </v>
      </c>
      <c r="F97" t="str">
        <f t="shared" si="31"/>
        <v xml:space="preserve">&lt;li&gt; Bucky Irving, RB, Buccaneers. Bye: 11.  -- &lt;b&gt;$1&lt;/b&gt; &lt;/li&gt;  </v>
      </c>
      <c r="G97" t="s">
        <v>139</v>
      </c>
      <c r="H97" t="s">
        <v>140</v>
      </c>
      <c r="I97" t="s">
        <v>141</v>
      </c>
      <c r="J97" t="s">
        <v>142</v>
      </c>
      <c r="K97" t="s">
        <v>143</v>
      </c>
      <c r="L97" t="s">
        <v>144</v>
      </c>
      <c r="M97" t="s">
        <v>145</v>
      </c>
      <c r="N97" t="s">
        <v>146</v>
      </c>
      <c r="O97" t="str">
        <f t="shared" si="32"/>
        <v xml:space="preserve">
</v>
      </c>
      <c r="P97" t="str">
        <f t="shared" si="33"/>
        <v xml:space="preserve"> </v>
      </c>
      <c r="Q97" t="str">
        <f t="shared" si="34"/>
        <v/>
      </c>
      <c r="R97" t="str">
        <f t="shared" si="35"/>
        <v/>
      </c>
      <c r="S97" t="str">
        <f t="shared" si="36"/>
        <v/>
      </c>
      <c r="T97" t="str">
        <f t="shared" si="37"/>
        <v/>
      </c>
      <c r="U97" t="str">
        <f t="shared" si="38"/>
        <v/>
      </c>
      <c r="V97">
        <f t="shared" si="39"/>
        <v>96</v>
      </c>
      <c r="W97" s="11" t="s">
        <v>147</v>
      </c>
      <c r="X97" s="12" t="s">
        <v>148</v>
      </c>
      <c r="Y97" s="12" t="s">
        <v>149</v>
      </c>
      <c r="Z97" s="12" t="s">
        <v>150</v>
      </c>
      <c r="AA97" s="1" t="str">
        <f>CONCATENATE(RBs!B62," ",RBs!A62)</f>
        <v>Bucky Irving</v>
      </c>
      <c r="AB97" t="str">
        <f>RBs!E62</f>
        <v>RB</v>
      </c>
      <c r="AC97" t="str">
        <f>RBs!C62</f>
        <v>Buccaneers</v>
      </c>
      <c r="AD97">
        <f>RBs!D62</f>
        <v>11</v>
      </c>
      <c r="AE97">
        <f>RBs!O62</f>
        <v>81</v>
      </c>
      <c r="AF97">
        <f>RBs!P62</f>
        <v>-47</v>
      </c>
      <c r="AG97">
        <f>RBs!T62</f>
        <v>-27</v>
      </c>
      <c r="AH97">
        <f>RBs!R62</f>
        <v>-49</v>
      </c>
      <c r="AI97">
        <f t="shared" si="22"/>
        <v>-47</v>
      </c>
      <c r="AJ97" t="str">
        <f t="shared" si="40"/>
        <v>Bucky Irving</v>
      </c>
      <c r="AK97">
        <f t="shared" si="41"/>
        <v>-23</v>
      </c>
      <c r="AL97">
        <f t="shared" si="42"/>
        <v>-18</v>
      </c>
      <c r="AM97">
        <f t="shared" si="43"/>
        <v>-19</v>
      </c>
      <c r="AN97">
        <f t="shared" si="44"/>
        <v>1</v>
      </c>
      <c r="AO97">
        <f t="shared" si="45"/>
        <v>1</v>
      </c>
      <c r="AP97">
        <f t="shared" si="46"/>
        <v>1</v>
      </c>
      <c r="AQ97">
        <f t="shared" si="47"/>
        <v>1</v>
      </c>
    </row>
    <row r="98" spans="2:43" x14ac:dyDescent="0.35">
      <c r="B98" t="str">
        <f t="shared" si="27"/>
        <v xml:space="preserve">&lt;li&gt; Tyrone Tracy, RB, Giants. Bye: 11.  &lt;/li&gt;  </v>
      </c>
      <c r="C98" t="str">
        <f t="shared" si="28"/>
        <v xml:space="preserve">&lt;li&gt; Tyrone Tracy, RB, Giants. Bye: 11.  -- &lt;b&gt;$1&lt;/b&gt; &lt;/li&gt;  </v>
      </c>
      <c r="D98" t="str">
        <f t="shared" si="29"/>
        <v xml:space="preserve">&lt;li&gt; Tyrone Tracy, RB, Giants. Bye: 11.  -- &lt;b&gt;$1&lt;/b&gt; &lt;/li&gt;  </v>
      </c>
      <c r="E98" t="str">
        <f t="shared" si="30"/>
        <v xml:space="preserve">&lt;li&gt; Tyrone Tracy, RB, Giants. Bye: 11.  -- &lt;b&gt;$1&lt;/b&gt; &lt;/li&gt;  </v>
      </c>
      <c r="F98" t="str">
        <f t="shared" si="31"/>
        <v xml:space="preserve">&lt;li&gt; Tyrone Tracy, RB, Giants. Bye: 11.  -- &lt;b&gt;$1&lt;/b&gt; &lt;/li&gt;  </v>
      </c>
      <c r="G98" t="s">
        <v>139</v>
      </c>
      <c r="H98" t="s">
        <v>140</v>
      </c>
      <c r="I98" t="s">
        <v>141</v>
      </c>
      <c r="J98" t="s">
        <v>142</v>
      </c>
      <c r="K98" t="s">
        <v>143</v>
      </c>
      <c r="L98" t="s">
        <v>144</v>
      </c>
      <c r="M98" t="s">
        <v>145</v>
      </c>
      <c r="N98" t="s">
        <v>146</v>
      </c>
      <c r="O98" t="str">
        <f t="shared" si="32"/>
        <v xml:space="preserve">
</v>
      </c>
      <c r="P98" t="str">
        <f t="shared" si="33"/>
        <v xml:space="preserve"> </v>
      </c>
      <c r="Q98" t="str">
        <f t="shared" si="34"/>
        <v/>
      </c>
      <c r="R98" t="str">
        <f t="shared" si="35"/>
        <v/>
      </c>
      <c r="S98" t="str">
        <f t="shared" si="36"/>
        <v/>
      </c>
      <c r="T98" t="str">
        <f t="shared" si="37"/>
        <v/>
      </c>
      <c r="U98" t="str">
        <f t="shared" si="38"/>
        <v/>
      </c>
      <c r="V98">
        <f t="shared" si="39"/>
        <v>97</v>
      </c>
      <c r="W98" s="11" t="s">
        <v>147</v>
      </c>
      <c r="X98" s="12" t="s">
        <v>148</v>
      </c>
      <c r="Y98" s="12" t="s">
        <v>149</v>
      </c>
      <c r="Z98" s="12" t="s">
        <v>150</v>
      </c>
      <c r="AA98" s="1" t="str">
        <f>CONCATENATE(RBs!B63," ",RBs!A63)</f>
        <v>Tyrone Tracy</v>
      </c>
      <c r="AB98" t="str">
        <f>RBs!E63</f>
        <v>RB</v>
      </c>
      <c r="AC98" t="str">
        <f>RBs!C63</f>
        <v>Giants</v>
      </c>
      <c r="AD98">
        <f>RBs!D63</f>
        <v>11</v>
      </c>
      <c r="AE98">
        <f>RBs!O63</f>
        <v>89</v>
      </c>
      <c r="AF98">
        <f>RBs!P63</f>
        <v>-39</v>
      </c>
      <c r="AG98">
        <f>RBs!T63</f>
        <v>-20</v>
      </c>
      <c r="AH98">
        <f>RBs!R63</f>
        <v>-50</v>
      </c>
      <c r="AI98">
        <f t="shared" si="22"/>
        <v>-39</v>
      </c>
      <c r="AJ98" t="str">
        <f t="shared" si="40"/>
        <v>Tyrone Tracy</v>
      </c>
      <c r="AK98">
        <f t="shared" si="41"/>
        <v>-19</v>
      </c>
      <c r="AL98">
        <f t="shared" si="42"/>
        <v>-15</v>
      </c>
      <c r="AM98">
        <f t="shared" si="43"/>
        <v>-16</v>
      </c>
      <c r="AN98">
        <f t="shared" si="44"/>
        <v>1</v>
      </c>
      <c r="AO98">
        <f t="shared" si="45"/>
        <v>1</v>
      </c>
      <c r="AP98">
        <f t="shared" si="46"/>
        <v>1</v>
      </c>
      <c r="AQ98">
        <f t="shared" si="47"/>
        <v>1</v>
      </c>
    </row>
    <row r="99" spans="2:43" x14ac:dyDescent="0.35">
      <c r="B99" t="str">
        <f t="shared" si="27"/>
        <v xml:space="preserve">&lt;li&gt; Tank Bigsby, RB, Jaguars. Bye: 12.  &lt;/li&gt;  </v>
      </c>
      <c r="C99" t="str">
        <f t="shared" si="28"/>
        <v xml:space="preserve">&lt;li&gt; Tank Bigsby, RB, Jaguars. Bye: 12.  -- &lt;b&gt;$1&lt;/b&gt; &lt;/li&gt;  </v>
      </c>
      <c r="D99" t="str">
        <f t="shared" si="29"/>
        <v xml:space="preserve">&lt;li&gt; Tank Bigsby, RB, Jaguars. Bye: 12.  -- &lt;b&gt;$1&lt;/b&gt; &lt;/li&gt;  </v>
      </c>
      <c r="E99" t="str">
        <f t="shared" si="30"/>
        <v xml:space="preserve">&lt;li&gt; Tank Bigsby, RB, Jaguars. Bye: 12.  -- &lt;b&gt;$1&lt;/b&gt; &lt;/li&gt;  </v>
      </c>
      <c r="F99" t="str">
        <f t="shared" si="31"/>
        <v xml:space="preserve">&lt;li&gt; Tank Bigsby, RB, Jaguars. Bye: 12.  -- &lt;b&gt;$1&lt;/b&gt; &lt;/li&gt;  </v>
      </c>
      <c r="G99" t="s">
        <v>139</v>
      </c>
      <c r="H99" t="s">
        <v>140</v>
      </c>
      <c r="I99" t="s">
        <v>141</v>
      </c>
      <c r="J99" t="s">
        <v>142</v>
      </c>
      <c r="K99" t="s">
        <v>143</v>
      </c>
      <c r="L99" t="s">
        <v>144</v>
      </c>
      <c r="M99" t="s">
        <v>145</v>
      </c>
      <c r="N99" t="s">
        <v>146</v>
      </c>
      <c r="O99" t="str">
        <f t="shared" si="32"/>
        <v xml:space="preserve">
</v>
      </c>
      <c r="P99" t="str">
        <f t="shared" si="33"/>
        <v xml:space="preserve"> </v>
      </c>
      <c r="Q99" t="str">
        <f t="shared" si="34"/>
        <v/>
      </c>
      <c r="R99" t="str">
        <f t="shared" si="35"/>
        <v/>
      </c>
      <c r="S99" t="str">
        <f t="shared" si="36"/>
        <v/>
      </c>
      <c r="T99" t="str">
        <f t="shared" si="37"/>
        <v/>
      </c>
      <c r="U99" t="str">
        <f t="shared" si="38"/>
        <v/>
      </c>
      <c r="V99">
        <f t="shared" si="39"/>
        <v>98</v>
      </c>
      <c r="W99" s="11" t="s">
        <v>147</v>
      </c>
      <c r="X99" s="12" t="s">
        <v>148</v>
      </c>
      <c r="Y99" s="12" t="s">
        <v>149</v>
      </c>
      <c r="Z99" s="12" t="s">
        <v>150</v>
      </c>
      <c r="AA99" s="1" t="str">
        <f>CONCATENATE(RBs!B64," ",RBs!A64)</f>
        <v>Tank Bigsby</v>
      </c>
      <c r="AB99" t="str">
        <f>RBs!E64</f>
        <v>RB</v>
      </c>
      <c r="AC99" t="str">
        <f>RBs!C64</f>
        <v>Jaguars</v>
      </c>
      <c r="AD99">
        <f>RBs!D64</f>
        <v>12</v>
      </c>
      <c r="AE99">
        <f>RBs!O64</f>
        <v>88</v>
      </c>
      <c r="AF99">
        <f>RBs!P64</f>
        <v>-40</v>
      </c>
      <c r="AG99">
        <f>RBs!T64</f>
        <v>-17</v>
      </c>
      <c r="AH99">
        <f>RBs!R64</f>
        <v>-55</v>
      </c>
      <c r="AI99">
        <f t="shared" si="22"/>
        <v>-40</v>
      </c>
      <c r="AJ99" t="str">
        <f t="shared" si="40"/>
        <v>Tank Bigsby</v>
      </c>
      <c r="AK99">
        <f t="shared" si="41"/>
        <v>-20</v>
      </c>
      <c r="AL99">
        <f t="shared" si="42"/>
        <v>-15</v>
      </c>
      <c r="AM99">
        <f t="shared" si="43"/>
        <v>-16</v>
      </c>
      <c r="AN99">
        <f t="shared" si="44"/>
        <v>1</v>
      </c>
      <c r="AO99">
        <f t="shared" si="45"/>
        <v>1</v>
      </c>
      <c r="AP99">
        <f t="shared" si="46"/>
        <v>1</v>
      </c>
      <c r="AQ99">
        <f t="shared" si="47"/>
        <v>1</v>
      </c>
    </row>
    <row r="100" spans="2:43" x14ac:dyDescent="0.35">
      <c r="B100" t="str">
        <f t="shared" si="27"/>
        <v xml:space="preserve">&lt;li&gt; Keaton Mitchell, RB, Ravens. Bye: 14.  &lt;/li&gt;  </v>
      </c>
      <c r="C100" t="str">
        <f t="shared" si="28"/>
        <v xml:space="preserve">&lt;li&gt; Keaton Mitchell, RB, Ravens. Bye: 14.  -- &lt;b&gt;$1&lt;/b&gt; &lt;/li&gt;  </v>
      </c>
      <c r="D100" t="str">
        <f t="shared" si="29"/>
        <v xml:space="preserve">&lt;li&gt; Keaton Mitchell, RB, Ravens. Bye: 14.  -- &lt;b&gt;$1&lt;/b&gt; &lt;/li&gt;  </v>
      </c>
      <c r="E100" t="str">
        <f t="shared" si="30"/>
        <v xml:space="preserve">&lt;li&gt; Keaton Mitchell, RB, Ravens. Bye: 14.  -- &lt;b&gt;$1&lt;/b&gt; &lt;/li&gt;  </v>
      </c>
      <c r="F100" t="str">
        <f t="shared" si="31"/>
        <v xml:space="preserve">&lt;li&gt; Keaton Mitchell, RB, Ravens. Bye: 14.  -- &lt;b&gt;$1&lt;/b&gt; &lt;/li&gt;  </v>
      </c>
      <c r="G100" t="s">
        <v>139</v>
      </c>
      <c r="H100" t="s">
        <v>140</v>
      </c>
      <c r="I100" t="s">
        <v>141</v>
      </c>
      <c r="J100" t="s">
        <v>142</v>
      </c>
      <c r="K100" t="s">
        <v>143</v>
      </c>
      <c r="L100" t="s">
        <v>144</v>
      </c>
      <c r="M100" t="s">
        <v>145</v>
      </c>
      <c r="N100" t="s">
        <v>146</v>
      </c>
      <c r="O100" t="str">
        <f t="shared" si="32"/>
        <v xml:space="preserve">
</v>
      </c>
      <c r="P100" t="str">
        <f t="shared" si="33"/>
        <v xml:space="preserve"> </v>
      </c>
      <c r="Q100" t="str">
        <f t="shared" si="34"/>
        <v/>
      </c>
      <c r="R100" t="str">
        <f t="shared" si="35"/>
        <v/>
      </c>
      <c r="S100" t="str">
        <f t="shared" si="36"/>
        <v/>
      </c>
      <c r="T100" t="str">
        <f t="shared" si="37"/>
        <v/>
      </c>
      <c r="U100" t="str">
        <f t="shared" si="38"/>
        <v/>
      </c>
      <c r="V100">
        <f t="shared" si="39"/>
        <v>99</v>
      </c>
      <c r="W100" s="11" t="s">
        <v>147</v>
      </c>
      <c r="X100" s="12" t="s">
        <v>148</v>
      </c>
      <c r="Y100" s="12" t="s">
        <v>149</v>
      </c>
      <c r="Z100" s="12" t="s">
        <v>150</v>
      </c>
      <c r="AA100" s="1" t="str">
        <f>CONCATENATE(RBs!B65," ",RBs!A65)</f>
        <v>Keaton Mitchell</v>
      </c>
      <c r="AB100" t="str">
        <f>RBs!E65</f>
        <v>RB</v>
      </c>
      <c r="AC100" t="str">
        <f>RBs!C65</f>
        <v>Ravens</v>
      </c>
      <c r="AD100">
        <f>RBs!D65</f>
        <v>14</v>
      </c>
      <c r="AE100">
        <f>RBs!O65</f>
        <v>82</v>
      </c>
      <c r="AF100">
        <f>RBs!P65</f>
        <v>-46</v>
      </c>
      <c r="AG100">
        <f>RBs!T65</f>
        <v>-23</v>
      </c>
      <c r="AH100">
        <f>RBs!R65</f>
        <v>-59</v>
      </c>
      <c r="AI100">
        <f t="shared" si="22"/>
        <v>-46</v>
      </c>
      <c r="AJ100" t="str">
        <f t="shared" si="40"/>
        <v>Keaton Mitchell</v>
      </c>
      <c r="AK100">
        <f t="shared" si="41"/>
        <v>-23</v>
      </c>
      <c r="AL100">
        <f t="shared" si="42"/>
        <v>-18</v>
      </c>
      <c r="AM100">
        <f t="shared" si="43"/>
        <v>-19</v>
      </c>
      <c r="AN100">
        <f t="shared" si="44"/>
        <v>1</v>
      </c>
      <c r="AO100">
        <f t="shared" si="45"/>
        <v>1</v>
      </c>
      <c r="AP100">
        <f t="shared" si="46"/>
        <v>1</v>
      </c>
      <c r="AQ100">
        <f t="shared" si="47"/>
        <v>1</v>
      </c>
    </row>
    <row r="101" spans="2:43" x14ac:dyDescent="0.35">
      <c r="B101" t="str">
        <f t="shared" si="27"/>
        <v xml:space="preserve">&lt;li&gt; Dameon Pierce, RB, Texans. Bye: 14.  &lt;/li&gt; 
&lt;br&gt;&lt;br&gt;
</v>
      </c>
      <c r="C101" t="str">
        <f t="shared" si="28"/>
        <v xml:space="preserve">&lt;li&gt; Dameon Pierce, RB, Texans. Bye: 14.  -- &lt;b&gt;$1&lt;/b&gt; &lt;/li&gt; 
&lt;br&gt;&lt;br&gt;
</v>
      </c>
      <c r="D101" t="str">
        <f t="shared" si="29"/>
        <v xml:space="preserve">&lt;li&gt; Dameon Pierce, RB, Texans. Bye: 14.  -- &lt;b&gt;$1&lt;/b&gt; &lt;/li&gt; 
&lt;br&gt;&lt;br&gt;
</v>
      </c>
      <c r="E101" t="str">
        <f t="shared" si="30"/>
        <v xml:space="preserve">&lt;li&gt; Dameon Pierce, RB, Texans. Bye: 14.  -- &lt;b&gt;$1&lt;/b&gt; &lt;/li&gt; 
&lt;br&gt;&lt;br&gt;
</v>
      </c>
      <c r="F101" t="str">
        <f t="shared" si="31"/>
        <v xml:space="preserve">&lt;li&gt; Dameon Pierce, RB, Texans. Bye: 14.  -- &lt;b&gt;$1&lt;/b&gt; &lt;/li&gt; 
&lt;br&gt;&lt;br&gt;
</v>
      </c>
      <c r="G101" t="s">
        <v>139</v>
      </c>
      <c r="H101" t="s">
        <v>140</v>
      </c>
      <c r="I101" t="s">
        <v>141</v>
      </c>
      <c r="J101" t="s">
        <v>142</v>
      </c>
      <c r="K101" t="s">
        <v>143</v>
      </c>
      <c r="L101" t="s">
        <v>144</v>
      </c>
      <c r="M101" t="s">
        <v>145</v>
      </c>
      <c r="N101" t="s">
        <v>146</v>
      </c>
      <c r="O101" t="str">
        <f t="shared" si="32"/>
        <v xml:space="preserve">
</v>
      </c>
      <c r="P101" t="str">
        <f t="shared" si="33"/>
        <v xml:space="preserve">
&lt;br&gt;&lt;br&gt;
</v>
      </c>
      <c r="Q101" t="str">
        <f t="shared" si="34"/>
        <v/>
      </c>
      <c r="R101" t="str">
        <f t="shared" si="35"/>
        <v/>
      </c>
      <c r="S101" t="str">
        <f t="shared" si="36"/>
        <v/>
      </c>
      <c r="T101" t="str">
        <f t="shared" si="37"/>
        <v/>
      </c>
      <c r="U101" t="str">
        <f t="shared" si="38"/>
        <v/>
      </c>
      <c r="V101">
        <f t="shared" si="39"/>
        <v>100</v>
      </c>
      <c r="W101" s="11" t="s">
        <v>147</v>
      </c>
      <c r="X101" s="12" t="s">
        <v>148</v>
      </c>
      <c r="Y101" s="12" t="s">
        <v>149</v>
      </c>
      <c r="Z101" s="12" t="s">
        <v>150</v>
      </c>
      <c r="AA101" s="1" t="str">
        <f>CONCATENATE(RBs!B66," ",RBs!A66)</f>
        <v>Dameon Pierce</v>
      </c>
      <c r="AB101" t="str">
        <f>RBs!E66</f>
        <v>RB</v>
      </c>
      <c r="AC101" t="str">
        <f>RBs!C66</f>
        <v>Texans</v>
      </c>
      <c r="AD101">
        <f>RBs!D66</f>
        <v>14</v>
      </c>
      <c r="AE101">
        <f>RBs!O66</f>
        <v>75</v>
      </c>
      <c r="AF101">
        <f>RBs!P66</f>
        <v>-53</v>
      </c>
      <c r="AG101">
        <f>RBs!T66</f>
        <v>-31</v>
      </c>
      <c r="AH101">
        <f>RBs!R66</f>
        <v>-66</v>
      </c>
      <c r="AI101">
        <f t="shared" ref="AI101:AI164" si="48">AF101</f>
        <v>-53</v>
      </c>
      <c r="AJ101" t="str">
        <f t="shared" si="40"/>
        <v>Dameon Pierce</v>
      </c>
      <c r="AK101">
        <f t="shared" si="41"/>
        <v>-26</v>
      </c>
      <c r="AL101">
        <f t="shared" si="42"/>
        <v>-20</v>
      </c>
      <c r="AM101">
        <f t="shared" si="43"/>
        <v>-22</v>
      </c>
      <c r="AN101">
        <f t="shared" si="44"/>
        <v>1</v>
      </c>
      <c r="AO101">
        <f t="shared" si="45"/>
        <v>1</v>
      </c>
      <c r="AP101">
        <f t="shared" si="46"/>
        <v>1</v>
      </c>
      <c r="AQ101">
        <f t="shared" si="47"/>
        <v>1</v>
      </c>
    </row>
    <row r="102" spans="2:43" x14ac:dyDescent="0.35">
      <c r="B102" t="str">
        <f t="shared" si="27"/>
        <v xml:space="preserve">&lt;li&gt; Alexander Mattison, RB, Raiders. Bye: 10.  &lt;/li&gt;  </v>
      </c>
      <c r="C102" t="str">
        <f t="shared" si="28"/>
        <v xml:space="preserve">&lt;li&gt; Alexander Mattison, RB, Raiders. Bye: 10.  -- &lt;b&gt;$1&lt;/b&gt; &lt;/li&gt;  </v>
      </c>
      <c r="D102" t="str">
        <f t="shared" si="29"/>
        <v xml:space="preserve">&lt;li&gt; Alexander Mattison, RB, Raiders. Bye: 10.  -- &lt;b&gt;$1&lt;/b&gt; &lt;/li&gt;  </v>
      </c>
      <c r="E102" t="str">
        <f t="shared" si="30"/>
        <v xml:space="preserve">&lt;li&gt; Alexander Mattison, RB, Raiders. Bye: 10.  -- &lt;b&gt;$1&lt;/b&gt; &lt;/li&gt;  </v>
      </c>
      <c r="F102" t="str">
        <f t="shared" si="31"/>
        <v xml:space="preserve">&lt;li&gt; Alexander Mattison, RB, Raiders. Bye: 10.  -- &lt;b&gt;$1&lt;/b&gt; &lt;/li&gt;  </v>
      </c>
      <c r="G102" t="s">
        <v>139</v>
      </c>
      <c r="H102" t="s">
        <v>140</v>
      </c>
      <c r="I102" t="s">
        <v>141</v>
      </c>
      <c r="J102" t="s">
        <v>142</v>
      </c>
      <c r="K102" t="s">
        <v>143</v>
      </c>
      <c r="L102" t="s">
        <v>144</v>
      </c>
      <c r="M102" t="s">
        <v>145</v>
      </c>
      <c r="N102" t="s">
        <v>146</v>
      </c>
      <c r="O102" t="str">
        <f t="shared" si="32"/>
        <v xml:space="preserve">
</v>
      </c>
      <c r="P102" t="str">
        <f t="shared" si="33"/>
        <v xml:space="preserve"> </v>
      </c>
      <c r="Q102" t="str">
        <f t="shared" si="34"/>
        <v/>
      </c>
      <c r="R102" t="str">
        <f t="shared" si="35"/>
        <v/>
      </c>
      <c r="S102" t="str">
        <f t="shared" si="36"/>
        <v/>
      </c>
      <c r="T102" t="str">
        <f t="shared" si="37"/>
        <v/>
      </c>
      <c r="U102" t="str">
        <f t="shared" si="38"/>
        <v/>
      </c>
      <c r="V102">
        <f t="shared" si="39"/>
        <v>101</v>
      </c>
      <c r="W102" s="11" t="s">
        <v>147</v>
      </c>
      <c r="X102" s="12" t="s">
        <v>148</v>
      </c>
      <c r="Y102" s="12" t="s">
        <v>149</v>
      </c>
      <c r="Z102" s="12" t="s">
        <v>150</v>
      </c>
      <c r="AA102" s="1" t="str">
        <f>CONCATENATE(RBs!B67," ",RBs!A67)</f>
        <v>Alexander Mattison</v>
      </c>
      <c r="AB102" t="str">
        <f>RBs!E67</f>
        <v>RB</v>
      </c>
      <c r="AC102" t="str">
        <f>RBs!C67</f>
        <v>Raiders</v>
      </c>
      <c r="AD102">
        <f>RBs!D67</f>
        <v>10</v>
      </c>
      <c r="AE102">
        <f>RBs!O67</f>
        <v>65</v>
      </c>
      <c r="AF102">
        <f>RBs!P67</f>
        <v>-63</v>
      </c>
      <c r="AG102">
        <f>RBs!T67</f>
        <v>-35</v>
      </c>
      <c r="AH102">
        <f>RBs!R67</f>
        <v>-66</v>
      </c>
      <c r="AI102">
        <f t="shared" si="48"/>
        <v>-63</v>
      </c>
      <c r="AJ102" t="str">
        <f t="shared" si="40"/>
        <v>Alexander Mattison</v>
      </c>
      <c r="AK102">
        <f t="shared" si="41"/>
        <v>-31</v>
      </c>
      <c r="AL102">
        <f t="shared" si="42"/>
        <v>-24</v>
      </c>
      <c r="AM102">
        <f t="shared" si="43"/>
        <v>-26</v>
      </c>
      <c r="AN102">
        <f t="shared" si="44"/>
        <v>1</v>
      </c>
      <c r="AO102">
        <f t="shared" si="45"/>
        <v>1</v>
      </c>
      <c r="AP102">
        <f t="shared" si="46"/>
        <v>1</v>
      </c>
      <c r="AQ102">
        <f t="shared" si="47"/>
        <v>1</v>
      </c>
    </row>
    <row r="103" spans="2:43" x14ac:dyDescent="0.35">
      <c r="B103" t="str">
        <f t="shared" si="27"/>
        <v xml:space="preserve">&lt;li&gt; Clyde Edwards-Helaire, RB, Chiefs. Bye: 6.  &lt;/li&gt;  </v>
      </c>
      <c r="C103" t="str">
        <f t="shared" si="28"/>
        <v xml:space="preserve">&lt;li&gt; Clyde Edwards-Helaire, RB, Chiefs. Bye: 6.  -- &lt;b&gt;$0&lt;/b&gt; &lt;/li&gt;  </v>
      </c>
      <c r="D103" t="str">
        <f t="shared" si="29"/>
        <v xml:space="preserve">&lt;li&gt; Clyde Edwards-Helaire, RB, Chiefs. Bye: 6.  -- &lt;b&gt;$0&lt;/b&gt; &lt;/li&gt;  </v>
      </c>
      <c r="E103" t="str">
        <f t="shared" si="30"/>
        <v xml:space="preserve">&lt;li&gt; Clyde Edwards-Helaire, RB, Chiefs. Bye: 6.  -- &lt;b&gt;$0&lt;/b&gt; &lt;/li&gt;  </v>
      </c>
      <c r="F103" t="str">
        <f t="shared" si="31"/>
        <v xml:space="preserve">&lt;li&gt; Clyde Edwards-Helaire, RB, Chiefs. Bye: 6.  -- &lt;b&gt;$0&lt;/b&gt; &lt;/li&gt;  </v>
      </c>
      <c r="G103" t="s">
        <v>139</v>
      </c>
      <c r="H103" t="s">
        <v>140</v>
      </c>
      <c r="I103" t="s">
        <v>141</v>
      </c>
      <c r="J103" t="s">
        <v>142</v>
      </c>
      <c r="K103" t="s">
        <v>143</v>
      </c>
      <c r="L103" t="s">
        <v>144</v>
      </c>
      <c r="M103" t="s">
        <v>145</v>
      </c>
      <c r="N103" t="s">
        <v>146</v>
      </c>
      <c r="O103" t="str">
        <f t="shared" si="32"/>
        <v xml:space="preserve">
</v>
      </c>
      <c r="P103" t="str">
        <f t="shared" si="33"/>
        <v xml:space="preserve"> </v>
      </c>
      <c r="Q103" t="str">
        <f t="shared" si="34"/>
        <v/>
      </c>
      <c r="R103" t="str">
        <f t="shared" si="35"/>
        <v/>
      </c>
      <c r="S103" t="str">
        <f t="shared" si="36"/>
        <v/>
      </c>
      <c r="T103" t="str">
        <f t="shared" si="37"/>
        <v/>
      </c>
      <c r="U103" t="str">
        <f t="shared" si="38"/>
        <v/>
      </c>
      <c r="V103">
        <f t="shared" si="39"/>
        <v>102</v>
      </c>
      <c r="W103" s="11" t="s">
        <v>147</v>
      </c>
      <c r="X103" s="12" t="s">
        <v>148</v>
      </c>
      <c r="Y103" s="12" t="s">
        <v>149</v>
      </c>
      <c r="Z103" s="12" t="s">
        <v>150</v>
      </c>
      <c r="AA103" s="1" t="str">
        <f>CONCATENATE(RBs!B68," ",RBs!A68)</f>
        <v>Clyde Edwards-Helaire</v>
      </c>
      <c r="AB103" t="str">
        <f>RBs!E68</f>
        <v>RB</v>
      </c>
      <c r="AC103" t="str">
        <f>RBs!C68</f>
        <v>Chiefs</v>
      </c>
      <c r="AD103">
        <f>RBs!D68</f>
        <v>6</v>
      </c>
      <c r="AE103">
        <f>RBs!O68</f>
        <v>68</v>
      </c>
      <c r="AF103">
        <f>RBs!P68</f>
        <v>-60</v>
      </c>
      <c r="AG103">
        <f>RBs!T68</f>
        <v>-30</v>
      </c>
      <c r="AH103">
        <f>RBs!R68</f>
        <v>-68</v>
      </c>
      <c r="AI103">
        <f t="shared" si="48"/>
        <v>-60</v>
      </c>
      <c r="AJ103" t="str">
        <f t="shared" si="40"/>
        <v>Clyde Edwards-Helaire</v>
      </c>
      <c r="AK103">
        <f t="shared" si="41"/>
        <v>-30</v>
      </c>
      <c r="AL103">
        <f t="shared" si="42"/>
        <v>-23</v>
      </c>
      <c r="AM103">
        <f t="shared" si="43"/>
        <v>-24</v>
      </c>
      <c r="AN103">
        <f t="shared" ref="AN103:AN109" si="49">IF(AF103&gt;0.5,ROUNDUP(0.43*AF103,0),0)</f>
        <v>0</v>
      </c>
      <c r="AO103">
        <f t="shared" ref="AO103:AO109" si="50">IF(AG103&gt;0.5,ROUNDUP(0.59*AG103,0),0)</f>
        <v>0</v>
      </c>
      <c r="AP103">
        <f t="shared" ref="AP103:AP109" si="51">IF(AH103&gt;0.5,ROUNDUP(0.34*AH103,0),0)</f>
        <v>0</v>
      </c>
      <c r="AQ103">
        <f t="shared" ref="AQ103:AQ109" si="52">IF(AI103&gt;0.5,ROUNDUP(0.36*AI103,0),0)</f>
        <v>0</v>
      </c>
    </row>
    <row r="104" spans="2:43" x14ac:dyDescent="0.35">
      <c r="B104" t="str">
        <f t="shared" si="27"/>
        <v xml:space="preserve">&lt;li&gt; Justice Hill, RB, Ravens. Bye: 14.  &lt;/li&gt;  </v>
      </c>
      <c r="C104" t="str">
        <f t="shared" si="28"/>
        <v xml:space="preserve">&lt;li&gt; Justice Hill, RB, Ravens. Bye: 14.  -- &lt;b&gt;$0&lt;/b&gt; &lt;/li&gt;  </v>
      </c>
      <c r="D104" t="str">
        <f t="shared" si="29"/>
        <v xml:space="preserve">&lt;li&gt; Justice Hill, RB, Ravens. Bye: 14.  -- &lt;b&gt;$0&lt;/b&gt; &lt;/li&gt;  </v>
      </c>
      <c r="E104" t="str">
        <f t="shared" si="30"/>
        <v xml:space="preserve">&lt;li&gt; Justice Hill, RB, Ravens. Bye: 14.  -- &lt;b&gt;$0&lt;/b&gt; &lt;/li&gt;  </v>
      </c>
      <c r="F104" t="str">
        <f t="shared" si="31"/>
        <v xml:space="preserve">&lt;li&gt; Justice Hill, RB, Ravens. Bye: 14.  -- &lt;b&gt;$0&lt;/b&gt; &lt;/li&gt;  </v>
      </c>
      <c r="G104" t="s">
        <v>139</v>
      </c>
      <c r="H104" t="s">
        <v>140</v>
      </c>
      <c r="I104" t="s">
        <v>141</v>
      </c>
      <c r="J104" t="s">
        <v>142</v>
      </c>
      <c r="K104" t="s">
        <v>143</v>
      </c>
      <c r="L104" t="s">
        <v>144</v>
      </c>
      <c r="M104" t="s">
        <v>145</v>
      </c>
      <c r="N104" t="s">
        <v>146</v>
      </c>
      <c r="O104" t="str">
        <f t="shared" si="32"/>
        <v xml:space="preserve">
</v>
      </c>
      <c r="P104" t="str">
        <f t="shared" si="33"/>
        <v xml:space="preserve"> </v>
      </c>
      <c r="Q104" t="str">
        <f t="shared" si="34"/>
        <v/>
      </c>
      <c r="R104" t="str">
        <f t="shared" si="35"/>
        <v/>
      </c>
      <c r="S104" t="str">
        <f t="shared" si="36"/>
        <v/>
      </c>
      <c r="T104" t="str">
        <f t="shared" si="37"/>
        <v/>
      </c>
      <c r="U104" t="str">
        <f t="shared" si="38"/>
        <v/>
      </c>
      <c r="V104">
        <f t="shared" si="39"/>
        <v>103</v>
      </c>
      <c r="W104" s="11" t="s">
        <v>147</v>
      </c>
      <c r="X104" s="12" t="s">
        <v>148</v>
      </c>
      <c r="Y104" s="12" t="s">
        <v>149</v>
      </c>
      <c r="Z104" s="12" t="s">
        <v>150</v>
      </c>
      <c r="AA104" s="1" t="str">
        <f>CONCATENATE(RBs!B69," ",RBs!A69)</f>
        <v>Justice Hill</v>
      </c>
      <c r="AB104" t="str">
        <f>RBs!E69</f>
        <v>RB</v>
      </c>
      <c r="AC104" t="str">
        <f>RBs!C69</f>
        <v>Ravens</v>
      </c>
      <c r="AD104">
        <f>RBs!D69</f>
        <v>14</v>
      </c>
      <c r="AE104">
        <f>RBs!O69</f>
        <v>61</v>
      </c>
      <c r="AF104">
        <f>RBs!P69</f>
        <v>-67</v>
      </c>
      <c r="AG104">
        <f>RBs!T69</f>
        <v>-37</v>
      </c>
      <c r="AH104">
        <f>RBs!R69</f>
        <v>-76</v>
      </c>
      <c r="AI104">
        <f t="shared" si="48"/>
        <v>-67</v>
      </c>
      <c r="AJ104" t="str">
        <f t="shared" si="40"/>
        <v>Justice Hill</v>
      </c>
      <c r="AK104">
        <f t="shared" si="41"/>
        <v>-33</v>
      </c>
      <c r="AL104">
        <f t="shared" si="42"/>
        <v>-25</v>
      </c>
      <c r="AM104">
        <f t="shared" si="43"/>
        <v>-27</v>
      </c>
      <c r="AN104">
        <f t="shared" si="49"/>
        <v>0</v>
      </c>
      <c r="AO104">
        <f t="shared" si="50"/>
        <v>0</v>
      </c>
      <c r="AP104">
        <f t="shared" si="51"/>
        <v>0</v>
      </c>
      <c r="AQ104">
        <f t="shared" si="52"/>
        <v>0</v>
      </c>
    </row>
    <row r="105" spans="2:43" x14ac:dyDescent="0.35">
      <c r="B105" t="str">
        <f t="shared" si="27"/>
        <v xml:space="preserve">&lt;li&gt; Eric Gray, RB, Giants. Bye: 11.  &lt;/li&gt;  </v>
      </c>
      <c r="C105" t="str">
        <f t="shared" si="28"/>
        <v xml:space="preserve">&lt;li&gt; Eric Gray, RB, Giants. Bye: 11.  -- &lt;b&gt;$0&lt;/b&gt; &lt;/li&gt;  </v>
      </c>
      <c r="D105" t="str">
        <f t="shared" si="29"/>
        <v xml:space="preserve">&lt;li&gt; Eric Gray, RB, Giants. Bye: 11.  -- &lt;b&gt;$0&lt;/b&gt; &lt;/li&gt;  </v>
      </c>
      <c r="E105" t="str">
        <f t="shared" si="30"/>
        <v xml:space="preserve">&lt;li&gt; Eric Gray, RB, Giants. Bye: 11.  -- &lt;b&gt;$0&lt;/b&gt; &lt;/li&gt;  </v>
      </c>
      <c r="F105" t="str">
        <f t="shared" si="31"/>
        <v xml:space="preserve">&lt;li&gt; Eric Gray, RB, Giants. Bye: 11.  -- &lt;b&gt;$0&lt;/b&gt; &lt;/li&gt;  </v>
      </c>
      <c r="G105" t="s">
        <v>139</v>
      </c>
      <c r="H105" t="s">
        <v>140</v>
      </c>
      <c r="I105" t="s">
        <v>141</v>
      </c>
      <c r="J105" t="s">
        <v>142</v>
      </c>
      <c r="K105" t="s">
        <v>143</v>
      </c>
      <c r="L105" t="s">
        <v>144</v>
      </c>
      <c r="M105" t="s">
        <v>145</v>
      </c>
      <c r="N105" t="s">
        <v>146</v>
      </c>
      <c r="O105" t="str">
        <f t="shared" si="32"/>
        <v xml:space="preserve">
</v>
      </c>
      <c r="P105" t="str">
        <f t="shared" si="33"/>
        <v xml:space="preserve"> </v>
      </c>
      <c r="Q105" t="str">
        <f t="shared" si="34"/>
        <v/>
      </c>
      <c r="R105" t="str">
        <f t="shared" si="35"/>
        <v/>
      </c>
      <c r="S105" t="str">
        <f t="shared" si="36"/>
        <v/>
      </c>
      <c r="T105" t="str">
        <f t="shared" si="37"/>
        <v/>
      </c>
      <c r="U105" t="str">
        <f t="shared" si="38"/>
        <v/>
      </c>
      <c r="V105">
        <f t="shared" si="39"/>
        <v>104</v>
      </c>
      <c r="W105" s="11" t="s">
        <v>147</v>
      </c>
      <c r="X105" s="12" t="s">
        <v>148</v>
      </c>
      <c r="Y105" s="12" t="s">
        <v>149</v>
      </c>
      <c r="Z105" s="12" t="s">
        <v>150</v>
      </c>
      <c r="AA105" s="1" t="str">
        <f>CONCATENATE(RBs!B70," ",RBs!A70)</f>
        <v>Eric Gray</v>
      </c>
      <c r="AB105" t="str">
        <f>RBs!E70</f>
        <v>RB</v>
      </c>
      <c r="AC105" t="str">
        <f>RBs!C70</f>
        <v>Giants</v>
      </c>
      <c r="AD105">
        <f>RBs!D70</f>
        <v>11</v>
      </c>
      <c r="AE105">
        <f>RBs!O70</f>
        <v>64</v>
      </c>
      <c r="AF105">
        <f>RBs!P70</f>
        <v>-64</v>
      </c>
      <c r="AG105">
        <f>RBs!T70</f>
        <v>-36</v>
      </c>
      <c r="AH105">
        <f>RBs!R70</f>
        <v>-77</v>
      </c>
      <c r="AI105">
        <f t="shared" si="48"/>
        <v>-64</v>
      </c>
      <c r="AJ105" t="str">
        <f t="shared" si="40"/>
        <v>Eric Gray</v>
      </c>
      <c r="AK105">
        <f t="shared" si="41"/>
        <v>-32</v>
      </c>
      <c r="AL105">
        <f t="shared" si="42"/>
        <v>-24</v>
      </c>
      <c r="AM105">
        <f t="shared" si="43"/>
        <v>-26</v>
      </c>
      <c r="AN105">
        <f t="shared" si="49"/>
        <v>0</v>
      </c>
      <c r="AO105">
        <f t="shared" si="50"/>
        <v>0</v>
      </c>
      <c r="AP105">
        <f t="shared" si="51"/>
        <v>0</v>
      </c>
      <c r="AQ105">
        <f t="shared" si="52"/>
        <v>0</v>
      </c>
    </row>
    <row r="106" spans="2:43" x14ac:dyDescent="0.35">
      <c r="B106" t="str">
        <f t="shared" si="27"/>
        <v xml:space="preserve">&lt;li&gt; Trey Sermon, RB, Colts. Bye: 14.  &lt;/li&gt; 
&lt;br&gt;&lt;br&gt;
</v>
      </c>
      <c r="C106" t="str">
        <f t="shared" si="28"/>
        <v xml:space="preserve">&lt;li&gt; Trey Sermon, RB, Colts. Bye: 14.  -- &lt;b&gt;$0&lt;/b&gt; &lt;/li&gt; 
&lt;br&gt;&lt;br&gt;
</v>
      </c>
      <c r="D106" t="str">
        <f t="shared" si="29"/>
        <v xml:space="preserve">&lt;li&gt; Trey Sermon, RB, Colts. Bye: 14.  -- &lt;b&gt;$0&lt;/b&gt; &lt;/li&gt; 
&lt;br&gt;&lt;br&gt;
</v>
      </c>
      <c r="E106" t="str">
        <f t="shared" si="30"/>
        <v xml:space="preserve">&lt;li&gt; Trey Sermon, RB, Colts. Bye: 14.  -- &lt;b&gt;$0&lt;/b&gt; &lt;/li&gt; 
&lt;br&gt;&lt;br&gt;
</v>
      </c>
      <c r="F106" t="str">
        <f t="shared" si="31"/>
        <v xml:space="preserve">&lt;li&gt; Trey Sermon, RB, Colts. Bye: 14.  -- &lt;b&gt;$0&lt;/b&gt; &lt;/li&gt; 
&lt;br&gt;&lt;br&gt;
</v>
      </c>
      <c r="G106" t="s">
        <v>139</v>
      </c>
      <c r="H106" t="s">
        <v>140</v>
      </c>
      <c r="I106" t="s">
        <v>141</v>
      </c>
      <c r="J106" t="s">
        <v>142</v>
      </c>
      <c r="K106" t="s">
        <v>143</v>
      </c>
      <c r="L106" t="s">
        <v>144</v>
      </c>
      <c r="M106" t="s">
        <v>145</v>
      </c>
      <c r="N106" t="s">
        <v>146</v>
      </c>
      <c r="O106" t="str">
        <f t="shared" si="32"/>
        <v xml:space="preserve">
</v>
      </c>
      <c r="P106" t="str">
        <f t="shared" si="33"/>
        <v xml:space="preserve">
&lt;br&gt;&lt;br&gt;
</v>
      </c>
      <c r="Q106" t="str">
        <f t="shared" si="34"/>
        <v/>
      </c>
      <c r="R106" t="str">
        <f t="shared" si="35"/>
        <v/>
      </c>
      <c r="S106" t="str">
        <f t="shared" si="36"/>
        <v/>
      </c>
      <c r="T106" t="str">
        <f t="shared" si="37"/>
        <v/>
      </c>
      <c r="U106" t="str">
        <f t="shared" si="38"/>
        <v/>
      </c>
      <c r="V106">
        <f t="shared" si="39"/>
        <v>105</v>
      </c>
      <c r="W106" s="11" t="s">
        <v>147</v>
      </c>
      <c r="X106" s="12" t="s">
        <v>148</v>
      </c>
      <c r="Y106" s="12" t="s">
        <v>149</v>
      </c>
      <c r="Z106" s="12" t="s">
        <v>150</v>
      </c>
      <c r="AA106" s="1" t="str">
        <f>CONCATENATE(RBs!B71," ",RBs!A71)</f>
        <v>Trey Sermon</v>
      </c>
      <c r="AB106" t="str">
        <f>RBs!E71</f>
        <v>RB</v>
      </c>
      <c r="AC106" t="str">
        <f>RBs!C71</f>
        <v>Colts</v>
      </c>
      <c r="AD106">
        <f>RBs!D71</f>
        <v>14</v>
      </c>
      <c r="AE106">
        <f>RBs!O71</f>
        <v>60</v>
      </c>
      <c r="AF106">
        <f>RBs!P71</f>
        <v>-68</v>
      </c>
      <c r="AG106">
        <f>RBs!T71</f>
        <v>-39</v>
      </c>
      <c r="AH106">
        <f>RBs!R71</f>
        <v>-79</v>
      </c>
      <c r="AI106">
        <f t="shared" si="48"/>
        <v>-68</v>
      </c>
      <c r="AJ106" t="str">
        <f t="shared" si="40"/>
        <v>Trey Sermon</v>
      </c>
      <c r="AK106">
        <f t="shared" si="41"/>
        <v>-34</v>
      </c>
      <c r="AL106">
        <f t="shared" si="42"/>
        <v>-26</v>
      </c>
      <c r="AM106">
        <f t="shared" si="43"/>
        <v>-28</v>
      </c>
      <c r="AN106">
        <f t="shared" si="49"/>
        <v>0</v>
      </c>
      <c r="AO106">
        <f t="shared" si="50"/>
        <v>0</v>
      </c>
      <c r="AP106">
        <f t="shared" si="51"/>
        <v>0</v>
      </c>
      <c r="AQ106">
        <f t="shared" si="52"/>
        <v>0</v>
      </c>
    </row>
    <row r="107" spans="2:43" x14ac:dyDescent="0.35">
      <c r="B107" t="str">
        <f t="shared" si="27"/>
        <v xml:space="preserve">&lt;li&gt; A.J. Dillon, RB, Packers. Bye: 10.  &lt;/li&gt;  </v>
      </c>
      <c r="C107" t="str">
        <f t="shared" si="28"/>
        <v xml:space="preserve">&lt;li&gt; A.J. Dillon, RB, Packers. Bye: 10.  -- &lt;b&gt;$0&lt;/b&gt; &lt;/li&gt;  </v>
      </c>
      <c r="D107" t="str">
        <f t="shared" si="29"/>
        <v xml:space="preserve">&lt;li&gt; A.J. Dillon, RB, Packers. Bye: 10.  -- &lt;b&gt;$0&lt;/b&gt; &lt;/li&gt;  </v>
      </c>
      <c r="E107" t="str">
        <f t="shared" si="30"/>
        <v xml:space="preserve">&lt;li&gt; A.J. Dillon, RB, Packers. Bye: 10.  -- &lt;b&gt;$0&lt;/b&gt; &lt;/li&gt;  </v>
      </c>
      <c r="F107" t="str">
        <f t="shared" si="31"/>
        <v xml:space="preserve">&lt;li&gt; A.J. Dillon, RB, Packers. Bye: 10.  -- &lt;b&gt;$0&lt;/b&gt; &lt;/li&gt;  </v>
      </c>
      <c r="G107" t="s">
        <v>139</v>
      </c>
      <c r="H107" t="s">
        <v>140</v>
      </c>
      <c r="I107" t="s">
        <v>141</v>
      </c>
      <c r="J107" t="s">
        <v>142</v>
      </c>
      <c r="K107" t="s">
        <v>143</v>
      </c>
      <c r="L107" t="s">
        <v>144</v>
      </c>
      <c r="M107" t="s">
        <v>145</v>
      </c>
      <c r="N107" t="s">
        <v>146</v>
      </c>
      <c r="O107" t="str">
        <f t="shared" si="32"/>
        <v xml:space="preserve">
</v>
      </c>
      <c r="P107" t="str">
        <f t="shared" si="33"/>
        <v xml:space="preserve"> </v>
      </c>
      <c r="Q107" t="str">
        <f t="shared" si="34"/>
        <v/>
      </c>
      <c r="R107" t="str">
        <f t="shared" si="35"/>
        <v/>
      </c>
      <c r="S107" t="str">
        <f t="shared" si="36"/>
        <v/>
      </c>
      <c r="T107" t="str">
        <f t="shared" si="37"/>
        <v/>
      </c>
      <c r="U107" t="str">
        <f t="shared" si="38"/>
        <v/>
      </c>
      <c r="V107">
        <f t="shared" si="39"/>
        <v>106</v>
      </c>
      <c r="W107" s="11" t="s">
        <v>147</v>
      </c>
      <c r="X107" s="12" t="s">
        <v>148</v>
      </c>
      <c r="Y107" s="12" t="s">
        <v>149</v>
      </c>
      <c r="Z107" s="12" t="s">
        <v>150</v>
      </c>
      <c r="AA107" s="1" t="str">
        <f>CONCATENATE(RBs!B72," ",RBs!A72)</f>
        <v>A.J. Dillon</v>
      </c>
      <c r="AB107" t="str">
        <f>RBs!E72</f>
        <v>RB</v>
      </c>
      <c r="AC107" t="str">
        <f>RBs!C72</f>
        <v>Packers</v>
      </c>
      <c r="AD107">
        <f>RBs!D72</f>
        <v>10</v>
      </c>
      <c r="AE107">
        <f>RBs!O72</f>
        <v>52</v>
      </c>
      <c r="AF107">
        <f>RBs!P72</f>
        <v>-76</v>
      </c>
      <c r="AG107">
        <f>RBs!T72</f>
        <v>-48</v>
      </c>
      <c r="AH107">
        <f>RBs!R72</f>
        <v>-88</v>
      </c>
      <c r="AI107">
        <f t="shared" si="48"/>
        <v>-76</v>
      </c>
      <c r="AJ107" t="str">
        <f t="shared" si="40"/>
        <v>A.J. Dillon</v>
      </c>
      <c r="AK107">
        <f t="shared" si="41"/>
        <v>-38</v>
      </c>
      <c r="AL107">
        <f t="shared" si="42"/>
        <v>-29</v>
      </c>
      <c r="AM107">
        <f t="shared" si="43"/>
        <v>-31</v>
      </c>
      <c r="AN107">
        <f t="shared" si="49"/>
        <v>0</v>
      </c>
      <c r="AO107">
        <f t="shared" si="50"/>
        <v>0</v>
      </c>
      <c r="AP107">
        <f t="shared" si="51"/>
        <v>0</v>
      </c>
      <c r="AQ107">
        <f t="shared" si="52"/>
        <v>0</v>
      </c>
    </row>
    <row r="108" spans="2:43" x14ac:dyDescent="0.35">
      <c r="B108" t="str">
        <f t="shared" si="27"/>
        <v xml:space="preserve">&lt;li&gt; Kenneth Gainwell, RB, Eagles. Bye: 5.  &lt;/li&gt;  </v>
      </c>
      <c r="C108" t="str">
        <f t="shared" si="28"/>
        <v xml:space="preserve">&lt;li&gt; Kenneth Gainwell, RB, Eagles. Bye: 5.  -- &lt;b&gt;$0&lt;/b&gt; &lt;/li&gt;  </v>
      </c>
      <c r="D108" t="str">
        <f t="shared" si="29"/>
        <v xml:space="preserve">&lt;li&gt; Kenneth Gainwell, RB, Eagles. Bye: 5.  -- &lt;b&gt;$0&lt;/b&gt; &lt;/li&gt;  </v>
      </c>
      <c r="E108" t="str">
        <f t="shared" si="30"/>
        <v xml:space="preserve">&lt;li&gt; Kenneth Gainwell, RB, Eagles. Bye: 5.  -- &lt;b&gt;$0&lt;/b&gt; &lt;/li&gt;  </v>
      </c>
      <c r="F108" t="str">
        <f t="shared" si="31"/>
        <v xml:space="preserve">&lt;li&gt; Kenneth Gainwell, RB, Eagles. Bye: 5.  -- &lt;b&gt;$0&lt;/b&gt; &lt;/li&gt;  </v>
      </c>
      <c r="G108" t="s">
        <v>139</v>
      </c>
      <c r="H108" t="s">
        <v>140</v>
      </c>
      <c r="I108" t="s">
        <v>141</v>
      </c>
      <c r="J108" t="s">
        <v>142</v>
      </c>
      <c r="K108" t="s">
        <v>143</v>
      </c>
      <c r="L108" t="s">
        <v>144</v>
      </c>
      <c r="M108" t="s">
        <v>145</v>
      </c>
      <c r="N108" t="s">
        <v>146</v>
      </c>
      <c r="O108" t="str">
        <f t="shared" si="32"/>
        <v xml:space="preserve">
</v>
      </c>
      <c r="P108" t="str">
        <f t="shared" si="33"/>
        <v xml:space="preserve"> </v>
      </c>
      <c r="Q108" t="str">
        <f t="shared" si="34"/>
        <v/>
      </c>
      <c r="R108" t="str">
        <f t="shared" si="35"/>
        <v/>
      </c>
      <c r="S108" t="str">
        <f t="shared" si="36"/>
        <v/>
      </c>
      <c r="T108" t="str">
        <f t="shared" si="37"/>
        <v/>
      </c>
      <c r="U108" t="str">
        <f t="shared" si="38"/>
        <v/>
      </c>
      <c r="V108">
        <f t="shared" si="39"/>
        <v>107</v>
      </c>
      <c r="W108" s="11" t="s">
        <v>147</v>
      </c>
      <c r="X108" s="12" t="s">
        <v>148</v>
      </c>
      <c r="Y108" s="12" t="s">
        <v>149</v>
      </c>
      <c r="Z108" s="12" t="s">
        <v>150</v>
      </c>
      <c r="AA108" s="1" t="str">
        <f>CONCATENATE(RBs!B73," ",RBs!A73)</f>
        <v>Kenneth Gainwell</v>
      </c>
      <c r="AB108" t="str">
        <f>RBs!E73</f>
        <v>RB</v>
      </c>
      <c r="AC108" t="str">
        <f>RBs!C73</f>
        <v>Eagles</v>
      </c>
      <c r="AD108">
        <f>RBs!D73</f>
        <v>5</v>
      </c>
      <c r="AE108">
        <f>RBs!O73</f>
        <v>36</v>
      </c>
      <c r="AF108">
        <f>RBs!P73</f>
        <v>-92</v>
      </c>
      <c r="AG108">
        <f>RBs!T73</f>
        <v>-54</v>
      </c>
      <c r="AH108">
        <f>RBs!R73</f>
        <v>-99</v>
      </c>
      <c r="AI108">
        <f t="shared" si="48"/>
        <v>-92</v>
      </c>
      <c r="AJ108" t="str">
        <f t="shared" si="40"/>
        <v>Kenneth Gainwell</v>
      </c>
      <c r="AK108">
        <f t="shared" si="41"/>
        <v>-46</v>
      </c>
      <c r="AL108">
        <f t="shared" si="42"/>
        <v>-35</v>
      </c>
      <c r="AM108">
        <f t="shared" si="43"/>
        <v>-37</v>
      </c>
      <c r="AN108">
        <f t="shared" si="49"/>
        <v>0</v>
      </c>
      <c r="AO108">
        <f t="shared" si="50"/>
        <v>0</v>
      </c>
      <c r="AP108">
        <f t="shared" si="51"/>
        <v>0</v>
      </c>
      <c r="AQ108">
        <f t="shared" si="52"/>
        <v>0</v>
      </c>
    </row>
    <row r="109" spans="2:43" x14ac:dyDescent="0.35">
      <c r="B109" t="str">
        <f t="shared" si="27"/>
        <v xml:space="preserve">&lt;li&gt; Kendre Miller, RB, Saints. Bye: 12.  &lt;/li&gt;  </v>
      </c>
      <c r="C109" t="str">
        <f t="shared" si="28"/>
        <v xml:space="preserve">&lt;li&gt; Kendre Miller, RB, Saints. Bye: 12.  -- &lt;b&gt;$0&lt;/b&gt; &lt;/li&gt;  </v>
      </c>
      <c r="D109" t="str">
        <f t="shared" si="29"/>
        <v xml:space="preserve">&lt;li&gt; Kendre Miller, RB, Saints. Bye: 12.  -- &lt;b&gt;$0&lt;/b&gt; &lt;/li&gt;  </v>
      </c>
      <c r="E109" t="str">
        <f t="shared" si="30"/>
        <v xml:space="preserve">&lt;li&gt; Kendre Miller, RB, Saints. Bye: 12.  -- &lt;b&gt;$0&lt;/b&gt; &lt;/li&gt;  </v>
      </c>
      <c r="F109" t="str">
        <f t="shared" si="31"/>
        <v xml:space="preserve">&lt;li&gt; Kendre Miller, RB, Saints. Bye: 12.  -- &lt;b&gt;$0&lt;/b&gt; &lt;/li&gt;  </v>
      </c>
      <c r="G109" t="s">
        <v>139</v>
      </c>
      <c r="H109" t="s">
        <v>140</v>
      </c>
      <c r="I109" t="s">
        <v>141</v>
      </c>
      <c r="J109" t="s">
        <v>142</v>
      </c>
      <c r="K109" t="s">
        <v>143</v>
      </c>
      <c r="L109" t="s">
        <v>144</v>
      </c>
      <c r="M109" t="s">
        <v>145</v>
      </c>
      <c r="N109" t="s">
        <v>146</v>
      </c>
      <c r="O109" t="str">
        <f t="shared" si="32"/>
        <v xml:space="preserve">
</v>
      </c>
      <c r="P109" t="str">
        <f t="shared" si="33"/>
        <v xml:space="preserve"> </v>
      </c>
      <c r="Q109" t="str">
        <f t="shared" si="34"/>
        <v/>
      </c>
      <c r="R109" t="str">
        <f t="shared" si="35"/>
        <v/>
      </c>
      <c r="S109" t="str">
        <f t="shared" si="36"/>
        <v/>
      </c>
      <c r="T109" t="str">
        <f t="shared" si="37"/>
        <v/>
      </c>
      <c r="U109" t="str">
        <f t="shared" si="38"/>
        <v/>
      </c>
      <c r="V109">
        <f t="shared" si="39"/>
        <v>108</v>
      </c>
      <c r="W109" s="11" t="s">
        <v>147</v>
      </c>
      <c r="X109" s="12" t="s">
        <v>148</v>
      </c>
      <c r="Y109" s="12" t="s">
        <v>149</v>
      </c>
      <c r="Z109" s="12" t="s">
        <v>150</v>
      </c>
      <c r="AA109" s="1" t="str">
        <f>CONCATENATE(RBs!B74," ",RBs!A74)</f>
        <v>Kendre Miller</v>
      </c>
      <c r="AB109" t="str">
        <f>RBs!E74</f>
        <v>RB</v>
      </c>
      <c r="AC109" t="str">
        <f>RBs!C74</f>
        <v>Saints</v>
      </c>
      <c r="AD109">
        <f>RBs!D74</f>
        <v>12</v>
      </c>
      <c r="AE109">
        <f>RBs!O74</f>
        <v>44</v>
      </c>
      <c r="AF109">
        <f>RBs!P74</f>
        <v>-84</v>
      </c>
      <c r="AG109">
        <f>RBs!T74</f>
        <v>-47</v>
      </c>
      <c r="AH109">
        <f>RBs!R74</f>
        <v>-101</v>
      </c>
      <c r="AI109">
        <f t="shared" si="48"/>
        <v>-84</v>
      </c>
      <c r="AJ109" t="str">
        <f t="shared" si="40"/>
        <v>Kendre Miller</v>
      </c>
      <c r="AK109">
        <f t="shared" si="41"/>
        <v>-42</v>
      </c>
      <c r="AL109">
        <f t="shared" si="42"/>
        <v>-32</v>
      </c>
      <c r="AM109">
        <f t="shared" si="43"/>
        <v>-34</v>
      </c>
      <c r="AN109">
        <f t="shared" si="49"/>
        <v>0</v>
      </c>
      <c r="AO109">
        <f t="shared" si="50"/>
        <v>0</v>
      </c>
      <c r="AP109">
        <f t="shared" si="51"/>
        <v>0</v>
      </c>
      <c r="AQ109">
        <f t="shared" si="52"/>
        <v>0</v>
      </c>
    </row>
    <row r="110" spans="2:43" x14ac:dyDescent="0.35">
      <c r="B110" t="str">
        <f t="shared" si="27"/>
        <v xml:space="preserve">&lt;li&gt; Sam LaPorta, TE, Lions. Bye: 5.  &lt;/li&gt;  </v>
      </c>
      <c r="C110" t="str">
        <f t="shared" si="28"/>
        <v xml:space="preserve">&lt;li&gt; Sam LaPorta, TE, Lions. Bye: 5.  -- &lt;b&gt;$25&lt;/b&gt; &lt;/li&gt;  </v>
      </c>
      <c r="D110" t="str">
        <f t="shared" si="29"/>
        <v xml:space="preserve">&lt;li&gt; Sam LaPorta, TE, Lions. Bye: 5.  -- &lt;b&gt;$23&lt;/b&gt; &lt;/li&gt;  </v>
      </c>
      <c r="E110" t="str">
        <f t="shared" si="30"/>
        <v xml:space="preserve">&lt;li&gt; Sam LaPorta, TE, Lions. Bye: 5.  -- &lt;b&gt;$28&lt;/b&gt; &lt;/li&gt;  </v>
      </c>
      <c r="F110" t="str">
        <f t="shared" si="31"/>
        <v xml:space="preserve">&lt;li&gt; Sam LaPorta, TE, Lions. Bye: 5.  -- &lt;b&gt;$21&lt;/b&gt; &lt;/li&gt;  </v>
      </c>
      <c r="G110" t="s">
        <v>139</v>
      </c>
      <c r="H110" t="s">
        <v>140</v>
      </c>
      <c r="I110" t="s">
        <v>141</v>
      </c>
      <c r="J110" t="s">
        <v>142</v>
      </c>
      <c r="K110" t="s">
        <v>143</v>
      </c>
      <c r="L110" t="s">
        <v>144</v>
      </c>
      <c r="M110" t="s">
        <v>145</v>
      </c>
      <c r="N110" t="s">
        <v>146</v>
      </c>
      <c r="O110" t="str">
        <f t="shared" si="32"/>
        <v xml:space="preserve">
</v>
      </c>
      <c r="P110" t="str">
        <f t="shared" si="33"/>
        <v xml:space="preserve"> </v>
      </c>
      <c r="Q110" t="str">
        <f t="shared" si="34"/>
        <v/>
      </c>
      <c r="R110" t="str">
        <f t="shared" si="35"/>
        <v/>
      </c>
      <c r="S110" t="str">
        <f t="shared" si="36"/>
        <v/>
      </c>
      <c r="T110" t="str">
        <f t="shared" si="37"/>
        <v/>
      </c>
      <c r="U110" t="str">
        <f t="shared" si="38"/>
        <v/>
      </c>
      <c r="V110">
        <f t="shared" si="39"/>
        <v>109</v>
      </c>
      <c r="W110" s="11" t="s">
        <v>147</v>
      </c>
      <c r="X110" s="12" t="s">
        <v>148</v>
      </c>
      <c r="Y110" s="12" t="s">
        <v>149</v>
      </c>
      <c r="Z110" s="12" t="s">
        <v>150</v>
      </c>
      <c r="AA110" s="1" t="str">
        <f>CONCATENATE(TEs!B2," ",TEs!A2)</f>
        <v>Sam LaPorta</v>
      </c>
      <c r="AB110" t="str">
        <f>TEs!E2</f>
        <v>TE</v>
      </c>
      <c r="AC110" t="str">
        <f>TEs!C2</f>
        <v>Lions</v>
      </c>
      <c r="AD110">
        <f>TEs!D2</f>
        <v>5</v>
      </c>
      <c r="AE110">
        <f>TEs!O2</f>
        <v>155</v>
      </c>
      <c r="AF110">
        <f>TEs!P2</f>
        <v>56</v>
      </c>
      <c r="AG110">
        <f>TEs!T2</f>
        <v>38</v>
      </c>
      <c r="AH110">
        <f>TEs!R2</f>
        <v>81</v>
      </c>
      <c r="AI110">
        <f t="shared" si="48"/>
        <v>56</v>
      </c>
      <c r="AJ110" t="str">
        <f t="shared" si="40"/>
        <v>Sam LaPorta</v>
      </c>
      <c r="AK110">
        <f t="shared" si="41"/>
        <v>28</v>
      </c>
      <c r="AL110">
        <f t="shared" si="42"/>
        <v>21</v>
      </c>
      <c r="AM110">
        <f t="shared" si="43"/>
        <v>23</v>
      </c>
      <c r="AN110">
        <f t="shared" ref="AN110:AN151" si="53">IF(AF110&gt;1,ROUNDUP(0.43*AF110,0),1)</f>
        <v>25</v>
      </c>
      <c r="AO110">
        <f t="shared" ref="AO110:AO151" si="54">IF(AG110&gt;1,ROUNDUP(0.59*AG110,0),1)</f>
        <v>23</v>
      </c>
      <c r="AP110">
        <f t="shared" ref="AP110:AP151" si="55">IF(AH110&gt;1,ROUNDUP(0.34*AH110,0),1)</f>
        <v>28</v>
      </c>
      <c r="AQ110">
        <f t="shared" ref="AQ110:AQ151" si="56">IF(AI110&gt;1,ROUNDUP(0.36*AI110,0),1)</f>
        <v>21</v>
      </c>
    </row>
    <row r="111" spans="2:43" x14ac:dyDescent="0.35">
      <c r="B111" t="str">
        <f t="shared" si="27"/>
        <v xml:space="preserve">&lt;li&gt; Dalton Kincaid, TE, Bills. Bye: 12.  &lt;/li&gt; 
&lt;br&gt;&lt;br&gt;
</v>
      </c>
      <c r="C111" t="str">
        <f t="shared" si="28"/>
        <v xml:space="preserve">&lt;li&gt; Dalton Kincaid, TE, Bills. Bye: 12.  -- &lt;b&gt;$22&lt;/b&gt; &lt;/li&gt; 
&lt;br&gt;&lt;br&gt;
</v>
      </c>
      <c r="D111" t="str">
        <f t="shared" si="29"/>
        <v xml:space="preserve">&lt;li&gt; Dalton Kincaid, TE, Bills. Bye: 12.  -- &lt;b&gt;$19&lt;/b&gt; &lt;/li&gt; 
&lt;br&gt;&lt;br&gt;
</v>
      </c>
      <c r="E111" t="str">
        <f t="shared" si="30"/>
        <v xml:space="preserve">&lt;li&gt; Dalton Kincaid, TE, Bills. Bye: 12.  -- &lt;b&gt;$25&lt;/b&gt; &lt;/li&gt; 
&lt;br&gt;&lt;br&gt;
</v>
      </c>
      <c r="F111" t="str">
        <f t="shared" si="31"/>
        <v xml:space="preserve">&lt;li&gt; Dalton Kincaid, TE, Bills. Bye: 12.  -- &lt;b&gt;$18&lt;/b&gt; &lt;/li&gt; 
&lt;br&gt;&lt;br&gt;
</v>
      </c>
      <c r="G111" t="s">
        <v>139</v>
      </c>
      <c r="H111" t="s">
        <v>140</v>
      </c>
      <c r="I111" t="s">
        <v>141</v>
      </c>
      <c r="J111" t="s">
        <v>142</v>
      </c>
      <c r="K111" t="s">
        <v>143</v>
      </c>
      <c r="L111" t="s">
        <v>144</v>
      </c>
      <c r="M111" t="s">
        <v>145</v>
      </c>
      <c r="N111" t="s">
        <v>146</v>
      </c>
      <c r="O111" t="str">
        <f t="shared" si="32"/>
        <v xml:space="preserve">
</v>
      </c>
      <c r="P111" t="str">
        <f t="shared" si="33"/>
        <v xml:space="preserve">
&lt;br&gt;&lt;br&gt;
</v>
      </c>
      <c r="Q111" t="str">
        <f t="shared" si="34"/>
        <v/>
      </c>
      <c r="R111" t="str">
        <f t="shared" si="35"/>
        <v/>
      </c>
      <c r="S111" t="str">
        <f t="shared" si="36"/>
        <v/>
      </c>
      <c r="T111" t="str">
        <f t="shared" si="37"/>
        <v/>
      </c>
      <c r="U111" t="str">
        <f t="shared" si="38"/>
        <v/>
      </c>
      <c r="V111">
        <f t="shared" si="39"/>
        <v>110</v>
      </c>
      <c r="W111" s="11" t="s">
        <v>147</v>
      </c>
      <c r="X111" s="12" t="s">
        <v>148</v>
      </c>
      <c r="Y111" s="12" t="s">
        <v>149</v>
      </c>
      <c r="Z111" s="12" t="s">
        <v>150</v>
      </c>
      <c r="AA111" s="1" t="str">
        <f>CONCATENATE(TEs!B3," ",TEs!A3)</f>
        <v>Dalton Kincaid</v>
      </c>
      <c r="AB111" t="str">
        <f>TEs!E3</f>
        <v>TE</v>
      </c>
      <c r="AC111" t="str">
        <f>TEs!C3</f>
        <v>Bills</v>
      </c>
      <c r="AD111">
        <f>TEs!D3</f>
        <v>12</v>
      </c>
      <c r="AE111">
        <f>TEs!O3</f>
        <v>148</v>
      </c>
      <c r="AF111">
        <f>TEs!P3</f>
        <v>49</v>
      </c>
      <c r="AG111">
        <f>TEs!T3</f>
        <v>31</v>
      </c>
      <c r="AH111">
        <f>TEs!R3</f>
        <v>72</v>
      </c>
      <c r="AI111">
        <f t="shared" si="48"/>
        <v>49</v>
      </c>
      <c r="AJ111" t="str">
        <f t="shared" si="40"/>
        <v>Dalton Kincaid</v>
      </c>
      <c r="AK111">
        <f t="shared" si="41"/>
        <v>24</v>
      </c>
      <c r="AL111">
        <f t="shared" si="42"/>
        <v>19</v>
      </c>
      <c r="AM111">
        <f t="shared" si="43"/>
        <v>20</v>
      </c>
      <c r="AN111">
        <f t="shared" si="53"/>
        <v>22</v>
      </c>
      <c r="AO111">
        <f t="shared" si="54"/>
        <v>19</v>
      </c>
      <c r="AP111">
        <f t="shared" si="55"/>
        <v>25</v>
      </c>
      <c r="AQ111">
        <f t="shared" si="56"/>
        <v>18</v>
      </c>
    </row>
    <row r="112" spans="2:43" x14ac:dyDescent="0.35">
      <c r="B112" t="str">
        <f t="shared" si="27"/>
        <v xml:space="preserve">&lt;li&gt; Travis Kelce, TE, Chiefs. Bye: 6.  &lt;/li&gt;  </v>
      </c>
      <c r="C112" t="str">
        <f t="shared" si="28"/>
        <v xml:space="preserve">&lt;li&gt; Travis Kelce, TE, Chiefs. Bye: 6.  -- &lt;b&gt;$21&lt;/b&gt; &lt;/li&gt;  </v>
      </c>
      <c r="D112" t="str">
        <f t="shared" si="29"/>
        <v xml:space="preserve">&lt;li&gt; Travis Kelce, TE, Chiefs. Bye: 6.  -- &lt;b&gt;$18&lt;/b&gt; &lt;/li&gt;  </v>
      </c>
      <c r="E112" t="str">
        <f t="shared" si="30"/>
        <v xml:space="preserve">&lt;li&gt; Travis Kelce, TE, Chiefs. Bye: 6.  -- &lt;b&gt;$24&lt;/b&gt; &lt;/li&gt;  </v>
      </c>
      <c r="F112" t="str">
        <f t="shared" si="31"/>
        <v xml:space="preserve">&lt;li&gt; Travis Kelce, TE, Chiefs. Bye: 6.  -- &lt;b&gt;$17&lt;/b&gt; &lt;/li&gt;  </v>
      </c>
      <c r="G112" t="s">
        <v>139</v>
      </c>
      <c r="H112" t="s">
        <v>140</v>
      </c>
      <c r="I112" t="s">
        <v>141</v>
      </c>
      <c r="J112" t="s">
        <v>142</v>
      </c>
      <c r="K112" t="s">
        <v>143</v>
      </c>
      <c r="L112" t="s">
        <v>144</v>
      </c>
      <c r="M112" t="s">
        <v>145</v>
      </c>
      <c r="N112" t="s">
        <v>146</v>
      </c>
      <c r="O112" t="str">
        <f t="shared" si="32"/>
        <v xml:space="preserve">
</v>
      </c>
      <c r="P112" t="str">
        <f t="shared" si="33"/>
        <v xml:space="preserve"> </v>
      </c>
      <c r="Q112" t="str">
        <f t="shared" si="34"/>
        <v/>
      </c>
      <c r="R112" t="str">
        <f t="shared" si="35"/>
        <v/>
      </c>
      <c r="S112" t="str">
        <f t="shared" si="36"/>
        <v/>
      </c>
      <c r="T112" t="str">
        <f t="shared" si="37"/>
        <v/>
      </c>
      <c r="U112" t="str">
        <f t="shared" si="38"/>
        <v/>
      </c>
      <c r="V112">
        <f t="shared" si="39"/>
        <v>111</v>
      </c>
      <c r="W112" s="11" t="s">
        <v>147</v>
      </c>
      <c r="X112" s="12" t="s">
        <v>148</v>
      </c>
      <c r="Y112" s="12" t="s">
        <v>149</v>
      </c>
      <c r="Z112" s="12" t="s">
        <v>150</v>
      </c>
      <c r="AA112" s="1" t="str">
        <f>CONCATENATE(TEs!B4," ",TEs!A4)</f>
        <v>Travis Kelce</v>
      </c>
      <c r="AB112" t="str">
        <f>TEs!E4</f>
        <v>TE</v>
      </c>
      <c r="AC112" t="str">
        <f>TEs!C4</f>
        <v>Chiefs</v>
      </c>
      <c r="AD112">
        <f>TEs!D4</f>
        <v>6</v>
      </c>
      <c r="AE112">
        <f>TEs!O4</f>
        <v>146</v>
      </c>
      <c r="AF112">
        <f>TEs!P4</f>
        <v>47</v>
      </c>
      <c r="AG112">
        <f>TEs!T4</f>
        <v>30</v>
      </c>
      <c r="AH112">
        <f>TEs!R4</f>
        <v>68</v>
      </c>
      <c r="AI112">
        <f t="shared" si="48"/>
        <v>47</v>
      </c>
      <c r="AJ112" t="str">
        <f t="shared" si="40"/>
        <v>Travis Kelce</v>
      </c>
      <c r="AK112">
        <f t="shared" si="41"/>
        <v>23</v>
      </c>
      <c r="AL112">
        <f t="shared" si="42"/>
        <v>18</v>
      </c>
      <c r="AM112">
        <f t="shared" si="43"/>
        <v>19</v>
      </c>
      <c r="AN112">
        <f t="shared" si="53"/>
        <v>21</v>
      </c>
      <c r="AO112">
        <f t="shared" si="54"/>
        <v>18</v>
      </c>
      <c r="AP112">
        <f t="shared" si="55"/>
        <v>24</v>
      </c>
      <c r="AQ112">
        <f t="shared" si="56"/>
        <v>17</v>
      </c>
    </row>
    <row r="113" spans="2:43" x14ac:dyDescent="0.35">
      <c r="B113" t="str">
        <f t="shared" si="27"/>
        <v xml:space="preserve">&lt;li&gt; Trey McBride, TE, Cardinals. Bye: 11.  &lt;/li&gt;  </v>
      </c>
      <c r="C113" t="str">
        <f t="shared" si="28"/>
        <v xml:space="preserve">&lt;li&gt; Trey McBride, TE, Cardinals. Bye: 11.  -- &lt;b&gt;$13&lt;/b&gt; &lt;/li&gt;  </v>
      </c>
      <c r="D113" t="str">
        <f t="shared" si="29"/>
        <v xml:space="preserve">&lt;li&gt; Trey McBride, TE, Cardinals. Bye: 11.  -- &lt;b&gt;$6&lt;/b&gt; &lt;/li&gt;  </v>
      </c>
      <c r="E113" t="str">
        <f t="shared" si="30"/>
        <v xml:space="preserve">&lt;li&gt; Trey McBride, TE, Cardinals. Bye: 11.  -- &lt;b&gt;$20&lt;/b&gt; &lt;/li&gt;  </v>
      </c>
      <c r="F113" t="str">
        <f t="shared" si="31"/>
        <v xml:space="preserve">&lt;li&gt; Trey McBride, TE, Cardinals. Bye: 11.  -- &lt;b&gt;$11&lt;/b&gt; &lt;/li&gt;  </v>
      </c>
      <c r="G113" t="s">
        <v>139</v>
      </c>
      <c r="H113" t="s">
        <v>140</v>
      </c>
      <c r="I113" t="s">
        <v>141</v>
      </c>
      <c r="J113" t="s">
        <v>142</v>
      </c>
      <c r="K113" t="s">
        <v>143</v>
      </c>
      <c r="L113" t="s">
        <v>144</v>
      </c>
      <c r="M113" t="s">
        <v>145</v>
      </c>
      <c r="N113" t="s">
        <v>146</v>
      </c>
      <c r="O113" t="str">
        <f t="shared" si="32"/>
        <v xml:space="preserve">
</v>
      </c>
      <c r="P113" t="str">
        <f t="shared" si="33"/>
        <v xml:space="preserve"> </v>
      </c>
      <c r="Q113" t="str">
        <f t="shared" si="34"/>
        <v/>
      </c>
      <c r="R113" t="str">
        <f t="shared" si="35"/>
        <v/>
      </c>
      <c r="S113" t="str">
        <f t="shared" si="36"/>
        <v/>
      </c>
      <c r="T113" t="str">
        <f t="shared" si="37"/>
        <v/>
      </c>
      <c r="U113" t="str">
        <f t="shared" si="38"/>
        <v/>
      </c>
      <c r="V113">
        <f t="shared" si="39"/>
        <v>112</v>
      </c>
      <c r="W113" s="11" t="s">
        <v>147</v>
      </c>
      <c r="X113" s="12" t="s">
        <v>148</v>
      </c>
      <c r="Y113" s="12" t="s">
        <v>149</v>
      </c>
      <c r="Z113" s="12" t="s">
        <v>150</v>
      </c>
      <c r="AA113" s="1" t="str">
        <f>CONCATENATE(TEs!B5," ",TEs!A5)</f>
        <v>Trey McBride</v>
      </c>
      <c r="AB113" t="str">
        <f>TEs!E5</f>
        <v>TE</v>
      </c>
      <c r="AC113" t="str">
        <f>TEs!C5</f>
        <v>Cardinals</v>
      </c>
      <c r="AD113">
        <f>TEs!D5</f>
        <v>11</v>
      </c>
      <c r="AE113">
        <f>TEs!O5</f>
        <v>128</v>
      </c>
      <c r="AF113">
        <f>TEs!P5</f>
        <v>29</v>
      </c>
      <c r="AG113">
        <f>TEs!T5</f>
        <v>9</v>
      </c>
      <c r="AH113">
        <f>TEs!R5</f>
        <v>57</v>
      </c>
      <c r="AI113">
        <f t="shared" si="48"/>
        <v>29</v>
      </c>
      <c r="AJ113" t="str">
        <f t="shared" si="40"/>
        <v>Trey McBride</v>
      </c>
      <c r="AK113">
        <f t="shared" si="41"/>
        <v>14</v>
      </c>
      <c r="AL113">
        <f t="shared" si="42"/>
        <v>11</v>
      </c>
      <c r="AM113">
        <f t="shared" si="43"/>
        <v>12</v>
      </c>
      <c r="AN113">
        <f t="shared" si="53"/>
        <v>13</v>
      </c>
      <c r="AO113">
        <f t="shared" si="54"/>
        <v>6</v>
      </c>
      <c r="AP113">
        <f t="shared" si="55"/>
        <v>20</v>
      </c>
      <c r="AQ113">
        <f t="shared" si="56"/>
        <v>11</v>
      </c>
    </row>
    <row r="114" spans="2:43" x14ac:dyDescent="0.35">
      <c r="B114" t="str">
        <f t="shared" si="27"/>
        <v xml:space="preserve">&lt;li&gt; Evan Engram, TE, Jaguars. Bye: 12.  &lt;/li&gt;  </v>
      </c>
      <c r="C114" t="str">
        <f t="shared" si="28"/>
        <v xml:space="preserve">&lt;li&gt; Evan Engram, TE, Jaguars. Bye: 12.  -- &lt;b&gt;$9&lt;/b&gt; &lt;/li&gt;  </v>
      </c>
      <c r="D114" t="str">
        <f t="shared" si="29"/>
        <v xml:space="preserve">&lt;li&gt; Evan Engram, TE, Jaguars. Bye: 12.  -- &lt;b&gt;$3&lt;/b&gt; &lt;/li&gt;  </v>
      </c>
      <c r="E114" t="str">
        <f t="shared" si="30"/>
        <v xml:space="preserve">&lt;li&gt; Evan Engram, TE, Jaguars. Bye: 12.  -- &lt;b&gt;$18&lt;/b&gt; &lt;/li&gt;  </v>
      </c>
      <c r="F114" t="str">
        <f t="shared" si="31"/>
        <v xml:space="preserve">&lt;li&gt; Evan Engram, TE, Jaguars. Bye: 12.  -- &lt;b&gt;$7&lt;/b&gt; &lt;/li&gt;  </v>
      </c>
      <c r="G114" t="s">
        <v>139</v>
      </c>
      <c r="H114" t="s">
        <v>140</v>
      </c>
      <c r="I114" t="s">
        <v>141</v>
      </c>
      <c r="J114" t="s">
        <v>142</v>
      </c>
      <c r="K114" t="s">
        <v>143</v>
      </c>
      <c r="L114" t="s">
        <v>144</v>
      </c>
      <c r="M114" t="s">
        <v>145</v>
      </c>
      <c r="N114" t="s">
        <v>146</v>
      </c>
      <c r="O114" t="str">
        <f t="shared" si="32"/>
        <v xml:space="preserve">
</v>
      </c>
      <c r="P114" t="str">
        <f t="shared" si="33"/>
        <v xml:space="preserve"> </v>
      </c>
      <c r="Q114" t="str">
        <f t="shared" si="34"/>
        <v/>
      </c>
      <c r="R114" t="str">
        <f t="shared" si="35"/>
        <v/>
      </c>
      <c r="S114" t="str">
        <f t="shared" si="36"/>
        <v/>
      </c>
      <c r="T114" t="str">
        <f t="shared" si="37"/>
        <v/>
      </c>
      <c r="U114" t="str">
        <f t="shared" si="38"/>
        <v/>
      </c>
      <c r="V114">
        <f t="shared" si="39"/>
        <v>113</v>
      </c>
      <c r="W114" s="11" t="s">
        <v>147</v>
      </c>
      <c r="X114" s="12" t="s">
        <v>148</v>
      </c>
      <c r="Y114" s="12" t="s">
        <v>149</v>
      </c>
      <c r="Z114" s="12" t="s">
        <v>150</v>
      </c>
      <c r="AA114" s="1" t="str">
        <f>CONCATENATE(TEs!B6," ",TEs!A6)</f>
        <v>Evan Engram</v>
      </c>
      <c r="AB114" t="str">
        <f>TEs!E6</f>
        <v>TE</v>
      </c>
      <c r="AC114" t="str">
        <f>TEs!C6</f>
        <v>Jaguars</v>
      </c>
      <c r="AD114">
        <f>TEs!D6</f>
        <v>12</v>
      </c>
      <c r="AE114">
        <f>TEs!O6</f>
        <v>118</v>
      </c>
      <c r="AF114">
        <f>TEs!P6</f>
        <v>19</v>
      </c>
      <c r="AG114">
        <f>TEs!T6</f>
        <v>5</v>
      </c>
      <c r="AH114">
        <f>TEs!R6</f>
        <v>51</v>
      </c>
      <c r="AI114">
        <f t="shared" si="48"/>
        <v>19</v>
      </c>
      <c r="AJ114" t="str">
        <f t="shared" si="40"/>
        <v>Evan Engram</v>
      </c>
      <c r="AK114">
        <f t="shared" si="41"/>
        <v>9</v>
      </c>
      <c r="AL114">
        <f t="shared" si="42"/>
        <v>8</v>
      </c>
      <c r="AM114">
        <f t="shared" si="43"/>
        <v>8</v>
      </c>
      <c r="AN114">
        <f t="shared" si="53"/>
        <v>9</v>
      </c>
      <c r="AO114">
        <f t="shared" si="54"/>
        <v>3</v>
      </c>
      <c r="AP114">
        <f t="shared" si="55"/>
        <v>18</v>
      </c>
      <c r="AQ114">
        <f t="shared" si="56"/>
        <v>7</v>
      </c>
    </row>
    <row r="115" spans="2:43" x14ac:dyDescent="0.35">
      <c r="B115" t="str">
        <f t="shared" si="27"/>
        <v xml:space="preserve">&lt;li&gt; George Kittle, TE, 49ers. Bye: 9.  &lt;/li&gt;  </v>
      </c>
      <c r="C115" t="str">
        <f t="shared" si="28"/>
        <v xml:space="preserve">&lt;li&gt; George Kittle, TE, 49ers. Bye: 9.  -- &lt;b&gt;$20&lt;/b&gt; &lt;/li&gt;  </v>
      </c>
      <c r="D115" t="str">
        <f t="shared" si="29"/>
        <v xml:space="preserve">&lt;li&gt; George Kittle, TE, 49ers. Bye: 9.  -- &lt;b&gt;$13&lt;/b&gt; &lt;/li&gt;  </v>
      </c>
      <c r="E115" t="str">
        <f t="shared" si="30"/>
        <v xml:space="preserve">&lt;li&gt; George Kittle, TE, 49ers. Bye: 9.  -- &lt;b&gt;$16&lt;/b&gt; &lt;/li&gt;  </v>
      </c>
      <c r="F115" t="str">
        <f t="shared" si="31"/>
        <v xml:space="preserve">&lt;li&gt; George Kittle, TE, 49ers. Bye: 9.  -- &lt;b&gt;$17&lt;/b&gt; &lt;/li&gt;  </v>
      </c>
      <c r="G115" t="s">
        <v>139</v>
      </c>
      <c r="H115" t="s">
        <v>140</v>
      </c>
      <c r="I115" t="s">
        <v>141</v>
      </c>
      <c r="J115" t="s">
        <v>142</v>
      </c>
      <c r="K115" t="s">
        <v>143</v>
      </c>
      <c r="L115" t="s">
        <v>144</v>
      </c>
      <c r="M115" t="s">
        <v>145</v>
      </c>
      <c r="N115" t="s">
        <v>146</v>
      </c>
      <c r="O115" t="str">
        <f t="shared" si="32"/>
        <v xml:space="preserve">
</v>
      </c>
      <c r="P115" t="str">
        <f t="shared" si="33"/>
        <v xml:space="preserve"> </v>
      </c>
      <c r="Q115" t="str">
        <f t="shared" si="34"/>
        <v/>
      </c>
      <c r="R115" t="str">
        <f t="shared" si="35"/>
        <v/>
      </c>
      <c r="S115" t="str">
        <f t="shared" si="36"/>
        <v/>
      </c>
      <c r="T115" t="str">
        <f t="shared" si="37"/>
        <v/>
      </c>
      <c r="U115" t="str">
        <f t="shared" si="38"/>
        <v/>
      </c>
      <c r="V115">
        <f t="shared" si="39"/>
        <v>114</v>
      </c>
      <c r="W115" s="11" t="s">
        <v>147</v>
      </c>
      <c r="X115" s="12" t="s">
        <v>148</v>
      </c>
      <c r="Y115" s="12" t="s">
        <v>149</v>
      </c>
      <c r="Z115" s="12" t="s">
        <v>150</v>
      </c>
      <c r="AA115" s="1" t="str">
        <f>CONCATENATE(TEs!B7," ",TEs!A7)</f>
        <v>George Kittle</v>
      </c>
      <c r="AB115" t="str">
        <f>TEs!E7</f>
        <v>TE</v>
      </c>
      <c r="AC115" t="str">
        <f>TEs!C7</f>
        <v>49ers</v>
      </c>
      <c r="AD115">
        <f>TEs!D7</f>
        <v>9</v>
      </c>
      <c r="AE115">
        <f>TEs!O7</f>
        <v>144</v>
      </c>
      <c r="AF115">
        <f>TEs!P7</f>
        <v>45</v>
      </c>
      <c r="AG115">
        <f>TEs!T7</f>
        <v>22</v>
      </c>
      <c r="AH115">
        <f>TEs!R7</f>
        <v>46</v>
      </c>
      <c r="AI115">
        <f t="shared" si="48"/>
        <v>45</v>
      </c>
      <c r="AJ115" t="str">
        <f t="shared" si="40"/>
        <v>George Kittle</v>
      </c>
      <c r="AK115">
        <f t="shared" si="41"/>
        <v>22</v>
      </c>
      <c r="AL115">
        <f t="shared" si="42"/>
        <v>17</v>
      </c>
      <c r="AM115">
        <f t="shared" si="43"/>
        <v>18</v>
      </c>
      <c r="AN115">
        <f t="shared" si="53"/>
        <v>20</v>
      </c>
      <c r="AO115">
        <f t="shared" si="54"/>
        <v>13</v>
      </c>
      <c r="AP115">
        <f t="shared" si="55"/>
        <v>16</v>
      </c>
      <c r="AQ115">
        <f t="shared" si="56"/>
        <v>17</v>
      </c>
    </row>
    <row r="116" spans="2:43" x14ac:dyDescent="0.35">
      <c r="B116" t="str">
        <f t="shared" si="27"/>
        <v xml:space="preserve">&lt;li&gt; Mark Andrews, TE, Ravens. Bye: 14.  &lt;/li&gt; 
&lt;br&gt;&lt;br&gt;
</v>
      </c>
      <c r="C116" t="str">
        <f t="shared" si="28"/>
        <v xml:space="preserve">&lt;li&gt; Mark Andrews, TE, Ravens. Bye: 14.  -- &lt;b&gt;$15&lt;/b&gt; &lt;/li&gt; 
&lt;br&gt;&lt;br&gt;
</v>
      </c>
      <c r="D116" t="str">
        <f t="shared" si="29"/>
        <v xml:space="preserve">&lt;li&gt; Mark Andrews, TE, Ravens. Bye: 14.  -- &lt;b&gt;$13&lt;/b&gt; &lt;/li&gt; 
&lt;br&gt;&lt;br&gt;
</v>
      </c>
      <c r="E116" t="str">
        <f t="shared" si="30"/>
        <v xml:space="preserve">&lt;li&gt; Mark Andrews, TE, Ravens. Bye: 14.  -- &lt;b&gt;$13&lt;/b&gt; &lt;/li&gt; 
&lt;br&gt;&lt;br&gt;
</v>
      </c>
      <c r="F116" t="str">
        <f t="shared" si="31"/>
        <v xml:space="preserve">&lt;li&gt; Mark Andrews, TE, Ravens. Bye: 14.  -- &lt;b&gt;$12&lt;/b&gt; &lt;/li&gt; 
&lt;br&gt;&lt;br&gt;
</v>
      </c>
      <c r="G116" t="s">
        <v>139</v>
      </c>
      <c r="H116" t="s">
        <v>140</v>
      </c>
      <c r="I116" t="s">
        <v>141</v>
      </c>
      <c r="J116" t="s">
        <v>142</v>
      </c>
      <c r="K116" t="s">
        <v>143</v>
      </c>
      <c r="L116" t="s">
        <v>144</v>
      </c>
      <c r="M116" t="s">
        <v>145</v>
      </c>
      <c r="N116" t="s">
        <v>146</v>
      </c>
      <c r="O116" t="str">
        <f t="shared" si="32"/>
        <v xml:space="preserve">
</v>
      </c>
      <c r="P116" t="str">
        <f t="shared" si="33"/>
        <v xml:space="preserve">
&lt;br&gt;&lt;br&gt;
</v>
      </c>
      <c r="Q116" t="str">
        <f t="shared" si="34"/>
        <v/>
      </c>
      <c r="R116" t="str">
        <f t="shared" si="35"/>
        <v/>
      </c>
      <c r="S116" t="str">
        <f t="shared" si="36"/>
        <v/>
      </c>
      <c r="T116" t="str">
        <f t="shared" si="37"/>
        <v/>
      </c>
      <c r="U116" t="str">
        <f t="shared" si="38"/>
        <v/>
      </c>
      <c r="V116">
        <f t="shared" si="39"/>
        <v>115</v>
      </c>
      <c r="W116" s="11" t="s">
        <v>147</v>
      </c>
      <c r="X116" s="12" t="s">
        <v>148</v>
      </c>
      <c r="Y116" s="12" t="s">
        <v>149</v>
      </c>
      <c r="Z116" s="12" t="s">
        <v>150</v>
      </c>
      <c r="AA116" s="1" t="str">
        <f>CONCATENATE(TEs!B8," ",TEs!A8)</f>
        <v>Mark Andrews</v>
      </c>
      <c r="AB116" t="str">
        <f>TEs!E8</f>
        <v>TE</v>
      </c>
      <c r="AC116" t="str">
        <f>TEs!C8</f>
        <v>Ravens</v>
      </c>
      <c r="AD116">
        <f>TEs!D8</f>
        <v>14</v>
      </c>
      <c r="AE116">
        <f>TEs!O8</f>
        <v>132</v>
      </c>
      <c r="AF116">
        <f>TEs!P8</f>
        <v>33</v>
      </c>
      <c r="AG116">
        <f>TEs!T8</f>
        <v>21</v>
      </c>
      <c r="AH116">
        <f>TEs!R8</f>
        <v>38</v>
      </c>
      <c r="AI116">
        <f t="shared" si="48"/>
        <v>33</v>
      </c>
      <c r="AJ116" t="str">
        <f t="shared" si="40"/>
        <v>Mark Andrews</v>
      </c>
      <c r="AK116">
        <f t="shared" si="41"/>
        <v>16</v>
      </c>
      <c r="AL116">
        <f t="shared" si="42"/>
        <v>13</v>
      </c>
      <c r="AM116">
        <f t="shared" si="43"/>
        <v>14</v>
      </c>
      <c r="AN116">
        <f t="shared" si="53"/>
        <v>15</v>
      </c>
      <c r="AO116">
        <f t="shared" si="54"/>
        <v>13</v>
      </c>
      <c r="AP116">
        <f t="shared" si="55"/>
        <v>13</v>
      </c>
      <c r="AQ116">
        <f t="shared" si="56"/>
        <v>12</v>
      </c>
    </row>
    <row r="117" spans="2:43" x14ac:dyDescent="0.35">
      <c r="B117" t="str">
        <f t="shared" si="27"/>
        <v xml:space="preserve">&lt;li&gt; Jake Ferguson, TE, Cowboys. Bye: 7.  &lt;/li&gt;  </v>
      </c>
      <c r="C117" t="str">
        <f t="shared" si="28"/>
        <v xml:space="preserve">&lt;li&gt; Jake Ferguson, TE, Cowboys. Bye: 7.  -- &lt;b&gt;$8&lt;/b&gt; &lt;/li&gt;  </v>
      </c>
      <c r="D117" t="str">
        <f t="shared" si="29"/>
        <v xml:space="preserve">&lt;li&gt; Jake Ferguson, TE, Cowboys. Bye: 7.  -- &lt;b&gt;$7&lt;/b&gt; &lt;/li&gt;  </v>
      </c>
      <c r="E117" t="str">
        <f t="shared" si="30"/>
        <v xml:space="preserve">&lt;li&gt; Jake Ferguson, TE, Cowboys. Bye: 7.  -- &lt;b&gt;$7&lt;/b&gt; &lt;/li&gt;  </v>
      </c>
      <c r="F117" t="str">
        <f t="shared" si="31"/>
        <v xml:space="preserve">&lt;li&gt; Jake Ferguson, TE, Cowboys. Bye: 7.  -- &lt;b&gt;$7&lt;/b&gt; &lt;/li&gt;  </v>
      </c>
      <c r="G117" t="s">
        <v>139</v>
      </c>
      <c r="H117" t="s">
        <v>140</v>
      </c>
      <c r="I117" t="s">
        <v>141</v>
      </c>
      <c r="J117" t="s">
        <v>142</v>
      </c>
      <c r="K117" t="s">
        <v>143</v>
      </c>
      <c r="L117" t="s">
        <v>144</v>
      </c>
      <c r="M117" t="s">
        <v>145</v>
      </c>
      <c r="N117" t="s">
        <v>146</v>
      </c>
      <c r="O117" t="str">
        <f t="shared" si="32"/>
        <v xml:space="preserve">
</v>
      </c>
      <c r="P117" t="str">
        <f t="shared" si="33"/>
        <v xml:space="preserve"> </v>
      </c>
      <c r="Q117" t="str">
        <f t="shared" si="34"/>
        <v/>
      </c>
      <c r="R117" t="str">
        <f t="shared" si="35"/>
        <v/>
      </c>
      <c r="S117" t="str">
        <f t="shared" si="36"/>
        <v/>
      </c>
      <c r="T117" t="str">
        <f t="shared" si="37"/>
        <v/>
      </c>
      <c r="U117" t="str">
        <f t="shared" si="38"/>
        <v/>
      </c>
      <c r="V117">
        <f t="shared" si="39"/>
        <v>116</v>
      </c>
      <c r="W117" s="11" t="s">
        <v>147</v>
      </c>
      <c r="X117" s="12" t="s">
        <v>148</v>
      </c>
      <c r="Y117" s="12" t="s">
        <v>149</v>
      </c>
      <c r="Z117" s="12" t="s">
        <v>150</v>
      </c>
      <c r="AA117" s="1" t="str">
        <f>CONCATENATE(TEs!B9," ",TEs!A9)</f>
        <v>Jake Ferguson</v>
      </c>
      <c r="AB117" t="str">
        <f>TEs!E9</f>
        <v>TE</v>
      </c>
      <c r="AC117" t="str">
        <f>TEs!C9</f>
        <v>Cowboys</v>
      </c>
      <c r="AD117">
        <f>TEs!D9</f>
        <v>7</v>
      </c>
      <c r="AE117">
        <f>TEs!O9</f>
        <v>116</v>
      </c>
      <c r="AF117">
        <f>TEs!P9</f>
        <v>17</v>
      </c>
      <c r="AG117">
        <f>TEs!T9</f>
        <v>11</v>
      </c>
      <c r="AH117">
        <f>TEs!R9</f>
        <v>19</v>
      </c>
      <c r="AI117">
        <f t="shared" si="48"/>
        <v>17</v>
      </c>
      <c r="AJ117" t="str">
        <f t="shared" si="40"/>
        <v>Jake Ferguson</v>
      </c>
      <c r="AK117">
        <f t="shared" si="41"/>
        <v>8</v>
      </c>
      <c r="AL117">
        <f t="shared" si="42"/>
        <v>7</v>
      </c>
      <c r="AM117">
        <f t="shared" si="43"/>
        <v>7</v>
      </c>
      <c r="AN117">
        <f t="shared" si="53"/>
        <v>8</v>
      </c>
      <c r="AO117">
        <f t="shared" si="54"/>
        <v>7</v>
      </c>
      <c r="AP117">
        <f t="shared" si="55"/>
        <v>7</v>
      </c>
      <c r="AQ117">
        <f t="shared" si="56"/>
        <v>7</v>
      </c>
    </row>
    <row r="118" spans="2:43" x14ac:dyDescent="0.35">
      <c r="B118" t="str">
        <f t="shared" si="27"/>
        <v xml:space="preserve">&lt;li&gt; Dallas Goedert, TE, Eagles. Bye: 5.  &lt;/li&gt;  </v>
      </c>
      <c r="C118" t="str">
        <f t="shared" si="28"/>
        <v xml:space="preserve">&lt;li&gt; Dallas Goedert, TE, Eagles. Bye: 5.  -- &lt;b&gt;$7&lt;/b&gt; &lt;/li&gt;  </v>
      </c>
      <c r="D118" t="str">
        <f t="shared" si="29"/>
        <v xml:space="preserve">&lt;li&gt; Dallas Goedert, TE, Eagles. Bye: 5.  -- &lt;b&gt;$3&lt;/b&gt; &lt;/li&gt;  </v>
      </c>
      <c r="E118" t="str">
        <f t="shared" si="30"/>
        <v xml:space="preserve">&lt;li&gt; Dallas Goedert, TE, Eagles. Bye: 5.  -- &lt;b&gt;$6&lt;/b&gt; &lt;/li&gt;  </v>
      </c>
      <c r="F118" t="str">
        <f t="shared" si="31"/>
        <v xml:space="preserve">&lt;li&gt; Dallas Goedert, TE, Eagles. Bye: 5.  -- &lt;b&gt;$6&lt;/b&gt; &lt;/li&gt;  </v>
      </c>
      <c r="G118" t="s">
        <v>139</v>
      </c>
      <c r="H118" t="s">
        <v>140</v>
      </c>
      <c r="I118" t="s">
        <v>141</v>
      </c>
      <c r="J118" t="s">
        <v>142</v>
      </c>
      <c r="K118" t="s">
        <v>143</v>
      </c>
      <c r="L118" t="s">
        <v>144</v>
      </c>
      <c r="M118" t="s">
        <v>145</v>
      </c>
      <c r="N118" t="s">
        <v>146</v>
      </c>
      <c r="O118" t="str">
        <f t="shared" si="32"/>
        <v xml:space="preserve">
</v>
      </c>
      <c r="P118" t="str">
        <f t="shared" si="33"/>
        <v xml:space="preserve"> </v>
      </c>
      <c r="Q118" t="str">
        <f t="shared" si="34"/>
        <v/>
      </c>
      <c r="R118" t="str">
        <f t="shared" si="35"/>
        <v/>
      </c>
      <c r="S118" t="str">
        <f t="shared" si="36"/>
        <v/>
      </c>
      <c r="T118" t="str">
        <f t="shared" si="37"/>
        <v/>
      </c>
      <c r="U118" t="str">
        <f t="shared" si="38"/>
        <v/>
      </c>
      <c r="V118">
        <f t="shared" si="39"/>
        <v>117</v>
      </c>
      <c r="W118" s="11" t="s">
        <v>147</v>
      </c>
      <c r="X118" s="12" t="s">
        <v>148</v>
      </c>
      <c r="Y118" s="12" t="s">
        <v>149</v>
      </c>
      <c r="Z118" s="12" t="s">
        <v>150</v>
      </c>
      <c r="AA118" s="1" t="str">
        <f>CONCATENATE(TEs!B10," ",TEs!A10)</f>
        <v>Dallas Goedert</v>
      </c>
      <c r="AB118" t="str">
        <f>TEs!E10</f>
        <v>TE</v>
      </c>
      <c r="AC118" t="str">
        <f>TEs!C10</f>
        <v>Eagles</v>
      </c>
      <c r="AD118">
        <f>TEs!D10</f>
        <v>5</v>
      </c>
      <c r="AE118">
        <f>TEs!O10</f>
        <v>115</v>
      </c>
      <c r="AF118">
        <f>TEs!P10</f>
        <v>16</v>
      </c>
      <c r="AG118">
        <f>TEs!T10</f>
        <v>4</v>
      </c>
      <c r="AH118">
        <f>TEs!R10</f>
        <v>17</v>
      </c>
      <c r="AI118">
        <f t="shared" si="48"/>
        <v>16</v>
      </c>
      <c r="AJ118" t="str">
        <f t="shared" si="40"/>
        <v>Dallas Goedert</v>
      </c>
      <c r="AK118">
        <f t="shared" si="41"/>
        <v>8</v>
      </c>
      <c r="AL118">
        <f t="shared" si="42"/>
        <v>6</v>
      </c>
      <c r="AM118">
        <f t="shared" si="43"/>
        <v>7</v>
      </c>
      <c r="AN118">
        <f t="shared" si="53"/>
        <v>7</v>
      </c>
      <c r="AO118">
        <f t="shared" si="54"/>
        <v>3</v>
      </c>
      <c r="AP118">
        <f t="shared" si="55"/>
        <v>6</v>
      </c>
      <c r="AQ118">
        <f t="shared" si="56"/>
        <v>6</v>
      </c>
    </row>
    <row r="119" spans="2:43" x14ac:dyDescent="0.35">
      <c r="B119" t="str">
        <f t="shared" si="27"/>
        <v xml:space="preserve">&lt;li&gt; Brock Bowers, TE, Raiders. Bye: 10.  &lt;/li&gt;  </v>
      </c>
      <c r="C119" t="str">
        <f t="shared" si="28"/>
        <v xml:space="preserve">&lt;li&gt; Brock Bowers, TE, Raiders. Bye: 10.  -- &lt;b&gt;$7&lt;/b&gt; &lt;/li&gt;  </v>
      </c>
      <c r="D119" t="str">
        <f t="shared" si="29"/>
        <v xml:space="preserve">&lt;li&gt; Brock Bowers, TE, Raiders. Bye: 10.  -- &lt;b&gt;$4&lt;/b&gt; &lt;/li&gt;  </v>
      </c>
      <c r="E119" t="str">
        <f t="shared" si="30"/>
        <v xml:space="preserve">&lt;li&gt; Brock Bowers, TE, Raiders. Bye: 10.  -- &lt;b&gt;$6&lt;/b&gt; &lt;/li&gt;  </v>
      </c>
      <c r="F119" t="str">
        <f t="shared" si="31"/>
        <v xml:space="preserve">&lt;li&gt; Brock Bowers, TE, Raiders. Bye: 10.  -- &lt;b&gt;$6&lt;/b&gt; &lt;/li&gt;  </v>
      </c>
      <c r="G119" t="s">
        <v>139</v>
      </c>
      <c r="H119" t="s">
        <v>140</v>
      </c>
      <c r="I119" t="s">
        <v>141</v>
      </c>
      <c r="J119" t="s">
        <v>142</v>
      </c>
      <c r="K119" t="s">
        <v>143</v>
      </c>
      <c r="L119" t="s">
        <v>144</v>
      </c>
      <c r="M119" t="s">
        <v>145</v>
      </c>
      <c r="N119" t="s">
        <v>146</v>
      </c>
      <c r="O119" t="str">
        <f t="shared" si="32"/>
        <v xml:space="preserve">
</v>
      </c>
      <c r="P119" t="str">
        <f t="shared" si="33"/>
        <v xml:space="preserve"> </v>
      </c>
      <c r="Q119" t="str">
        <f t="shared" si="34"/>
        <v/>
      </c>
      <c r="R119" t="str">
        <f t="shared" si="35"/>
        <v/>
      </c>
      <c r="S119" t="str">
        <f t="shared" si="36"/>
        <v/>
      </c>
      <c r="T119" t="str">
        <f t="shared" si="37"/>
        <v/>
      </c>
      <c r="U119" t="str">
        <f t="shared" si="38"/>
        <v/>
      </c>
      <c r="V119">
        <f t="shared" si="39"/>
        <v>118</v>
      </c>
      <c r="W119" s="11" t="s">
        <v>147</v>
      </c>
      <c r="X119" s="12" t="s">
        <v>148</v>
      </c>
      <c r="Y119" s="12" t="s">
        <v>149</v>
      </c>
      <c r="Z119" s="12" t="s">
        <v>150</v>
      </c>
      <c r="AA119" s="1" t="str">
        <f>CONCATENATE(TEs!B11," ",TEs!A11)</f>
        <v>Brock Bowers</v>
      </c>
      <c r="AB119" t="str">
        <f>TEs!E11</f>
        <v>TE</v>
      </c>
      <c r="AC119" t="str">
        <f>TEs!C11</f>
        <v>Raiders</v>
      </c>
      <c r="AD119">
        <f>TEs!D11</f>
        <v>10</v>
      </c>
      <c r="AE119">
        <f>TEs!O11</f>
        <v>113</v>
      </c>
      <c r="AF119">
        <f>TEs!P11</f>
        <v>14</v>
      </c>
      <c r="AG119">
        <f>TEs!T11</f>
        <v>6</v>
      </c>
      <c r="AH119">
        <f>TEs!R11</f>
        <v>17</v>
      </c>
      <c r="AI119">
        <f t="shared" si="48"/>
        <v>14</v>
      </c>
      <c r="AJ119" t="str">
        <f t="shared" si="40"/>
        <v>Brock Bowers</v>
      </c>
      <c r="AK119">
        <f t="shared" si="41"/>
        <v>7</v>
      </c>
      <c r="AL119">
        <f t="shared" si="42"/>
        <v>6</v>
      </c>
      <c r="AM119">
        <f t="shared" si="43"/>
        <v>6</v>
      </c>
      <c r="AN119">
        <f t="shared" si="53"/>
        <v>7</v>
      </c>
      <c r="AO119">
        <f t="shared" si="54"/>
        <v>4</v>
      </c>
      <c r="AP119">
        <f t="shared" si="55"/>
        <v>6</v>
      </c>
      <c r="AQ119">
        <f t="shared" si="56"/>
        <v>6</v>
      </c>
    </row>
    <row r="120" spans="2:43" x14ac:dyDescent="0.35">
      <c r="B120" t="str">
        <f t="shared" si="27"/>
        <v xml:space="preserve">&lt;li&gt; Kyle Pitts, TE, Falcons. Bye: 12.  &lt;/li&gt;  </v>
      </c>
      <c r="C120" t="str">
        <f t="shared" si="28"/>
        <v xml:space="preserve">&lt;li&gt; Kyle Pitts, TE, Falcons. Bye: 12.  -- &lt;b&gt;$6&lt;/b&gt; &lt;/li&gt;  </v>
      </c>
      <c r="D120" t="str">
        <f t="shared" si="29"/>
        <v xml:space="preserve">&lt;li&gt; Kyle Pitts, TE, Falcons. Bye: 12.  -- &lt;b&gt;$2&lt;/b&gt; &lt;/li&gt;  </v>
      </c>
      <c r="E120" t="str">
        <f t="shared" si="30"/>
        <v xml:space="preserve">&lt;li&gt; Kyle Pitts, TE, Falcons. Bye: 12.  -- &lt;b&gt;$5&lt;/b&gt; &lt;/li&gt;  </v>
      </c>
      <c r="F120" t="str">
        <f t="shared" si="31"/>
        <v xml:space="preserve">&lt;li&gt; Kyle Pitts, TE, Falcons. Bye: 12.  -- &lt;b&gt;$5&lt;/b&gt; &lt;/li&gt;  </v>
      </c>
      <c r="G120" t="s">
        <v>139</v>
      </c>
      <c r="H120" t="s">
        <v>140</v>
      </c>
      <c r="I120" t="s">
        <v>141</v>
      </c>
      <c r="J120" t="s">
        <v>142</v>
      </c>
      <c r="K120" t="s">
        <v>143</v>
      </c>
      <c r="L120" t="s">
        <v>144</v>
      </c>
      <c r="M120" t="s">
        <v>145</v>
      </c>
      <c r="N120" t="s">
        <v>146</v>
      </c>
      <c r="O120" t="str">
        <f t="shared" si="32"/>
        <v xml:space="preserve">
</v>
      </c>
      <c r="P120" t="str">
        <f t="shared" si="33"/>
        <v xml:space="preserve"> </v>
      </c>
      <c r="Q120" t="str">
        <f t="shared" si="34"/>
        <v/>
      </c>
      <c r="R120" t="str">
        <f t="shared" si="35"/>
        <v/>
      </c>
      <c r="S120" t="str">
        <f t="shared" si="36"/>
        <v/>
      </c>
      <c r="T120" t="str">
        <f t="shared" si="37"/>
        <v/>
      </c>
      <c r="U120" t="str">
        <f t="shared" si="38"/>
        <v/>
      </c>
      <c r="V120">
        <f t="shared" si="39"/>
        <v>119</v>
      </c>
      <c r="W120" s="11" t="s">
        <v>147</v>
      </c>
      <c r="X120" s="12" t="s">
        <v>148</v>
      </c>
      <c r="Y120" s="12" t="s">
        <v>149</v>
      </c>
      <c r="Z120" s="12" t="s">
        <v>150</v>
      </c>
      <c r="AA120" s="1" t="str">
        <f>CONCATENATE(TEs!B12," ",TEs!A12)</f>
        <v>Kyle Pitts</v>
      </c>
      <c r="AB120" t="str">
        <f>TEs!E12</f>
        <v>TE</v>
      </c>
      <c r="AC120" t="str">
        <f>TEs!C12</f>
        <v>Falcons</v>
      </c>
      <c r="AD120">
        <f>TEs!D12</f>
        <v>12</v>
      </c>
      <c r="AE120">
        <f>TEs!O12</f>
        <v>112</v>
      </c>
      <c r="AF120">
        <f>TEs!P12</f>
        <v>13</v>
      </c>
      <c r="AG120">
        <f>TEs!T12</f>
        <v>2</v>
      </c>
      <c r="AH120">
        <f>TEs!R12</f>
        <v>14</v>
      </c>
      <c r="AI120">
        <f t="shared" si="48"/>
        <v>13</v>
      </c>
      <c r="AJ120" t="str">
        <f t="shared" si="40"/>
        <v>Kyle Pitts</v>
      </c>
      <c r="AK120">
        <f t="shared" si="41"/>
        <v>6</v>
      </c>
      <c r="AL120">
        <f t="shared" si="42"/>
        <v>5</v>
      </c>
      <c r="AM120">
        <f t="shared" si="43"/>
        <v>6</v>
      </c>
      <c r="AN120">
        <f t="shared" si="53"/>
        <v>6</v>
      </c>
      <c r="AO120">
        <f t="shared" si="54"/>
        <v>2</v>
      </c>
      <c r="AP120">
        <f t="shared" si="55"/>
        <v>5</v>
      </c>
      <c r="AQ120">
        <f t="shared" si="56"/>
        <v>5</v>
      </c>
    </row>
    <row r="121" spans="2:43" x14ac:dyDescent="0.35">
      <c r="B121" t="str">
        <f t="shared" si="27"/>
        <v xml:space="preserve">&lt;li&gt; David Njoku, TE, Browns. Bye: 10.  &lt;/li&gt; 
&lt;br&gt;&lt;br&gt;
</v>
      </c>
      <c r="C121" t="str">
        <f t="shared" si="28"/>
        <v xml:space="preserve">&lt;li&gt; David Njoku, TE, Browns. Bye: 10.  -- &lt;b&gt;$4&lt;/b&gt; &lt;/li&gt; 
&lt;br&gt;&lt;br&gt;
</v>
      </c>
      <c r="D121" t="str">
        <f t="shared" si="29"/>
        <v xml:space="preserve">&lt;li&gt; David Njoku, TE, Browns. Bye: 10.  -- &lt;b&gt;$1&lt;/b&gt; &lt;/li&gt; 
&lt;br&gt;&lt;br&gt;
</v>
      </c>
      <c r="E121" t="str">
        <f t="shared" si="30"/>
        <v xml:space="preserve">&lt;li&gt; David Njoku, TE, Browns. Bye: 10.  -- &lt;b&gt;$5&lt;/b&gt; &lt;/li&gt; 
&lt;br&gt;&lt;br&gt;
</v>
      </c>
      <c r="F121" t="str">
        <f t="shared" si="31"/>
        <v xml:space="preserve">&lt;li&gt; David Njoku, TE, Browns. Bye: 10.  -- &lt;b&gt;$3&lt;/b&gt; &lt;/li&gt; 
&lt;br&gt;&lt;br&gt;
</v>
      </c>
      <c r="G121" t="s">
        <v>139</v>
      </c>
      <c r="H121" t="s">
        <v>140</v>
      </c>
      <c r="I121" t="s">
        <v>141</v>
      </c>
      <c r="J121" t="s">
        <v>142</v>
      </c>
      <c r="K121" t="s">
        <v>143</v>
      </c>
      <c r="L121" t="s">
        <v>144</v>
      </c>
      <c r="M121" t="s">
        <v>145</v>
      </c>
      <c r="N121" t="s">
        <v>146</v>
      </c>
      <c r="O121" t="str">
        <f t="shared" si="32"/>
        <v xml:space="preserve">
</v>
      </c>
      <c r="P121" t="str">
        <f t="shared" si="33"/>
        <v xml:space="preserve">
&lt;br&gt;&lt;br&gt;
</v>
      </c>
      <c r="Q121" t="str">
        <f t="shared" si="34"/>
        <v/>
      </c>
      <c r="R121" t="str">
        <f t="shared" si="35"/>
        <v/>
      </c>
      <c r="S121" t="str">
        <f t="shared" si="36"/>
        <v/>
      </c>
      <c r="T121" t="str">
        <f t="shared" si="37"/>
        <v/>
      </c>
      <c r="U121" t="str">
        <f t="shared" si="38"/>
        <v/>
      </c>
      <c r="V121">
        <f t="shared" si="39"/>
        <v>120</v>
      </c>
      <c r="W121" s="11" t="s">
        <v>147</v>
      </c>
      <c r="X121" s="12" t="s">
        <v>148</v>
      </c>
      <c r="Y121" s="12" t="s">
        <v>149</v>
      </c>
      <c r="Z121" s="12" t="s">
        <v>150</v>
      </c>
      <c r="AA121" s="1" t="str">
        <f>CONCATENATE(TEs!B13," ",TEs!A13)</f>
        <v>David Njoku</v>
      </c>
      <c r="AB121" t="str">
        <f>TEs!E13</f>
        <v>TE</v>
      </c>
      <c r="AC121" t="str">
        <f>TEs!C13</f>
        <v>Browns</v>
      </c>
      <c r="AD121">
        <f>TEs!D13</f>
        <v>10</v>
      </c>
      <c r="AE121">
        <f>TEs!O13</f>
        <v>107</v>
      </c>
      <c r="AF121">
        <f>TEs!P13</f>
        <v>8</v>
      </c>
      <c r="AG121">
        <f>TEs!T13</f>
        <v>0</v>
      </c>
      <c r="AH121">
        <f>TEs!R13</f>
        <v>13</v>
      </c>
      <c r="AI121">
        <f t="shared" si="48"/>
        <v>8</v>
      </c>
      <c r="AJ121" t="str">
        <f t="shared" si="40"/>
        <v>David Njoku</v>
      </c>
      <c r="AK121">
        <f t="shared" si="41"/>
        <v>4</v>
      </c>
      <c r="AL121">
        <f t="shared" si="42"/>
        <v>3</v>
      </c>
      <c r="AM121">
        <f t="shared" si="43"/>
        <v>4</v>
      </c>
      <c r="AN121">
        <f t="shared" si="53"/>
        <v>4</v>
      </c>
      <c r="AO121">
        <f t="shared" si="54"/>
        <v>1</v>
      </c>
      <c r="AP121">
        <f t="shared" si="55"/>
        <v>5</v>
      </c>
      <c r="AQ121">
        <f t="shared" si="56"/>
        <v>3</v>
      </c>
    </row>
    <row r="122" spans="2:43" x14ac:dyDescent="0.35">
      <c r="B122" t="str">
        <f t="shared" si="27"/>
        <v xml:space="preserve">&lt;li&gt; Cole Kmet, TE, Bears. Bye: 7.  &lt;/li&gt;  </v>
      </c>
      <c r="C122" t="str">
        <f t="shared" si="28"/>
        <v xml:space="preserve">&lt;li&gt; Cole Kmet, TE, Bears. Bye: 7.  -- &lt;b&gt;$3&lt;/b&gt; &lt;/li&gt;  </v>
      </c>
      <c r="D122" t="str">
        <f t="shared" si="29"/>
        <v xml:space="preserve">&lt;li&gt; Cole Kmet, TE, Bears. Bye: 7.  -- &lt;b&gt;$2&lt;/b&gt; &lt;/li&gt;  </v>
      </c>
      <c r="E122" t="str">
        <f t="shared" si="30"/>
        <v xml:space="preserve">&lt;li&gt; Cole Kmet, TE, Bears. Bye: 7.  -- &lt;b&gt;$4&lt;/b&gt; &lt;/li&gt;  </v>
      </c>
      <c r="F122" t="str">
        <f t="shared" si="31"/>
        <v xml:space="preserve">&lt;li&gt; Cole Kmet, TE, Bears. Bye: 7.  -- &lt;b&gt;$3&lt;/b&gt; &lt;/li&gt;  </v>
      </c>
      <c r="G122" t="s">
        <v>139</v>
      </c>
      <c r="H122" t="s">
        <v>140</v>
      </c>
      <c r="I122" t="s">
        <v>141</v>
      </c>
      <c r="J122" t="s">
        <v>142</v>
      </c>
      <c r="K122" t="s">
        <v>143</v>
      </c>
      <c r="L122" t="s">
        <v>144</v>
      </c>
      <c r="M122" t="s">
        <v>145</v>
      </c>
      <c r="N122" t="s">
        <v>146</v>
      </c>
      <c r="O122" t="str">
        <f t="shared" si="32"/>
        <v xml:space="preserve">
</v>
      </c>
      <c r="P122" t="str">
        <f t="shared" si="33"/>
        <v xml:space="preserve"> </v>
      </c>
      <c r="Q122" t="str">
        <f t="shared" si="34"/>
        <v/>
      </c>
      <c r="R122" t="str">
        <f t="shared" si="35"/>
        <v/>
      </c>
      <c r="S122" t="str">
        <f t="shared" si="36"/>
        <v/>
      </c>
      <c r="T122" t="str">
        <f t="shared" si="37"/>
        <v/>
      </c>
      <c r="U122" t="str">
        <f t="shared" si="38"/>
        <v/>
      </c>
      <c r="V122">
        <f t="shared" si="39"/>
        <v>121</v>
      </c>
      <c r="W122" s="11" t="s">
        <v>147</v>
      </c>
      <c r="X122" s="12" t="s">
        <v>148</v>
      </c>
      <c r="Y122" s="12" t="s">
        <v>149</v>
      </c>
      <c r="Z122" s="12" t="s">
        <v>150</v>
      </c>
      <c r="AA122" s="1" t="str">
        <f>CONCATENATE(TEs!B14," ",TEs!A14)</f>
        <v>Cole Kmet</v>
      </c>
      <c r="AB122" t="str">
        <f>TEs!E14</f>
        <v>TE</v>
      </c>
      <c r="AC122" t="str">
        <f>TEs!C14</f>
        <v>Bears</v>
      </c>
      <c r="AD122">
        <f>TEs!D14</f>
        <v>7</v>
      </c>
      <c r="AE122">
        <f>TEs!O14</f>
        <v>105</v>
      </c>
      <c r="AF122">
        <f>TEs!P14</f>
        <v>6</v>
      </c>
      <c r="AG122">
        <f>TEs!T14</f>
        <v>3</v>
      </c>
      <c r="AH122">
        <f>TEs!R14</f>
        <v>10</v>
      </c>
      <c r="AI122">
        <f t="shared" si="48"/>
        <v>6</v>
      </c>
      <c r="AJ122" t="str">
        <f t="shared" si="40"/>
        <v>Cole Kmet</v>
      </c>
      <c r="AK122">
        <f t="shared" si="41"/>
        <v>3</v>
      </c>
      <c r="AL122">
        <f t="shared" si="42"/>
        <v>3</v>
      </c>
      <c r="AM122">
        <f t="shared" si="43"/>
        <v>3</v>
      </c>
      <c r="AN122">
        <f t="shared" si="53"/>
        <v>3</v>
      </c>
      <c r="AO122">
        <f t="shared" si="54"/>
        <v>2</v>
      </c>
      <c r="AP122">
        <f t="shared" si="55"/>
        <v>4</v>
      </c>
      <c r="AQ122">
        <f t="shared" si="56"/>
        <v>3</v>
      </c>
    </row>
    <row r="123" spans="2:43" x14ac:dyDescent="0.35">
      <c r="B123" t="str">
        <f t="shared" si="27"/>
        <v xml:space="preserve">&lt;li&gt; Pat Freiermuth, TE, Steelers. Bye: 9.  &lt;/li&gt;  </v>
      </c>
      <c r="C123" t="str">
        <f t="shared" si="28"/>
        <v xml:space="preserve">&lt;li&gt; Pat Freiermuth, TE, Steelers. Bye: 9.  -- &lt;b&gt;$1&lt;/b&gt; &lt;/li&gt;  </v>
      </c>
      <c r="D123" t="str">
        <f t="shared" si="29"/>
        <v xml:space="preserve">&lt;li&gt; Pat Freiermuth, TE, Steelers. Bye: 9.  -- &lt;b&gt;$1&lt;/b&gt; &lt;/li&gt;  </v>
      </c>
      <c r="E123" t="str">
        <f t="shared" si="30"/>
        <v xml:space="preserve">&lt;li&gt; Pat Freiermuth, TE, Steelers. Bye: 9.  -- &lt;b&gt;$2&lt;/b&gt; &lt;/li&gt;  </v>
      </c>
      <c r="F123" t="str">
        <f t="shared" si="31"/>
        <v xml:space="preserve">&lt;li&gt; Pat Freiermuth, TE, Steelers. Bye: 9.  -- &lt;b&gt;$1&lt;/b&gt; &lt;/li&gt;  </v>
      </c>
      <c r="G123" t="s">
        <v>139</v>
      </c>
      <c r="H123" t="s">
        <v>140</v>
      </c>
      <c r="I123" t="s">
        <v>141</v>
      </c>
      <c r="J123" t="s">
        <v>142</v>
      </c>
      <c r="K123" t="s">
        <v>143</v>
      </c>
      <c r="L123" t="s">
        <v>144</v>
      </c>
      <c r="M123" t="s">
        <v>145</v>
      </c>
      <c r="N123" t="s">
        <v>146</v>
      </c>
      <c r="O123" t="str">
        <f t="shared" si="32"/>
        <v xml:space="preserve">
</v>
      </c>
      <c r="P123" t="str">
        <f t="shared" si="33"/>
        <v xml:space="preserve"> </v>
      </c>
      <c r="Q123" t="str">
        <f t="shared" si="34"/>
        <v/>
      </c>
      <c r="R123" t="str">
        <f t="shared" si="35"/>
        <v/>
      </c>
      <c r="S123" t="str">
        <f t="shared" si="36"/>
        <v/>
      </c>
      <c r="T123" t="str">
        <f t="shared" si="37"/>
        <v/>
      </c>
      <c r="U123" t="str">
        <f t="shared" si="38"/>
        <v/>
      </c>
      <c r="V123">
        <f t="shared" si="39"/>
        <v>122</v>
      </c>
      <c r="W123" s="11" t="s">
        <v>147</v>
      </c>
      <c r="X123" s="12" t="s">
        <v>148</v>
      </c>
      <c r="Y123" s="12" t="s">
        <v>149</v>
      </c>
      <c r="Z123" s="12" t="s">
        <v>150</v>
      </c>
      <c r="AA123" s="1" t="str">
        <f>CONCATENATE(TEs!B15," ",TEs!A15)</f>
        <v>Pat Freiermuth</v>
      </c>
      <c r="AB123" t="str">
        <f>TEs!E15</f>
        <v>TE</v>
      </c>
      <c r="AC123" t="str">
        <f>TEs!C15</f>
        <v>Steelers</v>
      </c>
      <c r="AD123">
        <f>TEs!D15</f>
        <v>9</v>
      </c>
      <c r="AE123">
        <f>TEs!O15</f>
        <v>101</v>
      </c>
      <c r="AF123">
        <f>TEs!P15</f>
        <v>2</v>
      </c>
      <c r="AG123">
        <f>TEs!T15</f>
        <v>-2</v>
      </c>
      <c r="AH123">
        <f>TEs!R15</f>
        <v>3</v>
      </c>
      <c r="AI123">
        <f t="shared" si="48"/>
        <v>2</v>
      </c>
      <c r="AJ123" t="str">
        <f t="shared" si="40"/>
        <v>Pat Freiermuth</v>
      </c>
      <c r="AK123">
        <f t="shared" si="41"/>
        <v>1</v>
      </c>
      <c r="AL123">
        <f t="shared" si="42"/>
        <v>1</v>
      </c>
      <c r="AM123">
        <f t="shared" si="43"/>
        <v>1</v>
      </c>
      <c r="AN123">
        <f t="shared" si="53"/>
        <v>1</v>
      </c>
      <c r="AO123">
        <f t="shared" si="54"/>
        <v>1</v>
      </c>
      <c r="AP123">
        <f t="shared" si="55"/>
        <v>2</v>
      </c>
      <c r="AQ123">
        <f t="shared" si="56"/>
        <v>1</v>
      </c>
    </row>
    <row r="124" spans="2:43" x14ac:dyDescent="0.35">
      <c r="B124" t="str">
        <f t="shared" si="27"/>
        <v xml:space="preserve">&lt;li&gt; T.J. Hockenson, TE, Vikings. Bye: 6.  &lt;/li&gt;  </v>
      </c>
      <c r="C124" t="str">
        <f t="shared" si="28"/>
        <v xml:space="preserve">&lt;li&gt; T.J. Hockenson, TE, Vikings. Bye: 6.  -- &lt;b&gt;$1&lt;/b&gt; &lt;/li&gt;  </v>
      </c>
      <c r="D124" t="str">
        <f t="shared" si="29"/>
        <v xml:space="preserve">&lt;li&gt; T.J. Hockenson, TE, Vikings. Bye: 6.  -- &lt;b&gt;$1&lt;/b&gt; &lt;/li&gt;  </v>
      </c>
      <c r="E124" t="str">
        <f t="shared" si="30"/>
        <v xml:space="preserve">&lt;li&gt; T.J. Hockenson, TE, Vikings. Bye: 6.  -- &lt;b&gt;$1&lt;/b&gt; &lt;/li&gt;  </v>
      </c>
      <c r="F124" t="str">
        <f t="shared" si="31"/>
        <v xml:space="preserve">&lt;li&gt; T.J. Hockenson, TE, Vikings. Bye: 6.  -- &lt;b&gt;$1&lt;/b&gt; &lt;/li&gt;  </v>
      </c>
      <c r="G124" t="s">
        <v>139</v>
      </c>
      <c r="H124" t="s">
        <v>140</v>
      </c>
      <c r="I124" t="s">
        <v>141</v>
      </c>
      <c r="J124" t="s">
        <v>142</v>
      </c>
      <c r="K124" t="s">
        <v>143</v>
      </c>
      <c r="L124" t="s">
        <v>144</v>
      </c>
      <c r="M124" t="s">
        <v>145</v>
      </c>
      <c r="N124" t="s">
        <v>146</v>
      </c>
      <c r="O124" t="str">
        <f t="shared" si="32"/>
        <v xml:space="preserve">
</v>
      </c>
      <c r="P124" t="str">
        <f t="shared" si="33"/>
        <v xml:space="preserve"> </v>
      </c>
      <c r="Q124" t="str">
        <f t="shared" si="34"/>
        <v/>
      </c>
      <c r="R124" t="str">
        <f t="shared" si="35"/>
        <v/>
      </c>
      <c r="S124" t="str">
        <f t="shared" si="36"/>
        <v/>
      </c>
      <c r="T124" t="str">
        <f t="shared" si="37"/>
        <v/>
      </c>
      <c r="U124" t="str">
        <f t="shared" si="38"/>
        <v/>
      </c>
      <c r="V124">
        <f t="shared" si="39"/>
        <v>123</v>
      </c>
      <c r="W124" s="11" t="s">
        <v>147</v>
      </c>
      <c r="X124" s="12" t="s">
        <v>148</v>
      </c>
      <c r="Y124" s="12" t="s">
        <v>149</v>
      </c>
      <c r="Z124" s="12" t="s">
        <v>150</v>
      </c>
      <c r="AA124" s="1" t="str">
        <f>CONCATENATE(TEs!B16," ",TEs!A16)</f>
        <v>T.J. Hockenson</v>
      </c>
      <c r="AB124" t="str">
        <f>TEs!E16</f>
        <v>TE</v>
      </c>
      <c r="AC124" t="str">
        <f>TEs!C16</f>
        <v>Vikings</v>
      </c>
      <c r="AD124">
        <f>TEs!D16</f>
        <v>6</v>
      </c>
      <c r="AE124">
        <f>TEs!O16</f>
        <v>97</v>
      </c>
      <c r="AF124">
        <f>TEs!P16</f>
        <v>-2</v>
      </c>
      <c r="AG124">
        <f>TEs!T16</f>
        <v>-4</v>
      </c>
      <c r="AH124">
        <f>TEs!R16</f>
        <v>0</v>
      </c>
      <c r="AI124">
        <f t="shared" si="48"/>
        <v>-2</v>
      </c>
      <c r="AJ124" t="str">
        <f t="shared" si="40"/>
        <v>T.J. Hockenson</v>
      </c>
      <c r="AK124">
        <f t="shared" si="41"/>
        <v>-1</v>
      </c>
      <c r="AL124">
        <f t="shared" si="42"/>
        <v>-1</v>
      </c>
      <c r="AM124">
        <f t="shared" si="43"/>
        <v>-1</v>
      </c>
      <c r="AN124">
        <f t="shared" si="53"/>
        <v>1</v>
      </c>
      <c r="AO124">
        <f t="shared" si="54"/>
        <v>1</v>
      </c>
      <c r="AP124">
        <f t="shared" si="55"/>
        <v>1</v>
      </c>
      <c r="AQ124">
        <f t="shared" si="56"/>
        <v>1</v>
      </c>
    </row>
    <row r="125" spans="2:43" x14ac:dyDescent="0.35">
      <c r="B125" t="str">
        <f t="shared" si="27"/>
        <v xml:space="preserve">&lt;li&gt; Tyler Conklin, TE, Jets. Bye: 12.  &lt;/li&gt;  </v>
      </c>
      <c r="C125" t="str">
        <f t="shared" si="28"/>
        <v xml:space="preserve">&lt;li&gt; Tyler Conklin, TE, Jets. Bye: 12.  -- &lt;b&gt;$1&lt;/b&gt; &lt;/li&gt;  </v>
      </c>
      <c r="D125" t="str">
        <f t="shared" si="29"/>
        <v xml:space="preserve">&lt;li&gt; Tyler Conklin, TE, Jets. Bye: 12.  -- &lt;b&gt;$1&lt;/b&gt; &lt;/li&gt;  </v>
      </c>
      <c r="E125" t="str">
        <f t="shared" si="30"/>
        <v xml:space="preserve">&lt;li&gt; Tyler Conklin, TE, Jets. Bye: 12.  -- &lt;b&gt;$1&lt;/b&gt; &lt;/li&gt;  </v>
      </c>
      <c r="F125" t="str">
        <f t="shared" si="31"/>
        <v xml:space="preserve">&lt;li&gt; Tyler Conklin, TE, Jets. Bye: 12.  -- &lt;b&gt;$1&lt;/b&gt; &lt;/li&gt;  </v>
      </c>
      <c r="G125" t="s">
        <v>139</v>
      </c>
      <c r="H125" t="s">
        <v>140</v>
      </c>
      <c r="I125" t="s">
        <v>141</v>
      </c>
      <c r="J125" t="s">
        <v>142</v>
      </c>
      <c r="K125" t="s">
        <v>143</v>
      </c>
      <c r="L125" t="s">
        <v>144</v>
      </c>
      <c r="M125" t="s">
        <v>145</v>
      </c>
      <c r="N125" t="s">
        <v>146</v>
      </c>
      <c r="O125" t="str">
        <f t="shared" si="32"/>
        <v xml:space="preserve">
</v>
      </c>
      <c r="P125" t="str">
        <f t="shared" si="33"/>
        <v xml:space="preserve"> </v>
      </c>
      <c r="Q125" t="str">
        <f t="shared" si="34"/>
        <v/>
      </c>
      <c r="R125" t="str">
        <f t="shared" si="35"/>
        <v/>
      </c>
      <c r="S125" t="str">
        <f t="shared" si="36"/>
        <v/>
      </c>
      <c r="T125" t="str">
        <f t="shared" si="37"/>
        <v/>
      </c>
      <c r="U125" t="str">
        <f t="shared" si="38"/>
        <v/>
      </c>
      <c r="V125">
        <f t="shared" si="39"/>
        <v>124</v>
      </c>
      <c r="W125" s="11" t="s">
        <v>147</v>
      </c>
      <c r="X125" s="12" t="s">
        <v>148</v>
      </c>
      <c r="Y125" s="12" t="s">
        <v>149</v>
      </c>
      <c r="Z125" s="12" t="s">
        <v>150</v>
      </c>
      <c r="AA125" s="1" t="str">
        <f>CONCATENATE(TEs!B17," ",TEs!A17)</f>
        <v>Tyler Conklin</v>
      </c>
      <c r="AB125" t="str">
        <f>TEs!E17</f>
        <v>TE</v>
      </c>
      <c r="AC125" t="str">
        <f>TEs!C17</f>
        <v>Jets</v>
      </c>
      <c r="AD125">
        <f>TEs!D17</f>
        <v>12</v>
      </c>
      <c r="AE125">
        <f>TEs!O17</f>
        <v>97</v>
      </c>
      <c r="AF125">
        <f>TEs!P17</f>
        <v>-2</v>
      </c>
      <c r="AG125">
        <f>TEs!T17</f>
        <v>-4</v>
      </c>
      <c r="AH125">
        <f>TEs!R17</f>
        <v>-4</v>
      </c>
      <c r="AI125">
        <f t="shared" si="48"/>
        <v>-2</v>
      </c>
      <c r="AJ125" t="str">
        <f t="shared" si="40"/>
        <v>Tyler Conklin</v>
      </c>
      <c r="AK125">
        <f t="shared" si="41"/>
        <v>-1</v>
      </c>
      <c r="AL125">
        <f t="shared" si="42"/>
        <v>-1</v>
      </c>
      <c r="AM125">
        <f t="shared" si="43"/>
        <v>-1</v>
      </c>
      <c r="AN125">
        <f t="shared" si="53"/>
        <v>1</v>
      </c>
      <c r="AO125">
        <f t="shared" si="54"/>
        <v>1</v>
      </c>
      <c r="AP125">
        <f t="shared" si="55"/>
        <v>1</v>
      </c>
      <c r="AQ125">
        <f t="shared" si="56"/>
        <v>1</v>
      </c>
    </row>
    <row r="126" spans="2:43" x14ac:dyDescent="0.35">
      <c r="B126" t="str">
        <f t="shared" si="27"/>
        <v xml:space="preserve">&lt;li&gt; Juwan Johnson, TE, Saints. Bye: 12.  &lt;/li&gt; 
&lt;br&gt;&lt;br&gt;
</v>
      </c>
      <c r="C126" t="str">
        <f t="shared" si="28"/>
        <v xml:space="preserve">&lt;li&gt; Juwan Johnson, TE, Saints. Bye: 12.  -- &lt;b&gt;$1&lt;/b&gt; &lt;/li&gt; 
&lt;br&gt;&lt;br&gt;
</v>
      </c>
      <c r="D126" t="str">
        <f t="shared" si="29"/>
        <v xml:space="preserve">&lt;li&gt; Juwan Johnson, TE, Saints. Bye: 12.  -- &lt;b&gt;$1&lt;/b&gt; &lt;/li&gt; 
&lt;br&gt;&lt;br&gt;
</v>
      </c>
      <c r="E126" t="str">
        <f t="shared" si="30"/>
        <v xml:space="preserve">&lt;li&gt; Juwan Johnson, TE, Saints. Bye: 12.  -- &lt;b&gt;$1&lt;/b&gt; &lt;/li&gt; 
&lt;br&gt;&lt;br&gt;
</v>
      </c>
      <c r="F126" t="str">
        <f t="shared" si="31"/>
        <v xml:space="preserve">&lt;li&gt; Juwan Johnson, TE, Saints. Bye: 12.  -- &lt;b&gt;$1&lt;/b&gt; &lt;/li&gt; 
&lt;br&gt;&lt;br&gt;
</v>
      </c>
      <c r="G126" t="s">
        <v>139</v>
      </c>
      <c r="H126" t="s">
        <v>140</v>
      </c>
      <c r="I126" t="s">
        <v>141</v>
      </c>
      <c r="J126" t="s">
        <v>142</v>
      </c>
      <c r="K126" t="s">
        <v>143</v>
      </c>
      <c r="L126" t="s">
        <v>144</v>
      </c>
      <c r="M126" t="s">
        <v>145</v>
      </c>
      <c r="N126" t="s">
        <v>146</v>
      </c>
      <c r="O126" t="str">
        <f t="shared" si="32"/>
        <v xml:space="preserve">
</v>
      </c>
      <c r="P126" t="str">
        <f t="shared" si="33"/>
        <v xml:space="preserve">
&lt;br&gt;&lt;br&gt;
</v>
      </c>
      <c r="Q126" t="str">
        <f t="shared" si="34"/>
        <v/>
      </c>
      <c r="R126" t="str">
        <f t="shared" si="35"/>
        <v/>
      </c>
      <c r="S126" t="str">
        <f t="shared" si="36"/>
        <v/>
      </c>
      <c r="T126" t="str">
        <f t="shared" si="37"/>
        <v/>
      </c>
      <c r="U126" t="str">
        <f t="shared" si="38"/>
        <v/>
      </c>
      <c r="V126">
        <f t="shared" si="39"/>
        <v>125</v>
      </c>
      <c r="W126" s="11" t="s">
        <v>147</v>
      </c>
      <c r="X126" s="12" t="s">
        <v>148</v>
      </c>
      <c r="Y126" s="12" t="s">
        <v>149</v>
      </c>
      <c r="Z126" s="12" t="s">
        <v>150</v>
      </c>
      <c r="AA126" s="1" t="str">
        <f>CONCATENATE(TEs!B18," ",TEs!A18)</f>
        <v>Juwan Johnson</v>
      </c>
      <c r="AB126" t="str">
        <f>TEs!E18</f>
        <v>TE</v>
      </c>
      <c r="AC126" t="str">
        <f>TEs!C18</f>
        <v>Saints</v>
      </c>
      <c r="AD126">
        <f>TEs!D18</f>
        <v>12</v>
      </c>
      <c r="AE126">
        <f>TEs!O18</f>
        <v>99</v>
      </c>
      <c r="AF126">
        <f>TEs!P18</f>
        <v>0</v>
      </c>
      <c r="AG126">
        <f>TEs!T18</f>
        <v>1</v>
      </c>
      <c r="AH126">
        <f>TEs!R18</f>
        <v>-8</v>
      </c>
      <c r="AI126">
        <f t="shared" si="48"/>
        <v>0</v>
      </c>
      <c r="AJ126" t="str">
        <f t="shared" si="40"/>
        <v>Juwan Johnson</v>
      </c>
      <c r="AK126">
        <f t="shared" si="41"/>
        <v>0</v>
      </c>
      <c r="AL126">
        <f t="shared" si="42"/>
        <v>0</v>
      </c>
      <c r="AM126">
        <f t="shared" si="43"/>
        <v>0</v>
      </c>
      <c r="AN126">
        <f t="shared" si="53"/>
        <v>1</v>
      </c>
      <c r="AO126">
        <f t="shared" si="54"/>
        <v>1</v>
      </c>
      <c r="AP126">
        <f t="shared" si="55"/>
        <v>1</v>
      </c>
      <c r="AQ126">
        <f t="shared" si="56"/>
        <v>1</v>
      </c>
    </row>
    <row r="127" spans="2:43" x14ac:dyDescent="0.35">
      <c r="B127" t="str">
        <f t="shared" si="27"/>
        <v xml:space="preserve">&lt;li&gt; Dalton Schultz, TE, Texans. Bye: 14.  &lt;/li&gt;  </v>
      </c>
      <c r="C127" t="str">
        <f t="shared" si="28"/>
        <v xml:space="preserve">&lt;li&gt; Dalton Schultz, TE, Texans. Bye: 14.  -- &lt;b&gt;$1&lt;/b&gt; &lt;/li&gt;  </v>
      </c>
      <c r="D127" t="str">
        <f t="shared" si="29"/>
        <v xml:space="preserve">&lt;li&gt; Dalton Schultz, TE, Texans. Bye: 14.  -- &lt;b&gt;$1&lt;/b&gt; &lt;/li&gt;  </v>
      </c>
      <c r="E127" t="str">
        <f t="shared" si="30"/>
        <v xml:space="preserve">&lt;li&gt; Dalton Schultz, TE, Texans. Bye: 14.  -- &lt;b&gt;$1&lt;/b&gt; &lt;/li&gt;  </v>
      </c>
      <c r="F127" t="str">
        <f t="shared" si="31"/>
        <v xml:space="preserve">&lt;li&gt; Dalton Schultz, TE, Texans. Bye: 14.  -- &lt;b&gt;$1&lt;/b&gt; &lt;/li&gt;  </v>
      </c>
      <c r="G127" t="s">
        <v>139</v>
      </c>
      <c r="H127" t="s">
        <v>140</v>
      </c>
      <c r="I127" t="s">
        <v>141</v>
      </c>
      <c r="J127" t="s">
        <v>142</v>
      </c>
      <c r="K127" t="s">
        <v>143</v>
      </c>
      <c r="L127" t="s">
        <v>144</v>
      </c>
      <c r="M127" t="s">
        <v>145</v>
      </c>
      <c r="N127" t="s">
        <v>146</v>
      </c>
      <c r="O127" t="str">
        <f t="shared" si="32"/>
        <v xml:space="preserve">
</v>
      </c>
      <c r="P127" t="str">
        <f t="shared" si="33"/>
        <v xml:space="preserve"> </v>
      </c>
      <c r="Q127" t="str">
        <f t="shared" si="34"/>
        <v/>
      </c>
      <c r="R127" t="str">
        <f t="shared" si="35"/>
        <v/>
      </c>
      <c r="S127" t="str">
        <f t="shared" si="36"/>
        <v/>
      </c>
      <c r="T127" t="str">
        <f t="shared" si="37"/>
        <v/>
      </c>
      <c r="U127" t="str">
        <f t="shared" si="38"/>
        <v/>
      </c>
      <c r="V127">
        <f t="shared" si="39"/>
        <v>126</v>
      </c>
      <c r="W127" s="11" t="s">
        <v>147</v>
      </c>
      <c r="X127" s="12" t="s">
        <v>148</v>
      </c>
      <c r="Y127" s="12" t="s">
        <v>149</v>
      </c>
      <c r="Z127" s="12" t="s">
        <v>150</v>
      </c>
      <c r="AA127" s="1" t="str">
        <f>CONCATENATE(TEs!B19," ",TEs!A19)</f>
        <v>Dalton Schultz</v>
      </c>
      <c r="AB127" t="str">
        <f>TEs!E19</f>
        <v>TE</v>
      </c>
      <c r="AC127" t="str">
        <f>TEs!C19</f>
        <v>Texans</v>
      </c>
      <c r="AD127">
        <f>TEs!D19</f>
        <v>14</v>
      </c>
      <c r="AE127">
        <f>TEs!O19</f>
        <v>98</v>
      </c>
      <c r="AF127">
        <f>TEs!P19</f>
        <v>-1</v>
      </c>
      <c r="AG127">
        <f>TEs!T19</f>
        <v>0</v>
      </c>
      <c r="AH127">
        <f>TEs!R19</f>
        <v>-10</v>
      </c>
      <c r="AI127">
        <f t="shared" si="48"/>
        <v>-1</v>
      </c>
      <c r="AJ127" t="str">
        <f t="shared" si="40"/>
        <v>Dalton Schultz</v>
      </c>
      <c r="AK127">
        <f t="shared" si="41"/>
        <v>0</v>
      </c>
      <c r="AL127">
        <f t="shared" si="42"/>
        <v>-1</v>
      </c>
      <c r="AM127">
        <f t="shared" si="43"/>
        <v>-1</v>
      </c>
      <c r="AN127">
        <f t="shared" si="53"/>
        <v>1</v>
      </c>
      <c r="AO127">
        <f t="shared" si="54"/>
        <v>1</v>
      </c>
      <c r="AP127">
        <f t="shared" si="55"/>
        <v>1</v>
      </c>
      <c r="AQ127">
        <f t="shared" si="56"/>
        <v>1</v>
      </c>
    </row>
    <row r="128" spans="2:43" x14ac:dyDescent="0.35">
      <c r="B128" t="str">
        <f t="shared" si="27"/>
        <v xml:space="preserve">&lt;li&gt; Chig Okonkwo, TE, Titans. Bye: 5.  &lt;/li&gt;  </v>
      </c>
      <c r="C128" t="str">
        <f t="shared" si="28"/>
        <v xml:space="preserve">&lt;li&gt; Chig Okonkwo, TE, Titans. Bye: 5.  -- &lt;b&gt;$1&lt;/b&gt; &lt;/li&gt;  </v>
      </c>
      <c r="D128" t="str">
        <f t="shared" si="29"/>
        <v xml:space="preserve">&lt;li&gt; Chig Okonkwo, TE, Titans. Bye: 5.  -- &lt;b&gt;$1&lt;/b&gt; &lt;/li&gt;  </v>
      </c>
      <c r="E128" t="str">
        <f t="shared" si="30"/>
        <v xml:space="preserve">&lt;li&gt; Chig Okonkwo, TE, Titans. Bye: 5.  -- &lt;b&gt;$1&lt;/b&gt; &lt;/li&gt;  </v>
      </c>
      <c r="F128" t="str">
        <f t="shared" si="31"/>
        <v xml:space="preserve">&lt;li&gt; Chig Okonkwo, TE, Titans. Bye: 5.  -- &lt;b&gt;$1&lt;/b&gt; &lt;/li&gt;  </v>
      </c>
      <c r="G128" t="s">
        <v>139</v>
      </c>
      <c r="H128" t="s">
        <v>140</v>
      </c>
      <c r="I128" t="s">
        <v>141</v>
      </c>
      <c r="J128" t="s">
        <v>142</v>
      </c>
      <c r="K128" t="s">
        <v>143</v>
      </c>
      <c r="L128" t="s">
        <v>144</v>
      </c>
      <c r="M128" t="s">
        <v>145</v>
      </c>
      <c r="N128" t="s">
        <v>146</v>
      </c>
      <c r="O128" t="str">
        <f t="shared" si="32"/>
        <v xml:space="preserve">
</v>
      </c>
      <c r="P128" t="str">
        <f t="shared" si="33"/>
        <v xml:space="preserve"> </v>
      </c>
      <c r="Q128" t="str">
        <f t="shared" si="34"/>
        <v/>
      </c>
      <c r="R128" t="str">
        <f t="shared" si="35"/>
        <v/>
      </c>
      <c r="S128" t="str">
        <f t="shared" si="36"/>
        <v/>
      </c>
      <c r="T128" t="str">
        <f t="shared" si="37"/>
        <v/>
      </c>
      <c r="U128" t="str">
        <f t="shared" si="38"/>
        <v/>
      </c>
      <c r="V128">
        <f t="shared" si="39"/>
        <v>127</v>
      </c>
      <c r="W128" s="11" t="s">
        <v>147</v>
      </c>
      <c r="X128" s="12" t="s">
        <v>148</v>
      </c>
      <c r="Y128" s="12" t="s">
        <v>149</v>
      </c>
      <c r="Z128" s="12" t="s">
        <v>150</v>
      </c>
      <c r="AA128" s="1" t="str">
        <f>CONCATENATE(TEs!B20," ",TEs!A20)</f>
        <v>Chig Okonkwo</v>
      </c>
      <c r="AB128" t="str">
        <f>TEs!E20</f>
        <v>TE</v>
      </c>
      <c r="AC128" t="str">
        <f>TEs!C20</f>
        <v>Titans</v>
      </c>
      <c r="AD128">
        <f>TEs!D20</f>
        <v>5</v>
      </c>
      <c r="AE128">
        <f>TEs!O20</f>
        <v>89</v>
      </c>
      <c r="AF128">
        <f>TEs!P20</f>
        <v>-10</v>
      </c>
      <c r="AG128">
        <f>TEs!T20</f>
        <v>-10</v>
      </c>
      <c r="AH128">
        <f>TEs!R20</f>
        <v>-14</v>
      </c>
      <c r="AI128">
        <f t="shared" si="48"/>
        <v>-10</v>
      </c>
      <c r="AJ128" t="str">
        <f t="shared" si="40"/>
        <v>Chig Okonkwo</v>
      </c>
      <c r="AK128">
        <f t="shared" si="41"/>
        <v>-5</v>
      </c>
      <c r="AL128">
        <f t="shared" si="42"/>
        <v>-4</v>
      </c>
      <c r="AM128">
        <f t="shared" si="43"/>
        <v>-4</v>
      </c>
      <c r="AN128">
        <f t="shared" si="53"/>
        <v>1</v>
      </c>
      <c r="AO128">
        <f t="shared" si="54"/>
        <v>1</v>
      </c>
      <c r="AP128">
        <f t="shared" si="55"/>
        <v>1</v>
      </c>
      <c r="AQ128">
        <f t="shared" si="56"/>
        <v>1</v>
      </c>
    </row>
    <row r="129" spans="2:43" x14ac:dyDescent="0.35">
      <c r="B129" t="str">
        <f t="shared" si="27"/>
        <v xml:space="preserve">&lt;li&gt; Cade Otton, TE, Buccaneers. Bye: 11.  &lt;/li&gt;  </v>
      </c>
      <c r="C129" t="str">
        <f t="shared" si="28"/>
        <v xml:space="preserve">&lt;li&gt; Cade Otton, TE, Buccaneers. Bye: 11.  -- &lt;b&gt;$1&lt;/b&gt; &lt;/li&gt;  </v>
      </c>
      <c r="D129" t="str">
        <f t="shared" si="29"/>
        <v xml:space="preserve">&lt;li&gt; Cade Otton, TE, Buccaneers. Bye: 11.  -- &lt;b&gt;$1&lt;/b&gt; &lt;/li&gt;  </v>
      </c>
      <c r="E129" t="str">
        <f t="shared" si="30"/>
        <v xml:space="preserve">&lt;li&gt; Cade Otton, TE, Buccaneers. Bye: 11.  -- &lt;b&gt;$1&lt;/b&gt; &lt;/li&gt;  </v>
      </c>
      <c r="F129" t="str">
        <f t="shared" si="31"/>
        <v xml:space="preserve">&lt;li&gt; Cade Otton, TE, Buccaneers. Bye: 11.  -- &lt;b&gt;$1&lt;/b&gt; &lt;/li&gt;  </v>
      </c>
      <c r="G129" t="s">
        <v>139</v>
      </c>
      <c r="H129" t="s">
        <v>140</v>
      </c>
      <c r="I129" t="s">
        <v>141</v>
      </c>
      <c r="J129" t="s">
        <v>142</v>
      </c>
      <c r="K129" t="s">
        <v>143</v>
      </c>
      <c r="L129" t="s">
        <v>144</v>
      </c>
      <c r="M129" t="s">
        <v>145</v>
      </c>
      <c r="N129" t="s">
        <v>146</v>
      </c>
      <c r="O129" t="str">
        <f t="shared" si="32"/>
        <v xml:space="preserve">
</v>
      </c>
      <c r="P129" t="str">
        <f t="shared" si="33"/>
        <v xml:space="preserve"> </v>
      </c>
      <c r="Q129" t="str">
        <f t="shared" si="34"/>
        <v/>
      </c>
      <c r="R129" t="str">
        <f t="shared" si="35"/>
        <v/>
      </c>
      <c r="S129" t="str">
        <f t="shared" si="36"/>
        <v/>
      </c>
      <c r="T129" t="str">
        <f t="shared" si="37"/>
        <v/>
      </c>
      <c r="U129" t="str">
        <f t="shared" si="38"/>
        <v/>
      </c>
      <c r="V129">
        <f t="shared" si="39"/>
        <v>128</v>
      </c>
      <c r="W129" s="11" t="s">
        <v>147</v>
      </c>
      <c r="X129" s="12" t="s">
        <v>148</v>
      </c>
      <c r="Y129" s="12" t="s">
        <v>149</v>
      </c>
      <c r="Z129" s="12" t="s">
        <v>150</v>
      </c>
      <c r="AA129" s="1" t="str">
        <f>CONCATENATE(TEs!B21," ",TEs!A21)</f>
        <v>Cade Otton</v>
      </c>
      <c r="AB129" t="str">
        <f>TEs!E21</f>
        <v>TE</v>
      </c>
      <c r="AC129" t="str">
        <f>TEs!C21</f>
        <v>Buccaneers</v>
      </c>
      <c r="AD129">
        <f>TEs!D21</f>
        <v>11</v>
      </c>
      <c r="AE129">
        <f>TEs!O21</f>
        <v>88</v>
      </c>
      <c r="AF129">
        <f>TEs!P21</f>
        <v>-11</v>
      </c>
      <c r="AG129">
        <f>TEs!T21</f>
        <v>-7</v>
      </c>
      <c r="AH129">
        <f>TEs!R21</f>
        <v>-23</v>
      </c>
      <c r="AI129">
        <f t="shared" si="48"/>
        <v>-11</v>
      </c>
      <c r="AJ129" t="str">
        <f t="shared" si="40"/>
        <v>Cade Otton</v>
      </c>
      <c r="AK129">
        <f t="shared" si="41"/>
        <v>-5</v>
      </c>
      <c r="AL129">
        <f t="shared" si="42"/>
        <v>-5</v>
      </c>
      <c r="AM129">
        <f t="shared" si="43"/>
        <v>-5</v>
      </c>
      <c r="AN129">
        <f t="shared" si="53"/>
        <v>1</v>
      </c>
      <c r="AO129">
        <f t="shared" si="54"/>
        <v>1</v>
      </c>
      <c r="AP129">
        <f t="shared" si="55"/>
        <v>1</v>
      </c>
      <c r="AQ129">
        <f t="shared" si="56"/>
        <v>1</v>
      </c>
    </row>
    <row r="130" spans="2:43" x14ac:dyDescent="0.35">
      <c r="B130" t="str">
        <f t="shared" ref="B130:B193" si="57">IF(AA130&lt;&gt;AC130,CONCATENATE(I130,AA130,L130,AB130,L130,AC130,M130,N130,AD130,M130,J130,P130,Q130,R130,S130,T130,U130),CONCATENATE(I130,AA130,L130,AB130,M130,N130,AD130,M130,J130,P130,Q130,R130,S130,T130,U130))</f>
        <v xml:space="preserve">&lt;li&gt; Darren Waller, TE, Giants. Bye: 11.  &lt;/li&gt;  </v>
      </c>
      <c r="C130" t="str">
        <f t="shared" ref="C130:C193" si="58">IF(AA130&lt;&gt;AC130,CONCATENATE(I130,AA130,L130,AB130,L130,AC130,M130,N130,AD130,M130,W130,X130,Z130,AN130,Y130,J130,P130,Q130,R130,S130,T130,U130),CONCATENATE(I130,AA130,L130,AB130,M130,N130,AD130,M130,W130,X130,Z130,AN130,Y130,J130,P130,Q130,R130,S130,T130,U130))</f>
        <v xml:space="preserve">&lt;li&gt; Darren Waller, TE, Giants. Bye: 11.  -- &lt;b&gt;$1&lt;/b&gt; &lt;/li&gt;  </v>
      </c>
      <c r="D130" t="str">
        <f t="shared" ref="D130:D193" si="59">IF(AA130&lt;&gt;AC130,CONCATENATE(I130,AA130,L130,AB130,L130,AC130,M130,N130,AD130,M130,W130,X130,Z130,AO130,Y130,J130,P130,Q130,R130,S130,T130,U130),CONCATENATE(I130,AA130,L130,AB130,M130,N130,AD130,M130,W130,X130,Z130,AO130,Y130,J130,P130,Q130,R130,S130,T130,U130))</f>
        <v xml:space="preserve">&lt;li&gt; Darren Waller, TE, Giants. Bye: 11.  -- &lt;b&gt;$1&lt;/b&gt; &lt;/li&gt;  </v>
      </c>
      <c r="E130" t="str">
        <f t="shared" ref="E130:E193" si="60">IF(AA130&lt;&gt;AC130,CONCATENATE(I130,AA130,L130,AB130,L130,AC130,M130,N130,AD130,M130,W130,X130,Z130,AP130,Y130,J130,P130,Q130,R130,S130,T130,U130),CONCATENATE(I130,AA130,L130,AB130,M130,N130,AD130,M130,W130,X130,Z130,AP130,Y130,J130,P130,Q130,R130,S130,T130,U130))</f>
        <v xml:space="preserve">&lt;li&gt; Darren Waller, TE, Giants. Bye: 11.  -- &lt;b&gt;$1&lt;/b&gt; &lt;/li&gt;  </v>
      </c>
      <c r="F130" t="str">
        <f t="shared" ref="F130:F193" si="61">IF(AA130&lt;&gt;AC130,CONCATENATE(I130,AA130,L130,AB130,L130,AC130,M130,N130,AD130,M130,W130,X130,Z130,AQ130,Y130,J130,P130,Q130,R130,S130,T130,U130),CONCATENATE(I130,AA130,L130,AB130,M130,N130,AD130,M130,W130,X130,Z130,AQ130,Y130,J130,P130,Q130,R130,S130,T130,U130))</f>
        <v xml:space="preserve">&lt;li&gt; Darren Waller, TE, Giants. Bye: 11.  -- &lt;b&gt;$1&lt;/b&gt; &lt;/li&gt;  </v>
      </c>
      <c r="G130" t="s">
        <v>139</v>
      </c>
      <c r="H130" t="s">
        <v>140</v>
      </c>
      <c r="I130" t="s">
        <v>141</v>
      </c>
      <c r="J130" t="s">
        <v>142</v>
      </c>
      <c r="K130" t="s">
        <v>143</v>
      </c>
      <c r="L130" t="s">
        <v>144</v>
      </c>
      <c r="M130" t="s">
        <v>145</v>
      </c>
      <c r="N130" t="s">
        <v>146</v>
      </c>
      <c r="O130" t="str">
        <f t="shared" ref="O130:O193" si="62">CHAR(10)</f>
        <v xml:space="preserve">
</v>
      </c>
      <c r="P130" t="str">
        <f t="shared" ref="P130:P193" si="63">IF(MOD(V130,5)=0,CONCATENATE(O130,O130,K130,K130,O130,O130,O130)," ")</f>
        <v xml:space="preserve"> </v>
      </c>
      <c r="Q130" t="str">
        <f t="shared" ref="Q130:Q193" si="64">IF(V130=5,CONCATENATE(O130,O130,O130,K130,O130,"&lt;center&gt;",O130,O130,"&lt;?php",O130,Q$1,O130,"?&gt;",O130,O130,"&lt;/center&gt;",O130,K130,O130,O130,O130,O130),"")</f>
        <v/>
      </c>
      <c r="R130" t="str">
        <f t="shared" ref="R130:R193" si="65">IF(V130=10,CONCATENATE(O130,O130,O130,K130,O130,"&lt;center&gt;",O130,O130,"&lt;?php",O130,R$1,O130,"?&gt;",O130,O130,"&lt;/center&gt;",O130,K130,O130,O130,O130,O130),"")</f>
        <v/>
      </c>
      <c r="S130" t="str">
        <f t="shared" ref="S130:S193" si="66">IF(V130=15,CONCATENATE(O130,O130,O130,K130,O130,"&lt;center&gt;",O130,O130,"&lt;?php",O130,S$1,O130,"?&gt;",O130,O130,"&lt;/center&gt;",O130,K130,O130,O130,O130,O130),"")</f>
        <v/>
      </c>
      <c r="T130" t="str">
        <f t="shared" ref="T130:T193" si="67">IF(V130=20,CONCATENATE(O130,O130,O130,K130,O130,"&lt;center&gt;",O130,O130,"&lt;?php",O130,T$1,O130,"?&gt;",O130,O130,"&lt;/center&gt;",O130,K130,O130,O130,O130,O130),"")</f>
        <v/>
      </c>
      <c r="U130" t="str">
        <f t="shared" ref="U130:U193" si="68">IF(V130=25,CONCATENATE(O130,O130,O130,O130,"&lt;?php",O130,U$1,O130,"?&gt;",O130,O130,O130,O130,O130),"")</f>
        <v/>
      </c>
      <c r="V130">
        <f t="shared" ref="V130:V193" si="69">V129+1</f>
        <v>129</v>
      </c>
      <c r="W130" s="11" t="s">
        <v>147</v>
      </c>
      <c r="X130" s="12" t="s">
        <v>148</v>
      </c>
      <c r="Y130" s="12" t="s">
        <v>149</v>
      </c>
      <c r="Z130" s="12" t="s">
        <v>150</v>
      </c>
      <c r="AA130" s="1" t="str">
        <f>CONCATENATE(TEs!B22," ",TEs!A22)</f>
        <v>Darren Waller</v>
      </c>
      <c r="AB130" t="str">
        <f>TEs!E22</f>
        <v>TE</v>
      </c>
      <c r="AC130" t="str">
        <f>TEs!C22</f>
        <v>Giants</v>
      </c>
      <c r="AD130">
        <f>TEs!D22</f>
        <v>11</v>
      </c>
      <c r="AE130">
        <f>TEs!O22</f>
        <v>73</v>
      </c>
      <c r="AF130">
        <f>TEs!P22</f>
        <v>-26</v>
      </c>
      <c r="AG130">
        <f>TEs!T22</f>
        <v>-20</v>
      </c>
      <c r="AH130">
        <f>TEs!R22</f>
        <v>-42</v>
      </c>
      <c r="AI130">
        <f t="shared" si="48"/>
        <v>-26</v>
      </c>
      <c r="AJ130" t="str">
        <f t="shared" ref="AJ130:AJ193" si="70">AA130</f>
        <v>Darren Waller</v>
      </c>
      <c r="AK130">
        <f t="shared" ref="AK130:AK193" si="71">ROUNDDOWN(AF130/2,0)</f>
        <v>-13</v>
      </c>
      <c r="AL130">
        <f t="shared" ref="AL130:AL193" si="72">ROUNDUP(0.37*AF130,0)</f>
        <v>-10</v>
      </c>
      <c r="AM130">
        <f t="shared" ref="AM130:AM193" si="73">ROUNDUP(0.4*AF130,0)</f>
        <v>-11</v>
      </c>
      <c r="AN130">
        <f t="shared" si="53"/>
        <v>1</v>
      </c>
      <c r="AO130">
        <f t="shared" si="54"/>
        <v>1</v>
      </c>
      <c r="AP130">
        <f t="shared" si="55"/>
        <v>1</v>
      </c>
      <c r="AQ130">
        <f t="shared" si="56"/>
        <v>1</v>
      </c>
    </row>
    <row r="131" spans="2:43" x14ac:dyDescent="0.35">
      <c r="B131" t="str">
        <f t="shared" si="57"/>
        <v xml:space="preserve">&lt;li&gt; Donald Parham, TE, Chargers. Bye: 5.  &lt;/li&gt; 
&lt;br&gt;&lt;br&gt;
</v>
      </c>
      <c r="C131" t="str">
        <f t="shared" si="58"/>
        <v xml:space="preserve">&lt;li&gt; Donald Parham, TE, Chargers. Bye: 5.  -- &lt;b&gt;$1&lt;/b&gt; &lt;/li&gt; 
&lt;br&gt;&lt;br&gt;
</v>
      </c>
      <c r="D131" t="str">
        <f t="shared" si="59"/>
        <v xml:space="preserve">&lt;li&gt; Donald Parham, TE, Chargers. Bye: 5.  -- &lt;b&gt;$1&lt;/b&gt; &lt;/li&gt; 
&lt;br&gt;&lt;br&gt;
</v>
      </c>
      <c r="E131" t="str">
        <f t="shared" si="60"/>
        <v xml:space="preserve">&lt;li&gt; Donald Parham, TE, Chargers. Bye: 5.  -- &lt;b&gt;$1&lt;/b&gt; &lt;/li&gt; 
&lt;br&gt;&lt;br&gt;
</v>
      </c>
      <c r="F131" t="str">
        <f t="shared" si="61"/>
        <v xml:space="preserve">&lt;li&gt; Donald Parham, TE, Chargers. Bye: 5.  -- &lt;b&gt;$1&lt;/b&gt; &lt;/li&gt; 
&lt;br&gt;&lt;br&gt;
</v>
      </c>
      <c r="G131" t="s">
        <v>139</v>
      </c>
      <c r="H131" t="s">
        <v>140</v>
      </c>
      <c r="I131" t="s">
        <v>141</v>
      </c>
      <c r="J131" t="s">
        <v>142</v>
      </c>
      <c r="K131" t="s">
        <v>143</v>
      </c>
      <c r="L131" t="s">
        <v>144</v>
      </c>
      <c r="M131" t="s">
        <v>145</v>
      </c>
      <c r="N131" t="s">
        <v>146</v>
      </c>
      <c r="O131" t="str">
        <f t="shared" si="62"/>
        <v xml:space="preserve">
</v>
      </c>
      <c r="P131" t="str">
        <f t="shared" si="63"/>
        <v xml:space="preserve">
&lt;br&gt;&lt;br&gt;
</v>
      </c>
      <c r="Q131" t="str">
        <f t="shared" si="64"/>
        <v/>
      </c>
      <c r="R131" t="str">
        <f t="shared" si="65"/>
        <v/>
      </c>
      <c r="S131" t="str">
        <f t="shared" si="66"/>
        <v/>
      </c>
      <c r="T131" t="str">
        <f t="shared" si="67"/>
        <v/>
      </c>
      <c r="U131" t="str">
        <f t="shared" si="68"/>
        <v/>
      </c>
      <c r="V131">
        <f t="shared" si="69"/>
        <v>130</v>
      </c>
      <c r="W131" s="11" t="s">
        <v>147</v>
      </c>
      <c r="X131" s="12" t="s">
        <v>148</v>
      </c>
      <c r="Y131" s="12" t="s">
        <v>149</v>
      </c>
      <c r="Z131" s="12" t="s">
        <v>150</v>
      </c>
      <c r="AA131" s="1" t="str">
        <f>CONCATENATE(TEs!B23," ",TEs!A23)</f>
        <v>Donald Parham</v>
      </c>
      <c r="AB131" t="str">
        <f>TEs!E23</f>
        <v>TE</v>
      </c>
      <c r="AC131" t="str">
        <f>TEs!C23</f>
        <v>Chargers</v>
      </c>
      <c r="AD131">
        <f>TEs!D23</f>
        <v>5</v>
      </c>
      <c r="AE131">
        <f>TEs!O23</f>
        <v>78</v>
      </c>
      <c r="AF131">
        <f>TEs!P23</f>
        <v>-21</v>
      </c>
      <c r="AG131">
        <f>TEs!T23</f>
        <v>-11</v>
      </c>
      <c r="AH131">
        <f>TEs!R23</f>
        <v>-43</v>
      </c>
      <c r="AI131">
        <f t="shared" si="48"/>
        <v>-21</v>
      </c>
      <c r="AJ131" t="str">
        <f t="shared" si="70"/>
        <v>Donald Parham</v>
      </c>
      <c r="AK131">
        <f t="shared" si="71"/>
        <v>-10</v>
      </c>
      <c r="AL131">
        <f t="shared" si="72"/>
        <v>-8</v>
      </c>
      <c r="AM131">
        <f t="shared" si="73"/>
        <v>-9</v>
      </c>
      <c r="AN131">
        <f t="shared" si="53"/>
        <v>1</v>
      </c>
      <c r="AO131">
        <f t="shared" si="54"/>
        <v>1</v>
      </c>
      <c r="AP131">
        <f t="shared" si="55"/>
        <v>1</v>
      </c>
      <c r="AQ131">
        <f t="shared" si="56"/>
        <v>1</v>
      </c>
    </row>
    <row r="132" spans="2:43" x14ac:dyDescent="0.35">
      <c r="B132" t="str">
        <f t="shared" si="57"/>
        <v xml:space="preserve">&lt;li&gt; Hunter Henry, TE, Patriots. Bye: 14.  &lt;/li&gt;  </v>
      </c>
      <c r="C132" t="str">
        <f t="shared" si="58"/>
        <v xml:space="preserve">&lt;li&gt; Hunter Henry, TE, Patriots. Bye: 14.  -- &lt;b&gt;$1&lt;/b&gt; &lt;/li&gt;  </v>
      </c>
      <c r="D132" t="str">
        <f t="shared" si="59"/>
        <v xml:space="preserve">&lt;li&gt; Hunter Henry, TE, Patriots. Bye: 14.  -- &lt;b&gt;$1&lt;/b&gt; &lt;/li&gt;  </v>
      </c>
      <c r="E132" t="str">
        <f t="shared" si="60"/>
        <v xml:space="preserve">&lt;li&gt; Hunter Henry, TE, Patriots. Bye: 14.  -- &lt;b&gt;$1&lt;/b&gt; &lt;/li&gt;  </v>
      </c>
      <c r="F132" t="str">
        <f t="shared" si="61"/>
        <v xml:space="preserve">&lt;li&gt; Hunter Henry, TE, Patriots. Bye: 14.  -- &lt;b&gt;$1&lt;/b&gt; &lt;/li&gt;  </v>
      </c>
      <c r="G132" t="s">
        <v>139</v>
      </c>
      <c r="H132" t="s">
        <v>140</v>
      </c>
      <c r="I132" t="s">
        <v>141</v>
      </c>
      <c r="J132" t="s">
        <v>142</v>
      </c>
      <c r="K132" t="s">
        <v>143</v>
      </c>
      <c r="L132" t="s">
        <v>144</v>
      </c>
      <c r="M132" t="s">
        <v>145</v>
      </c>
      <c r="N132" t="s">
        <v>146</v>
      </c>
      <c r="O132" t="str">
        <f t="shared" si="62"/>
        <v xml:space="preserve">
</v>
      </c>
      <c r="P132" t="str">
        <f t="shared" si="63"/>
        <v xml:space="preserve"> </v>
      </c>
      <c r="Q132" t="str">
        <f t="shared" si="64"/>
        <v/>
      </c>
      <c r="R132" t="str">
        <f t="shared" si="65"/>
        <v/>
      </c>
      <c r="S132" t="str">
        <f t="shared" si="66"/>
        <v/>
      </c>
      <c r="T132" t="str">
        <f t="shared" si="67"/>
        <v/>
      </c>
      <c r="U132" t="str">
        <f t="shared" si="68"/>
        <v/>
      </c>
      <c r="V132">
        <f t="shared" si="69"/>
        <v>131</v>
      </c>
      <c r="W132" s="11" t="s">
        <v>147</v>
      </c>
      <c r="X132" s="12" t="s">
        <v>148</v>
      </c>
      <c r="Y132" s="12" t="s">
        <v>149</v>
      </c>
      <c r="Z132" s="12" t="s">
        <v>150</v>
      </c>
      <c r="AA132" s="1" t="str">
        <f>CONCATENATE(TEs!B24," ",TEs!A24)</f>
        <v>Hunter Henry</v>
      </c>
      <c r="AB132" t="str">
        <f>TEs!E24</f>
        <v>TE</v>
      </c>
      <c r="AC132" t="str">
        <f>TEs!C24</f>
        <v>Patriots</v>
      </c>
      <c r="AD132">
        <f>TEs!D24</f>
        <v>14</v>
      </c>
      <c r="AE132">
        <f>TEs!O24</f>
        <v>76</v>
      </c>
      <c r="AF132">
        <f>TEs!P24</f>
        <v>-23</v>
      </c>
      <c r="AG132">
        <f>TEs!T24</f>
        <v>-12</v>
      </c>
      <c r="AH132">
        <f>TEs!R24</f>
        <v>-43</v>
      </c>
      <c r="AI132">
        <f t="shared" si="48"/>
        <v>-23</v>
      </c>
      <c r="AJ132" t="str">
        <f t="shared" si="70"/>
        <v>Hunter Henry</v>
      </c>
      <c r="AK132">
        <f t="shared" si="71"/>
        <v>-11</v>
      </c>
      <c r="AL132">
        <f t="shared" si="72"/>
        <v>-9</v>
      </c>
      <c r="AM132">
        <f t="shared" si="73"/>
        <v>-10</v>
      </c>
      <c r="AN132">
        <f t="shared" si="53"/>
        <v>1</v>
      </c>
      <c r="AO132">
        <f t="shared" si="54"/>
        <v>1</v>
      </c>
      <c r="AP132">
        <f t="shared" si="55"/>
        <v>1</v>
      </c>
      <c r="AQ132">
        <f t="shared" si="56"/>
        <v>1</v>
      </c>
    </row>
    <row r="133" spans="2:43" x14ac:dyDescent="0.35">
      <c r="B133" t="str">
        <f t="shared" si="57"/>
        <v xml:space="preserve">&lt;li&gt; Isaiah Likely, TE, Ravens. Bye: 14.  &lt;/li&gt;  </v>
      </c>
      <c r="C133" t="str">
        <f t="shared" si="58"/>
        <v xml:space="preserve">&lt;li&gt; Isaiah Likely, TE, Ravens. Bye: 14.  -- &lt;b&gt;$1&lt;/b&gt; &lt;/li&gt;  </v>
      </c>
      <c r="D133" t="str">
        <f t="shared" si="59"/>
        <v xml:space="preserve">&lt;li&gt; Isaiah Likely, TE, Ravens. Bye: 14.  -- &lt;b&gt;$1&lt;/b&gt; &lt;/li&gt;  </v>
      </c>
      <c r="E133" t="str">
        <f t="shared" si="60"/>
        <v xml:space="preserve">&lt;li&gt; Isaiah Likely, TE, Ravens. Bye: 14.  -- &lt;b&gt;$1&lt;/b&gt; &lt;/li&gt;  </v>
      </c>
      <c r="F133" t="str">
        <f t="shared" si="61"/>
        <v xml:space="preserve">&lt;li&gt; Isaiah Likely, TE, Ravens. Bye: 14.  -- &lt;b&gt;$1&lt;/b&gt; &lt;/li&gt;  </v>
      </c>
      <c r="G133" t="s">
        <v>139</v>
      </c>
      <c r="H133" t="s">
        <v>140</v>
      </c>
      <c r="I133" t="s">
        <v>141</v>
      </c>
      <c r="J133" t="s">
        <v>142</v>
      </c>
      <c r="K133" t="s">
        <v>143</v>
      </c>
      <c r="L133" t="s">
        <v>144</v>
      </c>
      <c r="M133" t="s">
        <v>145</v>
      </c>
      <c r="N133" t="s">
        <v>146</v>
      </c>
      <c r="O133" t="str">
        <f t="shared" si="62"/>
        <v xml:space="preserve">
</v>
      </c>
      <c r="P133" t="str">
        <f t="shared" si="63"/>
        <v xml:space="preserve"> </v>
      </c>
      <c r="Q133" t="str">
        <f t="shared" si="64"/>
        <v/>
      </c>
      <c r="R133" t="str">
        <f t="shared" si="65"/>
        <v/>
      </c>
      <c r="S133" t="str">
        <f t="shared" si="66"/>
        <v/>
      </c>
      <c r="T133" t="str">
        <f t="shared" si="67"/>
        <v/>
      </c>
      <c r="U133" t="str">
        <f t="shared" si="68"/>
        <v/>
      </c>
      <c r="V133">
        <f t="shared" si="69"/>
        <v>132</v>
      </c>
      <c r="W133" s="11" t="s">
        <v>147</v>
      </c>
      <c r="X133" s="12" t="s">
        <v>148</v>
      </c>
      <c r="Y133" s="12" t="s">
        <v>149</v>
      </c>
      <c r="Z133" s="12" t="s">
        <v>150</v>
      </c>
      <c r="AA133" s="1" t="str">
        <f>CONCATENATE(TEs!B25," ",TEs!A25)</f>
        <v>Isaiah Likely</v>
      </c>
      <c r="AB133" t="str">
        <f>TEs!E25</f>
        <v>TE</v>
      </c>
      <c r="AC133" t="str">
        <f>TEs!C25</f>
        <v>Ravens</v>
      </c>
      <c r="AD133">
        <f>TEs!D25</f>
        <v>14</v>
      </c>
      <c r="AE133">
        <f>TEs!O25</f>
        <v>83</v>
      </c>
      <c r="AF133">
        <f>TEs!P25</f>
        <v>-16</v>
      </c>
      <c r="AG133">
        <f>TEs!T25</f>
        <v>-3</v>
      </c>
      <c r="AH133">
        <f>TEs!R25</f>
        <v>-50</v>
      </c>
      <c r="AI133">
        <f t="shared" si="48"/>
        <v>-16</v>
      </c>
      <c r="AJ133" t="str">
        <f t="shared" si="70"/>
        <v>Isaiah Likely</v>
      </c>
      <c r="AK133">
        <f t="shared" si="71"/>
        <v>-8</v>
      </c>
      <c r="AL133">
        <f t="shared" si="72"/>
        <v>-6</v>
      </c>
      <c r="AM133">
        <f t="shared" si="73"/>
        <v>-7</v>
      </c>
      <c r="AN133">
        <f t="shared" si="53"/>
        <v>1</v>
      </c>
      <c r="AO133">
        <f t="shared" si="54"/>
        <v>1</v>
      </c>
      <c r="AP133">
        <f t="shared" si="55"/>
        <v>1</v>
      </c>
      <c r="AQ133">
        <f t="shared" si="56"/>
        <v>1</v>
      </c>
    </row>
    <row r="134" spans="2:43" x14ac:dyDescent="0.35">
      <c r="B134" t="str">
        <f t="shared" si="57"/>
        <v xml:space="preserve">&lt;li&gt; Luke Musgrave, TE, Packers. Bye: 10.  &lt;/li&gt;  </v>
      </c>
      <c r="C134" t="str">
        <f t="shared" si="58"/>
        <v xml:space="preserve">&lt;li&gt; Luke Musgrave, TE, Packers. Bye: 10.  -- &lt;b&gt;$1&lt;/b&gt; &lt;/li&gt;  </v>
      </c>
      <c r="D134" t="str">
        <f t="shared" si="59"/>
        <v xml:space="preserve">&lt;li&gt; Luke Musgrave, TE, Packers. Bye: 10.  -- &lt;b&gt;$1&lt;/b&gt; &lt;/li&gt;  </v>
      </c>
      <c r="E134" t="str">
        <f t="shared" si="60"/>
        <v xml:space="preserve">&lt;li&gt; Luke Musgrave, TE, Packers. Bye: 10.  -- &lt;b&gt;$1&lt;/b&gt; &lt;/li&gt;  </v>
      </c>
      <c r="F134" t="str">
        <f t="shared" si="61"/>
        <v xml:space="preserve">&lt;li&gt; Luke Musgrave, TE, Packers. Bye: 10.  -- &lt;b&gt;$1&lt;/b&gt; &lt;/li&gt;  </v>
      </c>
      <c r="G134" t="s">
        <v>139</v>
      </c>
      <c r="H134" t="s">
        <v>140</v>
      </c>
      <c r="I134" t="s">
        <v>141</v>
      </c>
      <c r="J134" t="s">
        <v>142</v>
      </c>
      <c r="K134" t="s">
        <v>143</v>
      </c>
      <c r="L134" t="s">
        <v>144</v>
      </c>
      <c r="M134" t="s">
        <v>145</v>
      </c>
      <c r="N134" t="s">
        <v>146</v>
      </c>
      <c r="O134" t="str">
        <f t="shared" si="62"/>
        <v xml:space="preserve">
</v>
      </c>
      <c r="P134" t="str">
        <f t="shared" si="63"/>
        <v xml:space="preserve"> </v>
      </c>
      <c r="Q134" t="str">
        <f t="shared" si="64"/>
        <v/>
      </c>
      <c r="R134" t="str">
        <f t="shared" si="65"/>
        <v/>
      </c>
      <c r="S134" t="str">
        <f t="shared" si="66"/>
        <v/>
      </c>
      <c r="T134" t="str">
        <f t="shared" si="67"/>
        <v/>
      </c>
      <c r="U134" t="str">
        <f t="shared" si="68"/>
        <v/>
      </c>
      <c r="V134">
        <f t="shared" si="69"/>
        <v>133</v>
      </c>
      <c r="W134" s="11" t="s">
        <v>147</v>
      </c>
      <c r="X134" s="12" t="s">
        <v>148</v>
      </c>
      <c r="Y134" s="12" t="s">
        <v>149</v>
      </c>
      <c r="Z134" s="12" t="s">
        <v>150</v>
      </c>
      <c r="AA134" s="1" t="str">
        <f>CONCATENATE(TEs!B26," ",TEs!A26)</f>
        <v>Luke Musgrave</v>
      </c>
      <c r="AB134" t="str">
        <f>TEs!E26</f>
        <v>TE</v>
      </c>
      <c r="AC134" t="str">
        <f>TEs!C26</f>
        <v>Packers</v>
      </c>
      <c r="AD134">
        <f>TEs!D26</f>
        <v>10</v>
      </c>
      <c r="AE134">
        <f>TEs!O26</f>
        <v>74</v>
      </c>
      <c r="AF134">
        <f>TEs!P26</f>
        <v>-25</v>
      </c>
      <c r="AG134">
        <f>TEs!T26</f>
        <v>-14</v>
      </c>
      <c r="AH134">
        <f>TEs!R26</f>
        <v>-50</v>
      </c>
      <c r="AI134">
        <f t="shared" si="48"/>
        <v>-25</v>
      </c>
      <c r="AJ134" t="str">
        <f t="shared" si="70"/>
        <v>Luke Musgrave</v>
      </c>
      <c r="AK134">
        <f t="shared" si="71"/>
        <v>-12</v>
      </c>
      <c r="AL134">
        <f t="shared" si="72"/>
        <v>-10</v>
      </c>
      <c r="AM134">
        <f t="shared" si="73"/>
        <v>-10</v>
      </c>
      <c r="AN134">
        <f t="shared" si="53"/>
        <v>1</v>
      </c>
      <c r="AO134">
        <f t="shared" si="54"/>
        <v>1</v>
      </c>
      <c r="AP134">
        <f t="shared" si="55"/>
        <v>1</v>
      </c>
      <c r="AQ134">
        <f t="shared" si="56"/>
        <v>1</v>
      </c>
    </row>
    <row r="135" spans="2:43" x14ac:dyDescent="0.35">
      <c r="B135" t="str">
        <f t="shared" si="57"/>
        <v xml:space="preserve">&lt;li&gt; Jonnu Smith, TE, Dolphins. Bye: 6.  &lt;/li&gt;  </v>
      </c>
      <c r="C135" t="str">
        <f t="shared" si="58"/>
        <v xml:space="preserve">&lt;li&gt; Jonnu Smith, TE, Dolphins. Bye: 6.  -- &lt;b&gt;$1&lt;/b&gt; &lt;/li&gt;  </v>
      </c>
      <c r="D135" t="str">
        <f t="shared" si="59"/>
        <v xml:space="preserve">&lt;li&gt; Jonnu Smith, TE, Dolphins. Bye: 6.  -- &lt;b&gt;$1&lt;/b&gt; &lt;/li&gt;  </v>
      </c>
      <c r="E135" t="str">
        <f t="shared" si="60"/>
        <v xml:space="preserve">&lt;li&gt; Jonnu Smith, TE, Dolphins. Bye: 6.  -- &lt;b&gt;$1&lt;/b&gt; &lt;/li&gt;  </v>
      </c>
      <c r="F135" t="str">
        <f t="shared" si="61"/>
        <v xml:space="preserve">&lt;li&gt; Jonnu Smith, TE, Dolphins. Bye: 6.  -- &lt;b&gt;$1&lt;/b&gt; &lt;/li&gt;  </v>
      </c>
      <c r="G135" t="s">
        <v>139</v>
      </c>
      <c r="H135" t="s">
        <v>140</v>
      </c>
      <c r="I135" t="s">
        <v>141</v>
      </c>
      <c r="J135" t="s">
        <v>142</v>
      </c>
      <c r="K135" t="s">
        <v>143</v>
      </c>
      <c r="L135" t="s">
        <v>144</v>
      </c>
      <c r="M135" t="s">
        <v>145</v>
      </c>
      <c r="N135" t="s">
        <v>146</v>
      </c>
      <c r="O135" t="str">
        <f t="shared" si="62"/>
        <v xml:space="preserve">
</v>
      </c>
      <c r="P135" t="str">
        <f t="shared" si="63"/>
        <v xml:space="preserve"> </v>
      </c>
      <c r="Q135" t="str">
        <f t="shared" si="64"/>
        <v/>
      </c>
      <c r="R135" t="str">
        <f t="shared" si="65"/>
        <v/>
      </c>
      <c r="S135" t="str">
        <f t="shared" si="66"/>
        <v/>
      </c>
      <c r="T135" t="str">
        <f t="shared" si="67"/>
        <v/>
      </c>
      <c r="U135" t="str">
        <f t="shared" si="68"/>
        <v/>
      </c>
      <c r="V135">
        <f t="shared" si="69"/>
        <v>134</v>
      </c>
      <c r="W135" s="11" t="s">
        <v>147</v>
      </c>
      <c r="X135" s="12" t="s">
        <v>148</v>
      </c>
      <c r="Y135" s="12" t="s">
        <v>149</v>
      </c>
      <c r="Z135" s="12" t="s">
        <v>150</v>
      </c>
      <c r="AA135" s="1" t="str">
        <f>CONCATENATE(TEs!B27," ",TEs!A27)</f>
        <v>Jonnu Smith</v>
      </c>
      <c r="AB135" t="str">
        <f>TEs!E27</f>
        <v>TE</v>
      </c>
      <c r="AC135" t="str">
        <f>TEs!C27</f>
        <v>Dolphins</v>
      </c>
      <c r="AD135">
        <f>TEs!D27</f>
        <v>6</v>
      </c>
      <c r="AE135">
        <f>TEs!O27</f>
        <v>73</v>
      </c>
      <c r="AF135">
        <f>TEs!P27</f>
        <v>-26</v>
      </c>
      <c r="AG135">
        <f>TEs!T27</f>
        <v>-16</v>
      </c>
      <c r="AH135">
        <f>TEs!R27</f>
        <v>-53</v>
      </c>
      <c r="AI135">
        <f t="shared" si="48"/>
        <v>-26</v>
      </c>
      <c r="AJ135" t="str">
        <f t="shared" si="70"/>
        <v>Jonnu Smith</v>
      </c>
      <c r="AK135">
        <f t="shared" si="71"/>
        <v>-13</v>
      </c>
      <c r="AL135">
        <f t="shared" si="72"/>
        <v>-10</v>
      </c>
      <c r="AM135">
        <f t="shared" si="73"/>
        <v>-11</v>
      </c>
      <c r="AN135">
        <f t="shared" si="53"/>
        <v>1</v>
      </c>
      <c r="AO135">
        <f t="shared" si="54"/>
        <v>1</v>
      </c>
      <c r="AP135">
        <f t="shared" si="55"/>
        <v>1</v>
      </c>
      <c r="AQ135">
        <f t="shared" si="56"/>
        <v>1</v>
      </c>
    </row>
    <row r="136" spans="2:43" x14ac:dyDescent="0.35">
      <c r="B136" t="str">
        <f t="shared" si="57"/>
        <v xml:space="preserve">&lt;li&gt; Gerald Everett, TE, Bears. Bye: 7.  &lt;/li&gt; 
&lt;br&gt;&lt;br&gt;
</v>
      </c>
      <c r="C136" t="str">
        <f t="shared" si="58"/>
        <v xml:space="preserve">&lt;li&gt; Gerald Everett, TE, Bears. Bye: 7.  -- &lt;b&gt;$1&lt;/b&gt; &lt;/li&gt; 
&lt;br&gt;&lt;br&gt;
</v>
      </c>
      <c r="D136" t="str">
        <f t="shared" si="59"/>
        <v xml:space="preserve">&lt;li&gt; Gerald Everett, TE, Bears. Bye: 7.  -- &lt;b&gt;$1&lt;/b&gt; &lt;/li&gt; 
&lt;br&gt;&lt;br&gt;
</v>
      </c>
      <c r="E136" t="str">
        <f t="shared" si="60"/>
        <v xml:space="preserve">&lt;li&gt; Gerald Everett, TE, Bears. Bye: 7.  -- &lt;b&gt;$1&lt;/b&gt; &lt;/li&gt; 
&lt;br&gt;&lt;br&gt;
</v>
      </c>
      <c r="F136" t="str">
        <f t="shared" si="61"/>
        <v xml:space="preserve">&lt;li&gt; Gerald Everett, TE, Bears. Bye: 7.  -- &lt;b&gt;$1&lt;/b&gt; &lt;/li&gt; 
&lt;br&gt;&lt;br&gt;
</v>
      </c>
      <c r="G136" t="s">
        <v>139</v>
      </c>
      <c r="H136" t="s">
        <v>140</v>
      </c>
      <c r="I136" t="s">
        <v>141</v>
      </c>
      <c r="J136" t="s">
        <v>142</v>
      </c>
      <c r="K136" t="s">
        <v>143</v>
      </c>
      <c r="L136" t="s">
        <v>144</v>
      </c>
      <c r="M136" t="s">
        <v>145</v>
      </c>
      <c r="N136" t="s">
        <v>146</v>
      </c>
      <c r="O136" t="str">
        <f t="shared" si="62"/>
        <v xml:space="preserve">
</v>
      </c>
      <c r="P136" t="str">
        <f t="shared" si="63"/>
        <v xml:space="preserve">
&lt;br&gt;&lt;br&gt;
</v>
      </c>
      <c r="Q136" t="str">
        <f t="shared" si="64"/>
        <v/>
      </c>
      <c r="R136" t="str">
        <f t="shared" si="65"/>
        <v/>
      </c>
      <c r="S136" t="str">
        <f t="shared" si="66"/>
        <v/>
      </c>
      <c r="T136" t="str">
        <f t="shared" si="67"/>
        <v/>
      </c>
      <c r="U136" t="str">
        <f t="shared" si="68"/>
        <v/>
      </c>
      <c r="V136">
        <f t="shared" si="69"/>
        <v>135</v>
      </c>
      <c r="W136" s="11" t="s">
        <v>147</v>
      </c>
      <c r="X136" s="12" t="s">
        <v>148</v>
      </c>
      <c r="Y136" s="12" t="s">
        <v>149</v>
      </c>
      <c r="Z136" s="12" t="s">
        <v>150</v>
      </c>
      <c r="AA136" s="1" t="str">
        <f>CONCATENATE(TEs!B28," ",TEs!A28)</f>
        <v>Gerald Everett</v>
      </c>
      <c r="AB136" t="str">
        <f>TEs!E28</f>
        <v>TE</v>
      </c>
      <c r="AC136" t="str">
        <f>TEs!C28</f>
        <v>Bears</v>
      </c>
      <c r="AD136">
        <f>TEs!D28</f>
        <v>7</v>
      </c>
      <c r="AE136">
        <f>TEs!O28</f>
        <v>63</v>
      </c>
      <c r="AF136">
        <f>TEs!P28</f>
        <v>-36</v>
      </c>
      <c r="AG136">
        <f>TEs!T28</f>
        <v>-24</v>
      </c>
      <c r="AH136">
        <f>TEs!R28</f>
        <v>-53</v>
      </c>
      <c r="AI136">
        <f t="shared" si="48"/>
        <v>-36</v>
      </c>
      <c r="AJ136" t="str">
        <f t="shared" si="70"/>
        <v>Gerald Everett</v>
      </c>
      <c r="AK136">
        <f t="shared" si="71"/>
        <v>-18</v>
      </c>
      <c r="AL136">
        <f t="shared" si="72"/>
        <v>-14</v>
      </c>
      <c r="AM136">
        <f t="shared" si="73"/>
        <v>-15</v>
      </c>
      <c r="AN136">
        <f t="shared" si="53"/>
        <v>1</v>
      </c>
      <c r="AO136">
        <f t="shared" si="54"/>
        <v>1</v>
      </c>
      <c r="AP136">
        <f t="shared" si="55"/>
        <v>1</v>
      </c>
      <c r="AQ136">
        <f t="shared" si="56"/>
        <v>1</v>
      </c>
    </row>
    <row r="137" spans="2:43" x14ac:dyDescent="0.35">
      <c r="B137" t="str">
        <f t="shared" si="57"/>
        <v xml:space="preserve">&lt;li&gt; Noah Gray, TE, Chiefs. Bye: 6.  &lt;/li&gt;  </v>
      </c>
      <c r="C137" t="str">
        <f t="shared" si="58"/>
        <v xml:space="preserve">&lt;li&gt; Noah Gray, TE, Chiefs. Bye: 6.  -- &lt;b&gt;$1&lt;/b&gt; &lt;/li&gt;  </v>
      </c>
      <c r="D137" t="str">
        <f t="shared" si="59"/>
        <v xml:space="preserve">&lt;li&gt; Noah Gray, TE, Chiefs. Bye: 6.  -- &lt;b&gt;$1&lt;/b&gt; &lt;/li&gt;  </v>
      </c>
      <c r="E137" t="str">
        <f t="shared" si="60"/>
        <v xml:space="preserve">&lt;li&gt; Noah Gray, TE, Chiefs. Bye: 6.  -- &lt;b&gt;$1&lt;/b&gt; &lt;/li&gt;  </v>
      </c>
      <c r="F137" t="str">
        <f t="shared" si="61"/>
        <v xml:space="preserve">&lt;li&gt; Noah Gray, TE, Chiefs. Bye: 6.  -- &lt;b&gt;$1&lt;/b&gt; &lt;/li&gt;  </v>
      </c>
      <c r="G137" t="s">
        <v>139</v>
      </c>
      <c r="H137" t="s">
        <v>140</v>
      </c>
      <c r="I137" t="s">
        <v>141</v>
      </c>
      <c r="J137" t="s">
        <v>142</v>
      </c>
      <c r="K137" t="s">
        <v>143</v>
      </c>
      <c r="L137" t="s">
        <v>144</v>
      </c>
      <c r="M137" t="s">
        <v>145</v>
      </c>
      <c r="N137" t="s">
        <v>146</v>
      </c>
      <c r="O137" t="str">
        <f t="shared" si="62"/>
        <v xml:space="preserve">
</v>
      </c>
      <c r="P137" t="str">
        <f t="shared" si="63"/>
        <v xml:space="preserve"> </v>
      </c>
      <c r="Q137" t="str">
        <f t="shared" si="64"/>
        <v/>
      </c>
      <c r="R137" t="str">
        <f t="shared" si="65"/>
        <v/>
      </c>
      <c r="S137" t="str">
        <f t="shared" si="66"/>
        <v/>
      </c>
      <c r="T137" t="str">
        <f t="shared" si="67"/>
        <v/>
      </c>
      <c r="U137" t="str">
        <f t="shared" si="68"/>
        <v/>
      </c>
      <c r="V137">
        <f t="shared" si="69"/>
        <v>136</v>
      </c>
      <c r="W137" s="11" t="s">
        <v>147</v>
      </c>
      <c r="X137" s="12" t="s">
        <v>148</v>
      </c>
      <c r="Y137" s="12" t="s">
        <v>149</v>
      </c>
      <c r="Z137" s="12" t="s">
        <v>150</v>
      </c>
      <c r="AA137" s="1" t="str">
        <f>CONCATENATE(TEs!B29," ",TEs!A29)</f>
        <v>Noah Gray</v>
      </c>
      <c r="AB137" t="str">
        <f>TEs!E29</f>
        <v>TE</v>
      </c>
      <c r="AC137" t="str">
        <f>TEs!C29</f>
        <v>Chiefs</v>
      </c>
      <c r="AD137">
        <f>TEs!D29</f>
        <v>6</v>
      </c>
      <c r="AE137">
        <f>TEs!O29</f>
        <v>74</v>
      </c>
      <c r="AF137">
        <f>TEs!P29</f>
        <v>-25</v>
      </c>
      <c r="AG137">
        <f>TEs!T29</f>
        <v>-12</v>
      </c>
      <c r="AH137">
        <f>TEs!R29</f>
        <v>-58</v>
      </c>
      <c r="AI137">
        <f t="shared" si="48"/>
        <v>-25</v>
      </c>
      <c r="AJ137" t="str">
        <f t="shared" si="70"/>
        <v>Noah Gray</v>
      </c>
      <c r="AK137">
        <f t="shared" si="71"/>
        <v>-12</v>
      </c>
      <c r="AL137">
        <f t="shared" si="72"/>
        <v>-10</v>
      </c>
      <c r="AM137">
        <f t="shared" si="73"/>
        <v>-10</v>
      </c>
      <c r="AN137">
        <f t="shared" si="53"/>
        <v>1</v>
      </c>
      <c r="AO137">
        <f t="shared" si="54"/>
        <v>1</v>
      </c>
      <c r="AP137">
        <f t="shared" si="55"/>
        <v>1</v>
      </c>
      <c r="AQ137">
        <f t="shared" si="56"/>
        <v>1</v>
      </c>
    </row>
    <row r="138" spans="2:43" x14ac:dyDescent="0.35">
      <c r="B138" t="str">
        <f t="shared" si="57"/>
        <v xml:space="preserve">&lt;li&gt; Tucker Kraft, TE, Packers. Bye: 10.  &lt;/li&gt;  </v>
      </c>
      <c r="C138" t="str">
        <f t="shared" si="58"/>
        <v xml:space="preserve">&lt;li&gt; Tucker Kraft, TE, Packers. Bye: 10.  -- &lt;b&gt;$1&lt;/b&gt; &lt;/li&gt;  </v>
      </c>
      <c r="D138" t="str">
        <f t="shared" si="59"/>
        <v xml:space="preserve">&lt;li&gt; Tucker Kraft, TE, Packers. Bye: 10.  -- &lt;b&gt;$1&lt;/b&gt; &lt;/li&gt;  </v>
      </c>
      <c r="E138" t="str">
        <f t="shared" si="60"/>
        <v xml:space="preserve">&lt;li&gt; Tucker Kraft, TE, Packers. Bye: 10.  -- &lt;b&gt;$1&lt;/b&gt; &lt;/li&gt;  </v>
      </c>
      <c r="F138" t="str">
        <f t="shared" si="61"/>
        <v xml:space="preserve">&lt;li&gt; Tucker Kraft, TE, Packers. Bye: 10.  -- &lt;b&gt;$1&lt;/b&gt; &lt;/li&gt;  </v>
      </c>
      <c r="G138" t="s">
        <v>139</v>
      </c>
      <c r="H138" t="s">
        <v>140</v>
      </c>
      <c r="I138" t="s">
        <v>141</v>
      </c>
      <c r="J138" t="s">
        <v>142</v>
      </c>
      <c r="K138" t="s">
        <v>143</v>
      </c>
      <c r="L138" t="s">
        <v>144</v>
      </c>
      <c r="M138" t="s">
        <v>145</v>
      </c>
      <c r="N138" t="s">
        <v>146</v>
      </c>
      <c r="O138" t="str">
        <f t="shared" si="62"/>
        <v xml:space="preserve">
</v>
      </c>
      <c r="P138" t="str">
        <f t="shared" si="63"/>
        <v xml:space="preserve"> </v>
      </c>
      <c r="Q138" t="str">
        <f t="shared" si="64"/>
        <v/>
      </c>
      <c r="R138" t="str">
        <f t="shared" si="65"/>
        <v/>
      </c>
      <c r="S138" t="str">
        <f t="shared" si="66"/>
        <v/>
      </c>
      <c r="T138" t="str">
        <f t="shared" si="67"/>
        <v/>
      </c>
      <c r="U138" t="str">
        <f t="shared" si="68"/>
        <v/>
      </c>
      <c r="V138">
        <f t="shared" si="69"/>
        <v>137</v>
      </c>
      <c r="W138" s="11" t="s">
        <v>147</v>
      </c>
      <c r="X138" s="12" t="s">
        <v>148</v>
      </c>
      <c r="Y138" s="12" t="s">
        <v>149</v>
      </c>
      <c r="Z138" s="12" t="s">
        <v>150</v>
      </c>
      <c r="AA138" s="1" t="str">
        <f>CONCATENATE(TEs!B30," ",TEs!A30)</f>
        <v>Tucker Kraft</v>
      </c>
      <c r="AB138" t="str">
        <f>TEs!E30</f>
        <v>TE</v>
      </c>
      <c r="AC138" t="str">
        <f>TEs!C30</f>
        <v>Packers</v>
      </c>
      <c r="AD138">
        <f>TEs!D30</f>
        <v>10</v>
      </c>
      <c r="AE138">
        <f>TEs!O30</f>
        <v>72</v>
      </c>
      <c r="AF138">
        <f>TEs!P30</f>
        <v>-27</v>
      </c>
      <c r="AG138">
        <f>TEs!T30</f>
        <v>-15</v>
      </c>
      <c r="AH138">
        <f>TEs!R30</f>
        <v>-59</v>
      </c>
      <c r="AI138">
        <f t="shared" si="48"/>
        <v>-27</v>
      </c>
      <c r="AJ138" t="str">
        <f t="shared" si="70"/>
        <v>Tucker Kraft</v>
      </c>
      <c r="AK138">
        <f t="shared" si="71"/>
        <v>-13</v>
      </c>
      <c r="AL138">
        <f t="shared" si="72"/>
        <v>-10</v>
      </c>
      <c r="AM138">
        <f t="shared" si="73"/>
        <v>-11</v>
      </c>
      <c r="AN138">
        <f t="shared" si="53"/>
        <v>1</v>
      </c>
      <c r="AO138">
        <f t="shared" si="54"/>
        <v>1</v>
      </c>
      <c r="AP138">
        <f t="shared" si="55"/>
        <v>1</v>
      </c>
      <c r="AQ138">
        <f t="shared" si="56"/>
        <v>1</v>
      </c>
    </row>
    <row r="139" spans="2:43" x14ac:dyDescent="0.35">
      <c r="B139" t="str">
        <f t="shared" si="57"/>
        <v xml:space="preserve">&lt;li&gt; Logan Thomas, TE, TBA. Bye: 0.  &lt;/li&gt;  </v>
      </c>
      <c r="C139" t="str">
        <f t="shared" si="58"/>
        <v xml:space="preserve">&lt;li&gt; Logan Thomas, TE, TBA. Bye: 0.  -- &lt;b&gt;$1&lt;/b&gt; &lt;/li&gt;  </v>
      </c>
      <c r="D139" t="str">
        <f t="shared" si="59"/>
        <v xml:space="preserve">&lt;li&gt; Logan Thomas, TE, TBA. Bye: 0.  -- &lt;b&gt;$1&lt;/b&gt; &lt;/li&gt;  </v>
      </c>
      <c r="E139" t="str">
        <f t="shared" si="60"/>
        <v xml:space="preserve">&lt;li&gt; Logan Thomas, TE, TBA. Bye: 0.  -- &lt;b&gt;$1&lt;/b&gt; &lt;/li&gt;  </v>
      </c>
      <c r="F139" t="str">
        <f t="shared" si="61"/>
        <v xml:space="preserve">&lt;li&gt; Logan Thomas, TE, TBA. Bye: 0.  -- &lt;b&gt;$1&lt;/b&gt; &lt;/li&gt;  </v>
      </c>
      <c r="G139" t="s">
        <v>139</v>
      </c>
      <c r="H139" t="s">
        <v>140</v>
      </c>
      <c r="I139" t="s">
        <v>141</v>
      </c>
      <c r="J139" t="s">
        <v>142</v>
      </c>
      <c r="K139" t="s">
        <v>143</v>
      </c>
      <c r="L139" t="s">
        <v>144</v>
      </c>
      <c r="M139" t="s">
        <v>145</v>
      </c>
      <c r="N139" t="s">
        <v>146</v>
      </c>
      <c r="O139" t="str">
        <f t="shared" si="62"/>
        <v xml:space="preserve">
</v>
      </c>
      <c r="P139" t="str">
        <f t="shared" si="63"/>
        <v xml:space="preserve"> </v>
      </c>
      <c r="Q139" t="str">
        <f t="shared" si="64"/>
        <v/>
      </c>
      <c r="R139" t="str">
        <f t="shared" si="65"/>
        <v/>
      </c>
      <c r="S139" t="str">
        <f t="shared" si="66"/>
        <v/>
      </c>
      <c r="T139" t="str">
        <f t="shared" si="67"/>
        <v/>
      </c>
      <c r="U139" t="str">
        <f t="shared" si="68"/>
        <v/>
      </c>
      <c r="V139">
        <f t="shared" si="69"/>
        <v>138</v>
      </c>
      <c r="W139" s="11" t="s">
        <v>147</v>
      </c>
      <c r="X139" s="12" t="s">
        <v>148</v>
      </c>
      <c r="Y139" s="12" t="s">
        <v>149</v>
      </c>
      <c r="Z139" s="12" t="s">
        <v>150</v>
      </c>
      <c r="AA139" s="1" t="str">
        <f>CONCATENATE(TEs!B31," ",TEs!A31)</f>
        <v>Logan Thomas</v>
      </c>
      <c r="AB139" t="str">
        <f>TEs!E31</f>
        <v>TE</v>
      </c>
      <c r="AC139" t="str">
        <f>TEs!C31</f>
        <v>TBA</v>
      </c>
      <c r="AD139">
        <f>TEs!D31</f>
        <v>0</v>
      </c>
      <c r="AE139">
        <f>TEs!O31</f>
        <v>60</v>
      </c>
      <c r="AF139">
        <f>TEs!P31</f>
        <v>-39</v>
      </c>
      <c r="AG139">
        <f>TEs!T31</f>
        <v>-26</v>
      </c>
      <c r="AH139">
        <f>TEs!R31</f>
        <v>-61</v>
      </c>
      <c r="AI139">
        <f t="shared" si="48"/>
        <v>-39</v>
      </c>
      <c r="AJ139" t="str">
        <f t="shared" si="70"/>
        <v>Logan Thomas</v>
      </c>
      <c r="AK139">
        <f t="shared" si="71"/>
        <v>-19</v>
      </c>
      <c r="AL139">
        <f t="shared" si="72"/>
        <v>-15</v>
      </c>
      <c r="AM139">
        <f t="shared" si="73"/>
        <v>-16</v>
      </c>
      <c r="AN139">
        <f t="shared" si="53"/>
        <v>1</v>
      </c>
      <c r="AO139">
        <f t="shared" si="54"/>
        <v>1</v>
      </c>
      <c r="AP139">
        <f t="shared" si="55"/>
        <v>1</v>
      </c>
      <c r="AQ139">
        <f t="shared" si="56"/>
        <v>1</v>
      </c>
    </row>
    <row r="140" spans="2:43" x14ac:dyDescent="0.35">
      <c r="B140" t="str">
        <f t="shared" si="57"/>
        <v xml:space="preserve">&lt;li&gt; Tyler Higbee, TE, Rams. Bye: 6.  &lt;/li&gt;  </v>
      </c>
      <c r="C140" t="str">
        <f t="shared" si="58"/>
        <v xml:space="preserve">&lt;li&gt; Tyler Higbee, TE, Rams. Bye: 6.  -- &lt;b&gt;$1&lt;/b&gt; &lt;/li&gt;  </v>
      </c>
      <c r="D140" t="str">
        <f t="shared" si="59"/>
        <v xml:space="preserve">&lt;li&gt; Tyler Higbee, TE, Rams. Bye: 6.  -- &lt;b&gt;$1&lt;/b&gt; &lt;/li&gt;  </v>
      </c>
      <c r="E140" t="str">
        <f t="shared" si="60"/>
        <v xml:space="preserve">&lt;li&gt; Tyler Higbee, TE, Rams. Bye: 6.  -- &lt;b&gt;$1&lt;/b&gt; &lt;/li&gt;  </v>
      </c>
      <c r="F140" t="str">
        <f t="shared" si="61"/>
        <v xml:space="preserve">&lt;li&gt; Tyler Higbee, TE, Rams. Bye: 6.  -- &lt;b&gt;$1&lt;/b&gt; &lt;/li&gt;  </v>
      </c>
      <c r="G140" t="s">
        <v>139</v>
      </c>
      <c r="H140" t="s">
        <v>140</v>
      </c>
      <c r="I140" t="s">
        <v>141</v>
      </c>
      <c r="J140" t="s">
        <v>142</v>
      </c>
      <c r="K140" t="s">
        <v>143</v>
      </c>
      <c r="L140" t="s">
        <v>144</v>
      </c>
      <c r="M140" t="s">
        <v>145</v>
      </c>
      <c r="N140" t="s">
        <v>146</v>
      </c>
      <c r="O140" t="str">
        <f t="shared" si="62"/>
        <v xml:space="preserve">
</v>
      </c>
      <c r="P140" t="str">
        <f t="shared" si="63"/>
        <v xml:space="preserve"> </v>
      </c>
      <c r="Q140" t="str">
        <f t="shared" si="64"/>
        <v/>
      </c>
      <c r="R140" t="str">
        <f t="shared" si="65"/>
        <v/>
      </c>
      <c r="S140" t="str">
        <f t="shared" si="66"/>
        <v/>
      </c>
      <c r="T140" t="str">
        <f t="shared" si="67"/>
        <v/>
      </c>
      <c r="U140" t="str">
        <f t="shared" si="68"/>
        <v/>
      </c>
      <c r="V140">
        <f t="shared" si="69"/>
        <v>139</v>
      </c>
      <c r="W140" s="11" t="s">
        <v>147</v>
      </c>
      <c r="X140" s="12" t="s">
        <v>148</v>
      </c>
      <c r="Y140" s="12" t="s">
        <v>149</v>
      </c>
      <c r="Z140" s="12" t="s">
        <v>150</v>
      </c>
      <c r="AA140" s="1" t="str">
        <f>CONCATENATE(TEs!B32," ",TEs!A32)</f>
        <v>Tyler Higbee</v>
      </c>
      <c r="AB140" t="str">
        <f>TEs!E32</f>
        <v>TE</v>
      </c>
      <c r="AC140" t="str">
        <f>TEs!C32</f>
        <v>Rams</v>
      </c>
      <c r="AD140">
        <f>TEs!D32</f>
        <v>6</v>
      </c>
      <c r="AE140">
        <f>TEs!O32</f>
        <v>62</v>
      </c>
      <c r="AF140">
        <f>TEs!P32</f>
        <v>-37</v>
      </c>
      <c r="AG140">
        <f>TEs!T32</f>
        <v>-25</v>
      </c>
      <c r="AH140">
        <f>TEs!R32</f>
        <v>-62</v>
      </c>
      <c r="AI140">
        <f t="shared" si="48"/>
        <v>-37</v>
      </c>
      <c r="AJ140" t="str">
        <f t="shared" si="70"/>
        <v>Tyler Higbee</v>
      </c>
      <c r="AK140">
        <f t="shared" si="71"/>
        <v>-18</v>
      </c>
      <c r="AL140">
        <f t="shared" si="72"/>
        <v>-14</v>
      </c>
      <c r="AM140">
        <f t="shared" si="73"/>
        <v>-15</v>
      </c>
      <c r="AN140">
        <f t="shared" si="53"/>
        <v>1</v>
      </c>
      <c r="AO140">
        <f t="shared" si="54"/>
        <v>1</v>
      </c>
      <c r="AP140">
        <f t="shared" si="55"/>
        <v>1</v>
      </c>
      <c r="AQ140">
        <f t="shared" si="56"/>
        <v>1</v>
      </c>
    </row>
    <row r="141" spans="2:43" x14ac:dyDescent="0.35">
      <c r="B141" t="str">
        <f t="shared" si="57"/>
        <v xml:space="preserve">&lt;li&gt; Noah Fant, TE, Seahawks. Bye: 10.  &lt;/li&gt; 
&lt;br&gt;&lt;br&gt;
</v>
      </c>
      <c r="C141" t="str">
        <f t="shared" si="58"/>
        <v xml:space="preserve">&lt;li&gt; Noah Fant, TE, Seahawks. Bye: 10.  -- &lt;b&gt;$1&lt;/b&gt; &lt;/li&gt; 
&lt;br&gt;&lt;br&gt;
</v>
      </c>
      <c r="D141" t="str">
        <f t="shared" si="59"/>
        <v xml:space="preserve">&lt;li&gt; Noah Fant, TE, Seahawks. Bye: 10.  -- &lt;b&gt;$1&lt;/b&gt; &lt;/li&gt; 
&lt;br&gt;&lt;br&gt;
</v>
      </c>
      <c r="E141" t="str">
        <f t="shared" si="60"/>
        <v xml:space="preserve">&lt;li&gt; Noah Fant, TE, Seahawks. Bye: 10.  -- &lt;b&gt;$1&lt;/b&gt; &lt;/li&gt; 
&lt;br&gt;&lt;br&gt;
</v>
      </c>
      <c r="F141" t="str">
        <f t="shared" si="61"/>
        <v xml:space="preserve">&lt;li&gt; Noah Fant, TE, Seahawks. Bye: 10.  -- &lt;b&gt;$1&lt;/b&gt; &lt;/li&gt; 
&lt;br&gt;&lt;br&gt;
</v>
      </c>
      <c r="G141" t="s">
        <v>139</v>
      </c>
      <c r="H141" t="s">
        <v>140</v>
      </c>
      <c r="I141" t="s">
        <v>141</v>
      </c>
      <c r="J141" t="s">
        <v>142</v>
      </c>
      <c r="K141" t="s">
        <v>143</v>
      </c>
      <c r="L141" t="s">
        <v>144</v>
      </c>
      <c r="M141" t="s">
        <v>145</v>
      </c>
      <c r="N141" t="s">
        <v>146</v>
      </c>
      <c r="O141" t="str">
        <f t="shared" si="62"/>
        <v xml:space="preserve">
</v>
      </c>
      <c r="P141" t="str">
        <f t="shared" si="63"/>
        <v xml:space="preserve">
&lt;br&gt;&lt;br&gt;
</v>
      </c>
      <c r="Q141" t="str">
        <f t="shared" si="64"/>
        <v/>
      </c>
      <c r="R141" t="str">
        <f t="shared" si="65"/>
        <v/>
      </c>
      <c r="S141" t="str">
        <f t="shared" si="66"/>
        <v/>
      </c>
      <c r="T141" t="str">
        <f t="shared" si="67"/>
        <v/>
      </c>
      <c r="U141" t="str">
        <f t="shared" si="68"/>
        <v/>
      </c>
      <c r="V141">
        <f t="shared" si="69"/>
        <v>140</v>
      </c>
      <c r="W141" s="11" t="s">
        <v>147</v>
      </c>
      <c r="X141" s="12" t="s">
        <v>148</v>
      </c>
      <c r="Y141" s="12" t="s">
        <v>149</v>
      </c>
      <c r="Z141" s="12" t="s">
        <v>150</v>
      </c>
      <c r="AA141" s="1" t="str">
        <f>CONCATENATE(TEs!B33," ",TEs!A33)</f>
        <v>Noah Fant</v>
      </c>
      <c r="AB141" t="str">
        <f>TEs!E33</f>
        <v>TE</v>
      </c>
      <c r="AC141" t="str">
        <f>TEs!C33</f>
        <v>Seahawks</v>
      </c>
      <c r="AD141">
        <f>TEs!D33</f>
        <v>10</v>
      </c>
      <c r="AE141">
        <f>TEs!O33</f>
        <v>60</v>
      </c>
      <c r="AF141">
        <f>TEs!P33</f>
        <v>-39</v>
      </c>
      <c r="AG141">
        <f>TEs!T33</f>
        <v>-26</v>
      </c>
      <c r="AH141">
        <f>TEs!R33</f>
        <v>-66</v>
      </c>
      <c r="AI141">
        <f t="shared" si="48"/>
        <v>-39</v>
      </c>
      <c r="AJ141" t="str">
        <f t="shared" si="70"/>
        <v>Noah Fant</v>
      </c>
      <c r="AK141">
        <f t="shared" si="71"/>
        <v>-19</v>
      </c>
      <c r="AL141">
        <f t="shared" si="72"/>
        <v>-15</v>
      </c>
      <c r="AM141">
        <f t="shared" si="73"/>
        <v>-16</v>
      </c>
      <c r="AN141">
        <f t="shared" si="53"/>
        <v>1</v>
      </c>
      <c r="AO141">
        <f t="shared" si="54"/>
        <v>1</v>
      </c>
      <c r="AP141">
        <f t="shared" si="55"/>
        <v>1</v>
      </c>
      <c r="AQ141">
        <f t="shared" si="56"/>
        <v>1</v>
      </c>
    </row>
    <row r="142" spans="2:43" x14ac:dyDescent="0.35">
      <c r="B142" t="str">
        <f t="shared" si="57"/>
        <v xml:space="preserve">&lt;li&gt; Zach Ertz, TE, Redskins. Bye: 14.  &lt;/li&gt;  </v>
      </c>
      <c r="C142" t="str">
        <f t="shared" si="58"/>
        <v xml:space="preserve">&lt;li&gt; Zach Ertz, TE, Redskins. Bye: 14.  -- &lt;b&gt;$1&lt;/b&gt; &lt;/li&gt;  </v>
      </c>
      <c r="D142" t="str">
        <f t="shared" si="59"/>
        <v xml:space="preserve">&lt;li&gt; Zach Ertz, TE, Redskins. Bye: 14.  -- &lt;b&gt;$1&lt;/b&gt; &lt;/li&gt;  </v>
      </c>
      <c r="E142" t="str">
        <f t="shared" si="60"/>
        <v xml:space="preserve">&lt;li&gt; Zach Ertz, TE, Redskins. Bye: 14.  -- &lt;b&gt;$1&lt;/b&gt; &lt;/li&gt;  </v>
      </c>
      <c r="F142" t="str">
        <f t="shared" si="61"/>
        <v xml:space="preserve">&lt;li&gt; Zach Ertz, TE, Redskins. Bye: 14.  -- &lt;b&gt;$1&lt;/b&gt; &lt;/li&gt;  </v>
      </c>
      <c r="G142" t="s">
        <v>139</v>
      </c>
      <c r="H142" t="s">
        <v>140</v>
      </c>
      <c r="I142" t="s">
        <v>141</v>
      </c>
      <c r="J142" t="s">
        <v>142</v>
      </c>
      <c r="K142" t="s">
        <v>143</v>
      </c>
      <c r="L142" t="s">
        <v>144</v>
      </c>
      <c r="M142" t="s">
        <v>145</v>
      </c>
      <c r="N142" t="s">
        <v>146</v>
      </c>
      <c r="O142" t="str">
        <f t="shared" si="62"/>
        <v xml:space="preserve">
</v>
      </c>
      <c r="P142" t="str">
        <f t="shared" si="63"/>
        <v xml:space="preserve"> </v>
      </c>
      <c r="Q142" t="str">
        <f t="shared" si="64"/>
        <v/>
      </c>
      <c r="R142" t="str">
        <f t="shared" si="65"/>
        <v/>
      </c>
      <c r="S142" t="str">
        <f t="shared" si="66"/>
        <v/>
      </c>
      <c r="T142" t="str">
        <f t="shared" si="67"/>
        <v/>
      </c>
      <c r="U142" t="str">
        <f t="shared" si="68"/>
        <v/>
      </c>
      <c r="V142">
        <f t="shared" si="69"/>
        <v>141</v>
      </c>
      <c r="W142" s="11" t="s">
        <v>147</v>
      </c>
      <c r="X142" s="12" t="s">
        <v>148</v>
      </c>
      <c r="Y142" s="12" t="s">
        <v>149</v>
      </c>
      <c r="Z142" s="12" t="s">
        <v>150</v>
      </c>
      <c r="AA142" s="1" t="str">
        <f>CONCATENATE(TEs!B34," ",TEs!A34)</f>
        <v>Zach Ertz</v>
      </c>
      <c r="AB142" t="str">
        <f>TEs!E34</f>
        <v>TE</v>
      </c>
      <c r="AC142" t="str">
        <f>TEs!C34</f>
        <v>Redskins</v>
      </c>
      <c r="AD142">
        <f>TEs!D34</f>
        <v>14</v>
      </c>
      <c r="AE142">
        <f>TEs!O34</f>
        <v>59</v>
      </c>
      <c r="AF142">
        <f>TEs!P34</f>
        <v>-40</v>
      </c>
      <c r="AG142">
        <f>TEs!T34</f>
        <v>-22</v>
      </c>
      <c r="AH142">
        <f>TEs!R34</f>
        <v>-69</v>
      </c>
      <c r="AI142">
        <f t="shared" si="48"/>
        <v>-40</v>
      </c>
      <c r="AJ142" t="str">
        <f t="shared" si="70"/>
        <v>Zach Ertz</v>
      </c>
      <c r="AK142">
        <f t="shared" si="71"/>
        <v>-20</v>
      </c>
      <c r="AL142">
        <f t="shared" si="72"/>
        <v>-15</v>
      </c>
      <c r="AM142">
        <f t="shared" si="73"/>
        <v>-16</v>
      </c>
      <c r="AN142">
        <f t="shared" si="53"/>
        <v>1</v>
      </c>
      <c r="AO142">
        <f t="shared" si="54"/>
        <v>1</v>
      </c>
      <c r="AP142">
        <f t="shared" si="55"/>
        <v>1</v>
      </c>
      <c r="AQ142">
        <f t="shared" si="56"/>
        <v>1</v>
      </c>
    </row>
    <row r="143" spans="2:43" x14ac:dyDescent="0.35">
      <c r="B143" t="str">
        <f t="shared" si="57"/>
        <v xml:space="preserve">&lt;li&gt; Kylen Granson, TE, Colts. Bye: 14.  &lt;/li&gt;  </v>
      </c>
      <c r="C143" t="str">
        <f t="shared" si="58"/>
        <v xml:space="preserve">&lt;li&gt; Kylen Granson, TE, Colts. Bye: 14.  -- &lt;b&gt;$1&lt;/b&gt; &lt;/li&gt;  </v>
      </c>
      <c r="D143" t="str">
        <f t="shared" si="59"/>
        <v xml:space="preserve">&lt;li&gt; Kylen Granson, TE, Colts. Bye: 14.  -- &lt;b&gt;$1&lt;/b&gt; &lt;/li&gt;  </v>
      </c>
      <c r="E143" t="str">
        <f t="shared" si="60"/>
        <v xml:space="preserve">&lt;li&gt; Kylen Granson, TE, Colts. Bye: 14.  -- &lt;b&gt;$1&lt;/b&gt; &lt;/li&gt;  </v>
      </c>
      <c r="F143" t="str">
        <f t="shared" si="61"/>
        <v xml:space="preserve">&lt;li&gt; Kylen Granson, TE, Colts. Bye: 14.  -- &lt;b&gt;$1&lt;/b&gt; &lt;/li&gt;  </v>
      </c>
      <c r="G143" t="s">
        <v>139</v>
      </c>
      <c r="H143" t="s">
        <v>140</v>
      </c>
      <c r="I143" t="s">
        <v>141</v>
      </c>
      <c r="J143" t="s">
        <v>142</v>
      </c>
      <c r="K143" t="s">
        <v>143</v>
      </c>
      <c r="L143" t="s">
        <v>144</v>
      </c>
      <c r="M143" t="s">
        <v>145</v>
      </c>
      <c r="N143" t="s">
        <v>146</v>
      </c>
      <c r="O143" t="str">
        <f t="shared" si="62"/>
        <v xml:space="preserve">
</v>
      </c>
      <c r="P143" t="str">
        <f t="shared" si="63"/>
        <v xml:space="preserve"> </v>
      </c>
      <c r="Q143" t="str">
        <f t="shared" si="64"/>
        <v/>
      </c>
      <c r="R143" t="str">
        <f t="shared" si="65"/>
        <v/>
      </c>
      <c r="S143" t="str">
        <f t="shared" si="66"/>
        <v/>
      </c>
      <c r="T143" t="str">
        <f t="shared" si="67"/>
        <v/>
      </c>
      <c r="U143" t="str">
        <f t="shared" si="68"/>
        <v/>
      </c>
      <c r="V143">
        <f t="shared" si="69"/>
        <v>142</v>
      </c>
      <c r="W143" s="11" t="s">
        <v>147</v>
      </c>
      <c r="X143" s="12" t="s">
        <v>148</v>
      </c>
      <c r="Y143" s="12" t="s">
        <v>149</v>
      </c>
      <c r="Z143" s="12" t="s">
        <v>150</v>
      </c>
      <c r="AA143" s="1" t="str">
        <f>CONCATENATE(TEs!B35," ",TEs!A35)</f>
        <v>Kylen Granson</v>
      </c>
      <c r="AB143" t="str">
        <f>TEs!E35</f>
        <v>TE</v>
      </c>
      <c r="AC143" t="str">
        <f>TEs!C35</f>
        <v>Colts</v>
      </c>
      <c r="AD143">
        <f>TEs!D35</f>
        <v>14</v>
      </c>
      <c r="AE143">
        <f>TEs!O35</f>
        <v>60</v>
      </c>
      <c r="AF143">
        <f>TEs!P35</f>
        <v>-39</v>
      </c>
      <c r="AG143">
        <f>TEs!T35</f>
        <v>-25</v>
      </c>
      <c r="AH143">
        <f>TEs!R35</f>
        <v>-71</v>
      </c>
      <c r="AI143">
        <f t="shared" si="48"/>
        <v>-39</v>
      </c>
      <c r="AJ143" t="str">
        <f t="shared" si="70"/>
        <v>Kylen Granson</v>
      </c>
      <c r="AK143">
        <f t="shared" si="71"/>
        <v>-19</v>
      </c>
      <c r="AL143">
        <f t="shared" si="72"/>
        <v>-15</v>
      </c>
      <c r="AM143">
        <f t="shared" si="73"/>
        <v>-16</v>
      </c>
      <c r="AN143">
        <f t="shared" si="53"/>
        <v>1</v>
      </c>
      <c r="AO143">
        <f t="shared" si="54"/>
        <v>1</v>
      </c>
      <c r="AP143">
        <f t="shared" si="55"/>
        <v>1</v>
      </c>
      <c r="AQ143">
        <f t="shared" si="56"/>
        <v>1</v>
      </c>
    </row>
    <row r="144" spans="2:43" x14ac:dyDescent="0.35">
      <c r="B144" t="str">
        <f t="shared" si="57"/>
        <v xml:space="preserve">&lt;li&gt; Hayden Hurst, TE, Panthers. Bye: 11.  &lt;/li&gt;  </v>
      </c>
      <c r="C144" t="str">
        <f t="shared" si="58"/>
        <v xml:space="preserve">&lt;li&gt; Hayden Hurst, TE, Panthers. Bye: 11.  -- &lt;b&gt;$1&lt;/b&gt; &lt;/li&gt;  </v>
      </c>
      <c r="D144" t="str">
        <f t="shared" si="59"/>
        <v xml:space="preserve">&lt;li&gt; Hayden Hurst, TE, Panthers. Bye: 11.  -- &lt;b&gt;$1&lt;/b&gt; &lt;/li&gt;  </v>
      </c>
      <c r="E144" t="str">
        <f t="shared" si="60"/>
        <v xml:space="preserve">&lt;li&gt; Hayden Hurst, TE, Panthers. Bye: 11.  -- &lt;b&gt;$1&lt;/b&gt; &lt;/li&gt;  </v>
      </c>
      <c r="F144" t="str">
        <f t="shared" si="61"/>
        <v xml:space="preserve">&lt;li&gt; Hayden Hurst, TE, Panthers. Bye: 11.  -- &lt;b&gt;$1&lt;/b&gt; &lt;/li&gt;  </v>
      </c>
      <c r="G144" t="s">
        <v>139</v>
      </c>
      <c r="H144" t="s">
        <v>140</v>
      </c>
      <c r="I144" t="s">
        <v>141</v>
      </c>
      <c r="J144" t="s">
        <v>142</v>
      </c>
      <c r="K144" t="s">
        <v>143</v>
      </c>
      <c r="L144" t="s">
        <v>144</v>
      </c>
      <c r="M144" t="s">
        <v>145</v>
      </c>
      <c r="N144" t="s">
        <v>146</v>
      </c>
      <c r="O144" t="str">
        <f t="shared" si="62"/>
        <v xml:space="preserve">
</v>
      </c>
      <c r="P144" t="str">
        <f t="shared" si="63"/>
        <v xml:space="preserve"> </v>
      </c>
      <c r="Q144" t="str">
        <f t="shared" si="64"/>
        <v/>
      </c>
      <c r="R144" t="str">
        <f t="shared" si="65"/>
        <v/>
      </c>
      <c r="S144" t="str">
        <f t="shared" si="66"/>
        <v/>
      </c>
      <c r="T144" t="str">
        <f t="shared" si="67"/>
        <v/>
      </c>
      <c r="U144" t="str">
        <f t="shared" si="68"/>
        <v/>
      </c>
      <c r="V144">
        <f t="shared" si="69"/>
        <v>143</v>
      </c>
      <c r="W144" s="11" t="s">
        <v>147</v>
      </c>
      <c r="X144" s="12" t="s">
        <v>148</v>
      </c>
      <c r="Y144" s="12" t="s">
        <v>149</v>
      </c>
      <c r="Z144" s="12" t="s">
        <v>150</v>
      </c>
      <c r="AA144" s="1" t="str">
        <f>CONCATENATE(TEs!B36," ",TEs!A36)</f>
        <v>Hayden Hurst</v>
      </c>
      <c r="AB144" t="str">
        <f>TEs!E36</f>
        <v>TE</v>
      </c>
      <c r="AC144" t="str">
        <f>TEs!C36</f>
        <v>Panthers</v>
      </c>
      <c r="AD144">
        <f>TEs!D36</f>
        <v>11</v>
      </c>
      <c r="AE144">
        <f>TEs!O36</f>
        <v>53</v>
      </c>
      <c r="AF144">
        <f>TEs!P36</f>
        <v>-46</v>
      </c>
      <c r="AG144">
        <f>TEs!T36</f>
        <v>-28</v>
      </c>
      <c r="AH144">
        <f>TEs!R36</f>
        <v>-78</v>
      </c>
      <c r="AI144">
        <f t="shared" si="48"/>
        <v>-46</v>
      </c>
      <c r="AJ144" t="str">
        <f t="shared" si="70"/>
        <v>Hayden Hurst</v>
      </c>
      <c r="AK144">
        <f t="shared" si="71"/>
        <v>-23</v>
      </c>
      <c r="AL144">
        <f t="shared" si="72"/>
        <v>-18</v>
      </c>
      <c r="AM144">
        <f t="shared" si="73"/>
        <v>-19</v>
      </c>
      <c r="AN144">
        <f t="shared" si="53"/>
        <v>1</v>
      </c>
      <c r="AO144">
        <f t="shared" si="54"/>
        <v>1</v>
      </c>
      <c r="AP144">
        <f t="shared" si="55"/>
        <v>1</v>
      </c>
      <c r="AQ144">
        <f t="shared" si="56"/>
        <v>1</v>
      </c>
    </row>
    <row r="145" spans="2:43" x14ac:dyDescent="0.35">
      <c r="B145" t="str">
        <f t="shared" si="57"/>
        <v xml:space="preserve">&lt;li&gt; Dawson Knox, TE, Bills. Bye: 12.  &lt;/li&gt;  </v>
      </c>
      <c r="C145" t="str">
        <f t="shared" si="58"/>
        <v xml:space="preserve">&lt;li&gt; Dawson Knox, TE, Bills. Bye: 12.  -- &lt;b&gt;$1&lt;/b&gt; &lt;/li&gt;  </v>
      </c>
      <c r="D145" t="str">
        <f t="shared" si="59"/>
        <v xml:space="preserve">&lt;li&gt; Dawson Knox, TE, Bills. Bye: 12.  -- &lt;b&gt;$1&lt;/b&gt; &lt;/li&gt;  </v>
      </c>
      <c r="E145" t="str">
        <f t="shared" si="60"/>
        <v xml:space="preserve">&lt;li&gt; Dawson Knox, TE, Bills. Bye: 12.  -- &lt;b&gt;$1&lt;/b&gt; &lt;/li&gt;  </v>
      </c>
      <c r="F145" t="str">
        <f t="shared" si="61"/>
        <v xml:space="preserve">&lt;li&gt; Dawson Knox, TE, Bills. Bye: 12.  -- &lt;b&gt;$1&lt;/b&gt; &lt;/li&gt;  </v>
      </c>
      <c r="G145" t="s">
        <v>139</v>
      </c>
      <c r="H145" t="s">
        <v>140</v>
      </c>
      <c r="I145" t="s">
        <v>141</v>
      </c>
      <c r="J145" t="s">
        <v>142</v>
      </c>
      <c r="K145" t="s">
        <v>143</v>
      </c>
      <c r="L145" t="s">
        <v>144</v>
      </c>
      <c r="M145" t="s">
        <v>145</v>
      </c>
      <c r="N145" t="s">
        <v>146</v>
      </c>
      <c r="O145" t="str">
        <f t="shared" si="62"/>
        <v xml:space="preserve">
</v>
      </c>
      <c r="P145" t="str">
        <f t="shared" si="63"/>
        <v xml:space="preserve"> </v>
      </c>
      <c r="Q145" t="str">
        <f t="shared" si="64"/>
        <v/>
      </c>
      <c r="R145" t="str">
        <f t="shared" si="65"/>
        <v/>
      </c>
      <c r="S145" t="str">
        <f t="shared" si="66"/>
        <v/>
      </c>
      <c r="T145" t="str">
        <f t="shared" si="67"/>
        <v/>
      </c>
      <c r="U145" t="str">
        <f t="shared" si="68"/>
        <v/>
      </c>
      <c r="V145">
        <f t="shared" si="69"/>
        <v>144</v>
      </c>
      <c r="W145" s="11" t="s">
        <v>147</v>
      </c>
      <c r="X145" s="12" t="s">
        <v>148</v>
      </c>
      <c r="Y145" s="12" t="s">
        <v>149</v>
      </c>
      <c r="Z145" s="12" t="s">
        <v>150</v>
      </c>
      <c r="AA145" s="1" t="str">
        <f>CONCATENATE(TEs!B37," ",TEs!A37)</f>
        <v>Dawson Knox</v>
      </c>
      <c r="AB145" t="str">
        <f>TEs!E37</f>
        <v>TE</v>
      </c>
      <c r="AC145" t="str">
        <f>TEs!C37</f>
        <v>Bills</v>
      </c>
      <c r="AD145">
        <f>TEs!D37</f>
        <v>12</v>
      </c>
      <c r="AE145">
        <f>TEs!O37</f>
        <v>53</v>
      </c>
      <c r="AF145">
        <f>TEs!P37</f>
        <v>-46</v>
      </c>
      <c r="AG145">
        <f>TEs!T37</f>
        <v>-24</v>
      </c>
      <c r="AH145">
        <f>TEs!R37</f>
        <v>-82</v>
      </c>
      <c r="AI145">
        <f t="shared" si="48"/>
        <v>-46</v>
      </c>
      <c r="AJ145" t="str">
        <f t="shared" si="70"/>
        <v>Dawson Knox</v>
      </c>
      <c r="AK145">
        <f t="shared" si="71"/>
        <v>-23</v>
      </c>
      <c r="AL145">
        <f t="shared" si="72"/>
        <v>-18</v>
      </c>
      <c r="AM145">
        <f t="shared" si="73"/>
        <v>-19</v>
      </c>
      <c r="AN145">
        <f t="shared" si="53"/>
        <v>1</v>
      </c>
      <c r="AO145">
        <f t="shared" si="54"/>
        <v>1</v>
      </c>
      <c r="AP145">
        <f t="shared" si="55"/>
        <v>1</v>
      </c>
      <c r="AQ145">
        <f t="shared" si="56"/>
        <v>1</v>
      </c>
    </row>
    <row r="146" spans="2:43" x14ac:dyDescent="0.35">
      <c r="B146" t="str">
        <f t="shared" si="57"/>
        <v xml:space="preserve">&lt;li&gt; Tanner Hudson, TE, Bengals. Bye: 12.  &lt;/li&gt; 
&lt;br&gt;&lt;br&gt;
</v>
      </c>
      <c r="C146" t="str">
        <f t="shared" si="58"/>
        <v xml:space="preserve">&lt;li&gt; Tanner Hudson, TE, Bengals. Bye: 12.  -- &lt;b&gt;$1&lt;/b&gt; &lt;/li&gt; 
&lt;br&gt;&lt;br&gt;
</v>
      </c>
      <c r="D146" t="str">
        <f t="shared" si="59"/>
        <v xml:space="preserve">&lt;li&gt; Tanner Hudson, TE, Bengals. Bye: 12.  -- &lt;b&gt;$1&lt;/b&gt; &lt;/li&gt; 
&lt;br&gt;&lt;br&gt;
</v>
      </c>
      <c r="E146" t="str">
        <f t="shared" si="60"/>
        <v xml:space="preserve">&lt;li&gt; Tanner Hudson, TE, Bengals. Bye: 12.  -- &lt;b&gt;$1&lt;/b&gt; &lt;/li&gt; 
&lt;br&gt;&lt;br&gt;
</v>
      </c>
      <c r="F146" t="str">
        <f t="shared" si="61"/>
        <v xml:space="preserve">&lt;li&gt; Tanner Hudson, TE, Bengals. Bye: 12.  -- &lt;b&gt;$1&lt;/b&gt; &lt;/li&gt; 
&lt;br&gt;&lt;br&gt;
</v>
      </c>
      <c r="G146" t="s">
        <v>139</v>
      </c>
      <c r="H146" t="s">
        <v>140</v>
      </c>
      <c r="I146" t="s">
        <v>141</v>
      </c>
      <c r="J146" t="s">
        <v>142</v>
      </c>
      <c r="K146" t="s">
        <v>143</v>
      </c>
      <c r="L146" t="s">
        <v>144</v>
      </c>
      <c r="M146" t="s">
        <v>145</v>
      </c>
      <c r="N146" t="s">
        <v>146</v>
      </c>
      <c r="O146" t="str">
        <f t="shared" si="62"/>
        <v xml:space="preserve">
</v>
      </c>
      <c r="P146" t="str">
        <f t="shared" si="63"/>
        <v xml:space="preserve">
&lt;br&gt;&lt;br&gt;
</v>
      </c>
      <c r="Q146" t="str">
        <f t="shared" si="64"/>
        <v/>
      </c>
      <c r="R146" t="str">
        <f t="shared" si="65"/>
        <v/>
      </c>
      <c r="S146" t="str">
        <f t="shared" si="66"/>
        <v/>
      </c>
      <c r="T146" t="str">
        <f t="shared" si="67"/>
        <v/>
      </c>
      <c r="U146" t="str">
        <f t="shared" si="68"/>
        <v/>
      </c>
      <c r="V146">
        <f t="shared" si="69"/>
        <v>145</v>
      </c>
      <c r="W146" s="11" t="s">
        <v>147</v>
      </c>
      <c r="X146" s="12" t="s">
        <v>148</v>
      </c>
      <c r="Y146" s="12" t="s">
        <v>149</v>
      </c>
      <c r="Z146" s="12" t="s">
        <v>150</v>
      </c>
      <c r="AA146" s="1" t="str">
        <f>CONCATENATE(TEs!B38," ",TEs!A38)</f>
        <v>Tanner Hudson</v>
      </c>
      <c r="AB146" t="str">
        <f>TEs!E38</f>
        <v>TE</v>
      </c>
      <c r="AC146" t="str">
        <f>TEs!C38</f>
        <v>Bengals</v>
      </c>
      <c r="AD146">
        <f>TEs!D38</f>
        <v>12</v>
      </c>
      <c r="AE146">
        <f>TEs!O38</f>
        <v>49</v>
      </c>
      <c r="AF146">
        <f>TEs!P38</f>
        <v>-50</v>
      </c>
      <c r="AG146">
        <f>TEs!T38</f>
        <v>-30</v>
      </c>
      <c r="AH146">
        <f>TEs!R38</f>
        <v>-82</v>
      </c>
      <c r="AI146">
        <f t="shared" si="48"/>
        <v>-50</v>
      </c>
      <c r="AJ146" t="str">
        <f t="shared" si="70"/>
        <v>Tanner Hudson</v>
      </c>
      <c r="AK146">
        <f t="shared" si="71"/>
        <v>-25</v>
      </c>
      <c r="AL146">
        <f t="shared" si="72"/>
        <v>-19</v>
      </c>
      <c r="AM146">
        <f t="shared" si="73"/>
        <v>-20</v>
      </c>
      <c r="AN146">
        <f t="shared" si="53"/>
        <v>1</v>
      </c>
      <c r="AO146">
        <f t="shared" si="54"/>
        <v>1</v>
      </c>
      <c r="AP146">
        <f t="shared" si="55"/>
        <v>1</v>
      </c>
      <c r="AQ146">
        <f t="shared" si="56"/>
        <v>1</v>
      </c>
    </row>
    <row r="147" spans="2:43" x14ac:dyDescent="0.35">
      <c r="B147" t="str">
        <f t="shared" si="57"/>
        <v xml:space="preserve">&lt;li&gt; Taysom Hill, TE, Saints. Bye: 12.  &lt;/li&gt;  </v>
      </c>
      <c r="C147" t="str">
        <f t="shared" si="58"/>
        <v xml:space="preserve">&lt;li&gt; Taysom Hill, TE, Saints. Bye: 12.  -- &lt;b&gt;$1&lt;/b&gt; &lt;/li&gt;  </v>
      </c>
      <c r="D147" t="str">
        <f t="shared" si="59"/>
        <v xml:space="preserve">&lt;li&gt; Taysom Hill, TE, Saints. Bye: 12.  -- &lt;b&gt;$1&lt;/b&gt; &lt;/li&gt;  </v>
      </c>
      <c r="E147" t="str">
        <f t="shared" si="60"/>
        <v xml:space="preserve">&lt;li&gt; Taysom Hill, TE, Saints. Bye: 12.  -- &lt;b&gt;$1&lt;/b&gt; &lt;/li&gt;  </v>
      </c>
      <c r="F147" t="str">
        <f t="shared" si="61"/>
        <v xml:space="preserve">&lt;li&gt; Taysom Hill, TE, Saints. Bye: 12.  -- &lt;b&gt;$1&lt;/b&gt; &lt;/li&gt;  </v>
      </c>
      <c r="G147" t="s">
        <v>139</v>
      </c>
      <c r="H147" t="s">
        <v>140</v>
      </c>
      <c r="I147" t="s">
        <v>141</v>
      </c>
      <c r="J147" t="s">
        <v>142</v>
      </c>
      <c r="K147" t="s">
        <v>143</v>
      </c>
      <c r="L147" t="s">
        <v>144</v>
      </c>
      <c r="M147" t="s">
        <v>145</v>
      </c>
      <c r="N147" t="s">
        <v>146</v>
      </c>
      <c r="O147" t="str">
        <f t="shared" si="62"/>
        <v xml:space="preserve">
</v>
      </c>
      <c r="P147" t="str">
        <f t="shared" si="63"/>
        <v xml:space="preserve"> </v>
      </c>
      <c r="Q147" t="str">
        <f t="shared" si="64"/>
        <v/>
      </c>
      <c r="R147" t="str">
        <f t="shared" si="65"/>
        <v/>
      </c>
      <c r="S147" t="str">
        <f t="shared" si="66"/>
        <v/>
      </c>
      <c r="T147" t="str">
        <f t="shared" si="67"/>
        <v/>
      </c>
      <c r="U147" t="str">
        <f t="shared" si="68"/>
        <v/>
      </c>
      <c r="V147">
        <f t="shared" si="69"/>
        <v>146</v>
      </c>
      <c r="W147" s="11" t="s">
        <v>147</v>
      </c>
      <c r="X147" s="12" t="s">
        <v>148</v>
      </c>
      <c r="Y147" s="12" t="s">
        <v>149</v>
      </c>
      <c r="Z147" s="12" t="s">
        <v>150</v>
      </c>
      <c r="AA147" s="1" t="str">
        <f>CONCATENATE(TEs!B39," ",TEs!A39)</f>
        <v>Taysom Hill</v>
      </c>
      <c r="AB147" t="str">
        <f>TEs!E39</f>
        <v>TE</v>
      </c>
      <c r="AC147" t="str">
        <f>TEs!C39</f>
        <v>Saints</v>
      </c>
      <c r="AD147">
        <f>TEs!D39</f>
        <v>12</v>
      </c>
      <c r="AE147">
        <f>TEs!O39</f>
        <v>98</v>
      </c>
      <c r="AF147">
        <f>TEs!P39</f>
        <v>-1</v>
      </c>
      <c r="AG147">
        <f>TEs!T39</f>
        <v>-17</v>
      </c>
      <c r="AH147">
        <f>TEs!R39</f>
        <v>-89</v>
      </c>
      <c r="AI147">
        <f t="shared" si="48"/>
        <v>-1</v>
      </c>
      <c r="AJ147" t="str">
        <f t="shared" si="70"/>
        <v>Taysom Hill</v>
      </c>
      <c r="AK147">
        <f t="shared" si="71"/>
        <v>0</v>
      </c>
      <c r="AL147">
        <f t="shared" si="72"/>
        <v>-1</v>
      </c>
      <c r="AM147">
        <f t="shared" si="73"/>
        <v>-1</v>
      </c>
      <c r="AN147">
        <f t="shared" si="53"/>
        <v>1</v>
      </c>
      <c r="AO147">
        <f t="shared" si="54"/>
        <v>1</v>
      </c>
      <c r="AP147">
        <f t="shared" si="55"/>
        <v>1</v>
      </c>
      <c r="AQ147">
        <f t="shared" si="56"/>
        <v>1</v>
      </c>
    </row>
    <row r="148" spans="2:43" x14ac:dyDescent="0.35">
      <c r="B148" t="str">
        <f t="shared" si="57"/>
        <v xml:space="preserve">&lt;li&gt; Durham Smythe, TE, Dolphins. Bye: 6.  &lt;/li&gt;  </v>
      </c>
      <c r="C148" t="str">
        <f t="shared" si="58"/>
        <v xml:space="preserve">&lt;li&gt; Durham Smythe, TE, Dolphins. Bye: 6.  -- &lt;b&gt;$1&lt;/b&gt; &lt;/li&gt;  </v>
      </c>
      <c r="D148" t="str">
        <f t="shared" si="59"/>
        <v xml:space="preserve">&lt;li&gt; Durham Smythe, TE, Dolphins. Bye: 6.  -- &lt;b&gt;$1&lt;/b&gt; &lt;/li&gt;  </v>
      </c>
      <c r="E148" t="str">
        <f t="shared" si="60"/>
        <v xml:space="preserve">&lt;li&gt; Durham Smythe, TE, Dolphins. Bye: 6.  -- &lt;b&gt;$1&lt;/b&gt; &lt;/li&gt;  </v>
      </c>
      <c r="F148" t="str">
        <f t="shared" si="61"/>
        <v xml:space="preserve">&lt;li&gt; Durham Smythe, TE, Dolphins. Bye: 6.  -- &lt;b&gt;$1&lt;/b&gt; &lt;/li&gt;  </v>
      </c>
      <c r="G148" t="s">
        <v>139</v>
      </c>
      <c r="H148" t="s">
        <v>140</v>
      </c>
      <c r="I148" t="s">
        <v>141</v>
      </c>
      <c r="J148" t="s">
        <v>142</v>
      </c>
      <c r="K148" t="s">
        <v>143</v>
      </c>
      <c r="L148" t="s">
        <v>144</v>
      </c>
      <c r="M148" t="s">
        <v>145</v>
      </c>
      <c r="N148" t="s">
        <v>146</v>
      </c>
      <c r="O148" t="str">
        <f t="shared" si="62"/>
        <v xml:space="preserve">
</v>
      </c>
      <c r="P148" t="str">
        <f t="shared" si="63"/>
        <v xml:space="preserve"> </v>
      </c>
      <c r="Q148" t="str">
        <f t="shared" si="64"/>
        <v/>
      </c>
      <c r="R148" t="str">
        <f t="shared" si="65"/>
        <v/>
      </c>
      <c r="S148" t="str">
        <f t="shared" si="66"/>
        <v/>
      </c>
      <c r="T148" t="str">
        <f t="shared" si="67"/>
        <v/>
      </c>
      <c r="U148" t="str">
        <f t="shared" si="68"/>
        <v/>
      </c>
      <c r="V148">
        <f t="shared" si="69"/>
        <v>147</v>
      </c>
      <c r="W148" s="11" t="s">
        <v>147</v>
      </c>
      <c r="X148" s="12" t="s">
        <v>148</v>
      </c>
      <c r="Y148" s="12" t="s">
        <v>149</v>
      </c>
      <c r="Z148" s="12" t="s">
        <v>150</v>
      </c>
      <c r="AA148" s="1" t="str">
        <f>CONCATENATE(TEs!B40," ",TEs!A40)</f>
        <v>Durham Smythe</v>
      </c>
      <c r="AB148" t="str">
        <f>TEs!E40</f>
        <v>TE</v>
      </c>
      <c r="AC148" t="str">
        <f>TEs!C40</f>
        <v>Dolphins</v>
      </c>
      <c r="AD148">
        <f>TEs!D40</f>
        <v>6</v>
      </c>
      <c r="AE148">
        <f>TEs!O40</f>
        <v>40</v>
      </c>
      <c r="AF148">
        <f>TEs!P40</f>
        <v>-59</v>
      </c>
      <c r="AG148">
        <f>TEs!T40</f>
        <v>-41</v>
      </c>
      <c r="AH148">
        <f>TEs!R40</f>
        <v>-93</v>
      </c>
      <c r="AI148">
        <f t="shared" si="48"/>
        <v>-59</v>
      </c>
      <c r="AJ148" t="str">
        <f t="shared" si="70"/>
        <v>Durham Smythe</v>
      </c>
      <c r="AK148">
        <f t="shared" si="71"/>
        <v>-29</v>
      </c>
      <c r="AL148">
        <f t="shared" si="72"/>
        <v>-22</v>
      </c>
      <c r="AM148">
        <f t="shared" si="73"/>
        <v>-24</v>
      </c>
      <c r="AN148">
        <f t="shared" si="53"/>
        <v>1</v>
      </c>
      <c r="AO148">
        <f t="shared" si="54"/>
        <v>1</v>
      </c>
      <c r="AP148">
        <f t="shared" si="55"/>
        <v>1</v>
      </c>
      <c r="AQ148">
        <f t="shared" si="56"/>
        <v>1</v>
      </c>
    </row>
    <row r="149" spans="2:43" x14ac:dyDescent="0.35">
      <c r="B149" t="str">
        <f t="shared" si="57"/>
        <v xml:space="preserve">&lt;li&gt; Harrison Bryant, TE, Browns. Bye: 10.  &lt;/li&gt;  </v>
      </c>
      <c r="C149" t="str">
        <f t="shared" si="58"/>
        <v xml:space="preserve">&lt;li&gt; Harrison Bryant, TE, Browns. Bye: 10.  -- &lt;b&gt;$1&lt;/b&gt; &lt;/li&gt;  </v>
      </c>
      <c r="D149" t="str">
        <f t="shared" si="59"/>
        <v xml:space="preserve">&lt;li&gt; Harrison Bryant, TE, Browns. Bye: 10.  -- &lt;b&gt;$1&lt;/b&gt; &lt;/li&gt;  </v>
      </c>
      <c r="E149" t="str">
        <f t="shared" si="60"/>
        <v xml:space="preserve">&lt;li&gt; Harrison Bryant, TE, Browns. Bye: 10.  -- &lt;b&gt;$1&lt;/b&gt; &lt;/li&gt;  </v>
      </c>
      <c r="F149" t="str">
        <f t="shared" si="61"/>
        <v xml:space="preserve">&lt;li&gt; Harrison Bryant, TE, Browns. Bye: 10.  -- &lt;b&gt;$1&lt;/b&gt; &lt;/li&gt;  </v>
      </c>
      <c r="G149" t="s">
        <v>139</v>
      </c>
      <c r="H149" t="s">
        <v>140</v>
      </c>
      <c r="I149" t="s">
        <v>141</v>
      </c>
      <c r="J149" t="s">
        <v>142</v>
      </c>
      <c r="K149" t="s">
        <v>143</v>
      </c>
      <c r="L149" t="s">
        <v>144</v>
      </c>
      <c r="M149" t="s">
        <v>145</v>
      </c>
      <c r="N149" t="s">
        <v>146</v>
      </c>
      <c r="O149" t="str">
        <f t="shared" si="62"/>
        <v xml:space="preserve">
</v>
      </c>
      <c r="P149" t="str">
        <f t="shared" si="63"/>
        <v xml:space="preserve"> </v>
      </c>
      <c r="Q149" t="str">
        <f t="shared" si="64"/>
        <v/>
      </c>
      <c r="R149" t="str">
        <f t="shared" si="65"/>
        <v/>
      </c>
      <c r="S149" t="str">
        <f t="shared" si="66"/>
        <v/>
      </c>
      <c r="T149" t="str">
        <f t="shared" si="67"/>
        <v/>
      </c>
      <c r="U149" t="str">
        <f t="shared" si="68"/>
        <v/>
      </c>
      <c r="V149">
        <f t="shared" si="69"/>
        <v>148</v>
      </c>
      <c r="W149" s="11" t="s">
        <v>147</v>
      </c>
      <c r="X149" s="12" t="s">
        <v>148</v>
      </c>
      <c r="Y149" s="12" t="s">
        <v>149</v>
      </c>
      <c r="Z149" s="12" t="s">
        <v>150</v>
      </c>
      <c r="AA149" s="1" t="str">
        <f>CONCATENATE(TEs!B41," ",TEs!A41)</f>
        <v>Harrison Bryant</v>
      </c>
      <c r="AB149" t="str">
        <f>TEs!E41</f>
        <v>TE</v>
      </c>
      <c r="AC149" t="str">
        <f>TEs!C41</f>
        <v>Browns</v>
      </c>
      <c r="AD149">
        <f>TEs!D41</f>
        <v>10</v>
      </c>
      <c r="AE149">
        <f>TEs!O41</f>
        <v>43</v>
      </c>
      <c r="AF149">
        <f>TEs!P41</f>
        <v>-56</v>
      </c>
      <c r="AG149">
        <f>TEs!T41</f>
        <v>-30</v>
      </c>
      <c r="AH149">
        <f>TEs!R41</f>
        <v>-103</v>
      </c>
      <c r="AI149">
        <f t="shared" si="48"/>
        <v>-56</v>
      </c>
      <c r="AJ149" t="str">
        <f t="shared" si="70"/>
        <v>Harrison Bryant</v>
      </c>
      <c r="AK149">
        <f t="shared" si="71"/>
        <v>-28</v>
      </c>
      <c r="AL149">
        <f t="shared" si="72"/>
        <v>-21</v>
      </c>
      <c r="AM149">
        <f t="shared" si="73"/>
        <v>-23</v>
      </c>
      <c r="AN149">
        <f t="shared" si="53"/>
        <v>1</v>
      </c>
      <c r="AO149">
        <f t="shared" si="54"/>
        <v>1</v>
      </c>
      <c r="AP149">
        <f t="shared" si="55"/>
        <v>1</v>
      </c>
      <c r="AQ149">
        <f t="shared" si="56"/>
        <v>1</v>
      </c>
    </row>
    <row r="150" spans="2:43" x14ac:dyDescent="0.35">
      <c r="B150" t="str">
        <f t="shared" si="57"/>
        <v xml:space="preserve">&lt;li&gt; Michael Mayer, TE, Raiders. Bye: 10.  &lt;/li&gt;  </v>
      </c>
      <c r="C150" t="str">
        <f t="shared" si="58"/>
        <v xml:space="preserve">&lt;li&gt; Michael Mayer, TE, Raiders. Bye: 10.  -- &lt;b&gt;$1&lt;/b&gt; &lt;/li&gt;  </v>
      </c>
      <c r="D150" t="str">
        <f t="shared" si="59"/>
        <v xml:space="preserve">&lt;li&gt; Michael Mayer, TE, Raiders. Bye: 10.  -- &lt;b&gt;$1&lt;/b&gt; &lt;/li&gt;  </v>
      </c>
      <c r="E150" t="str">
        <f t="shared" si="60"/>
        <v xml:space="preserve">&lt;li&gt; Michael Mayer, TE, Raiders. Bye: 10.  -- &lt;b&gt;$1&lt;/b&gt; &lt;/li&gt;  </v>
      </c>
      <c r="F150" t="str">
        <f t="shared" si="61"/>
        <v xml:space="preserve">&lt;li&gt; Michael Mayer, TE, Raiders. Bye: 10.  -- &lt;b&gt;$1&lt;/b&gt; &lt;/li&gt;  </v>
      </c>
      <c r="G150" t="s">
        <v>139</v>
      </c>
      <c r="H150" t="s">
        <v>140</v>
      </c>
      <c r="I150" t="s">
        <v>141</v>
      </c>
      <c r="J150" t="s">
        <v>142</v>
      </c>
      <c r="K150" t="s">
        <v>143</v>
      </c>
      <c r="L150" t="s">
        <v>144</v>
      </c>
      <c r="M150" t="s">
        <v>145</v>
      </c>
      <c r="N150" t="s">
        <v>146</v>
      </c>
      <c r="O150" t="str">
        <f t="shared" si="62"/>
        <v xml:space="preserve">
</v>
      </c>
      <c r="P150" t="str">
        <f t="shared" si="63"/>
        <v xml:space="preserve"> </v>
      </c>
      <c r="Q150" t="str">
        <f t="shared" si="64"/>
        <v/>
      </c>
      <c r="R150" t="str">
        <f t="shared" si="65"/>
        <v/>
      </c>
      <c r="S150" t="str">
        <f t="shared" si="66"/>
        <v/>
      </c>
      <c r="T150" t="str">
        <f t="shared" si="67"/>
        <v/>
      </c>
      <c r="U150" t="str">
        <f t="shared" si="68"/>
        <v/>
      </c>
      <c r="V150">
        <f t="shared" si="69"/>
        <v>149</v>
      </c>
      <c r="W150" s="11" t="s">
        <v>147</v>
      </c>
      <c r="X150" s="12" t="s">
        <v>148</v>
      </c>
      <c r="Y150" s="12" t="s">
        <v>149</v>
      </c>
      <c r="Z150" s="12" t="s">
        <v>150</v>
      </c>
      <c r="AA150" s="1" t="str">
        <f>CONCATENATE(TEs!B42," ",TEs!A42)</f>
        <v>Michael Mayer</v>
      </c>
      <c r="AB150" t="str">
        <f>TEs!E42</f>
        <v>TE</v>
      </c>
      <c r="AC150" t="str">
        <f>TEs!C42</f>
        <v>Raiders</v>
      </c>
      <c r="AD150">
        <f>TEs!D42</f>
        <v>10</v>
      </c>
      <c r="AE150">
        <f>TEs!O42</f>
        <v>38</v>
      </c>
      <c r="AF150">
        <f>TEs!P42</f>
        <v>-61</v>
      </c>
      <c r="AG150">
        <f>TEs!T42</f>
        <v>-38</v>
      </c>
      <c r="AH150">
        <f>TEs!R42</f>
        <v>-104</v>
      </c>
      <c r="AI150">
        <f t="shared" si="48"/>
        <v>-61</v>
      </c>
      <c r="AJ150" t="str">
        <f t="shared" si="70"/>
        <v>Michael Mayer</v>
      </c>
      <c r="AK150">
        <f t="shared" si="71"/>
        <v>-30</v>
      </c>
      <c r="AL150">
        <f t="shared" si="72"/>
        <v>-23</v>
      </c>
      <c r="AM150">
        <f t="shared" si="73"/>
        <v>-25</v>
      </c>
      <c r="AN150">
        <f t="shared" si="53"/>
        <v>1</v>
      </c>
      <c r="AO150">
        <f t="shared" si="54"/>
        <v>1</v>
      </c>
      <c r="AP150">
        <f t="shared" si="55"/>
        <v>1</v>
      </c>
      <c r="AQ150">
        <f t="shared" si="56"/>
        <v>1</v>
      </c>
    </row>
    <row r="151" spans="2:43" x14ac:dyDescent="0.35">
      <c r="B151" t="str">
        <f t="shared" si="57"/>
        <v xml:space="preserve">&lt;li&gt; Mike Gesicki, TE, Patriots. Bye: 14.  &lt;/li&gt; 
&lt;br&gt;&lt;br&gt;
</v>
      </c>
      <c r="C151" t="str">
        <f t="shared" si="58"/>
        <v xml:space="preserve">&lt;li&gt; Mike Gesicki, TE, Patriots. Bye: 14.  -- &lt;b&gt;$1&lt;/b&gt; &lt;/li&gt; 
&lt;br&gt;&lt;br&gt;
</v>
      </c>
      <c r="D151" t="str">
        <f t="shared" si="59"/>
        <v xml:space="preserve">&lt;li&gt; Mike Gesicki, TE, Patriots. Bye: 14.  -- &lt;b&gt;$1&lt;/b&gt; &lt;/li&gt; 
&lt;br&gt;&lt;br&gt;
</v>
      </c>
      <c r="E151" t="str">
        <f t="shared" si="60"/>
        <v xml:space="preserve">&lt;li&gt; Mike Gesicki, TE, Patriots. Bye: 14.  -- &lt;b&gt;$1&lt;/b&gt; &lt;/li&gt; 
&lt;br&gt;&lt;br&gt;
</v>
      </c>
      <c r="F151" t="str">
        <f t="shared" si="61"/>
        <v xml:space="preserve">&lt;li&gt; Mike Gesicki, TE, Patriots. Bye: 14.  -- &lt;b&gt;$1&lt;/b&gt; &lt;/li&gt; 
&lt;br&gt;&lt;br&gt;
</v>
      </c>
      <c r="G151" t="s">
        <v>139</v>
      </c>
      <c r="H151" t="s">
        <v>140</v>
      </c>
      <c r="I151" t="s">
        <v>141</v>
      </c>
      <c r="J151" t="s">
        <v>142</v>
      </c>
      <c r="K151" t="s">
        <v>143</v>
      </c>
      <c r="L151" t="s">
        <v>144</v>
      </c>
      <c r="M151" t="s">
        <v>145</v>
      </c>
      <c r="N151" t="s">
        <v>146</v>
      </c>
      <c r="O151" t="str">
        <f t="shared" si="62"/>
        <v xml:space="preserve">
</v>
      </c>
      <c r="P151" t="str">
        <f t="shared" si="63"/>
        <v xml:space="preserve">
&lt;br&gt;&lt;br&gt;
</v>
      </c>
      <c r="Q151" t="str">
        <f t="shared" si="64"/>
        <v/>
      </c>
      <c r="R151" t="str">
        <f t="shared" si="65"/>
        <v/>
      </c>
      <c r="S151" t="str">
        <f t="shared" si="66"/>
        <v/>
      </c>
      <c r="T151" t="str">
        <f t="shared" si="67"/>
        <v/>
      </c>
      <c r="U151" t="str">
        <f t="shared" si="68"/>
        <v/>
      </c>
      <c r="V151">
        <f t="shared" si="69"/>
        <v>150</v>
      </c>
      <c r="W151" s="11" t="s">
        <v>147</v>
      </c>
      <c r="X151" s="12" t="s">
        <v>148</v>
      </c>
      <c r="Y151" s="12" t="s">
        <v>149</v>
      </c>
      <c r="Z151" s="12" t="s">
        <v>150</v>
      </c>
      <c r="AA151" s="1" t="str">
        <f>CONCATENATE(TEs!B43," ",TEs!A43)</f>
        <v>Mike Gesicki</v>
      </c>
      <c r="AB151" t="str">
        <f>TEs!E43</f>
        <v>TE</v>
      </c>
      <c r="AC151" t="str">
        <f>TEs!C43</f>
        <v>Patriots</v>
      </c>
      <c r="AD151">
        <f>TEs!D43</f>
        <v>14</v>
      </c>
      <c r="AE151">
        <f>TEs!O43</f>
        <v>35</v>
      </c>
      <c r="AF151">
        <f>TEs!P43</f>
        <v>-64</v>
      </c>
      <c r="AG151">
        <f>TEs!T43</f>
        <v>-39</v>
      </c>
      <c r="AH151">
        <f>TEs!R43</f>
        <v>-106</v>
      </c>
      <c r="AI151">
        <f t="shared" si="48"/>
        <v>-64</v>
      </c>
      <c r="AJ151" t="str">
        <f t="shared" si="70"/>
        <v>Mike Gesicki</v>
      </c>
      <c r="AK151">
        <f t="shared" si="71"/>
        <v>-32</v>
      </c>
      <c r="AL151">
        <f t="shared" si="72"/>
        <v>-24</v>
      </c>
      <c r="AM151">
        <f t="shared" si="73"/>
        <v>-26</v>
      </c>
      <c r="AN151">
        <f t="shared" si="53"/>
        <v>1</v>
      </c>
      <c r="AO151">
        <f t="shared" si="54"/>
        <v>1</v>
      </c>
      <c r="AP151">
        <f t="shared" si="55"/>
        <v>1</v>
      </c>
      <c r="AQ151">
        <f t="shared" si="56"/>
        <v>1</v>
      </c>
    </row>
    <row r="152" spans="2:43" x14ac:dyDescent="0.35">
      <c r="B152" t="str">
        <f t="shared" si="57"/>
        <v xml:space="preserve">&lt;li&gt; Greg Dulcich, TE, Broncos. Bye: 14.  &lt;/li&gt;  </v>
      </c>
      <c r="C152" t="str">
        <f t="shared" si="58"/>
        <v xml:space="preserve">&lt;li&gt; Greg Dulcich, TE, Broncos. Bye: 14.  -- &lt;b&gt;$0&lt;/b&gt; &lt;/li&gt;  </v>
      </c>
      <c r="D152" t="str">
        <f t="shared" si="59"/>
        <v xml:space="preserve">&lt;li&gt; Greg Dulcich, TE, Broncos. Bye: 14.  -- &lt;b&gt;$0&lt;/b&gt; &lt;/li&gt;  </v>
      </c>
      <c r="E152" t="str">
        <f t="shared" si="60"/>
        <v xml:space="preserve">&lt;li&gt; Greg Dulcich, TE, Broncos. Bye: 14.  -- &lt;b&gt;$0&lt;/b&gt; &lt;/li&gt;  </v>
      </c>
      <c r="F152" t="str">
        <f t="shared" si="61"/>
        <v xml:space="preserve">&lt;li&gt; Greg Dulcich, TE, Broncos. Bye: 14.  -- &lt;b&gt;$0&lt;/b&gt; &lt;/li&gt;  </v>
      </c>
      <c r="G152" t="s">
        <v>139</v>
      </c>
      <c r="H152" t="s">
        <v>140</v>
      </c>
      <c r="I152" t="s">
        <v>141</v>
      </c>
      <c r="J152" t="s">
        <v>142</v>
      </c>
      <c r="K152" t="s">
        <v>143</v>
      </c>
      <c r="L152" t="s">
        <v>144</v>
      </c>
      <c r="M152" t="s">
        <v>145</v>
      </c>
      <c r="N152" t="s">
        <v>146</v>
      </c>
      <c r="O152" t="str">
        <f t="shared" si="62"/>
        <v xml:space="preserve">
</v>
      </c>
      <c r="P152" t="str">
        <f t="shared" si="63"/>
        <v xml:space="preserve"> </v>
      </c>
      <c r="Q152" t="str">
        <f t="shared" si="64"/>
        <v/>
      </c>
      <c r="R152" t="str">
        <f t="shared" si="65"/>
        <v/>
      </c>
      <c r="S152" t="str">
        <f t="shared" si="66"/>
        <v/>
      </c>
      <c r="T152" t="str">
        <f t="shared" si="67"/>
        <v/>
      </c>
      <c r="U152" t="str">
        <f t="shared" si="68"/>
        <v/>
      </c>
      <c r="V152">
        <f t="shared" si="69"/>
        <v>151</v>
      </c>
      <c r="W152" s="11" t="s">
        <v>147</v>
      </c>
      <c r="X152" s="12" t="s">
        <v>148</v>
      </c>
      <c r="Y152" s="12" t="s">
        <v>149</v>
      </c>
      <c r="Z152" s="12" t="s">
        <v>150</v>
      </c>
      <c r="AA152" s="1" t="str">
        <f>CONCATENATE(TEs!B44," ",TEs!A44)</f>
        <v>Greg Dulcich</v>
      </c>
      <c r="AB152" t="str">
        <f>TEs!E44</f>
        <v>TE</v>
      </c>
      <c r="AC152" t="str">
        <f>TEs!C44</f>
        <v>Broncos</v>
      </c>
      <c r="AD152">
        <f>TEs!D44</f>
        <v>14</v>
      </c>
      <c r="AE152">
        <f>TEs!O44</f>
        <v>32</v>
      </c>
      <c r="AF152">
        <f>TEs!P44</f>
        <v>-67</v>
      </c>
      <c r="AG152">
        <f>TEs!T44</f>
        <v>-40</v>
      </c>
      <c r="AH152">
        <f>TEs!R44</f>
        <v>-110</v>
      </c>
      <c r="AI152">
        <f t="shared" si="48"/>
        <v>-67</v>
      </c>
      <c r="AJ152" t="str">
        <f t="shared" si="70"/>
        <v>Greg Dulcich</v>
      </c>
      <c r="AK152">
        <f t="shared" si="71"/>
        <v>-33</v>
      </c>
      <c r="AL152">
        <f t="shared" si="72"/>
        <v>-25</v>
      </c>
      <c r="AM152">
        <f t="shared" si="73"/>
        <v>-27</v>
      </c>
      <c r="AN152">
        <f>IF(AF152&gt;0.5,ROUNDUP(0.43*AF152,0),0)</f>
        <v>0</v>
      </c>
      <c r="AO152">
        <f>IF(AG152&gt;0.5,ROUNDUP(0.59*AG152,0),0)</f>
        <v>0</v>
      </c>
      <c r="AP152">
        <f>IF(AH152&gt;0.5,ROUNDUP(0.34*AH152,0),0)</f>
        <v>0</v>
      </c>
      <c r="AQ152">
        <f>IF(AI152&gt;0.5,ROUNDUP(0.36*AI152,0),0)</f>
        <v>0</v>
      </c>
    </row>
    <row r="153" spans="2:43" x14ac:dyDescent="0.35">
      <c r="B153" t="str">
        <f t="shared" si="57"/>
        <v xml:space="preserve">&lt;li&gt; Darnell Washington, TE, Steelers. Bye: 9.  &lt;/li&gt;  </v>
      </c>
      <c r="C153" t="str">
        <f t="shared" si="58"/>
        <v xml:space="preserve">&lt;li&gt; Darnell Washington, TE, Steelers. Bye: 9.  -- &lt;b&gt;$0&lt;/b&gt; &lt;/li&gt;  </v>
      </c>
      <c r="D153" t="str">
        <f t="shared" si="59"/>
        <v xml:space="preserve">&lt;li&gt; Darnell Washington, TE, Steelers. Bye: 9.  -- &lt;b&gt;$0&lt;/b&gt; &lt;/li&gt;  </v>
      </c>
      <c r="E153" t="str">
        <f t="shared" si="60"/>
        <v xml:space="preserve">&lt;li&gt; Darnell Washington, TE, Steelers. Bye: 9.  -- &lt;b&gt;$0&lt;/b&gt; &lt;/li&gt;  </v>
      </c>
      <c r="F153" t="str">
        <f t="shared" si="61"/>
        <v xml:space="preserve">&lt;li&gt; Darnell Washington, TE, Steelers. Bye: 9.  -- &lt;b&gt;$0&lt;/b&gt; &lt;/li&gt;  </v>
      </c>
      <c r="G153" t="s">
        <v>139</v>
      </c>
      <c r="H153" t="s">
        <v>140</v>
      </c>
      <c r="I153" t="s">
        <v>141</v>
      </c>
      <c r="J153" t="s">
        <v>142</v>
      </c>
      <c r="K153" t="s">
        <v>143</v>
      </c>
      <c r="L153" t="s">
        <v>144</v>
      </c>
      <c r="M153" t="s">
        <v>145</v>
      </c>
      <c r="N153" t="s">
        <v>146</v>
      </c>
      <c r="O153" t="str">
        <f t="shared" si="62"/>
        <v xml:space="preserve">
</v>
      </c>
      <c r="P153" t="str">
        <f t="shared" si="63"/>
        <v xml:space="preserve"> </v>
      </c>
      <c r="Q153" t="str">
        <f t="shared" si="64"/>
        <v/>
      </c>
      <c r="R153" t="str">
        <f t="shared" si="65"/>
        <v/>
      </c>
      <c r="S153" t="str">
        <f t="shared" si="66"/>
        <v/>
      </c>
      <c r="T153" t="str">
        <f t="shared" si="67"/>
        <v/>
      </c>
      <c r="U153" t="str">
        <f t="shared" si="68"/>
        <v/>
      </c>
      <c r="V153">
        <f t="shared" si="69"/>
        <v>152</v>
      </c>
      <c r="W153" s="11" t="s">
        <v>147</v>
      </c>
      <c r="X153" s="12" t="s">
        <v>148</v>
      </c>
      <c r="Y153" s="12" t="s">
        <v>149</v>
      </c>
      <c r="Z153" s="12" t="s">
        <v>150</v>
      </c>
      <c r="AA153" s="1" t="str">
        <f>CONCATENATE(TEs!B45," ",TEs!A45)</f>
        <v>Darnell Washington</v>
      </c>
      <c r="AB153" t="str">
        <f>TEs!E45</f>
        <v>TE</v>
      </c>
      <c r="AC153" t="str">
        <f>TEs!C45</f>
        <v>Steelers</v>
      </c>
      <c r="AD153">
        <f>TEs!D45</f>
        <v>9</v>
      </c>
      <c r="AE153">
        <f>TEs!O45</f>
        <v>38</v>
      </c>
      <c r="AF153">
        <f>TEs!P45</f>
        <v>-61</v>
      </c>
      <c r="AG153">
        <f>TEs!T45</f>
        <v>-34</v>
      </c>
      <c r="AH153">
        <f>TEs!R45</f>
        <v>-114</v>
      </c>
      <c r="AI153">
        <f t="shared" si="48"/>
        <v>-61</v>
      </c>
      <c r="AJ153" t="str">
        <f t="shared" si="70"/>
        <v>Darnell Washington</v>
      </c>
      <c r="AK153">
        <f t="shared" si="71"/>
        <v>-30</v>
      </c>
      <c r="AL153">
        <f t="shared" si="72"/>
        <v>-23</v>
      </c>
      <c r="AM153">
        <f t="shared" si="73"/>
        <v>-25</v>
      </c>
      <c r="AN153">
        <f>IF(AF153&gt;0.5,ROUNDUP(0.43*AF153,0),0)</f>
        <v>0</v>
      </c>
      <c r="AO153">
        <f>IF(AG153&gt;0.5,ROUNDUP(0.59*AG153,0),0)</f>
        <v>0</v>
      </c>
      <c r="AP153">
        <f>IF(AH153&gt;0.5,ROUNDUP(0.34*AH153,0),0)</f>
        <v>0</v>
      </c>
      <c r="AQ153">
        <f>IF(AI153&gt;0.5,ROUNDUP(0.36*AI153,0),0)</f>
        <v>0</v>
      </c>
    </row>
    <row r="154" spans="2:43" x14ac:dyDescent="0.35">
      <c r="B154" t="str">
        <f t="shared" si="57"/>
        <v xml:space="preserve">&lt;li&gt; CeeDee Lamb, WR, Cowboys. Bye: 7.  &lt;/li&gt;  </v>
      </c>
      <c r="C154" t="str">
        <f t="shared" si="58"/>
        <v xml:space="preserve">&lt;li&gt; CeeDee Lamb, WR, Cowboys. Bye: 7.  -- &lt;b&gt;$61&lt;/b&gt; &lt;/li&gt;  </v>
      </c>
      <c r="D154" t="str">
        <f t="shared" si="59"/>
        <v xml:space="preserve">&lt;li&gt; CeeDee Lamb, WR, Cowboys. Bye: 7.  -- &lt;b&gt;$52&lt;/b&gt; &lt;/li&gt;  </v>
      </c>
      <c r="E154" t="str">
        <f t="shared" si="60"/>
        <v xml:space="preserve">&lt;li&gt; CeeDee Lamb, WR, Cowboys. Bye: 7.  -- &lt;b&gt;$68&lt;/b&gt; &lt;/li&gt;  </v>
      </c>
      <c r="F154" t="str">
        <f t="shared" si="61"/>
        <v xml:space="preserve">&lt;li&gt; CeeDee Lamb, WR, Cowboys. Bye: 7.  -- &lt;b&gt;$51&lt;/b&gt; &lt;/li&gt;  </v>
      </c>
      <c r="G154" t="s">
        <v>139</v>
      </c>
      <c r="H154" t="s">
        <v>140</v>
      </c>
      <c r="I154" t="s">
        <v>141</v>
      </c>
      <c r="J154" t="s">
        <v>142</v>
      </c>
      <c r="K154" t="s">
        <v>143</v>
      </c>
      <c r="L154" t="s">
        <v>144</v>
      </c>
      <c r="M154" t="s">
        <v>145</v>
      </c>
      <c r="N154" t="s">
        <v>146</v>
      </c>
      <c r="O154" t="str">
        <f t="shared" si="62"/>
        <v xml:space="preserve">
</v>
      </c>
      <c r="P154" t="str">
        <f t="shared" si="63"/>
        <v xml:space="preserve"> </v>
      </c>
      <c r="Q154" t="str">
        <f t="shared" si="64"/>
        <v/>
      </c>
      <c r="R154" t="str">
        <f t="shared" si="65"/>
        <v/>
      </c>
      <c r="S154" t="str">
        <f t="shared" si="66"/>
        <v/>
      </c>
      <c r="T154" t="str">
        <f t="shared" si="67"/>
        <v/>
      </c>
      <c r="U154" t="str">
        <f t="shared" si="68"/>
        <v/>
      </c>
      <c r="V154">
        <f t="shared" si="69"/>
        <v>153</v>
      </c>
      <c r="W154" s="11" t="s">
        <v>147</v>
      </c>
      <c r="X154" s="12" t="s">
        <v>148</v>
      </c>
      <c r="Y154" s="12" t="s">
        <v>149</v>
      </c>
      <c r="Z154" s="12" t="s">
        <v>150</v>
      </c>
      <c r="AA154" s="1" t="str">
        <f>CONCATENATE(WRs!B2," ",WRs!A2)</f>
        <v>CeeDee Lamb</v>
      </c>
      <c r="AB154" t="str">
        <f>WRs!E2</f>
        <v>WR</v>
      </c>
      <c r="AC154" t="str">
        <f>WRs!C2</f>
        <v>Cowboys</v>
      </c>
      <c r="AD154">
        <f>WRs!D2</f>
        <v>7</v>
      </c>
      <c r="AE154">
        <f>WRs!O2</f>
        <v>272</v>
      </c>
      <c r="AF154">
        <f>WRs!P2</f>
        <v>140</v>
      </c>
      <c r="AG154">
        <f>WRs!T2</f>
        <v>88</v>
      </c>
      <c r="AH154">
        <f>WRs!R2</f>
        <v>199</v>
      </c>
      <c r="AI154">
        <f t="shared" si="48"/>
        <v>140</v>
      </c>
      <c r="AJ154" t="str">
        <f t="shared" si="70"/>
        <v>CeeDee Lamb</v>
      </c>
      <c r="AK154">
        <f t="shared" si="71"/>
        <v>70</v>
      </c>
      <c r="AL154">
        <f t="shared" si="72"/>
        <v>52</v>
      </c>
      <c r="AM154">
        <f t="shared" si="73"/>
        <v>56</v>
      </c>
      <c r="AN154">
        <f t="shared" ref="AN154:AN185" si="74">IF(AF154&gt;1,ROUNDUP(0.43*AF154,0),1)</f>
        <v>61</v>
      </c>
      <c r="AO154">
        <f t="shared" ref="AO154:AO185" si="75">IF(AG154&gt;1,ROUNDUP(0.59*AG154,0),1)</f>
        <v>52</v>
      </c>
      <c r="AP154">
        <f t="shared" ref="AP154:AP185" si="76">IF(AH154&gt;1,ROUNDUP(0.34*AH154,0),1)</f>
        <v>68</v>
      </c>
      <c r="AQ154">
        <f t="shared" ref="AQ154:AQ185" si="77">IF(AI154&gt;1,ROUNDUP(0.36*AI154,0),1)</f>
        <v>51</v>
      </c>
    </row>
    <row r="155" spans="2:43" x14ac:dyDescent="0.35">
      <c r="B155" t="str">
        <f t="shared" si="57"/>
        <v xml:space="preserve">&lt;li&gt; Tyreek Hill, WR, Dolphins. Bye: 6.  &lt;/li&gt;  </v>
      </c>
      <c r="C155" t="str">
        <f t="shared" si="58"/>
        <v xml:space="preserve">&lt;li&gt; Tyreek Hill, WR, Dolphins. Bye: 6.  -- &lt;b&gt;$61&lt;/b&gt; &lt;/li&gt;  </v>
      </c>
      <c r="D155" t="str">
        <f t="shared" si="59"/>
        <v xml:space="preserve">&lt;li&gt; Tyreek Hill, WR, Dolphins. Bye: 6.  -- &lt;b&gt;$53&lt;/b&gt; &lt;/li&gt;  </v>
      </c>
      <c r="E155" t="str">
        <f t="shared" si="60"/>
        <v xml:space="preserve">&lt;li&gt; Tyreek Hill, WR, Dolphins. Bye: 6.  -- &lt;b&gt;$63&lt;/b&gt; &lt;/li&gt;  </v>
      </c>
      <c r="F155" t="str">
        <f t="shared" si="61"/>
        <v xml:space="preserve">&lt;li&gt; Tyreek Hill, WR, Dolphins. Bye: 6.  -- &lt;b&gt;$51&lt;/b&gt; &lt;/li&gt;  </v>
      </c>
      <c r="G155" t="s">
        <v>139</v>
      </c>
      <c r="H155" t="s">
        <v>140</v>
      </c>
      <c r="I155" t="s">
        <v>141</v>
      </c>
      <c r="J155" t="s">
        <v>142</v>
      </c>
      <c r="K155" t="s">
        <v>143</v>
      </c>
      <c r="L155" t="s">
        <v>144</v>
      </c>
      <c r="M155" t="s">
        <v>145</v>
      </c>
      <c r="N155" t="s">
        <v>146</v>
      </c>
      <c r="O155" t="str">
        <f t="shared" si="62"/>
        <v xml:space="preserve">
</v>
      </c>
      <c r="P155" t="str">
        <f t="shared" si="63"/>
        <v xml:space="preserve"> </v>
      </c>
      <c r="Q155" t="str">
        <f t="shared" si="64"/>
        <v/>
      </c>
      <c r="R155" t="str">
        <f t="shared" si="65"/>
        <v/>
      </c>
      <c r="S155" t="str">
        <f t="shared" si="66"/>
        <v/>
      </c>
      <c r="T155" t="str">
        <f t="shared" si="67"/>
        <v/>
      </c>
      <c r="U155" t="str">
        <f t="shared" si="68"/>
        <v/>
      </c>
      <c r="V155">
        <f t="shared" si="69"/>
        <v>154</v>
      </c>
      <c r="W155" s="11" t="s">
        <v>147</v>
      </c>
      <c r="X155" s="12" t="s">
        <v>148</v>
      </c>
      <c r="Y155" s="12" t="s">
        <v>149</v>
      </c>
      <c r="Z155" s="12" t="s">
        <v>150</v>
      </c>
      <c r="AA155" s="1" t="str">
        <f>CONCATENATE(WRs!B3," ",WRs!A3)</f>
        <v>Tyreek Hill</v>
      </c>
      <c r="AB155" t="str">
        <f>WRs!E3</f>
        <v>WR</v>
      </c>
      <c r="AC155" t="str">
        <f>WRs!C3</f>
        <v>Dolphins</v>
      </c>
      <c r="AD155">
        <f>WRs!D3</f>
        <v>6</v>
      </c>
      <c r="AE155">
        <f>WRs!O3</f>
        <v>273</v>
      </c>
      <c r="AF155">
        <f>WRs!P3</f>
        <v>141</v>
      </c>
      <c r="AG155">
        <f>WRs!T3</f>
        <v>89</v>
      </c>
      <c r="AH155">
        <f>WRs!R3</f>
        <v>184</v>
      </c>
      <c r="AI155">
        <f t="shared" si="48"/>
        <v>141</v>
      </c>
      <c r="AJ155" t="str">
        <f t="shared" si="70"/>
        <v>Tyreek Hill</v>
      </c>
      <c r="AK155">
        <f t="shared" si="71"/>
        <v>70</v>
      </c>
      <c r="AL155">
        <f t="shared" si="72"/>
        <v>53</v>
      </c>
      <c r="AM155">
        <f t="shared" si="73"/>
        <v>57</v>
      </c>
      <c r="AN155">
        <f t="shared" si="74"/>
        <v>61</v>
      </c>
      <c r="AO155">
        <f t="shared" si="75"/>
        <v>53</v>
      </c>
      <c r="AP155">
        <f t="shared" si="76"/>
        <v>63</v>
      </c>
      <c r="AQ155">
        <f t="shared" si="77"/>
        <v>51</v>
      </c>
    </row>
    <row r="156" spans="2:43" x14ac:dyDescent="0.35">
      <c r="B156" t="str">
        <f t="shared" si="57"/>
        <v xml:space="preserve">&lt;li&gt; Amon-Ra St. Brown, WR, Lions. Bye: 5.  &lt;/li&gt; 
&lt;br&gt;&lt;br&gt;
</v>
      </c>
      <c r="C156" t="str">
        <f t="shared" si="58"/>
        <v xml:space="preserve">&lt;li&gt; Amon-Ra St. Brown, WR, Lions. Bye: 5.  -- &lt;b&gt;$50&lt;/b&gt; &lt;/li&gt; 
&lt;br&gt;&lt;br&gt;
</v>
      </c>
      <c r="D156" t="str">
        <f t="shared" si="59"/>
        <v xml:space="preserve">&lt;li&gt; Amon-Ra St. Brown, WR, Lions. Bye: 5.  -- &lt;b&gt;$41&lt;/b&gt; &lt;/li&gt; 
&lt;br&gt;&lt;br&gt;
</v>
      </c>
      <c r="E156" t="str">
        <f t="shared" si="60"/>
        <v xml:space="preserve">&lt;li&gt; Amon-Ra St. Brown, WR, Lions. Bye: 5.  -- &lt;b&gt;$63&lt;/b&gt; &lt;/li&gt; 
&lt;br&gt;&lt;br&gt;
</v>
      </c>
      <c r="F156" t="str">
        <f t="shared" si="61"/>
        <v xml:space="preserve">&lt;li&gt; Amon-Ra St. Brown, WR, Lions. Bye: 5.  -- &lt;b&gt;$42&lt;/b&gt; &lt;/li&gt; 
&lt;br&gt;&lt;br&gt;
</v>
      </c>
      <c r="G156" t="s">
        <v>139</v>
      </c>
      <c r="H156" t="s">
        <v>140</v>
      </c>
      <c r="I156" t="s">
        <v>141</v>
      </c>
      <c r="J156" t="s">
        <v>142</v>
      </c>
      <c r="K156" t="s">
        <v>143</v>
      </c>
      <c r="L156" t="s">
        <v>144</v>
      </c>
      <c r="M156" t="s">
        <v>145</v>
      </c>
      <c r="N156" t="s">
        <v>146</v>
      </c>
      <c r="O156" t="str">
        <f t="shared" si="62"/>
        <v xml:space="preserve">
</v>
      </c>
      <c r="P156" t="str">
        <f t="shared" si="63"/>
        <v xml:space="preserve">
&lt;br&gt;&lt;br&gt;
</v>
      </c>
      <c r="Q156" t="str">
        <f t="shared" si="64"/>
        <v/>
      </c>
      <c r="R156" t="str">
        <f t="shared" si="65"/>
        <v/>
      </c>
      <c r="S156" t="str">
        <f t="shared" si="66"/>
        <v/>
      </c>
      <c r="T156" t="str">
        <f t="shared" si="67"/>
        <v/>
      </c>
      <c r="U156" t="str">
        <f t="shared" si="68"/>
        <v/>
      </c>
      <c r="V156">
        <f t="shared" si="69"/>
        <v>155</v>
      </c>
      <c r="W156" s="11" t="s">
        <v>147</v>
      </c>
      <c r="X156" s="12" t="s">
        <v>148</v>
      </c>
      <c r="Y156" s="12" t="s">
        <v>149</v>
      </c>
      <c r="Z156" s="12" t="s">
        <v>150</v>
      </c>
      <c r="AA156" s="1" t="str">
        <f>CONCATENATE(WRs!B4," ",WRs!A4)</f>
        <v>Amon-Ra St. Brown</v>
      </c>
      <c r="AB156" t="str">
        <f>WRs!E4</f>
        <v>WR</v>
      </c>
      <c r="AC156" t="str">
        <f>WRs!C4</f>
        <v>Lions</v>
      </c>
      <c r="AD156">
        <f>WRs!D4</f>
        <v>5</v>
      </c>
      <c r="AE156">
        <f>WRs!O4</f>
        <v>248</v>
      </c>
      <c r="AF156">
        <f>WRs!P4</f>
        <v>116</v>
      </c>
      <c r="AG156">
        <f>WRs!T4</f>
        <v>69</v>
      </c>
      <c r="AH156">
        <f>WRs!R4</f>
        <v>183</v>
      </c>
      <c r="AI156">
        <f t="shared" si="48"/>
        <v>116</v>
      </c>
      <c r="AJ156" t="str">
        <f t="shared" si="70"/>
        <v>Amon-Ra St. Brown</v>
      </c>
      <c r="AK156">
        <f t="shared" si="71"/>
        <v>58</v>
      </c>
      <c r="AL156">
        <f t="shared" si="72"/>
        <v>43</v>
      </c>
      <c r="AM156">
        <f t="shared" si="73"/>
        <v>47</v>
      </c>
      <c r="AN156">
        <f t="shared" si="74"/>
        <v>50</v>
      </c>
      <c r="AO156">
        <f t="shared" si="75"/>
        <v>41</v>
      </c>
      <c r="AP156">
        <f t="shared" si="76"/>
        <v>63</v>
      </c>
      <c r="AQ156">
        <f t="shared" si="77"/>
        <v>42</v>
      </c>
    </row>
    <row r="157" spans="2:43" x14ac:dyDescent="0.35">
      <c r="B157" t="str">
        <f t="shared" si="57"/>
        <v xml:space="preserve">&lt;li&gt; Ja'Marr Chase, WR, Bengals. Bye: 12.  &lt;/li&gt;  </v>
      </c>
      <c r="C157" t="str">
        <f t="shared" si="58"/>
        <v xml:space="preserve">&lt;li&gt; Ja'Marr Chase, WR, Bengals. Bye: 12.  -- &lt;b&gt;$54&lt;/b&gt; &lt;/li&gt;  </v>
      </c>
      <c r="D157" t="str">
        <f t="shared" si="59"/>
        <v xml:space="preserve">&lt;li&gt; Ja'Marr Chase, WR, Bengals. Bye: 12.  -- &lt;b&gt;$51&lt;/b&gt; &lt;/li&gt;  </v>
      </c>
      <c r="E157" t="str">
        <f t="shared" si="60"/>
        <v xml:space="preserve">&lt;li&gt; Ja'Marr Chase, WR, Bengals. Bye: 12.  -- &lt;b&gt;$60&lt;/b&gt; &lt;/li&gt;  </v>
      </c>
      <c r="F157" t="str">
        <f t="shared" si="61"/>
        <v xml:space="preserve">&lt;li&gt; Ja'Marr Chase, WR, Bengals. Bye: 12.  -- &lt;b&gt;$45&lt;/b&gt; &lt;/li&gt;  </v>
      </c>
      <c r="G157" t="s">
        <v>139</v>
      </c>
      <c r="H157" t="s">
        <v>140</v>
      </c>
      <c r="I157" t="s">
        <v>141</v>
      </c>
      <c r="J157" t="s">
        <v>142</v>
      </c>
      <c r="K157" t="s">
        <v>143</v>
      </c>
      <c r="L157" t="s">
        <v>144</v>
      </c>
      <c r="M157" t="s">
        <v>145</v>
      </c>
      <c r="N157" t="s">
        <v>146</v>
      </c>
      <c r="O157" t="str">
        <f t="shared" si="62"/>
        <v xml:space="preserve">
</v>
      </c>
      <c r="P157" t="str">
        <f t="shared" si="63"/>
        <v xml:space="preserve"> </v>
      </c>
      <c r="Q157" t="str">
        <f t="shared" si="64"/>
        <v/>
      </c>
      <c r="R157" t="str">
        <f t="shared" si="65"/>
        <v/>
      </c>
      <c r="S157" t="str">
        <f t="shared" si="66"/>
        <v/>
      </c>
      <c r="T157" t="str">
        <f t="shared" si="67"/>
        <v/>
      </c>
      <c r="U157" t="str">
        <f t="shared" si="68"/>
        <v/>
      </c>
      <c r="V157">
        <f t="shared" si="69"/>
        <v>156</v>
      </c>
      <c r="W157" s="11" t="s">
        <v>147</v>
      </c>
      <c r="X157" s="12" t="s">
        <v>148</v>
      </c>
      <c r="Y157" s="12" t="s">
        <v>149</v>
      </c>
      <c r="Z157" s="12" t="s">
        <v>150</v>
      </c>
      <c r="AA157" s="1" t="str">
        <f>CONCATENATE(WRs!B5," ",WRs!A5)</f>
        <v>Ja'Marr Chase</v>
      </c>
      <c r="AB157" t="str">
        <f>WRs!E5</f>
        <v>WR</v>
      </c>
      <c r="AC157" t="str">
        <f>WRs!C5</f>
        <v>Bengals</v>
      </c>
      <c r="AD157">
        <f>WRs!D5</f>
        <v>12</v>
      </c>
      <c r="AE157">
        <f>WRs!O5</f>
        <v>257</v>
      </c>
      <c r="AF157">
        <f>WRs!P5</f>
        <v>125</v>
      </c>
      <c r="AG157">
        <f>WRs!T5</f>
        <v>86</v>
      </c>
      <c r="AH157">
        <f>WRs!R5</f>
        <v>175</v>
      </c>
      <c r="AI157">
        <f t="shared" si="48"/>
        <v>125</v>
      </c>
      <c r="AJ157" t="str">
        <f t="shared" si="70"/>
        <v>Ja'Marr Chase</v>
      </c>
      <c r="AK157">
        <f t="shared" si="71"/>
        <v>62</v>
      </c>
      <c r="AL157">
        <f t="shared" si="72"/>
        <v>47</v>
      </c>
      <c r="AM157">
        <f t="shared" si="73"/>
        <v>50</v>
      </c>
      <c r="AN157">
        <f t="shared" si="74"/>
        <v>54</v>
      </c>
      <c r="AO157">
        <f t="shared" si="75"/>
        <v>51</v>
      </c>
      <c r="AP157">
        <f t="shared" si="76"/>
        <v>60</v>
      </c>
      <c r="AQ157">
        <f t="shared" si="77"/>
        <v>45</v>
      </c>
    </row>
    <row r="158" spans="2:43" x14ac:dyDescent="0.35">
      <c r="B158" t="str">
        <f t="shared" si="57"/>
        <v xml:space="preserve">&lt;li&gt; Justin Jefferson, WR, Vikings. Bye: 6.  &lt;/li&gt;  </v>
      </c>
      <c r="C158" t="str">
        <f t="shared" si="58"/>
        <v xml:space="preserve">&lt;li&gt; Justin Jefferson, WR, Vikings. Bye: 6.  -- &lt;b&gt;$54&lt;/b&gt; &lt;/li&gt;  </v>
      </c>
      <c r="D158" t="str">
        <f t="shared" si="59"/>
        <v xml:space="preserve">&lt;li&gt; Justin Jefferson, WR, Vikings. Bye: 6.  -- &lt;b&gt;$45&lt;/b&gt; &lt;/li&gt;  </v>
      </c>
      <c r="E158" t="str">
        <f t="shared" si="60"/>
        <v xml:space="preserve">&lt;li&gt; Justin Jefferson, WR, Vikings. Bye: 6.  -- &lt;b&gt;$58&lt;/b&gt; &lt;/li&gt;  </v>
      </c>
      <c r="F158" t="str">
        <f t="shared" si="61"/>
        <v xml:space="preserve">&lt;li&gt; Justin Jefferson, WR, Vikings. Bye: 6.  -- &lt;b&gt;$45&lt;/b&gt; &lt;/li&gt;  </v>
      </c>
      <c r="G158" t="s">
        <v>139</v>
      </c>
      <c r="H158" t="s">
        <v>140</v>
      </c>
      <c r="I158" t="s">
        <v>141</v>
      </c>
      <c r="J158" t="s">
        <v>142</v>
      </c>
      <c r="K158" t="s">
        <v>143</v>
      </c>
      <c r="L158" t="s">
        <v>144</v>
      </c>
      <c r="M158" t="s">
        <v>145</v>
      </c>
      <c r="N158" t="s">
        <v>146</v>
      </c>
      <c r="O158" t="str">
        <f t="shared" si="62"/>
        <v xml:space="preserve">
</v>
      </c>
      <c r="P158" t="str">
        <f t="shared" si="63"/>
        <v xml:space="preserve"> </v>
      </c>
      <c r="Q158" t="str">
        <f t="shared" si="64"/>
        <v/>
      </c>
      <c r="R158" t="str">
        <f t="shared" si="65"/>
        <v/>
      </c>
      <c r="S158" t="str">
        <f t="shared" si="66"/>
        <v/>
      </c>
      <c r="T158" t="str">
        <f t="shared" si="67"/>
        <v/>
      </c>
      <c r="U158" t="str">
        <f t="shared" si="68"/>
        <v/>
      </c>
      <c r="V158">
        <f t="shared" si="69"/>
        <v>157</v>
      </c>
      <c r="W158" s="11" t="s">
        <v>147</v>
      </c>
      <c r="X158" s="12" t="s">
        <v>148</v>
      </c>
      <c r="Y158" s="12" t="s">
        <v>149</v>
      </c>
      <c r="Z158" s="12" t="s">
        <v>150</v>
      </c>
      <c r="AA158" s="1" t="str">
        <f>CONCATENATE(WRs!B6," ",WRs!A6)</f>
        <v>Justin Jefferson</v>
      </c>
      <c r="AB158" t="str">
        <f>WRs!E6</f>
        <v>WR</v>
      </c>
      <c r="AC158" t="str">
        <f>WRs!C6</f>
        <v>Vikings</v>
      </c>
      <c r="AD158">
        <f>WRs!D6</f>
        <v>6</v>
      </c>
      <c r="AE158">
        <f>WRs!O6</f>
        <v>256</v>
      </c>
      <c r="AF158">
        <f>WRs!P6</f>
        <v>124</v>
      </c>
      <c r="AG158">
        <f>WRs!T6</f>
        <v>75</v>
      </c>
      <c r="AH158">
        <f>WRs!R6</f>
        <v>170</v>
      </c>
      <c r="AI158">
        <f t="shared" si="48"/>
        <v>124</v>
      </c>
      <c r="AJ158" t="str">
        <f t="shared" si="70"/>
        <v>Justin Jefferson</v>
      </c>
      <c r="AK158">
        <f t="shared" si="71"/>
        <v>62</v>
      </c>
      <c r="AL158">
        <f t="shared" si="72"/>
        <v>46</v>
      </c>
      <c r="AM158">
        <f t="shared" si="73"/>
        <v>50</v>
      </c>
      <c r="AN158">
        <f t="shared" si="74"/>
        <v>54</v>
      </c>
      <c r="AO158">
        <f t="shared" si="75"/>
        <v>45</v>
      </c>
      <c r="AP158">
        <f t="shared" si="76"/>
        <v>58</v>
      </c>
      <c r="AQ158">
        <f t="shared" si="77"/>
        <v>45</v>
      </c>
    </row>
    <row r="159" spans="2:43" x14ac:dyDescent="0.35">
      <c r="B159" t="str">
        <f t="shared" si="57"/>
        <v xml:space="preserve">&lt;li&gt; A.J.  Brown, WR, Eagles. Bye: 5.  &lt;/li&gt;  </v>
      </c>
      <c r="C159" t="str">
        <f t="shared" si="58"/>
        <v xml:space="preserve">&lt;li&gt; A.J.  Brown, WR, Eagles. Bye: 5.  -- &lt;b&gt;$50&lt;/b&gt; &lt;/li&gt;  </v>
      </c>
      <c r="D159" t="str">
        <f t="shared" si="59"/>
        <v xml:space="preserve">&lt;li&gt; A.J.  Brown, WR, Eagles. Bye: 5.  -- &lt;b&gt;$46&lt;/b&gt; &lt;/li&gt;  </v>
      </c>
      <c r="E159" t="str">
        <f t="shared" si="60"/>
        <v xml:space="preserve">&lt;li&gt; A.J.  Brown, WR, Eagles. Bye: 5.  -- &lt;b&gt;$48&lt;/b&gt; &lt;/li&gt;  </v>
      </c>
      <c r="F159" t="str">
        <f t="shared" si="61"/>
        <v xml:space="preserve">&lt;li&gt; A.J.  Brown, WR, Eagles. Bye: 5.  -- &lt;b&gt;$42&lt;/b&gt; &lt;/li&gt;  </v>
      </c>
      <c r="G159" t="s">
        <v>139</v>
      </c>
      <c r="H159" t="s">
        <v>140</v>
      </c>
      <c r="I159" t="s">
        <v>141</v>
      </c>
      <c r="J159" t="s">
        <v>142</v>
      </c>
      <c r="K159" t="s">
        <v>143</v>
      </c>
      <c r="L159" t="s">
        <v>144</v>
      </c>
      <c r="M159" t="s">
        <v>145</v>
      </c>
      <c r="N159" t="s">
        <v>146</v>
      </c>
      <c r="O159" t="str">
        <f t="shared" si="62"/>
        <v xml:space="preserve">
</v>
      </c>
      <c r="P159" t="str">
        <f t="shared" si="63"/>
        <v xml:space="preserve"> </v>
      </c>
      <c r="Q159" t="str">
        <f t="shared" si="64"/>
        <v/>
      </c>
      <c r="R159" t="str">
        <f t="shared" si="65"/>
        <v/>
      </c>
      <c r="S159" t="str">
        <f t="shared" si="66"/>
        <v/>
      </c>
      <c r="T159" t="str">
        <f t="shared" si="67"/>
        <v/>
      </c>
      <c r="U159" t="str">
        <f t="shared" si="68"/>
        <v/>
      </c>
      <c r="V159">
        <f t="shared" si="69"/>
        <v>158</v>
      </c>
      <c r="W159" s="11" t="s">
        <v>147</v>
      </c>
      <c r="X159" s="12" t="s">
        <v>148</v>
      </c>
      <c r="Y159" s="12" t="s">
        <v>149</v>
      </c>
      <c r="Z159" s="12" t="s">
        <v>150</v>
      </c>
      <c r="AA159" s="1" t="str">
        <f>CONCATENATE(WRs!B7," ",WRs!A7)</f>
        <v>A.J.  Brown</v>
      </c>
      <c r="AB159" t="str">
        <f>WRs!E7</f>
        <v>WR</v>
      </c>
      <c r="AC159" t="str">
        <f>WRs!C7</f>
        <v>Eagles</v>
      </c>
      <c r="AD159">
        <f>WRs!D7</f>
        <v>5</v>
      </c>
      <c r="AE159">
        <f>WRs!O7</f>
        <v>247</v>
      </c>
      <c r="AF159">
        <f>WRs!P7</f>
        <v>115</v>
      </c>
      <c r="AG159">
        <f>WRs!T7</f>
        <v>77</v>
      </c>
      <c r="AH159">
        <f>WRs!R7</f>
        <v>139</v>
      </c>
      <c r="AI159">
        <f t="shared" si="48"/>
        <v>115</v>
      </c>
      <c r="AJ159" t="str">
        <f t="shared" si="70"/>
        <v>A.J.  Brown</v>
      </c>
      <c r="AK159">
        <f t="shared" si="71"/>
        <v>57</v>
      </c>
      <c r="AL159">
        <f t="shared" si="72"/>
        <v>43</v>
      </c>
      <c r="AM159">
        <f t="shared" si="73"/>
        <v>46</v>
      </c>
      <c r="AN159">
        <f t="shared" si="74"/>
        <v>50</v>
      </c>
      <c r="AO159">
        <f t="shared" si="75"/>
        <v>46</v>
      </c>
      <c r="AP159">
        <f t="shared" si="76"/>
        <v>48</v>
      </c>
      <c r="AQ159">
        <f t="shared" si="77"/>
        <v>42</v>
      </c>
    </row>
    <row r="160" spans="2:43" x14ac:dyDescent="0.35">
      <c r="B160" t="str">
        <f t="shared" si="57"/>
        <v xml:space="preserve">&lt;li&gt; Garrett Wilson, WR, Jets. Bye: 12.  &lt;/li&gt;  </v>
      </c>
      <c r="C160" t="str">
        <f t="shared" si="58"/>
        <v xml:space="preserve">&lt;li&gt; Garrett Wilson, WR, Jets. Bye: 12.  -- &lt;b&gt;$34&lt;/b&gt; &lt;/li&gt;  </v>
      </c>
      <c r="D160" t="str">
        <f t="shared" si="59"/>
        <v xml:space="preserve">&lt;li&gt; Garrett Wilson, WR, Jets. Bye: 12.  -- &lt;b&gt;$28&lt;/b&gt; &lt;/li&gt;  </v>
      </c>
      <c r="E160" t="str">
        <f t="shared" si="60"/>
        <v xml:space="preserve">&lt;li&gt; Garrett Wilson, WR, Jets. Bye: 12.  -- &lt;b&gt;$37&lt;/b&gt; &lt;/li&gt;  </v>
      </c>
      <c r="F160" t="str">
        <f t="shared" si="61"/>
        <v xml:space="preserve">&lt;li&gt; Garrett Wilson, WR, Jets. Bye: 12.  -- &lt;b&gt;$29&lt;/b&gt; &lt;/li&gt;  </v>
      </c>
      <c r="G160" t="s">
        <v>139</v>
      </c>
      <c r="H160" t="s">
        <v>140</v>
      </c>
      <c r="I160" t="s">
        <v>141</v>
      </c>
      <c r="J160" t="s">
        <v>142</v>
      </c>
      <c r="K160" t="s">
        <v>143</v>
      </c>
      <c r="L160" t="s">
        <v>144</v>
      </c>
      <c r="M160" t="s">
        <v>145</v>
      </c>
      <c r="N160" t="s">
        <v>146</v>
      </c>
      <c r="O160" t="str">
        <f t="shared" si="62"/>
        <v xml:space="preserve">
</v>
      </c>
      <c r="P160" t="str">
        <f t="shared" si="63"/>
        <v xml:space="preserve"> </v>
      </c>
      <c r="Q160" t="str">
        <f t="shared" si="64"/>
        <v/>
      </c>
      <c r="R160" t="str">
        <f t="shared" si="65"/>
        <v/>
      </c>
      <c r="S160" t="str">
        <f t="shared" si="66"/>
        <v/>
      </c>
      <c r="T160" t="str">
        <f t="shared" si="67"/>
        <v/>
      </c>
      <c r="U160" t="str">
        <f t="shared" si="68"/>
        <v/>
      </c>
      <c r="V160">
        <f t="shared" si="69"/>
        <v>159</v>
      </c>
      <c r="W160" s="11" t="s">
        <v>147</v>
      </c>
      <c r="X160" s="12" t="s">
        <v>148</v>
      </c>
      <c r="Y160" s="12" t="s">
        <v>149</v>
      </c>
      <c r="Z160" s="12" t="s">
        <v>150</v>
      </c>
      <c r="AA160" s="1" t="str">
        <f>CONCATENATE(WRs!B8," ",WRs!A8)</f>
        <v>Garrett Wilson</v>
      </c>
      <c r="AB160" t="str">
        <f>WRs!E8</f>
        <v>WR</v>
      </c>
      <c r="AC160" t="str">
        <f>WRs!C8</f>
        <v>Jets</v>
      </c>
      <c r="AD160">
        <f>WRs!D8</f>
        <v>12</v>
      </c>
      <c r="AE160">
        <f>WRs!O8</f>
        <v>210</v>
      </c>
      <c r="AF160">
        <f>WRs!P8</f>
        <v>78</v>
      </c>
      <c r="AG160">
        <f>WRs!T8</f>
        <v>47</v>
      </c>
      <c r="AH160">
        <f>WRs!R8</f>
        <v>106</v>
      </c>
      <c r="AI160">
        <f t="shared" si="48"/>
        <v>78</v>
      </c>
      <c r="AJ160" t="str">
        <f t="shared" si="70"/>
        <v>Garrett Wilson</v>
      </c>
      <c r="AK160">
        <f t="shared" si="71"/>
        <v>39</v>
      </c>
      <c r="AL160">
        <f t="shared" si="72"/>
        <v>29</v>
      </c>
      <c r="AM160">
        <f t="shared" si="73"/>
        <v>32</v>
      </c>
      <c r="AN160">
        <f t="shared" si="74"/>
        <v>34</v>
      </c>
      <c r="AO160">
        <f t="shared" si="75"/>
        <v>28</v>
      </c>
      <c r="AP160">
        <f t="shared" si="76"/>
        <v>37</v>
      </c>
      <c r="AQ160">
        <f t="shared" si="77"/>
        <v>29</v>
      </c>
    </row>
    <row r="161" spans="2:43" x14ac:dyDescent="0.35">
      <c r="B161" t="str">
        <f t="shared" si="57"/>
        <v xml:space="preserve">&lt;li&gt; Puka Nacua, WR, Rams. Bye: 6.  &lt;/li&gt; 
&lt;br&gt;&lt;br&gt;
</v>
      </c>
      <c r="C161" t="str">
        <f t="shared" si="58"/>
        <v xml:space="preserve">&lt;li&gt; Puka Nacua, WR, Rams. Bye: 6.  -- &lt;b&gt;$28&lt;/b&gt; &lt;/li&gt; 
&lt;br&gt;&lt;br&gt;
</v>
      </c>
      <c r="D161" t="str">
        <f t="shared" si="59"/>
        <v xml:space="preserve">&lt;li&gt; Puka Nacua, WR, Rams. Bye: 6.  -- &lt;b&gt;$18&lt;/b&gt; &lt;/li&gt; 
&lt;br&gt;&lt;br&gt;
</v>
      </c>
      <c r="E161" t="str">
        <f t="shared" si="60"/>
        <v xml:space="preserve">&lt;li&gt; Puka Nacua, WR, Rams. Bye: 6.  -- &lt;b&gt;$33&lt;/b&gt; &lt;/li&gt; 
&lt;br&gt;&lt;br&gt;
</v>
      </c>
      <c r="F161" t="str">
        <f t="shared" si="61"/>
        <v xml:space="preserve">&lt;li&gt; Puka Nacua, WR, Rams. Bye: 6.  -- &lt;b&gt;$23&lt;/b&gt; &lt;/li&gt; 
&lt;br&gt;&lt;br&gt;
</v>
      </c>
      <c r="G161" t="s">
        <v>139</v>
      </c>
      <c r="H161" t="s">
        <v>140</v>
      </c>
      <c r="I161" t="s">
        <v>141</v>
      </c>
      <c r="J161" t="s">
        <v>142</v>
      </c>
      <c r="K161" t="s">
        <v>143</v>
      </c>
      <c r="L161" t="s">
        <v>144</v>
      </c>
      <c r="M161" t="s">
        <v>145</v>
      </c>
      <c r="N161" t="s">
        <v>146</v>
      </c>
      <c r="O161" t="str">
        <f t="shared" si="62"/>
        <v xml:space="preserve">
</v>
      </c>
      <c r="P161" t="str">
        <f t="shared" si="63"/>
        <v xml:space="preserve">
&lt;br&gt;&lt;br&gt;
</v>
      </c>
      <c r="Q161" t="str">
        <f t="shared" si="64"/>
        <v/>
      </c>
      <c r="R161" t="str">
        <f t="shared" si="65"/>
        <v/>
      </c>
      <c r="S161" t="str">
        <f t="shared" si="66"/>
        <v/>
      </c>
      <c r="T161" t="str">
        <f t="shared" si="67"/>
        <v/>
      </c>
      <c r="U161" t="str">
        <f t="shared" si="68"/>
        <v/>
      </c>
      <c r="V161">
        <f t="shared" si="69"/>
        <v>160</v>
      </c>
      <c r="W161" s="11" t="s">
        <v>147</v>
      </c>
      <c r="X161" s="12" t="s">
        <v>148</v>
      </c>
      <c r="Y161" s="12" t="s">
        <v>149</v>
      </c>
      <c r="Z161" s="12" t="s">
        <v>150</v>
      </c>
      <c r="AA161" s="1" t="str">
        <f>CONCATENATE(WRs!B9," ",WRs!A9)</f>
        <v>Puka Nacua</v>
      </c>
      <c r="AB161" t="str">
        <f>WRs!E9</f>
        <v>WR</v>
      </c>
      <c r="AC161" t="str">
        <f>WRs!C9</f>
        <v>Rams</v>
      </c>
      <c r="AD161">
        <f>WRs!D9</f>
        <v>6</v>
      </c>
      <c r="AE161">
        <f>WRs!O9</f>
        <v>195</v>
      </c>
      <c r="AF161">
        <f>WRs!P9</f>
        <v>63</v>
      </c>
      <c r="AG161">
        <f>WRs!T9</f>
        <v>30</v>
      </c>
      <c r="AH161">
        <f>WRs!R9</f>
        <v>95</v>
      </c>
      <c r="AI161">
        <f t="shared" si="48"/>
        <v>63</v>
      </c>
      <c r="AJ161" t="str">
        <f t="shared" si="70"/>
        <v>Puka Nacua</v>
      </c>
      <c r="AK161">
        <f t="shared" si="71"/>
        <v>31</v>
      </c>
      <c r="AL161">
        <f t="shared" si="72"/>
        <v>24</v>
      </c>
      <c r="AM161">
        <f t="shared" si="73"/>
        <v>26</v>
      </c>
      <c r="AN161">
        <f t="shared" si="74"/>
        <v>28</v>
      </c>
      <c r="AO161">
        <f t="shared" si="75"/>
        <v>18</v>
      </c>
      <c r="AP161">
        <f t="shared" si="76"/>
        <v>33</v>
      </c>
      <c r="AQ161">
        <f t="shared" si="77"/>
        <v>23</v>
      </c>
    </row>
    <row r="162" spans="2:43" x14ac:dyDescent="0.35">
      <c r="B162" t="str">
        <f t="shared" si="57"/>
        <v xml:space="preserve">&lt;li&gt; Davante Adams, WR, Raiders. Bye: 10.  &lt;/li&gt;  </v>
      </c>
      <c r="C162" t="str">
        <f t="shared" si="58"/>
        <v xml:space="preserve">&lt;li&gt; Davante Adams, WR, Raiders. Bye: 10.  -- &lt;b&gt;$19&lt;/b&gt; &lt;/li&gt;  </v>
      </c>
      <c r="D162" t="str">
        <f t="shared" si="59"/>
        <v xml:space="preserve">&lt;li&gt; Davante Adams, WR, Raiders. Bye: 10.  -- &lt;b&gt;$16&lt;/b&gt; &lt;/li&gt;  </v>
      </c>
      <c r="E162" t="str">
        <f t="shared" si="60"/>
        <v xml:space="preserve">&lt;li&gt; Davante Adams, WR, Raiders. Bye: 10.  -- &lt;b&gt;$24&lt;/b&gt; &lt;/li&gt;  </v>
      </c>
      <c r="F162" t="str">
        <f t="shared" si="61"/>
        <v xml:space="preserve">&lt;li&gt; Davante Adams, WR, Raiders. Bye: 10.  -- &lt;b&gt;$16&lt;/b&gt; &lt;/li&gt;  </v>
      </c>
      <c r="G162" t="s">
        <v>139</v>
      </c>
      <c r="H162" t="s">
        <v>140</v>
      </c>
      <c r="I162" t="s">
        <v>141</v>
      </c>
      <c r="J162" t="s">
        <v>142</v>
      </c>
      <c r="K162" t="s">
        <v>143</v>
      </c>
      <c r="L162" t="s">
        <v>144</v>
      </c>
      <c r="M162" t="s">
        <v>145</v>
      </c>
      <c r="N162" t="s">
        <v>146</v>
      </c>
      <c r="O162" t="str">
        <f t="shared" si="62"/>
        <v xml:space="preserve">
</v>
      </c>
      <c r="P162" t="str">
        <f t="shared" si="63"/>
        <v xml:space="preserve"> </v>
      </c>
      <c r="Q162" t="str">
        <f t="shared" si="64"/>
        <v/>
      </c>
      <c r="R162" t="str">
        <f t="shared" si="65"/>
        <v/>
      </c>
      <c r="S162" t="str">
        <f t="shared" si="66"/>
        <v/>
      </c>
      <c r="T162" t="str">
        <f t="shared" si="67"/>
        <v/>
      </c>
      <c r="U162" t="str">
        <f t="shared" si="68"/>
        <v/>
      </c>
      <c r="V162">
        <f t="shared" si="69"/>
        <v>161</v>
      </c>
      <c r="W162" s="11" t="s">
        <v>147</v>
      </c>
      <c r="X162" s="12" t="s">
        <v>148</v>
      </c>
      <c r="Y162" s="12" t="s">
        <v>149</v>
      </c>
      <c r="Z162" s="12" t="s">
        <v>150</v>
      </c>
      <c r="AA162" s="1" t="str">
        <f>CONCATENATE(WRs!B10," ",WRs!A10)</f>
        <v>Davante Adams</v>
      </c>
      <c r="AB162" t="str">
        <f>WRs!E10</f>
        <v>WR</v>
      </c>
      <c r="AC162" t="str">
        <f>WRs!C10</f>
        <v>Raiders</v>
      </c>
      <c r="AD162">
        <f>WRs!D10</f>
        <v>10</v>
      </c>
      <c r="AE162">
        <f>WRs!O10</f>
        <v>176</v>
      </c>
      <c r="AF162">
        <f>WRs!P10</f>
        <v>44</v>
      </c>
      <c r="AG162">
        <f>WRs!T10</f>
        <v>26</v>
      </c>
      <c r="AH162">
        <f>WRs!R10</f>
        <v>68</v>
      </c>
      <c r="AI162">
        <f t="shared" si="48"/>
        <v>44</v>
      </c>
      <c r="AJ162" t="str">
        <f t="shared" si="70"/>
        <v>Davante Adams</v>
      </c>
      <c r="AK162">
        <f t="shared" si="71"/>
        <v>22</v>
      </c>
      <c r="AL162">
        <f t="shared" si="72"/>
        <v>17</v>
      </c>
      <c r="AM162">
        <f t="shared" si="73"/>
        <v>18</v>
      </c>
      <c r="AN162">
        <f t="shared" si="74"/>
        <v>19</v>
      </c>
      <c r="AO162">
        <f t="shared" si="75"/>
        <v>16</v>
      </c>
      <c r="AP162">
        <f t="shared" si="76"/>
        <v>24</v>
      </c>
      <c r="AQ162">
        <f t="shared" si="77"/>
        <v>16</v>
      </c>
    </row>
    <row r="163" spans="2:43" x14ac:dyDescent="0.35">
      <c r="B163" t="str">
        <f t="shared" si="57"/>
        <v xml:space="preserve">&lt;li&gt; Deebo Samuel, WR, 49ers. Bye: 9.  &lt;/li&gt;  </v>
      </c>
      <c r="C163" t="str">
        <f t="shared" si="58"/>
        <v xml:space="preserve">&lt;li&gt; Deebo Samuel, WR, 49ers. Bye: 9.  -- &lt;b&gt;$28&lt;/b&gt; &lt;/li&gt;  </v>
      </c>
      <c r="D163" t="str">
        <f t="shared" si="59"/>
        <v xml:space="preserve">&lt;li&gt; Deebo Samuel, WR, 49ers. Bye: 9.  -- &lt;b&gt;$27&lt;/b&gt; &lt;/li&gt;  </v>
      </c>
      <c r="E163" t="str">
        <f t="shared" si="60"/>
        <v xml:space="preserve">&lt;li&gt; Deebo Samuel, WR, 49ers. Bye: 9.  -- &lt;b&gt;$22&lt;/b&gt; &lt;/li&gt;  </v>
      </c>
      <c r="F163" t="str">
        <f t="shared" si="61"/>
        <v xml:space="preserve">&lt;li&gt; Deebo Samuel, WR, 49ers. Bye: 9.  -- &lt;b&gt;$24&lt;/b&gt; &lt;/li&gt;  </v>
      </c>
      <c r="G163" t="s">
        <v>139</v>
      </c>
      <c r="H163" t="s">
        <v>140</v>
      </c>
      <c r="I163" t="s">
        <v>141</v>
      </c>
      <c r="J163" t="s">
        <v>142</v>
      </c>
      <c r="K163" t="s">
        <v>143</v>
      </c>
      <c r="L163" t="s">
        <v>144</v>
      </c>
      <c r="M163" t="s">
        <v>145</v>
      </c>
      <c r="N163" t="s">
        <v>146</v>
      </c>
      <c r="O163" t="str">
        <f t="shared" si="62"/>
        <v xml:space="preserve">
</v>
      </c>
      <c r="P163" t="str">
        <f t="shared" si="63"/>
        <v xml:space="preserve"> </v>
      </c>
      <c r="Q163" t="str">
        <f t="shared" si="64"/>
        <v/>
      </c>
      <c r="R163" t="str">
        <f t="shared" si="65"/>
        <v/>
      </c>
      <c r="S163" t="str">
        <f t="shared" si="66"/>
        <v/>
      </c>
      <c r="T163" t="str">
        <f t="shared" si="67"/>
        <v/>
      </c>
      <c r="U163" t="str">
        <f t="shared" si="68"/>
        <v/>
      </c>
      <c r="V163">
        <f t="shared" si="69"/>
        <v>162</v>
      </c>
      <c r="W163" s="11" t="s">
        <v>147</v>
      </c>
      <c r="X163" s="12" t="s">
        <v>148</v>
      </c>
      <c r="Y163" s="12" t="s">
        <v>149</v>
      </c>
      <c r="Z163" s="12" t="s">
        <v>150</v>
      </c>
      <c r="AA163" s="1" t="str">
        <f>CONCATENATE(WRs!B11," ",WRs!A11)</f>
        <v>Deebo Samuel</v>
      </c>
      <c r="AB163" t="str">
        <f>WRs!E11</f>
        <v>WR</v>
      </c>
      <c r="AC163" t="str">
        <f>WRs!C11</f>
        <v>49ers</v>
      </c>
      <c r="AD163">
        <f>WRs!D11</f>
        <v>9</v>
      </c>
      <c r="AE163">
        <f>WRs!O11</f>
        <v>196</v>
      </c>
      <c r="AF163">
        <f>WRs!P11</f>
        <v>64</v>
      </c>
      <c r="AG163">
        <f>WRs!T11</f>
        <v>45</v>
      </c>
      <c r="AH163">
        <f>WRs!R11</f>
        <v>62</v>
      </c>
      <c r="AI163">
        <f t="shared" si="48"/>
        <v>64</v>
      </c>
      <c r="AJ163" t="str">
        <f t="shared" si="70"/>
        <v>Deebo Samuel</v>
      </c>
      <c r="AK163">
        <f t="shared" si="71"/>
        <v>32</v>
      </c>
      <c r="AL163">
        <f t="shared" si="72"/>
        <v>24</v>
      </c>
      <c r="AM163">
        <f t="shared" si="73"/>
        <v>26</v>
      </c>
      <c r="AN163">
        <f t="shared" si="74"/>
        <v>28</v>
      </c>
      <c r="AO163">
        <f t="shared" si="75"/>
        <v>27</v>
      </c>
      <c r="AP163">
        <f t="shared" si="76"/>
        <v>22</v>
      </c>
      <c r="AQ163">
        <f t="shared" si="77"/>
        <v>24</v>
      </c>
    </row>
    <row r="164" spans="2:43" x14ac:dyDescent="0.35">
      <c r="B164" t="str">
        <f t="shared" si="57"/>
        <v xml:space="preserve">&lt;li&gt; Jaylen Waddle, WR, Dolphins. Bye: 6.  &lt;/li&gt;  </v>
      </c>
      <c r="C164" t="str">
        <f t="shared" si="58"/>
        <v xml:space="preserve">&lt;li&gt; Jaylen Waddle, WR, Dolphins. Bye: 6.  -- &lt;b&gt;$20&lt;/b&gt; &lt;/li&gt;  </v>
      </c>
      <c r="D164" t="str">
        <f t="shared" si="59"/>
        <v xml:space="preserve">&lt;li&gt; Jaylen Waddle, WR, Dolphins. Bye: 6.  -- &lt;b&gt;$15&lt;/b&gt; &lt;/li&gt;  </v>
      </c>
      <c r="E164" t="str">
        <f t="shared" si="60"/>
        <v xml:space="preserve">&lt;li&gt; Jaylen Waddle, WR, Dolphins. Bye: 6.  -- &lt;b&gt;$20&lt;/b&gt; &lt;/li&gt;  </v>
      </c>
      <c r="F164" t="str">
        <f t="shared" si="61"/>
        <v xml:space="preserve">&lt;li&gt; Jaylen Waddle, WR, Dolphins. Bye: 6.  -- &lt;b&gt;$17&lt;/b&gt; &lt;/li&gt;  </v>
      </c>
      <c r="G164" t="s">
        <v>139</v>
      </c>
      <c r="H164" t="s">
        <v>140</v>
      </c>
      <c r="I164" t="s">
        <v>141</v>
      </c>
      <c r="J164" t="s">
        <v>142</v>
      </c>
      <c r="K164" t="s">
        <v>143</v>
      </c>
      <c r="L164" t="s">
        <v>144</v>
      </c>
      <c r="M164" t="s">
        <v>145</v>
      </c>
      <c r="N164" t="s">
        <v>146</v>
      </c>
      <c r="O164" t="str">
        <f t="shared" si="62"/>
        <v xml:space="preserve">
</v>
      </c>
      <c r="P164" t="str">
        <f t="shared" si="63"/>
        <v xml:space="preserve"> </v>
      </c>
      <c r="Q164" t="str">
        <f t="shared" si="64"/>
        <v/>
      </c>
      <c r="R164" t="str">
        <f t="shared" si="65"/>
        <v/>
      </c>
      <c r="S164" t="str">
        <f t="shared" si="66"/>
        <v/>
      </c>
      <c r="T164" t="str">
        <f t="shared" si="67"/>
        <v/>
      </c>
      <c r="U164" t="str">
        <f t="shared" si="68"/>
        <v/>
      </c>
      <c r="V164">
        <f t="shared" si="69"/>
        <v>163</v>
      </c>
      <c r="W164" s="11" t="s">
        <v>147</v>
      </c>
      <c r="X164" s="12" t="s">
        <v>148</v>
      </c>
      <c r="Y164" s="12" t="s">
        <v>149</v>
      </c>
      <c r="Z164" s="12" t="s">
        <v>150</v>
      </c>
      <c r="AA164" s="1" t="str">
        <f>CONCATENATE(WRs!B12," ",WRs!A12)</f>
        <v>Jaylen Waddle</v>
      </c>
      <c r="AB164" t="str">
        <f>WRs!E12</f>
        <v>WR</v>
      </c>
      <c r="AC164" t="str">
        <f>WRs!C12</f>
        <v>Dolphins</v>
      </c>
      <c r="AD164">
        <f>WRs!D12</f>
        <v>6</v>
      </c>
      <c r="AE164">
        <f>WRs!O12</f>
        <v>178</v>
      </c>
      <c r="AF164">
        <f>WRs!P12</f>
        <v>46</v>
      </c>
      <c r="AG164">
        <f>WRs!T12</f>
        <v>24</v>
      </c>
      <c r="AH164">
        <f>WRs!R12</f>
        <v>58</v>
      </c>
      <c r="AI164">
        <f t="shared" si="48"/>
        <v>46</v>
      </c>
      <c r="AJ164" t="str">
        <f t="shared" si="70"/>
        <v>Jaylen Waddle</v>
      </c>
      <c r="AK164">
        <f t="shared" si="71"/>
        <v>23</v>
      </c>
      <c r="AL164">
        <f t="shared" si="72"/>
        <v>18</v>
      </c>
      <c r="AM164">
        <f t="shared" si="73"/>
        <v>19</v>
      </c>
      <c r="AN164">
        <f t="shared" si="74"/>
        <v>20</v>
      </c>
      <c r="AO164">
        <f t="shared" si="75"/>
        <v>15</v>
      </c>
      <c r="AP164">
        <f t="shared" si="76"/>
        <v>20</v>
      </c>
      <c r="AQ164">
        <f t="shared" si="77"/>
        <v>17</v>
      </c>
    </row>
    <row r="165" spans="2:43" x14ac:dyDescent="0.35">
      <c r="B165" t="str">
        <f t="shared" si="57"/>
        <v xml:space="preserve">&lt;li&gt; Stefon Diggs, WR, Texans. Bye: 14.  &lt;/li&gt;  </v>
      </c>
      <c r="C165" t="str">
        <f t="shared" si="58"/>
        <v xml:space="preserve">&lt;li&gt; Stefon Diggs, WR, Texans. Bye: 14.  -- &lt;b&gt;$16&lt;/b&gt; &lt;/li&gt;  </v>
      </c>
      <c r="D165" t="str">
        <f t="shared" si="59"/>
        <v xml:space="preserve">&lt;li&gt; Stefon Diggs, WR, Texans. Bye: 14.  -- &lt;b&gt;$15&lt;/b&gt; &lt;/li&gt;  </v>
      </c>
      <c r="E165" t="str">
        <f t="shared" si="60"/>
        <v xml:space="preserve">&lt;li&gt; Stefon Diggs, WR, Texans. Bye: 14.  -- &lt;b&gt;$19&lt;/b&gt; &lt;/li&gt;  </v>
      </c>
      <c r="F165" t="str">
        <f t="shared" si="61"/>
        <v xml:space="preserve">&lt;li&gt; Stefon Diggs, WR, Texans. Bye: 14.  -- &lt;b&gt;$14&lt;/b&gt; &lt;/li&gt;  </v>
      </c>
      <c r="G165" t="s">
        <v>139</v>
      </c>
      <c r="H165" t="s">
        <v>140</v>
      </c>
      <c r="I165" t="s">
        <v>141</v>
      </c>
      <c r="J165" t="s">
        <v>142</v>
      </c>
      <c r="K165" t="s">
        <v>143</v>
      </c>
      <c r="L165" t="s">
        <v>144</v>
      </c>
      <c r="M165" t="s">
        <v>145</v>
      </c>
      <c r="N165" t="s">
        <v>146</v>
      </c>
      <c r="O165" t="str">
        <f t="shared" si="62"/>
        <v xml:space="preserve">
</v>
      </c>
      <c r="P165" t="str">
        <f t="shared" si="63"/>
        <v xml:space="preserve"> </v>
      </c>
      <c r="Q165" t="str">
        <f t="shared" si="64"/>
        <v/>
      </c>
      <c r="R165" t="str">
        <f t="shared" si="65"/>
        <v/>
      </c>
      <c r="S165" t="str">
        <f t="shared" si="66"/>
        <v/>
      </c>
      <c r="T165" t="str">
        <f t="shared" si="67"/>
        <v/>
      </c>
      <c r="U165" t="str">
        <f t="shared" si="68"/>
        <v/>
      </c>
      <c r="V165">
        <f t="shared" si="69"/>
        <v>164</v>
      </c>
      <c r="W165" s="11" t="s">
        <v>147</v>
      </c>
      <c r="X165" s="12" t="s">
        <v>148</v>
      </c>
      <c r="Y165" s="12" t="s">
        <v>149</v>
      </c>
      <c r="Z165" s="12" t="s">
        <v>150</v>
      </c>
      <c r="AA165" s="1" t="str">
        <f>CONCATENATE(WRs!B13," ",WRs!A13)</f>
        <v>Stefon Diggs</v>
      </c>
      <c r="AB165" t="str">
        <f>WRs!E13</f>
        <v>WR</v>
      </c>
      <c r="AC165" t="str">
        <f>WRs!C13</f>
        <v>Texans</v>
      </c>
      <c r="AD165">
        <f>WRs!D13</f>
        <v>14</v>
      </c>
      <c r="AE165">
        <f>WRs!O13</f>
        <v>169</v>
      </c>
      <c r="AF165">
        <f>WRs!P13</f>
        <v>37</v>
      </c>
      <c r="AG165">
        <f>WRs!T13</f>
        <v>24</v>
      </c>
      <c r="AH165">
        <f>WRs!R13</f>
        <v>55</v>
      </c>
      <c r="AI165">
        <f t="shared" ref="AI165:AI228" si="78">AF165</f>
        <v>37</v>
      </c>
      <c r="AJ165" t="str">
        <f t="shared" si="70"/>
        <v>Stefon Diggs</v>
      </c>
      <c r="AK165">
        <f t="shared" si="71"/>
        <v>18</v>
      </c>
      <c r="AL165">
        <f t="shared" si="72"/>
        <v>14</v>
      </c>
      <c r="AM165">
        <f t="shared" si="73"/>
        <v>15</v>
      </c>
      <c r="AN165">
        <f t="shared" si="74"/>
        <v>16</v>
      </c>
      <c r="AO165">
        <f t="shared" si="75"/>
        <v>15</v>
      </c>
      <c r="AP165">
        <f t="shared" si="76"/>
        <v>19</v>
      </c>
      <c r="AQ165">
        <f t="shared" si="77"/>
        <v>14</v>
      </c>
    </row>
    <row r="166" spans="2:43" x14ac:dyDescent="0.35">
      <c r="B166" t="str">
        <f t="shared" si="57"/>
        <v xml:space="preserve">&lt;li&gt; Chris Olave, WR, Saints. Bye: 12.  &lt;/li&gt; 
&lt;br&gt;&lt;br&gt;
</v>
      </c>
      <c r="C166" t="str">
        <f t="shared" si="58"/>
        <v xml:space="preserve">&lt;li&gt; Chris Olave, WR, Saints. Bye: 12.  -- &lt;b&gt;$18&lt;/b&gt; &lt;/li&gt; 
&lt;br&gt;&lt;br&gt;
</v>
      </c>
      <c r="D166" t="str">
        <f t="shared" si="59"/>
        <v xml:space="preserve">&lt;li&gt; Chris Olave, WR, Saints. Bye: 12.  -- &lt;b&gt;$11&lt;/b&gt; &lt;/li&gt; 
&lt;br&gt;&lt;br&gt;
</v>
      </c>
      <c r="E166" t="str">
        <f t="shared" si="60"/>
        <v xml:space="preserve">&lt;li&gt; Chris Olave, WR, Saints. Bye: 12.  -- &lt;b&gt;$19&lt;/b&gt; &lt;/li&gt; 
&lt;br&gt;&lt;br&gt;
</v>
      </c>
      <c r="F166" t="str">
        <f t="shared" si="61"/>
        <v xml:space="preserve">&lt;li&gt; Chris Olave, WR, Saints. Bye: 12.  -- &lt;b&gt;$15&lt;/b&gt; &lt;/li&gt; 
&lt;br&gt;&lt;br&gt;
</v>
      </c>
      <c r="G166" t="s">
        <v>139</v>
      </c>
      <c r="H166" t="s">
        <v>140</v>
      </c>
      <c r="I166" t="s">
        <v>141</v>
      </c>
      <c r="J166" t="s">
        <v>142</v>
      </c>
      <c r="K166" t="s">
        <v>143</v>
      </c>
      <c r="L166" t="s">
        <v>144</v>
      </c>
      <c r="M166" t="s">
        <v>145</v>
      </c>
      <c r="N166" t="s">
        <v>146</v>
      </c>
      <c r="O166" t="str">
        <f t="shared" si="62"/>
        <v xml:space="preserve">
</v>
      </c>
      <c r="P166" t="str">
        <f t="shared" si="63"/>
        <v xml:space="preserve">
&lt;br&gt;&lt;br&gt;
</v>
      </c>
      <c r="Q166" t="str">
        <f t="shared" si="64"/>
        <v/>
      </c>
      <c r="R166" t="str">
        <f t="shared" si="65"/>
        <v/>
      </c>
      <c r="S166" t="str">
        <f t="shared" si="66"/>
        <v/>
      </c>
      <c r="T166" t="str">
        <f t="shared" si="67"/>
        <v/>
      </c>
      <c r="U166" t="str">
        <f t="shared" si="68"/>
        <v/>
      </c>
      <c r="V166">
        <f t="shared" si="69"/>
        <v>165</v>
      </c>
      <c r="W166" s="11" t="s">
        <v>147</v>
      </c>
      <c r="X166" s="12" t="s">
        <v>148</v>
      </c>
      <c r="Y166" s="12" t="s">
        <v>149</v>
      </c>
      <c r="Z166" s="12" t="s">
        <v>150</v>
      </c>
      <c r="AA166" s="1" t="str">
        <f>CONCATENATE(WRs!B14," ",WRs!A14)</f>
        <v>Chris Olave</v>
      </c>
      <c r="AB166" t="str">
        <f>WRs!E14</f>
        <v>WR</v>
      </c>
      <c r="AC166" t="str">
        <f>WRs!C14</f>
        <v>Saints</v>
      </c>
      <c r="AD166">
        <f>WRs!D14</f>
        <v>12</v>
      </c>
      <c r="AE166">
        <f>WRs!O14</f>
        <v>172</v>
      </c>
      <c r="AF166">
        <f>WRs!P14</f>
        <v>40</v>
      </c>
      <c r="AG166">
        <f>WRs!T14</f>
        <v>18</v>
      </c>
      <c r="AH166">
        <f>WRs!R14</f>
        <v>54</v>
      </c>
      <c r="AI166">
        <f t="shared" si="78"/>
        <v>40</v>
      </c>
      <c r="AJ166" t="str">
        <f t="shared" si="70"/>
        <v>Chris Olave</v>
      </c>
      <c r="AK166">
        <f t="shared" si="71"/>
        <v>20</v>
      </c>
      <c r="AL166">
        <f t="shared" si="72"/>
        <v>15</v>
      </c>
      <c r="AM166">
        <f t="shared" si="73"/>
        <v>16</v>
      </c>
      <c r="AN166">
        <f t="shared" si="74"/>
        <v>18</v>
      </c>
      <c r="AO166">
        <f t="shared" si="75"/>
        <v>11</v>
      </c>
      <c r="AP166">
        <f t="shared" si="76"/>
        <v>19</v>
      </c>
      <c r="AQ166">
        <f t="shared" si="77"/>
        <v>15</v>
      </c>
    </row>
    <row r="167" spans="2:43" x14ac:dyDescent="0.35">
      <c r="B167" t="str">
        <f t="shared" si="57"/>
        <v xml:space="preserve">&lt;li&gt; Michael Pittman, WR, Colts. Bye: 14.  &lt;/li&gt;  </v>
      </c>
      <c r="C167" t="str">
        <f t="shared" si="58"/>
        <v xml:space="preserve">&lt;li&gt; Michael Pittman, WR, Colts. Bye: 14.  -- &lt;b&gt;$11&lt;/b&gt; &lt;/li&gt;  </v>
      </c>
      <c r="D167" t="str">
        <f t="shared" si="59"/>
        <v xml:space="preserve">&lt;li&gt; Michael Pittman, WR, Colts. Bye: 14.  -- &lt;b&gt;$8&lt;/b&gt; &lt;/li&gt;  </v>
      </c>
      <c r="E167" t="str">
        <f t="shared" si="60"/>
        <v xml:space="preserve">&lt;li&gt; Michael Pittman, WR, Colts. Bye: 14.  -- &lt;b&gt;$19&lt;/b&gt; &lt;/li&gt;  </v>
      </c>
      <c r="F167" t="str">
        <f t="shared" si="61"/>
        <v xml:space="preserve">&lt;li&gt; Michael Pittman, WR, Colts. Bye: 14.  -- &lt;b&gt;$9&lt;/b&gt; &lt;/li&gt;  </v>
      </c>
      <c r="G167" t="s">
        <v>139</v>
      </c>
      <c r="H167" t="s">
        <v>140</v>
      </c>
      <c r="I167" t="s">
        <v>141</v>
      </c>
      <c r="J167" t="s">
        <v>142</v>
      </c>
      <c r="K167" t="s">
        <v>143</v>
      </c>
      <c r="L167" t="s">
        <v>144</v>
      </c>
      <c r="M167" t="s">
        <v>145</v>
      </c>
      <c r="N167" t="s">
        <v>146</v>
      </c>
      <c r="O167" t="str">
        <f t="shared" si="62"/>
        <v xml:space="preserve">
</v>
      </c>
      <c r="P167" t="str">
        <f t="shared" si="63"/>
        <v xml:space="preserve"> </v>
      </c>
      <c r="Q167" t="str">
        <f t="shared" si="64"/>
        <v/>
      </c>
      <c r="R167" t="str">
        <f t="shared" si="65"/>
        <v/>
      </c>
      <c r="S167" t="str">
        <f t="shared" si="66"/>
        <v/>
      </c>
      <c r="T167" t="str">
        <f t="shared" si="67"/>
        <v/>
      </c>
      <c r="U167" t="str">
        <f t="shared" si="68"/>
        <v/>
      </c>
      <c r="V167">
        <f t="shared" si="69"/>
        <v>166</v>
      </c>
      <c r="W167" s="11" t="s">
        <v>147</v>
      </c>
      <c r="X167" s="12" t="s">
        <v>148</v>
      </c>
      <c r="Y167" s="12" t="s">
        <v>149</v>
      </c>
      <c r="Z167" s="12" t="s">
        <v>150</v>
      </c>
      <c r="AA167" s="1" t="str">
        <f>CONCATENATE(WRs!B15," ",WRs!A15)</f>
        <v>Michael Pittman</v>
      </c>
      <c r="AB167" t="str">
        <f>WRs!E15</f>
        <v>WR</v>
      </c>
      <c r="AC167" t="str">
        <f>WRs!C15</f>
        <v>Colts</v>
      </c>
      <c r="AD167">
        <f>WRs!D15</f>
        <v>14</v>
      </c>
      <c r="AE167">
        <f>WRs!O15</f>
        <v>157</v>
      </c>
      <c r="AF167">
        <f>WRs!P15</f>
        <v>25</v>
      </c>
      <c r="AG167">
        <f>WRs!T15</f>
        <v>12</v>
      </c>
      <c r="AH167">
        <f>WRs!R15</f>
        <v>54</v>
      </c>
      <c r="AI167">
        <f t="shared" si="78"/>
        <v>25</v>
      </c>
      <c r="AJ167" t="str">
        <f t="shared" si="70"/>
        <v>Michael Pittman</v>
      </c>
      <c r="AK167">
        <f t="shared" si="71"/>
        <v>12</v>
      </c>
      <c r="AL167">
        <f t="shared" si="72"/>
        <v>10</v>
      </c>
      <c r="AM167">
        <f t="shared" si="73"/>
        <v>10</v>
      </c>
      <c r="AN167">
        <f t="shared" si="74"/>
        <v>11</v>
      </c>
      <c r="AO167">
        <f t="shared" si="75"/>
        <v>8</v>
      </c>
      <c r="AP167">
        <f t="shared" si="76"/>
        <v>19</v>
      </c>
      <c r="AQ167">
        <f t="shared" si="77"/>
        <v>9</v>
      </c>
    </row>
    <row r="168" spans="2:43" x14ac:dyDescent="0.35">
      <c r="B168" t="str">
        <f t="shared" si="57"/>
        <v xml:space="preserve">&lt;li&gt; D.J. Moore, WR, Bears. Bye: 7.  &lt;/li&gt;  </v>
      </c>
      <c r="C168" t="str">
        <f t="shared" si="58"/>
        <v xml:space="preserve">&lt;li&gt; D.J. Moore, WR, Bears. Bye: 7.  -- &lt;b&gt;$18&lt;/b&gt; &lt;/li&gt;  </v>
      </c>
      <c r="D168" t="str">
        <f t="shared" si="59"/>
        <v xml:space="preserve">&lt;li&gt; D.J. Moore, WR, Bears. Bye: 7.  -- &lt;b&gt;$13&lt;/b&gt; &lt;/li&gt;  </v>
      </c>
      <c r="E168" t="str">
        <f t="shared" si="60"/>
        <v xml:space="preserve">&lt;li&gt; D.J. Moore, WR, Bears. Bye: 7.  -- &lt;b&gt;$19&lt;/b&gt; &lt;/li&gt;  </v>
      </c>
      <c r="F168" t="str">
        <f t="shared" si="61"/>
        <v xml:space="preserve">&lt;li&gt; D.J. Moore, WR, Bears. Bye: 7.  -- &lt;b&gt;$15&lt;/b&gt; &lt;/li&gt;  </v>
      </c>
      <c r="G168" t="s">
        <v>139</v>
      </c>
      <c r="H168" t="s">
        <v>140</v>
      </c>
      <c r="I168" t="s">
        <v>141</v>
      </c>
      <c r="J168" t="s">
        <v>142</v>
      </c>
      <c r="K168" t="s">
        <v>143</v>
      </c>
      <c r="L168" t="s">
        <v>144</v>
      </c>
      <c r="M168" t="s">
        <v>145</v>
      </c>
      <c r="N168" t="s">
        <v>146</v>
      </c>
      <c r="O168" t="str">
        <f t="shared" si="62"/>
        <v xml:space="preserve">
</v>
      </c>
      <c r="P168" t="str">
        <f t="shared" si="63"/>
        <v xml:space="preserve"> </v>
      </c>
      <c r="Q168" t="str">
        <f t="shared" si="64"/>
        <v/>
      </c>
      <c r="R168" t="str">
        <f t="shared" si="65"/>
        <v/>
      </c>
      <c r="S168" t="str">
        <f t="shared" si="66"/>
        <v/>
      </c>
      <c r="T168" t="str">
        <f t="shared" si="67"/>
        <v/>
      </c>
      <c r="U168" t="str">
        <f t="shared" si="68"/>
        <v/>
      </c>
      <c r="V168">
        <f t="shared" si="69"/>
        <v>167</v>
      </c>
      <c r="W168" s="11" t="s">
        <v>147</v>
      </c>
      <c r="X168" s="12" t="s">
        <v>148</v>
      </c>
      <c r="Y168" s="12" t="s">
        <v>149</v>
      </c>
      <c r="Z168" s="12" t="s">
        <v>150</v>
      </c>
      <c r="AA168" s="1" t="str">
        <f>CONCATENATE(WRs!B16," ",WRs!A16)</f>
        <v>D.J. Moore</v>
      </c>
      <c r="AB168" t="str">
        <f>WRs!E16</f>
        <v>WR</v>
      </c>
      <c r="AC168" t="str">
        <f>WRs!C16</f>
        <v>Bears</v>
      </c>
      <c r="AD168">
        <f>WRs!D16</f>
        <v>7</v>
      </c>
      <c r="AE168">
        <f>WRs!O17</f>
        <v>167</v>
      </c>
      <c r="AF168">
        <f>WRs!P16</f>
        <v>41</v>
      </c>
      <c r="AG168">
        <f>WRs!T16</f>
        <v>22</v>
      </c>
      <c r="AH168">
        <f>WRs!R16</f>
        <v>53</v>
      </c>
      <c r="AI168">
        <f t="shared" si="78"/>
        <v>41</v>
      </c>
      <c r="AJ168" t="str">
        <f t="shared" si="70"/>
        <v>D.J. Moore</v>
      </c>
      <c r="AK168">
        <f t="shared" si="71"/>
        <v>20</v>
      </c>
      <c r="AL168">
        <f t="shared" si="72"/>
        <v>16</v>
      </c>
      <c r="AM168">
        <f t="shared" si="73"/>
        <v>17</v>
      </c>
      <c r="AN168">
        <f t="shared" si="74"/>
        <v>18</v>
      </c>
      <c r="AO168">
        <f t="shared" si="75"/>
        <v>13</v>
      </c>
      <c r="AP168">
        <f t="shared" si="76"/>
        <v>19</v>
      </c>
      <c r="AQ168">
        <f t="shared" si="77"/>
        <v>15</v>
      </c>
    </row>
    <row r="169" spans="2:43" x14ac:dyDescent="0.35">
      <c r="B169" t="str">
        <f t="shared" si="57"/>
        <v xml:space="preserve">&lt;li&gt; Devonta Smith, WR, Eagles. Bye: 5.  &lt;/li&gt;  </v>
      </c>
      <c r="C169" t="str">
        <f t="shared" si="58"/>
        <v xml:space="preserve">&lt;li&gt; Devonta Smith, WR, Eagles. Bye: 5.  -- &lt;b&gt;$16&lt;/b&gt; &lt;/li&gt;  </v>
      </c>
      <c r="D169" t="str">
        <f t="shared" si="59"/>
        <v xml:space="preserve">&lt;li&gt; Devonta Smith, WR, Eagles. Bye: 5.  -- &lt;b&gt;$12&lt;/b&gt; &lt;/li&gt;  </v>
      </c>
      <c r="E169" t="str">
        <f t="shared" si="60"/>
        <v xml:space="preserve">&lt;li&gt; Devonta Smith, WR, Eagles. Bye: 5.  -- &lt;b&gt;$18&lt;/b&gt; &lt;/li&gt;  </v>
      </c>
      <c r="F169" t="str">
        <f t="shared" si="61"/>
        <v xml:space="preserve">&lt;li&gt; Devonta Smith, WR, Eagles. Bye: 5.  -- &lt;b&gt;$13&lt;/b&gt; &lt;/li&gt;  </v>
      </c>
      <c r="G169" t="s">
        <v>139</v>
      </c>
      <c r="H169" t="s">
        <v>140</v>
      </c>
      <c r="I169" t="s">
        <v>141</v>
      </c>
      <c r="J169" t="s">
        <v>142</v>
      </c>
      <c r="K169" t="s">
        <v>143</v>
      </c>
      <c r="L169" t="s">
        <v>144</v>
      </c>
      <c r="M169" t="s">
        <v>145</v>
      </c>
      <c r="N169" t="s">
        <v>146</v>
      </c>
      <c r="O169" t="str">
        <f t="shared" si="62"/>
        <v xml:space="preserve">
</v>
      </c>
      <c r="P169" t="str">
        <f t="shared" si="63"/>
        <v xml:space="preserve"> </v>
      </c>
      <c r="Q169" t="str">
        <f t="shared" si="64"/>
        <v/>
      </c>
      <c r="R169" t="str">
        <f t="shared" si="65"/>
        <v/>
      </c>
      <c r="S169" t="str">
        <f t="shared" si="66"/>
        <v/>
      </c>
      <c r="T169" t="str">
        <f t="shared" si="67"/>
        <v/>
      </c>
      <c r="U169" t="str">
        <f t="shared" si="68"/>
        <v/>
      </c>
      <c r="V169">
        <f t="shared" si="69"/>
        <v>168</v>
      </c>
      <c r="W169" s="11" t="s">
        <v>147</v>
      </c>
      <c r="X169" s="12" t="s">
        <v>148</v>
      </c>
      <c r="Y169" s="12" t="s">
        <v>149</v>
      </c>
      <c r="Z169" s="12" t="s">
        <v>150</v>
      </c>
      <c r="AA169" s="1" t="str">
        <f>CONCATENATE(WRs!B17," ",WRs!A17)</f>
        <v>Devonta Smith</v>
      </c>
      <c r="AB169" t="str">
        <f>WRs!E17</f>
        <v>WR</v>
      </c>
      <c r="AC169" t="str">
        <f>WRs!C17</f>
        <v>Eagles</v>
      </c>
      <c r="AD169">
        <f>WRs!D17</f>
        <v>5</v>
      </c>
      <c r="AE169">
        <f>WRs!O16</f>
        <v>173</v>
      </c>
      <c r="AF169">
        <f>WRs!P17</f>
        <v>35</v>
      </c>
      <c r="AG169">
        <f>WRs!T17</f>
        <v>19</v>
      </c>
      <c r="AH169">
        <f>WRs!R17</f>
        <v>51</v>
      </c>
      <c r="AI169">
        <f t="shared" si="78"/>
        <v>35</v>
      </c>
      <c r="AJ169" t="str">
        <f t="shared" si="70"/>
        <v>Devonta Smith</v>
      </c>
      <c r="AK169">
        <f t="shared" si="71"/>
        <v>17</v>
      </c>
      <c r="AL169">
        <f t="shared" si="72"/>
        <v>13</v>
      </c>
      <c r="AM169">
        <f t="shared" si="73"/>
        <v>14</v>
      </c>
      <c r="AN169">
        <f t="shared" si="74"/>
        <v>16</v>
      </c>
      <c r="AO169">
        <f t="shared" si="75"/>
        <v>12</v>
      </c>
      <c r="AP169">
        <f t="shared" si="76"/>
        <v>18</v>
      </c>
      <c r="AQ169">
        <f t="shared" si="77"/>
        <v>13</v>
      </c>
    </row>
    <row r="170" spans="2:43" x14ac:dyDescent="0.35">
      <c r="B170" t="str">
        <f t="shared" si="57"/>
        <v xml:space="preserve">&lt;li&gt; Marvin Harrison Jr., WR, Cardinals. Bye: 11.  &lt;/li&gt;  </v>
      </c>
      <c r="C170" t="str">
        <f t="shared" si="58"/>
        <v xml:space="preserve">&lt;li&gt; Marvin Harrison Jr., WR, Cardinals. Bye: 11.  -- &lt;b&gt;$18&lt;/b&gt; &lt;/li&gt;  </v>
      </c>
      <c r="D170" t="str">
        <f t="shared" si="59"/>
        <v xml:space="preserve">&lt;li&gt; Marvin Harrison Jr., WR, Cardinals. Bye: 11.  -- &lt;b&gt;$15&lt;/b&gt; &lt;/li&gt;  </v>
      </c>
      <c r="E170" t="str">
        <f t="shared" si="60"/>
        <v xml:space="preserve">&lt;li&gt; Marvin Harrison Jr., WR, Cardinals. Bye: 11.  -- &lt;b&gt;$16&lt;/b&gt; &lt;/li&gt;  </v>
      </c>
      <c r="F170" t="str">
        <f t="shared" si="61"/>
        <v xml:space="preserve">&lt;li&gt; Marvin Harrison Jr., WR, Cardinals. Bye: 11.  -- &lt;b&gt;$15&lt;/b&gt; &lt;/li&gt;  </v>
      </c>
      <c r="G170" t="s">
        <v>139</v>
      </c>
      <c r="H170" t="s">
        <v>140</v>
      </c>
      <c r="I170" t="s">
        <v>141</v>
      </c>
      <c r="J170" t="s">
        <v>142</v>
      </c>
      <c r="K170" t="s">
        <v>143</v>
      </c>
      <c r="L170" t="s">
        <v>144</v>
      </c>
      <c r="M170" t="s">
        <v>145</v>
      </c>
      <c r="N170" t="s">
        <v>146</v>
      </c>
      <c r="O170" t="str">
        <f t="shared" si="62"/>
        <v xml:space="preserve">
</v>
      </c>
      <c r="P170" t="str">
        <f t="shared" si="63"/>
        <v xml:space="preserve"> </v>
      </c>
      <c r="Q170" t="str">
        <f t="shared" si="64"/>
        <v/>
      </c>
      <c r="R170" t="str">
        <f t="shared" si="65"/>
        <v/>
      </c>
      <c r="S170" t="str">
        <f t="shared" si="66"/>
        <v/>
      </c>
      <c r="T170" t="str">
        <f t="shared" si="67"/>
        <v/>
      </c>
      <c r="U170" t="str">
        <f t="shared" si="68"/>
        <v/>
      </c>
      <c r="V170">
        <f t="shared" si="69"/>
        <v>169</v>
      </c>
      <c r="W170" s="11" t="s">
        <v>147</v>
      </c>
      <c r="X170" s="12" t="s">
        <v>148</v>
      </c>
      <c r="Y170" s="12" t="s">
        <v>149</v>
      </c>
      <c r="Z170" s="12" t="s">
        <v>150</v>
      </c>
      <c r="AA170" s="1" t="str">
        <f>CONCATENATE(WRs!B18," ",WRs!A18)</f>
        <v>Marvin Harrison Jr.</v>
      </c>
      <c r="AB170" t="str">
        <f>WRs!E18</f>
        <v>WR</v>
      </c>
      <c r="AC170" t="str">
        <f>WRs!C18</f>
        <v>Cardinals</v>
      </c>
      <c r="AD170">
        <f>WRs!D18</f>
        <v>11</v>
      </c>
      <c r="AE170">
        <f>WRs!O18</f>
        <v>173</v>
      </c>
      <c r="AF170">
        <f>WRs!P18</f>
        <v>41</v>
      </c>
      <c r="AG170">
        <f>WRs!T18</f>
        <v>25</v>
      </c>
      <c r="AH170">
        <f>WRs!R18</f>
        <v>45</v>
      </c>
      <c r="AI170">
        <f t="shared" si="78"/>
        <v>41</v>
      </c>
      <c r="AJ170" t="str">
        <f t="shared" si="70"/>
        <v>Marvin Harrison Jr.</v>
      </c>
      <c r="AK170">
        <f t="shared" si="71"/>
        <v>20</v>
      </c>
      <c r="AL170">
        <f t="shared" si="72"/>
        <v>16</v>
      </c>
      <c r="AM170">
        <f t="shared" si="73"/>
        <v>17</v>
      </c>
      <c r="AN170">
        <f t="shared" si="74"/>
        <v>18</v>
      </c>
      <c r="AO170">
        <f t="shared" si="75"/>
        <v>15</v>
      </c>
      <c r="AP170">
        <f t="shared" si="76"/>
        <v>16</v>
      </c>
      <c r="AQ170">
        <f t="shared" si="77"/>
        <v>15</v>
      </c>
    </row>
    <row r="171" spans="2:43" x14ac:dyDescent="0.35">
      <c r="B171" t="str">
        <f t="shared" si="57"/>
        <v xml:space="preserve">&lt;li&gt; Brandon Aiyuk, WR, 49ers. Bye: 9.  &lt;/li&gt; 
&lt;br&gt;&lt;br&gt;
</v>
      </c>
      <c r="C171" t="str">
        <f t="shared" si="58"/>
        <v xml:space="preserve">&lt;li&gt; Brandon Aiyuk, WR, 49ers. Bye: 9.  -- &lt;b&gt;$18&lt;/b&gt; &lt;/li&gt; 
&lt;br&gt;&lt;br&gt;
</v>
      </c>
      <c r="D171" t="str">
        <f t="shared" si="59"/>
        <v xml:space="preserve">&lt;li&gt; Brandon Aiyuk, WR, 49ers. Bye: 9.  -- &lt;b&gt;$11&lt;/b&gt; &lt;/li&gt; 
&lt;br&gt;&lt;br&gt;
</v>
      </c>
      <c r="E171" t="str">
        <f t="shared" si="60"/>
        <v xml:space="preserve">&lt;li&gt; Brandon Aiyuk, WR, 49ers. Bye: 9.  -- &lt;b&gt;$15&lt;/b&gt; &lt;/li&gt; 
&lt;br&gt;&lt;br&gt;
</v>
      </c>
      <c r="F171" t="str">
        <f t="shared" si="61"/>
        <v xml:space="preserve">&lt;li&gt; Brandon Aiyuk, WR, 49ers. Bye: 9.  -- &lt;b&gt;$15&lt;/b&gt; &lt;/li&gt; 
&lt;br&gt;&lt;br&gt;
</v>
      </c>
      <c r="G171" t="s">
        <v>139</v>
      </c>
      <c r="H171" t="s">
        <v>140</v>
      </c>
      <c r="I171" t="s">
        <v>141</v>
      </c>
      <c r="J171" t="s">
        <v>142</v>
      </c>
      <c r="K171" t="s">
        <v>143</v>
      </c>
      <c r="L171" t="s">
        <v>144</v>
      </c>
      <c r="M171" t="s">
        <v>145</v>
      </c>
      <c r="N171" t="s">
        <v>146</v>
      </c>
      <c r="O171" t="str">
        <f t="shared" si="62"/>
        <v xml:space="preserve">
</v>
      </c>
      <c r="P171" t="str">
        <f t="shared" si="63"/>
        <v xml:space="preserve">
&lt;br&gt;&lt;br&gt;
</v>
      </c>
      <c r="Q171" t="str">
        <f t="shared" si="64"/>
        <v/>
      </c>
      <c r="R171" t="str">
        <f t="shared" si="65"/>
        <v/>
      </c>
      <c r="S171" t="str">
        <f t="shared" si="66"/>
        <v/>
      </c>
      <c r="T171" t="str">
        <f t="shared" si="67"/>
        <v/>
      </c>
      <c r="U171" t="str">
        <f t="shared" si="68"/>
        <v/>
      </c>
      <c r="V171">
        <f t="shared" si="69"/>
        <v>170</v>
      </c>
      <c r="W171" s="11" t="s">
        <v>147</v>
      </c>
      <c r="X171" s="12" t="s">
        <v>148</v>
      </c>
      <c r="Y171" s="12" t="s">
        <v>149</v>
      </c>
      <c r="Z171" s="12" t="s">
        <v>150</v>
      </c>
      <c r="AA171" s="1" t="str">
        <f>CONCATENATE(WRs!B19," ",WRs!A19)</f>
        <v>Brandon Aiyuk</v>
      </c>
      <c r="AB171" t="str">
        <f>WRs!E19</f>
        <v>WR</v>
      </c>
      <c r="AC171" t="str">
        <f>WRs!C19</f>
        <v>49ers</v>
      </c>
      <c r="AD171">
        <f>WRs!D19</f>
        <v>9</v>
      </c>
      <c r="AE171">
        <f>WRs!O19</f>
        <v>172</v>
      </c>
      <c r="AF171">
        <f>WRs!P19</f>
        <v>40</v>
      </c>
      <c r="AG171">
        <f>WRs!T19</f>
        <v>18</v>
      </c>
      <c r="AH171">
        <f>WRs!R19</f>
        <v>44</v>
      </c>
      <c r="AI171">
        <f t="shared" si="78"/>
        <v>40</v>
      </c>
      <c r="AJ171" t="str">
        <f t="shared" si="70"/>
        <v>Brandon Aiyuk</v>
      </c>
      <c r="AK171">
        <f t="shared" si="71"/>
        <v>20</v>
      </c>
      <c r="AL171">
        <f t="shared" si="72"/>
        <v>15</v>
      </c>
      <c r="AM171">
        <f t="shared" si="73"/>
        <v>16</v>
      </c>
      <c r="AN171">
        <f t="shared" si="74"/>
        <v>18</v>
      </c>
      <c r="AO171">
        <f t="shared" si="75"/>
        <v>11</v>
      </c>
      <c r="AP171">
        <f t="shared" si="76"/>
        <v>15</v>
      </c>
      <c r="AQ171">
        <f t="shared" si="77"/>
        <v>15</v>
      </c>
    </row>
    <row r="172" spans="2:43" x14ac:dyDescent="0.35">
      <c r="B172" t="str">
        <f t="shared" si="57"/>
        <v xml:space="preserve">&lt;li&gt; Mike Evans, WR, Buccaneers. Bye: 11.  &lt;/li&gt;  </v>
      </c>
      <c r="C172" t="str">
        <f t="shared" si="58"/>
        <v xml:space="preserve">&lt;li&gt; Mike Evans, WR, Buccaneers. Bye: 11.  -- &lt;b&gt;$20&lt;/b&gt; &lt;/li&gt;  </v>
      </c>
      <c r="D172" t="str">
        <f t="shared" si="59"/>
        <v xml:space="preserve">&lt;li&gt; Mike Evans, WR, Buccaneers. Bye: 11.  -- &lt;b&gt;$21&lt;/b&gt; &lt;/li&gt;  </v>
      </c>
      <c r="E172" t="str">
        <f t="shared" si="60"/>
        <v xml:space="preserve">&lt;li&gt; Mike Evans, WR, Buccaneers. Bye: 11.  -- &lt;b&gt;$15&lt;/b&gt; &lt;/li&gt;  </v>
      </c>
      <c r="F172" t="str">
        <f t="shared" si="61"/>
        <v xml:space="preserve">&lt;li&gt; Mike Evans, WR, Buccaneers. Bye: 11.  -- &lt;b&gt;$17&lt;/b&gt; &lt;/li&gt;  </v>
      </c>
      <c r="G172" t="s">
        <v>139</v>
      </c>
      <c r="H172" t="s">
        <v>140</v>
      </c>
      <c r="I172" t="s">
        <v>141</v>
      </c>
      <c r="J172" t="s">
        <v>142</v>
      </c>
      <c r="K172" t="s">
        <v>143</v>
      </c>
      <c r="L172" t="s">
        <v>144</v>
      </c>
      <c r="M172" t="s">
        <v>145</v>
      </c>
      <c r="N172" t="s">
        <v>146</v>
      </c>
      <c r="O172" t="str">
        <f t="shared" si="62"/>
        <v xml:space="preserve">
</v>
      </c>
      <c r="P172" t="str">
        <f t="shared" si="63"/>
        <v xml:space="preserve"> </v>
      </c>
      <c r="Q172" t="str">
        <f t="shared" si="64"/>
        <v/>
      </c>
      <c r="R172" t="str">
        <f t="shared" si="65"/>
        <v/>
      </c>
      <c r="S172" t="str">
        <f t="shared" si="66"/>
        <v/>
      </c>
      <c r="T172" t="str">
        <f t="shared" si="67"/>
        <v/>
      </c>
      <c r="U172" t="str">
        <f t="shared" si="68"/>
        <v/>
      </c>
      <c r="V172">
        <f t="shared" si="69"/>
        <v>171</v>
      </c>
      <c r="W172" s="11" t="s">
        <v>147</v>
      </c>
      <c r="X172" s="12" t="s">
        <v>148</v>
      </c>
      <c r="Y172" s="12" t="s">
        <v>149</v>
      </c>
      <c r="Z172" s="12" t="s">
        <v>150</v>
      </c>
      <c r="AA172" s="1" t="str">
        <f>CONCATENATE(WRs!B20," ",WRs!A20)</f>
        <v>Mike Evans</v>
      </c>
      <c r="AB172" t="str">
        <f>WRs!E20</f>
        <v>WR</v>
      </c>
      <c r="AC172" t="str">
        <f>WRs!C20</f>
        <v>Buccaneers</v>
      </c>
      <c r="AD172">
        <f>WRs!D20</f>
        <v>11</v>
      </c>
      <c r="AE172">
        <f>WRs!O20</f>
        <v>177</v>
      </c>
      <c r="AF172">
        <f>WRs!P20</f>
        <v>45</v>
      </c>
      <c r="AG172">
        <f>WRs!T20</f>
        <v>34</v>
      </c>
      <c r="AH172">
        <f>WRs!R20</f>
        <v>42</v>
      </c>
      <c r="AI172">
        <f t="shared" si="78"/>
        <v>45</v>
      </c>
      <c r="AJ172" t="str">
        <f t="shared" si="70"/>
        <v>Mike Evans</v>
      </c>
      <c r="AK172">
        <f t="shared" si="71"/>
        <v>22</v>
      </c>
      <c r="AL172">
        <f t="shared" si="72"/>
        <v>17</v>
      </c>
      <c r="AM172">
        <f t="shared" si="73"/>
        <v>18</v>
      </c>
      <c r="AN172">
        <f t="shared" si="74"/>
        <v>20</v>
      </c>
      <c r="AO172">
        <f t="shared" si="75"/>
        <v>21</v>
      </c>
      <c r="AP172">
        <f t="shared" si="76"/>
        <v>15</v>
      </c>
      <c r="AQ172">
        <f t="shared" si="77"/>
        <v>17</v>
      </c>
    </row>
    <row r="173" spans="2:43" x14ac:dyDescent="0.35">
      <c r="B173" t="str">
        <f t="shared" si="57"/>
        <v xml:space="preserve">&lt;li&gt; Drake London, WR, Falcons. Bye: 12.  &lt;/li&gt;  </v>
      </c>
      <c r="C173" t="str">
        <f t="shared" si="58"/>
        <v xml:space="preserve">&lt;li&gt; Drake London, WR, Falcons. Bye: 12.  -- &lt;b&gt;$14&lt;/b&gt; &lt;/li&gt;  </v>
      </c>
      <c r="D173" t="str">
        <f t="shared" si="59"/>
        <v xml:space="preserve">&lt;li&gt; Drake London, WR, Falcons. Bye: 12.  -- &lt;b&gt;$9&lt;/b&gt; &lt;/li&gt;  </v>
      </c>
      <c r="E173" t="str">
        <f t="shared" si="60"/>
        <v xml:space="preserve">&lt;li&gt; Drake London, WR, Falcons. Bye: 12.  -- &lt;b&gt;$15&lt;/b&gt; &lt;/li&gt;  </v>
      </c>
      <c r="F173" t="str">
        <f t="shared" si="61"/>
        <v xml:space="preserve">&lt;li&gt; Drake London, WR, Falcons. Bye: 12.  -- &lt;b&gt;$12&lt;/b&gt; &lt;/li&gt;  </v>
      </c>
      <c r="G173" t="s">
        <v>139</v>
      </c>
      <c r="H173" t="s">
        <v>140</v>
      </c>
      <c r="I173" t="s">
        <v>141</v>
      </c>
      <c r="J173" t="s">
        <v>142</v>
      </c>
      <c r="K173" t="s">
        <v>143</v>
      </c>
      <c r="L173" t="s">
        <v>144</v>
      </c>
      <c r="M173" t="s">
        <v>145</v>
      </c>
      <c r="N173" t="s">
        <v>146</v>
      </c>
      <c r="O173" t="str">
        <f t="shared" si="62"/>
        <v xml:space="preserve">
</v>
      </c>
      <c r="P173" t="str">
        <f t="shared" si="63"/>
        <v xml:space="preserve"> </v>
      </c>
      <c r="Q173" t="str">
        <f t="shared" si="64"/>
        <v/>
      </c>
      <c r="R173" t="str">
        <f t="shared" si="65"/>
        <v/>
      </c>
      <c r="S173" t="str">
        <f t="shared" si="66"/>
        <v/>
      </c>
      <c r="T173" t="str">
        <f t="shared" si="67"/>
        <v/>
      </c>
      <c r="U173" t="str">
        <f t="shared" si="68"/>
        <v/>
      </c>
      <c r="V173">
        <f t="shared" si="69"/>
        <v>172</v>
      </c>
      <c r="W173" s="11" t="s">
        <v>147</v>
      </c>
      <c r="X173" s="12" t="s">
        <v>148</v>
      </c>
      <c r="Y173" s="12" t="s">
        <v>149</v>
      </c>
      <c r="Z173" s="12" t="s">
        <v>150</v>
      </c>
      <c r="AA173" s="1" t="str">
        <f>CONCATENATE(WRs!B21," ",WRs!A21)</f>
        <v>Drake London</v>
      </c>
      <c r="AB173" t="str">
        <f>WRs!E21</f>
        <v>WR</v>
      </c>
      <c r="AC173" t="str">
        <f>WRs!C21</f>
        <v>Falcons</v>
      </c>
      <c r="AD173">
        <f>WRs!D21</f>
        <v>12</v>
      </c>
      <c r="AE173">
        <f>WRs!O21</f>
        <v>164</v>
      </c>
      <c r="AF173">
        <f>WRs!P21</f>
        <v>32</v>
      </c>
      <c r="AG173">
        <f>WRs!T21</f>
        <v>14</v>
      </c>
      <c r="AH173">
        <f>WRs!R21</f>
        <v>42</v>
      </c>
      <c r="AI173">
        <f t="shared" si="78"/>
        <v>32</v>
      </c>
      <c r="AJ173" t="str">
        <f t="shared" si="70"/>
        <v>Drake London</v>
      </c>
      <c r="AK173">
        <f t="shared" si="71"/>
        <v>16</v>
      </c>
      <c r="AL173">
        <f t="shared" si="72"/>
        <v>12</v>
      </c>
      <c r="AM173">
        <f t="shared" si="73"/>
        <v>13</v>
      </c>
      <c r="AN173">
        <f t="shared" si="74"/>
        <v>14</v>
      </c>
      <c r="AO173">
        <f t="shared" si="75"/>
        <v>9</v>
      </c>
      <c r="AP173">
        <f t="shared" si="76"/>
        <v>15</v>
      </c>
      <c r="AQ173">
        <f t="shared" si="77"/>
        <v>12</v>
      </c>
    </row>
    <row r="174" spans="2:43" x14ac:dyDescent="0.35">
      <c r="B174" t="str">
        <f t="shared" si="57"/>
        <v xml:space="preserve">&lt;li&gt; Keenan Allen, WR, Bears. Bye: 7.  &lt;/li&gt;  </v>
      </c>
      <c r="C174" t="str">
        <f t="shared" si="58"/>
        <v xml:space="preserve">&lt;li&gt; Keenan Allen, WR, Bears. Bye: 7.  -- &lt;b&gt;$9&lt;/b&gt; &lt;/li&gt;  </v>
      </c>
      <c r="D174" t="str">
        <f t="shared" si="59"/>
        <v xml:space="preserve">&lt;li&gt; Keenan Allen, WR, Bears. Bye: 7.  -- &lt;b&gt;$6&lt;/b&gt; &lt;/li&gt;  </v>
      </c>
      <c r="E174" t="str">
        <f t="shared" si="60"/>
        <v xml:space="preserve">&lt;li&gt; Keenan Allen, WR, Bears. Bye: 7.  -- &lt;b&gt;$14&lt;/b&gt; &lt;/li&gt;  </v>
      </c>
      <c r="F174" t="str">
        <f t="shared" si="61"/>
        <v xml:space="preserve">&lt;li&gt; Keenan Allen, WR, Bears. Bye: 7.  -- &lt;b&gt;$8&lt;/b&gt; &lt;/li&gt;  </v>
      </c>
      <c r="G174" t="s">
        <v>139</v>
      </c>
      <c r="H174" t="s">
        <v>140</v>
      </c>
      <c r="I174" t="s">
        <v>141</v>
      </c>
      <c r="J174" t="s">
        <v>142</v>
      </c>
      <c r="K174" t="s">
        <v>143</v>
      </c>
      <c r="L174" t="s">
        <v>144</v>
      </c>
      <c r="M174" t="s">
        <v>145</v>
      </c>
      <c r="N174" t="s">
        <v>146</v>
      </c>
      <c r="O174" t="str">
        <f t="shared" si="62"/>
        <v xml:space="preserve">
</v>
      </c>
      <c r="P174" t="str">
        <f t="shared" si="63"/>
        <v xml:space="preserve"> </v>
      </c>
      <c r="Q174" t="str">
        <f t="shared" si="64"/>
        <v/>
      </c>
      <c r="R174" t="str">
        <f t="shared" si="65"/>
        <v/>
      </c>
      <c r="S174" t="str">
        <f t="shared" si="66"/>
        <v/>
      </c>
      <c r="T174" t="str">
        <f t="shared" si="67"/>
        <v/>
      </c>
      <c r="U174" t="str">
        <f t="shared" si="68"/>
        <v/>
      </c>
      <c r="V174">
        <f t="shared" si="69"/>
        <v>173</v>
      </c>
      <c r="W174" s="11" t="s">
        <v>147</v>
      </c>
      <c r="X174" s="12" t="s">
        <v>148</v>
      </c>
      <c r="Y174" s="12" t="s">
        <v>149</v>
      </c>
      <c r="Z174" s="12" t="s">
        <v>150</v>
      </c>
      <c r="AA174" s="1" t="str">
        <f>CONCATENATE(WRs!B22," ",WRs!A22)</f>
        <v>Keenan Allen</v>
      </c>
      <c r="AB174" t="str">
        <f>WRs!E22</f>
        <v>WR</v>
      </c>
      <c r="AC174" t="str">
        <f>WRs!C22</f>
        <v>Bears</v>
      </c>
      <c r="AD174">
        <f>WRs!D22</f>
        <v>7</v>
      </c>
      <c r="AE174">
        <f>WRs!O22</f>
        <v>152</v>
      </c>
      <c r="AF174">
        <f>WRs!P22</f>
        <v>20</v>
      </c>
      <c r="AG174">
        <f>WRs!T22</f>
        <v>10</v>
      </c>
      <c r="AH174">
        <f>WRs!R22</f>
        <v>41</v>
      </c>
      <c r="AI174">
        <f t="shared" si="78"/>
        <v>20</v>
      </c>
      <c r="AJ174" t="str">
        <f t="shared" si="70"/>
        <v>Keenan Allen</v>
      </c>
      <c r="AK174">
        <f t="shared" si="71"/>
        <v>10</v>
      </c>
      <c r="AL174">
        <f t="shared" si="72"/>
        <v>8</v>
      </c>
      <c r="AM174">
        <f t="shared" si="73"/>
        <v>8</v>
      </c>
      <c r="AN174">
        <f t="shared" si="74"/>
        <v>9</v>
      </c>
      <c r="AO174">
        <f t="shared" si="75"/>
        <v>6</v>
      </c>
      <c r="AP174">
        <f t="shared" si="76"/>
        <v>14</v>
      </c>
      <c r="AQ174">
        <f t="shared" si="77"/>
        <v>8</v>
      </c>
    </row>
    <row r="175" spans="2:43" x14ac:dyDescent="0.35">
      <c r="B175" t="str">
        <f t="shared" si="57"/>
        <v xml:space="preserve">&lt;li&gt; D.K. Metcalf, WR, Seahawks. Bye: 10.  &lt;/li&gt;  </v>
      </c>
      <c r="C175" t="str">
        <f t="shared" si="58"/>
        <v xml:space="preserve">&lt;li&gt; D.K. Metcalf, WR, Seahawks. Bye: 10.  -- &lt;b&gt;$17&lt;/b&gt; &lt;/li&gt;  </v>
      </c>
      <c r="D175" t="str">
        <f t="shared" si="59"/>
        <v xml:space="preserve">&lt;li&gt; D.K. Metcalf, WR, Seahawks. Bye: 10.  -- &lt;b&gt;$15&lt;/b&gt; &lt;/li&gt;  </v>
      </c>
      <c r="E175" t="str">
        <f t="shared" si="60"/>
        <v xml:space="preserve">&lt;li&gt; D.K. Metcalf, WR, Seahawks. Bye: 10.  -- &lt;b&gt;$14&lt;/b&gt; &lt;/li&gt;  </v>
      </c>
      <c r="F175" t="str">
        <f t="shared" si="61"/>
        <v xml:space="preserve">&lt;li&gt; D.K. Metcalf, WR, Seahawks. Bye: 10.  -- &lt;b&gt;$15&lt;/b&gt; &lt;/li&gt;  </v>
      </c>
      <c r="G175" t="s">
        <v>139</v>
      </c>
      <c r="H175" t="s">
        <v>140</v>
      </c>
      <c r="I175" t="s">
        <v>141</v>
      </c>
      <c r="J175" t="s">
        <v>142</v>
      </c>
      <c r="K175" t="s">
        <v>143</v>
      </c>
      <c r="L175" t="s">
        <v>144</v>
      </c>
      <c r="M175" t="s">
        <v>145</v>
      </c>
      <c r="N175" t="s">
        <v>146</v>
      </c>
      <c r="O175" t="str">
        <f t="shared" si="62"/>
        <v xml:space="preserve">
</v>
      </c>
      <c r="P175" t="str">
        <f t="shared" si="63"/>
        <v xml:space="preserve"> </v>
      </c>
      <c r="Q175" t="str">
        <f t="shared" si="64"/>
        <v/>
      </c>
      <c r="R175" t="str">
        <f t="shared" si="65"/>
        <v/>
      </c>
      <c r="S175" t="str">
        <f t="shared" si="66"/>
        <v/>
      </c>
      <c r="T175" t="str">
        <f t="shared" si="67"/>
        <v/>
      </c>
      <c r="U175" t="str">
        <f t="shared" si="68"/>
        <v/>
      </c>
      <c r="V175">
        <f t="shared" si="69"/>
        <v>174</v>
      </c>
      <c r="W175" s="11" t="s">
        <v>147</v>
      </c>
      <c r="X175" s="12" t="s">
        <v>148</v>
      </c>
      <c r="Y175" s="12" t="s">
        <v>149</v>
      </c>
      <c r="Z175" s="12" t="s">
        <v>150</v>
      </c>
      <c r="AA175" s="1" t="str">
        <f>CONCATENATE(WRs!B24," ",WRs!A24)</f>
        <v>D.K. Metcalf</v>
      </c>
      <c r="AB175" t="str">
        <f>WRs!E24</f>
        <v>WR</v>
      </c>
      <c r="AC175" t="str">
        <f>WRs!C24</f>
        <v>Seahawks</v>
      </c>
      <c r="AD175">
        <f>WRs!D24</f>
        <v>10</v>
      </c>
      <c r="AE175">
        <f>WRs!O24</f>
        <v>171</v>
      </c>
      <c r="AF175">
        <f>WRs!P24</f>
        <v>39</v>
      </c>
      <c r="AG175">
        <f>WRs!T24</f>
        <v>24</v>
      </c>
      <c r="AH175">
        <f>WRs!R24</f>
        <v>39</v>
      </c>
      <c r="AI175">
        <f t="shared" si="78"/>
        <v>39</v>
      </c>
      <c r="AJ175" t="str">
        <f t="shared" si="70"/>
        <v>D.K. Metcalf</v>
      </c>
      <c r="AK175">
        <f t="shared" si="71"/>
        <v>19</v>
      </c>
      <c r="AL175">
        <f t="shared" si="72"/>
        <v>15</v>
      </c>
      <c r="AM175">
        <f t="shared" si="73"/>
        <v>16</v>
      </c>
      <c r="AN175">
        <f t="shared" si="74"/>
        <v>17</v>
      </c>
      <c r="AO175">
        <f t="shared" si="75"/>
        <v>15</v>
      </c>
      <c r="AP175">
        <f t="shared" si="76"/>
        <v>14</v>
      </c>
      <c r="AQ175">
        <f t="shared" si="77"/>
        <v>15</v>
      </c>
    </row>
    <row r="176" spans="2:43" x14ac:dyDescent="0.35">
      <c r="B176" t="str">
        <f t="shared" si="57"/>
        <v xml:space="preserve">&lt;li&gt; Nico Collins, WR, Texans. Bye: 14.  &lt;/li&gt; 
&lt;br&gt;&lt;br&gt;
</v>
      </c>
      <c r="C176" t="str">
        <f t="shared" si="58"/>
        <v xml:space="preserve">&lt;li&gt; Nico Collins, WR, Texans. Bye: 14.  -- &lt;b&gt;$16&lt;/b&gt; &lt;/li&gt; 
&lt;br&gt;&lt;br&gt;
</v>
      </c>
      <c r="D176" t="str">
        <f t="shared" si="59"/>
        <v xml:space="preserve">&lt;li&gt; Nico Collins, WR, Texans. Bye: 14.  -- &lt;b&gt;$12&lt;/b&gt; &lt;/li&gt; 
&lt;br&gt;&lt;br&gt;
</v>
      </c>
      <c r="E176" t="str">
        <f t="shared" si="60"/>
        <v xml:space="preserve">&lt;li&gt; Nico Collins, WR, Texans. Bye: 14.  -- &lt;b&gt;$14&lt;/b&gt; &lt;/li&gt; 
&lt;br&gt;&lt;br&gt;
</v>
      </c>
      <c r="F176" t="str">
        <f t="shared" si="61"/>
        <v xml:space="preserve">&lt;li&gt; Nico Collins, WR, Texans. Bye: 14.  -- &lt;b&gt;$13&lt;/b&gt; &lt;/li&gt; 
&lt;br&gt;&lt;br&gt;
</v>
      </c>
      <c r="G176" t="s">
        <v>139</v>
      </c>
      <c r="H176" t="s">
        <v>140</v>
      </c>
      <c r="I176" t="s">
        <v>141</v>
      </c>
      <c r="J176" t="s">
        <v>142</v>
      </c>
      <c r="K176" t="s">
        <v>143</v>
      </c>
      <c r="L176" t="s">
        <v>144</v>
      </c>
      <c r="M176" t="s">
        <v>145</v>
      </c>
      <c r="N176" t="s">
        <v>146</v>
      </c>
      <c r="O176" t="str">
        <f t="shared" si="62"/>
        <v xml:space="preserve">
</v>
      </c>
      <c r="P176" t="str">
        <f t="shared" si="63"/>
        <v xml:space="preserve">
&lt;br&gt;&lt;br&gt;
</v>
      </c>
      <c r="Q176" t="str">
        <f t="shared" si="64"/>
        <v/>
      </c>
      <c r="R176" t="str">
        <f t="shared" si="65"/>
        <v/>
      </c>
      <c r="S176" t="str">
        <f t="shared" si="66"/>
        <v/>
      </c>
      <c r="T176" t="str">
        <f t="shared" si="67"/>
        <v/>
      </c>
      <c r="U176" t="str">
        <f t="shared" si="68"/>
        <v/>
      </c>
      <c r="V176">
        <f t="shared" si="69"/>
        <v>175</v>
      </c>
      <c r="W176" s="11" t="s">
        <v>147</v>
      </c>
      <c r="X176" s="12" t="s">
        <v>148</v>
      </c>
      <c r="Y176" s="12" t="s">
        <v>149</v>
      </c>
      <c r="Z176" s="12" t="s">
        <v>150</v>
      </c>
      <c r="AA176" s="1" t="str">
        <f>CONCATENATE(WRs!B23," ",WRs!A23)</f>
        <v>Nico Collins</v>
      </c>
      <c r="AB176" t="str">
        <f>WRs!E23</f>
        <v>WR</v>
      </c>
      <c r="AC176" t="str">
        <f>WRs!C23</f>
        <v>Texans</v>
      </c>
      <c r="AD176">
        <f>WRs!D23</f>
        <v>14</v>
      </c>
      <c r="AE176">
        <f>WRs!O23</f>
        <v>167</v>
      </c>
      <c r="AF176">
        <f>WRs!P23</f>
        <v>35</v>
      </c>
      <c r="AG176">
        <f>WRs!T23</f>
        <v>19</v>
      </c>
      <c r="AH176">
        <f>WRs!R23</f>
        <v>40</v>
      </c>
      <c r="AI176">
        <f t="shared" si="78"/>
        <v>35</v>
      </c>
      <c r="AJ176" t="str">
        <f t="shared" si="70"/>
        <v>Nico Collins</v>
      </c>
      <c r="AK176">
        <f t="shared" si="71"/>
        <v>17</v>
      </c>
      <c r="AL176">
        <f t="shared" si="72"/>
        <v>13</v>
      </c>
      <c r="AM176">
        <f t="shared" si="73"/>
        <v>14</v>
      </c>
      <c r="AN176">
        <f t="shared" si="74"/>
        <v>16</v>
      </c>
      <c r="AO176">
        <f t="shared" si="75"/>
        <v>12</v>
      </c>
      <c r="AP176">
        <f t="shared" si="76"/>
        <v>14</v>
      </c>
      <c r="AQ176">
        <f t="shared" si="77"/>
        <v>13</v>
      </c>
    </row>
    <row r="177" spans="2:43" x14ac:dyDescent="0.35">
      <c r="B177" t="str">
        <f t="shared" si="57"/>
        <v xml:space="preserve">&lt;li&gt; George Pickens, WR, Steelers. Bye: 9.  &lt;/li&gt;  </v>
      </c>
      <c r="C177" t="str">
        <f t="shared" si="58"/>
        <v xml:space="preserve">&lt;li&gt; George Pickens, WR, Steelers. Bye: 9.  -- &lt;b&gt;$16&lt;/b&gt; &lt;/li&gt;  </v>
      </c>
      <c r="D177" t="str">
        <f t="shared" si="59"/>
        <v xml:space="preserve">&lt;li&gt; George Pickens, WR, Steelers. Bye: 9.  -- &lt;b&gt;$12&lt;/b&gt; &lt;/li&gt;  </v>
      </c>
      <c r="E177" t="str">
        <f t="shared" si="60"/>
        <v xml:space="preserve">&lt;li&gt; George Pickens, WR, Steelers. Bye: 9.  -- &lt;b&gt;$13&lt;/b&gt; &lt;/li&gt;  </v>
      </c>
      <c r="F177" t="str">
        <f t="shared" si="61"/>
        <v xml:space="preserve">&lt;li&gt; George Pickens, WR, Steelers. Bye: 9.  -- &lt;b&gt;$13&lt;/b&gt; &lt;/li&gt;  </v>
      </c>
      <c r="G177" t="s">
        <v>139</v>
      </c>
      <c r="H177" t="s">
        <v>140</v>
      </c>
      <c r="I177" t="s">
        <v>141</v>
      </c>
      <c r="J177" t="s">
        <v>142</v>
      </c>
      <c r="K177" t="s">
        <v>143</v>
      </c>
      <c r="L177" t="s">
        <v>144</v>
      </c>
      <c r="M177" t="s">
        <v>145</v>
      </c>
      <c r="N177" t="s">
        <v>146</v>
      </c>
      <c r="O177" t="str">
        <f t="shared" si="62"/>
        <v xml:space="preserve">
</v>
      </c>
      <c r="P177" t="str">
        <f t="shared" si="63"/>
        <v xml:space="preserve"> </v>
      </c>
      <c r="Q177" t="str">
        <f t="shared" si="64"/>
        <v/>
      </c>
      <c r="R177" t="str">
        <f t="shared" si="65"/>
        <v/>
      </c>
      <c r="S177" t="str">
        <f t="shared" si="66"/>
        <v/>
      </c>
      <c r="T177" t="str">
        <f t="shared" si="67"/>
        <v/>
      </c>
      <c r="U177" t="str">
        <f t="shared" si="68"/>
        <v/>
      </c>
      <c r="V177">
        <f t="shared" si="69"/>
        <v>176</v>
      </c>
      <c r="W177" s="11" t="s">
        <v>147</v>
      </c>
      <c r="X177" s="12" t="s">
        <v>148</v>
      </c>
      <c r="Y177" s="12" t="s">
        <v>149</v>
      </c>
      <c r="Z177" s="12" t="s">
        <v>150</v>
      </c>
      <c r="AA177" s="1" t="str">
        <f>CONCATENATE(WRs!B25," ",WRs!A25)</f>
        <v>George Pickens</v>
      </c>
      <c r="AB177" t="str">
        <f>WRs!E25</f>
        <v>WR</v>
      </c>
      <c r="AC177" t="str">
        <f>WRs!C25</f>
        <v>Steelers</v>
      </c>
      <c r="AD177">
        <f>WRs!D25</f>
        <v>9</v>
      </c>
      <c r="AE177">
        <f>WRs!O25</f>
        <v>168</v>
      </c>
      <c r="AF177">
        <f>WRs!P25</f>
        <v>36</v>
      </c>
      <c r="AG177">
        <f>WRs!T25</f>
        <v>20</v>
      </c>
      <c r="AH177">
        <f>WRs!R25</f>
        <v>37</v>
      </c>
      <c r="AI177">
        <f t="shared" si="78"/>
        <v>36</v>
      </c>
      <c r="AJ177" t="str">
        <f t="shared" si="70"/>
        <v>George Pickens</v>
      </c>
      <c r="AK177">
        <f t="shared" si="71"/>
        <v>18</v>
      </c>
      <c r="AL177">
        <f t="shared" si="72"/>
        <v>14</v>
      </c>
      <c r="AM177">
        <f t="shared" si="73"/>
        <v>15</v>
      </c>
      <c r="AN177">
        <f t="shared" si="74"/>
        <v>16</v>
      </c>
      <c r="AO177">
        <f t="shared" si="75"/>
        <v>12</v>
      </c>
      <c r="AP177">
        <f t="shared" si="76"/>
        <v>13</v>
      </c>
      <c r="AQ177">
        <f t="shared" si="77"/>
        <v>13</v>
      </c>
    </row>
    <row r="178" spans="2:43" x14ac:dyDescent="0.35">
      <c r="B178" t="str">
        <f t="shared" si="57"/>
        <v xml:space="preserve">&lt;li&gt; Tee Higgins, WR, Bengals. Bye: 12.  &lt;/li&gt;  </v>
      </c>
      <c r="C178" t="str">
        <f t="shared" si="58"/>
        <v xml:space="preserve">&lt;li&gt; Tee Higgins, WR, Bengals. Bye: 12.  -- &lt;b&gt;$13&lt;/b&gt; &lt;/li&gt;  </v>
      </c>
      <c r="D178" t="str">
        <f t="shared" si="59"/>
        <v xml:space="preserve">&lt;li&gt; Tee Higgins, WR, Bengals. Bye: 12.  -- &lt;b&gt;$8&lt;/b&gt; &lt;/li&gt;  </v>
      </c>
      <c r="E178" t="str">
        <f t="shared" si="60"/>
        <v xml:space="preserve">&lt;li&gt; Tee Higgins, WR, Bengals. Bye: 12.  -- &lt;b&gt;$13&lt;/b&gt; &lt;/li&gt;  </v>
      </c>
      <c r="F178" t="str">
        <f t="shared" si="61"/>
        <v xml:space="preserve">&lt;li&gt; Tee Higgins, WR, Bengals. Bye: 12.  -- &lt;b&gt;$11&lt;/b&gt; &lt;/li&gt;  </v>
      </c>
      <c r="G178" t="s">
        <v>139</v>
      </c>
      <c r="H178" t="s">
        <v>140</v>
      </c>
      <c r="I178" t="s">
        <v>141</v>
      </c>
      <c r="J178" t="s">
        <v>142</v>
      </c>
      <c r="K178" t="s">
        <v>143</v>
      </c>
      <c r="L178" t="s">
        <v>144</v>
      </c>
      <c r="M178" t="s">
        <v>145</v>
      </c>
      <c r="N178" t="s">
        <v>146</v>
      </c>
      <c r="O178" t="str">
        <f t="shared" si="62"/>
        <v xml:space="preserve">
</v>
      </c>
      <c r="P178" t="str">
        <f t="shared" si="63"/>
        <v xml:space="preserve"> </v>
      </c>
      <c r="Q178" t="str">
        <f t="shared" si="64"/>
        <v/>
      </c>
      <c r="R178" t="str">
        <f t="shared" si="65"/>
        <v/>
      </c>
      <c r="S178" t="str">
        <f t="shared" si="66"/>
        <v/>
      </c>
      <c r="T178" t="str">
        <f t="shared" si="67"/>
        <v/>
      </c>
      <c r="U178" t="str">
        <f t="shared" si="68"/>
        <v/>
      </c>
      <c r="V178">
        <f t="shared" si="69"/>
        <v>177</v>
      </c>
      <c r="W178" s="11" t="s">
        <v>147</v>
      </c>
      <c r="X178" s="12" t="s">
        <v>148</v>
      </c>
      <c r="Y178" s="12" t="s">
        <v>149</v>
      </c>
      <c r="Z178" s="12" t="s">
        <v>150</v>
      </c>
      <c r="AA178" s="1" t="str">
        <f>CONCATENATE(WRs!B26," ",WRs!A26)</f>
        <v>Tee Higgins</v>
      </c>
      <c r="AB178" t="str">
        <f>WRs!E26</f>
        <v>WR</v>
      </c>
      <c r="AC178" t="str">
        <f>WRs!C26</f>
        <v>Bengals</v>
      </c>
      <c r="AD178">
        <f>WRs!D26</f>
        <v>12</v>
      </c>
      <c r="AE178">
        <f>WRs!O26</f>
        <v>161</v>
      </c>
      <c r="AF178">
        <f>WRs!P26</f>
        <v>29</v>
      </c>
      <c r="AG178">
        <f>WRs!T26</f>
        <v>13</v>
      </c>
      <c r="AH178">
        <f>WRs!R26</f>
        <v>37</v>
      </c>
      <c r="AI178">
        <f t="shared" si="78"/>
        <v>29</v>
      </c>
      <c r="AJ178" t="str">
        <f t="shared" si="70"/>
        <v>Tee Higgins</v>
      </c>
      <c r="AK178">
        <f t="shared" si="71"/>
        <v>14</v>
      </c>
      <c r="AL178">
        <f t="shared" si="72"/>
        <v>11</v>
      </c>
      <c r="AM178">
        <f t="shared" si="73"/>
        <v>12</v>
      </c>
      <c r="AN178">
        <f t="shared" si="74"/>
        <v>13</v>
      </c>
      <c r="AO178">
        <f t="shared" si="75"/>
        <v>8</v>
      </c>
      <c r="AP178">
        <f t="shared" si="76"/>
        <v>13</v>
      </c>
      <c r="AQ178">
        <f t="shared" si="77"/>
        <v>11</v>
      </c>
    </row>
    <row r="179" spans="2:43" x14ac:dyDescent="0.35">
      <c r="B179" t="str">
        <f t="shared" si="57"/>
        <v xml:space="preserve">&lt;li&gt; Terry McLaurin, WR, Redskins. Bye: 14.  &lt;/li&gt;  </v>
      </c>
      <c r="C179" t="str">
        <f t="shared" si="58"/>
        <v xml:space="preserve">&lt;li&gt; Terry McLaurin, WR, Redskins. Bye: 14.  -- &lt;b&gt;$13&lt;/b&gt; &lt;/li&gt;  </v>
      </c>
      <c r="D179" t="str">
        <f t="shared" si="59"/>
        <v xml:space="preserve">&lt;li&gt; Terry McLaurin, WR, Redskins. Bye: 14.  -- &lt;b&gt;$6&lt;/b&gt; &lt;/li&gt;  </v>
      </c>
      <c r="E179" t="str">
        <f t="shared" si="60"/>
        <v xml:space="preserve">&lt;li&gt; Terry McLaurin, WR, Redskins. Bye: 14.  -- &lt;b&gt;$13&lt;/b&gt; &lt;/li&gt;  </v>
      </c>
      <c r="F179" t="str">
        <f t="shared" si="61"/>
        <v xml:space="preserve">&lt;li&gt; Terry McLaurin, WR, Redskins. Bye: 14.  -- &lt;b&gt;$11&lt;/b&gt; &lt;/li&gt;  </v>
      </c>
      <c r="G179" t="s">
        <v>139</v>
      </c>
      <c r="H179" t="s">
        <v>140</v>
      </c>
      <c r="I179" t="s">
        <v>141</v>
      </c>
      <c r="J179" t="s">
        <v>142</v>
      </c>
      <c r="K179" t="s">
        <v>143</v>
      </c>
      <c r="L179" t="s">
        <v>144</v>
      </c>
      <c r="M179" t="s">
        <v>145</v>
      </c>
      <c r="N179" t="s">
        <v>146</v>
      </c>
      <c r="O179" t="str">
        <f t="shared" si="62"/>
        <v xml:space="preserve">
</v>
      </c>
      <c r="P179" t="str">
        <f t="shared" si="63"/>
        <v xml:space="preserve"> </v>
      </c>
      <c r="Q179" t="str">
        <f t="shared" si="64"/>
        <v/>
      </c>
      <c r="R179" t="str">
        <f t="shared" si="65"/>
        <v/>
      </c>
      <c r="S179" t="str">
        <f t="shared" si="66"/>
        <v/>
      </c>
      <c r="T179" t="str">
        <f t="shared" si="67"/>
        <v/>
      </c>
      <c r="U179" t="str">
        <f t="shared" si="68"/>
        <v/>
      </c>
      <c r="V179">
        <f t="shared" si="69"/>
        <v>178</v>
      </c>
      <c r="W179" s="11" t="s">
        <v>147</v>
      </c>
      <c r="X179" s="12" t="s">
        <v>148</v>
      </c>
      <c r="Y179" s="12" t="s">
        <v>149</v>
      </c>
      <c r="Z179" s="12" t="s">
        <v>150</v>
      </c>
      <c r="AA179" s="1" t="str">
        <f>CONCATENATE(WRs!B27," ",WRs!A27)</f>
        <v>Terry McLaurin</v>
      </c>
      <c r="AB179" t="str">
        <f>WRs!E27</f>
        <v>WR</v>
      </c>
      <c r="AC179" t="str">
        <f>WRs!C27</f>
        <v>Redskins</v>
      </c>
      <c r="AD179">
        <f>WRs!D27</f>
        <v>14</v>
      </c>
      <c r="AE179">
        <f>WRs!O27</f>
        <v>160</v>
      </c>
      <c r="AF179">
        <f>WRs!P27</f>
        <v>28</v>
      </c>
      <c r="AG179">
        <f>WRs!T27</f>
        <v>9</v>
      </c>
      <c r="AH179">
        <f>WRs!R27</f>
        <v>37</v>
      </c>
      <c r="AI179">
        <f t="shared" si="78"/>
        <v>28</v>
      </c>
      <c r="AJ179" t="str">
        <f t="shared" si="70"/>
        <v>Terry McLaurin</v>
      </c>
      <c r="AK179">
        <f t="shared" si="71"/>
        <v>14</v>
      </c>
      <c r="AL179">
        <f t="shared" si="72"/>
        <v>11</v>
      </c>
      <c r="AM179">
        <f t="shared" si="73"/>
        <v>12</v>
      </c>
      <c r="AN179">
        <f t="shared" si="74"/>
        <v>13</v>
      </c>
      <c r="AO179">
        <f t="shared" si="75"/>
        <v>6</v>
      </c>
      <c r="AP179">
        <f t="shared" si="76"/>
        <v>13</v>
      </c>
      <c r="AQ179">
        <f t="shared" si="77"/>
        <v>11</v>
      </c>
    </row>
    <row r="180" spans="2:43" x14ac:dyDescent="0.35">
      <c r="B180" t="str">
        <f t="shared" si="57"/>
        <v xml:space="preserve">&lt;li&gt; Amari Cooper, WR, Browns. Bye: 10.  &lt;/li&gt;  </v>
      </c>
      <c r="C180" t="str">
        <f t="shared" si="58"/>
        <v xml:space="preserve">&lt;li&gt; Amari Cooper, WR, Browns. Bye: 10.  -- &lt;b&gt;$16&lt;/b&gt; &lt;/li&gt;  </v>
      </c>
      <c r="D180" t="str">
        <f t="shared" si="59"/>
        <v xml:space="preserve">&lt;li&gt; Amari Cooper, WR, Browns. Bye: 10.  -- &lt;b&gt;$12&lt;/b&gt; &lt;/li&gt;  </v>
      </c>
      <c r="E180" t="str">
        <f t="shared" si="60"/>
        <v xml:space="preserve">&lt;li&gt; Amari Cooper, WR, Browns. Bye: 10.  -- &lt;b&gt;$12&lt;/b&gt; &lt;/li&gt;  </v>
      </c>
      <c r="F180" t="str">
        <f t="shared" si="61"/>
        <v xml:space="preserve">&lt;li&gt; Amari Cooper, WR, Browns. Bye: 10.  -- &lt;b&gt;$14&lt;/b&gt; &lt;/li&gt;  </v>
      </c>
      <c r="G180" t="s">
        <v>139</v>
      </c>
      <c r="H180" t="s">
        <v>140</v>
      </c>
      <c r="I180" t="s">
        <v>141</v>
      </c>
      <c r="J180" t="s">
        <v>142</v>
      </c>
      <c r="K180" t="s">
        <v>143</v>
      </c>
      <c r="L180" t="s">
        <v>144</v>
      </c>
      <c r="M180" t="s">
        <v>145</v>
      </c>
      <c r="N180" t="s">
        <v>146</v>
      </c>
      <c r="O180" t="str">
        <f t="shared" si="62"/>
        <v xml:space="preserve">
</v>
      </c>
      <c r="P180" t="str">
        <f t="shared" si="63"/>
        <v xml:space="preserve"> </v>
      </c>
      <c r="Q180" t="str">
        <f t="shared" si="64"/>
        <v/>
      </c>
      <c r="R180" t="str">
        <f t="shared" si="65"/>
        <v/>
      </c>
      <c r="S180" t="str">
        <f t="shared" si="66"/>
        <v/>
      </c>
      <c r="T180" t="str">
        <f t="shared" si="67"/>
        <v/>
      </c>
      <c r="U180" t="str">
        <f t="shared" si="68"/>
        <v/>
      </c>
      <c r="V180">
        <f t="shared" si="69"/>
        <v>179</v>
      </c>
      <c r="W180" s="11" t="s">
        <v>147</v>
      </c>
      <c r="X180" s="12" t="s">
        <v>148</v>
      </c>
      <c r="Y180" s="12" t="s">
        <v>149</v>
      </c>
      <c r="Z180" s="12" t="s">
        <v>150</v>
      </c>
      <c r="AA180" s="1" t="str">
        <f>CONCATENATE(WRs!B28," ",WRs!A28)</f>
        <v>Amari Cooper</v>
      </c>
      <c r="AB180" t="str">
        <f>WRs!E28</f>
        <v>WR</v>
      </c>
      <c r="AC180" t="str">
        <f>WRs!C28</f>
        <v>Browns</v>
      </c>
      <c r="AD180">
        <f>WRs!D28</f>
        <v>10</v>
      </c>
      <c r="AE180">
        <f>WRs!O28</f>
        <v>169</v>
      </c>
      <c r="AF180">
        <f>WRs!P28</f>
        <v>37</v>
      </c>
      <c r="AG180">
        <f>WRs!T28</f>
        <v>20</v>
      </c>
      <c r="AH180">
        <f>WRs!R28</f>
        <v>35</v>
      </c>
      <c r="AI180">
        <f t="shared" si="78"/>
        <v>37</v>
      </c>
      <c r="AJ180" t="str">
        <f t="shared" si="70"/>
        <v>Amari Cooper</v>
      </c>
      <c r="AK180">
        <f t="shared" si="71"/>
        <v>18</v>
      </c>
      <c r="AL180">
        <f t="shared" si="72"/>
        <v>14</v>
      </c>
      <c r="AM180">
        <f t="shared" si="73"/>
        <v>15</v>
      </c>
      <c r="AN180">
        <f t="shared" si="74"/>
        <v>16</v>
      </c>
      <c r="AO180">
        <f t="shared" si="75"/>
        <v>12</v>
      </c>
      <c r="AP180">
        <f t="shared" si="76"/>
        <v>12</v>
      </c>
      <c r="AQ180">
        <f t="shared" si="77"/>
        <v>14</v>
      </c>
    </row>
    <row r="181" spans="2:43" x14ac:dyDescent="0.35">
      <c r="B181" t="str">
        <f t="shared" si="57"/>
        <v xml:space="preserve">&lt;li&gt; Tank Dell, WR, Texans. Bye: 14.  &lt;/li&gt; 
&lt;br&gt;&lt;br&gt;
</v>
      </c>
      <c r="C181" t="str">
        <f t="shared" si="58"/>
        <v xml:space="preserve">&lt;li&gt; Tank Dell, WR, Texans. Bye: 14.  -- &lt;b&gt;$15&lt;/b&gt; &lt;/li&gt; 
&lt;br&gt;&lt;br&gt;
</v>
      </c>
      <c r="D181" t="str">
        <f t="shared" si="59"/>
        <v xml:space="preserve">&lt;li&gt; Tank Dell, WR, Texans. Bye: 14.  -- &lt;b&gt;$12&lt;/b&gt; &lt;/li&gt; 
&lt;br&gt;&lt;br&gt;
</v>
      </c>
      <c r="E181" t="str">
        <f t="shared" si="60"/>
        <v xml:space="preserve">&lt;li&gt; Tank Dell, WR, Texans. Bye: 14.  -- &lt;b&gt;$12&lt;/b&gt; &lt;/li&gt; 
&lt;br&gt;&lt;br&gt;
</v>
      </c>
      <c r="F181" t="str">
        <f t="shared" si="61"/>
        <v xml:space="preserve">&lt;li&gt; Tank Dell, WR, Texans. Bye: 14.  -- &lt;b&gt;$13&lt;/b&gt; &lt;/li&gt; 
&lt;br&gt;&lt;br&gt;
</v>
      </c>
      <c r="G181" t="s">
        <v>139</v>
      </c>
      <c r="H181" t="s">
        <v>140</v>
      </c>
      <c r="I181" t="s">
        <v>141</v>
      </c>
      <c r="J181" t="s">
        <v>142</v>
      </c>
      <c r="K181" t="s">
        <v>143</v>
      </c>
      <c r="L181" t="s">
        <v>144</v>
      </c>
      <c r="M181" t="s">
        <v>145</v>
      </c>
      <c r="N181" t="s">
        <v>146</v>
      </c>
      <c r="O181" t="str">
        <f t="shared" si="62"/>
        <v xml:space="preserve">
</v>
      </c>
      <c r="P181" t="str">
        <f t="shared" si="63"/>
        <v xml:space="preserve">
&lt;br&gt;&lt;br&gt;
</v>
      </c>
      <c r="Q181" t="str">
        <f t="shared" si="64"/>
        <v/>
      </c>
      <c r="R181" t="str">
        <f t="shared" si="65"/>
        <v/>
      </c>
      <c r="S181" t="str">
        <f t="shared" si="66"/>
        <v/>
      </c>
      <c r="T181" t="str">
        <f t="shared" si="67"/>
        <v/>
      </c>
      <c r="U181" t="str">
        <f t="shared" si="68"/>
        <v/>
      </c>
      <c r="V181">
        <f t="shared" si="69"/>
        <v>180</v>
      </c>
      <c r="W181" s="11" t="s">
        <v>147</v>
      </c>
      <c r="X181" s="12" t="s">
        <v>148</v>
      </c>
      <c r="Y181" s="12" t="s">
        <v>149</v>
      </c>
      <c r="Z181" s="12" t="s">
        <v>150</v>
      </c>
      <c r="AA181" s="1" t="str">
        <f>CONCATENATE(WRs!B29," ",WRs!A29)</f>
        <v>Tank Dell</v>
      </c>
      <c r="AB181" t="str">
        <f>WRs!E29</f>
        <v>WR</v>
      </c>
      <c r="AC181" t="str">
        <f>WRs!C29</f>
        <v>Texans</v>
      </c>
      <c r="AD181">
        <f>WRs!D29</f>
        <v>14</v>
      </c>
      <c r="AE181">
        <f>WRs!O29</f>
        <v>166</v>
      </c>
      <c r="AF181">
        <f>WRs!P29</f>
        <v>34</v>
      </c>
      <c r="AG181">
        <f>WRs!T29</f>
        <v>19</v>
      </c>
      <c r="AH181">
        <f>WRs!R29</f>
        <v>35</v>
      </c>
      <c r="AI181">
        <f t="shared" si="78"/>
        <v>34</v>
      </c>
      <c r="AJ181" t="str">
        <f t="shared" si="70"/>
        <v>Tank Dell</v>
      </c>
      <c r="AK181">
        <f t="shared" si="71"/>
        <v>17</v>
      </c>
      <c r="AL181">
        <f t="shared" si="72"/>
        <v>13</v>
      </c>
      <c r="AM181">
        <f t="shared" si="73"/>
        <v>14</v>
      </c>
      <c r="AN181">
        <f t="shared" si="74"/>
        <v>15</v>
      </c>
      <c r="AO181">
        <f t="shared" si="75"/>
        <v>12</v>
      </c>
      <c r="AP181">
        <f t="shared" si="76"/>
        <v>12</v>
      </c>
      <c r="AQ181">
        <f t="shared" si="77"/>
        <v>13</v>
      </c>
    </row>
    <row r="182" spans="2:43" x14ac:dyDescent="0.35">
      <c r="B182" t="str">
        <f t="shared" si="57"/>
        <v xml:space="preserve">&lt;li&gt; Christian Kirk, WR, Jaguars. Bye: 12.  &lt;/li&gt;  </v>
      </c>
      <c r="C182" t="str">
        <f t="shared" si="58"/>
        <v xml:space="preserve">&lt;li&gt; Christian Kirk, WR, Jaguars. Bye: 12.  -- &lt;b&gt;$11&lt;/b&gt; &lt;/li&gt;  </v>
      </c>
      <c r="D182" t="str">
        <f t="shared" si="59"/>
        <v xml:space="preserve">&lt;li&gt; Christian Kirk, WR, Jaguars. Bye: 12.  -- &lt;b&gt;$7&lt;/b&gt; &lt;/li&gt;  </v>
      </c>
      <c r="E182" t="str">
        <f t="shared" si="60"/>
        <v xml:space="preserve">&lt;li&gt; Christian Kirk, WR, Jaguars. Bye: 12.  -- &lt;b&gt;$12&lt;/b&gt; &lt;/li&gt;  </v>
      </c>
      <c r="F182" t="str">
        <f t="shared" si="61"/>
        <v xml:space="preserve">&lt;li&gt; Christian Kirk, WR, Jaguars. Bye: 12.  -- &lt;b&gt;$9&lt;/b&gt; &lt;/li&gt;  </v>
      </c>
      <c r="G182" t="s">
        <v>139</v>
      </c>
      <c r="H182" t="s">
        <v>140</v>
      </c>
      <c r="I182" t="s">
        <v>141</v>
      </c>
      <c r="J182" t="s">
        <v>142</v>
      </c>
      <c r="K182" t="s">
        <v>143</v>
      </c>
      <c r="L182" t="s">
        <v>144</v>
      </c>
      <c r="M182" t="s">
        <v>145</v>
      </c>
      <c r="N182" t="s">
        <v>146</v>
      </c>
      <c r="O182" t="str">
        <f t="shared" si="62"/>
        <v xml:space="preserve">
</v>
      </c>
      <c r="P182" t="str">
        <f t="shared" si="63"/>
        <v xml:space="preserve"> </v>
      </c>
      <c r="Q182" t="str">
        <f t="shared" si="64"/>
        <v/>
      </c>
      <c r="R182" t="str">
        <f t="shared" si="65"/>
        <v/>
      </c>
      <c r="S182" t="str">
        <f t="shared" si="66"/>
        <v/>
      </c>
      <c r="T182" t="str">
        <f t="shared" si="67"/>
        <v/>
      </c>
      <c r="U182" t="str">
        <f t="shared" si="68"/>
        <v/>
      </c>
      <c r="V182">
        <f t="shared" si="69"/>
        <v>181</v>
      </c>
      <c r="W182" s="11" t="s">
        <v>147</v>
      </c>
      <c r="X182" s="12" t="s">
        <v>148</v>
      </c>
      <c r="Y182" s="12" t="s">
        <v>149</v>
      </c>
      <c r="Z182" s="12" t="s">
        <v>150</v>
      </c>
      <c r="AA182" s="1" t="str">
        <f>CONCATENATE(WRs!B30," ",WRs!A30)</f>
        <v>Christian Kirk</v>
      </c>
      <c r="AB182" t="str">
        <f>WRs!E30</f>
        <v>WR</v>
      </c>
      <c r="AC182" t="str">
        <f>WRs!C30</f>
        <v>Jaguars</v>
      </c>
      <c r="AD182">
        <f>WRs!D30</f>
        <v>12</v>
      </c>
      <c r="AE182">
        <f>WRs!O30</f>
        <v>156</v>
      </c>
      <c r="AF182">
        <f>WRs!P30</f>
        <v>24</v>
      </c>
      <c r="AG182">
        <f>WRs!T30</f>
        <v>11</v>
      </c>
      <c r="AH182">
        <f>WRs!R30</f>
        <v>34</v>
      </c>
      <c r="AI182">
        <f t="shared" si="78"/>
        <v>24</v>
      </c>
      <c r="AJ182" t="str">
        <f t="shared" si="70"/>
        <v>Christian Kirk</v>
      </c>
      <c r="AK182">
        <f t="shared" si="71"/>
        <v>12</v>
      </c>
      <c r="AL182">
        <f t="shared" si="72"/>
        <v>9</v>
      </c>
      <c r="AM182">
        <f t="shared" si="73"/>
        <v>10</v>
      </c>
      <c r="AN182">
        <f t="shared" si="74"/>
        <v>11</v>
      </c>
      <c r="AO182">
        <f t="shared" si="75"/>
        <v>7</v>
      </c>
      <c r="AP182">
        <f t="shared" si="76"/>
        <v>12</v>
      </c>
      <c r="AQ182">
        <f t="shared" si="77"/>
        <v>9</v>
      </c>
    </row>
    <row r="183" spans="2:43" x14ac:dyDescent="0.35">
      <c r="B183" t="str">
        <f t="shared" si="57"/>
        <v xml:space="preserve">&lt;li&gt; Cooper Kupp, WR, Rams. Bye: 6.  &lt;/li&gt;  </v>
      </c>
      <c r="C183" t="str">
        <f t="shared" si="58"/>
        <v xml:space="preserve">&lt;li&gt; Cooper Kupp, WR, Rams. Bye: 6.  -- &lt;b&gt;$10&lt;/b&gt; &lt;/li&gt;  </v>
      </c>
      <c r="D183" t="str">
        <f t="shared" si="59"/>
        <v xml:space="preserve">&lt;li&gt; Cooper Kupp, WR, Rams. Bye: 6.  -- &lt;b&gt;$9&lt;/b&gt; &lt;/li&gt;  </v>
      </c>
      <c r="E183" t="str">
        <f t="shared" si="60"/>
        <v xml:space="preserve">&lt;li&gt; Cooper Kupp, WR, Rams. Bye: 6.  -- &lt;b&gt;$12&lt;/b&gt; &lt;/li&gt;  </v>
      </c>
      <c r="F183" t="str">
        <f t="shared" si="61"/>
        <v xml:space="preserve">&lt;li&gt; Cooper Kupp, WR, Rams. Bye: 6.  -- &lt;b&gt;$8&lt;/b&gt; &lt;/li&gt;  </v>
      </c>
      <c r="G183" t="s">
        <v>139</v>
      </c>
      <c r="H183" t="s">
        <v>140</v>
      </c>
      <c r="I183" t="s">
        <v>141</v>
      </c>
      <c r="J183" t="s">
        <v>142</v>
      </c>
      <c r="K183" t="s">
        <v>143</v>
      </c>
      <c r="L183" t="s">
        <v>144</v>
      </c>
      <c r="M183" t="s">
        <v>145</v>
      </c>
      <c r="N183" t="s">
        <v>146</v>
      </c>
      <c r="O183" t="str">
        <f t="shared" si="62"/>
        <v xml:space="preserve">
</v>
      </c>
      <c r="P183" t="str">
        <f t="shared" si="63"/>
        <v xml:space="preserve"> </v>
      </c>
      <c r="Q183" t="str">
        <f t="shared" si="64"/>
        <v/>
      </c>
      <c r="R183" t="str">
        <f t="shared" si="65"/>
        <v/>
      </c>
      <c r="S183" t="str">
        <f t="shared" si="66"/>
        <v/>
      </c>
      <c r="T183" t="str">
        <f t="shared" si="67"/>
        <v/>
      </c>
      <c r="U183" t="str">
        <f t="shared" si="68"/>
        <v/>
      </c>
      <c r="V183">
        <f t="shared" si="69"/>
        <v>182</v>
      </c>
      <c r="W183" s="11" t="s">
        <v>147</v>
      </c>
      <c r="X183" s="12" t="s">
        <v>148</v>
      </c>
      <c r="Y183" s="12" t="s">
        <v>149</v>
      </c>
      <c r="Z183" s="12" t="s">
        <v>150</v>
      </c>
      <c r="AA183" s="1" t="str">
        <f>CONCATENATE(WRs!B31," ",WRs!A31)</f>
        <v>Cooper Kupp</v>
      </c>
      <c r="AB183" t="str">
        <f>WRs!E31</f>
        <v>WR</v>
      </c>
      <c r="AC183" t="str">
        <f>WRs!C31</f>
        <v>Rams</v>
      </c>
      <c r="AD183">
        <f>WRs!D31</f>
        <v>6</v>
      </c>
      <c r="AE183">
        <f>WRs!O31</f>
        <v>153</v>
      </c>
      <c r="AF183">
        <f>WRs!P31</f>
        <v>21</v>
      </c>
      <c r="AG183">
        <f>WRs!T31</f>
        <v>14</v>
      </c>
      <c r="AH183">
        <f>WRs!R31</f>
        <v>34</v>
      </c>
      <c r="AI183">
        <f t="shared" si="78"/>
        <v>21</v>
      </c>
      <c r="AJ183" t="str">
        <f t="shared" si="70"/>
        <v>Cooper Kupp</v>
      </c>
      <c r="AK183">
        <f t="shared" si="71"/>
        <v>10</v>
      </c>
      <c r="AL183">
        <f t="shared" si="72"/>
        <v>8</v>
      </c>
      <c r="AM183">
        <f t="shared" si="73"/>
        <v>9</v>
      </c>
      <c r="AN183">
        <f t="shared" si="74"/>
        <v>10</v>
      </c>
      <c r="AO183">
        <f t="shared" si="75"/>
        <v>9</v>
      </c>
      <c r="AP183">
        <f t="shared" si="76"/>
        <v>12</v>
      </c>
      <c r="AQ183">
        <f t="shared" si="77"/>
        <v>8</v>
      </c>
    </row>
    <row r="184" spans="2:43" x14ac:dyDescent="0.35">
      <c r="B184" t="str">
        <f t="shared" si="57"/>
        <v xml:space="preserve">&lt;li&gt; Rashee Rice, WR, Chiefs. Bye: 6.  &lt;/li&gt;  </v>
      </c>
      <c r="C184" t="str">
        <f t="shared" si="58"/>
        <v xml:space="preserve">&lt;li&gt; Rashee Rice, WR, Chiefs. Bye: 6.  -- &lt;b&gt;$10&lt;/b&gt; &lt;/li&gt;  </v>
      </c>
      <c r="D184" t="str">
        <f t="shared" si="59"/>
        <v xml:space="preserve">&lt;li&gt; Rashee Rice, WR, Chiefs. Bye: 6.  -- &lt;b&gt;$9&lt;/b&gt; &lt;/li&gt;  </v>
      </c>
      <c r="E184" t="str">
        <f t="shared" si="60"/>
        <v xml:space="preserve">&lt;li&gt; Rashee Rice, WR, Chiefs. Bye: 6.  -- &lt;b&gt;$10&lt;/b&gt; &lt;/li&gt;  </v>
      </c>
      <c r="F184" t="str">
        <f t="shared" si="61"/>
        <v xml:space="preserve">&lt;li&gt; Rashee Rice, WR, Chiefs. Bye: 6.  -- &lt;b&gt;$9&lt;/b&gt; &lt;/li&gt;  </v>
      </c>
      <c r="G184" t="s">
        <v>139</v>
      </c>
      <c r="H184" t="s">
        <v>140</v>
      </c>
      <c r="I184" t="s">
        <v>141</v>
      </c>
      <c r="J184" t="s">
        <v>142</v>
      </c>
      <c r="K184" t="s">
        <v>143</v>
      </c>
      <c r="L184" t="s">
        <v>144</v>
      </c>
      <c r="M184" t="s">
        <v>145</v>
      </c>
      <c r="N184" t="s">
        <v>146</v>
      </c>
      <c r="O184" t="str">
        <f t="shared" si="62"/>
        <v xml:space="preserve">
</v>
      </c>
      <c r="P184" t="str">
        <f t="shared" si="63"/>
        <v xml:space="preserve"> </v>
      </c>
      <c r="Q184" t="str">
        <f t="shared" si="64"/>
        <v/>
      </c>
      <c r="R184" t="str">
        <f t="shared" si="65"/>
        <v/>
      </c>
      <c r="S184" t="str">
        <f t="shared" si="66"/>
        <v/>
      </c>
      <c r="T184" t="str">
        <f t="shared" si="67"/>
        <v/>
      </c>
      <c r="U184" t="str">
        <f t="shared" si="68"/>
        <v/>
      </c>
      <c r="V184">
        <f t="shared" si="69"/>
        <v>183</v>
      </c>
      <c r="W184" s="11" t="s">
        <v>147</v>
      </c>
      <c r="X184" s="12" t="s">
        <v>148</v>
      </c>
      <c r="Y184" s="12" t="s">
        <v>149</v>
      </c>
      <c r="Z184" s="12" t="s">
        <v>150</v>
      </c>
      <c r="AA184" s="1" t="str">
        <f>CONCATENATE(WRs!B32," ",WRs!A32)</f>
        <v>Rashee Rice</v>
      </c>
      <c r="AB184" t="str">
        <f>WRs!E32</f>
        <v>WR</v>
      </c>
      <c r="AC184" t="str">
        <f>WRs!C32</f>
        <v>Chiefs</v>
      </c>
      <c r="AD184">
        <f>WRs!D32</f>
        <v>6</v>
      </c>
      <c r="AE184">
        <f>WRs!O32</f>
        <v>155</v>
      </c>
      <c r="AF184">
        <f>WRs!P32</f>
        <v>23</v>
      </c>
      <c r="AG184">
        <f>WRs!T32</f>
        <v>15</v>
      </c>
      <c r="AH184">
        <f>WRs!R32</f>
        <v>27</v>
      </c>
      <c r="AI184">
        <f t="shared" si="78"/>
        <v>23</v>
      </c>
      <c r="AJ184" t="str">
        <f t="shared" si="70"/>
        <v>Rashee Rice</v>
      </c>
      <c r="AK184">
        <f t="shared" si="71"/>
        <v>11</v>
      </c>
      <c r="AL184">
        <f t="shared" si="72"/>
        <v>9</v>
      </c>
      <c r="AM184">
        <f t="shared" si="73"/>
        <v>10</v>
      </c>
      <c r="AN184">
        <f t="shared" si="74"/>
        <v>10</v>
      </c>
      <c r="AO184">
        <f t="shared" si="75"/>
        <v>9</v>
      </c>
      <c r="AP184">
        <f t="shared" si="76"/>
        <v>10</v>
      </c>
      <c r="AQ184">
        <f t="shared" si="77"/>
        <v>9</v>
      </c>
    </row>
    <row r="185" spans="2:43" x14ac:dyDescent="0.35">
      <c r="B185" t="str">
        <f t="shared" si="57"/>
        <v xml:space="preserve">&lt;li&gt; Zay Flowers, WR, Ravens. Bye: 14.  &lt;/li&gt;  </v>
      </c>
      <c r="C185" t="str">
        <f t="shared" si="58"/>
        <v xml:space="preserve">&lt;li&gt; Zay Flowers, WR, Ravens. Bye: 14.  -- &lt;b&gt;$3&lt;/b&gt; &lt;/li&gt;  </v>
      </c>
      <c r="D185" t="str">
        <f t="shared" si="59"/>
        <v xml:space="preserve">&lt;li&gt; Zay Flowers, WR, Ravens. Bye: 14.  -- &lt;b&gt;$1&lt;/b&gt; &lt;/li&gt;  </v>
      </c>
      <c r="E185" t="str">
        <f t="shared" si="60"/>
        <v xml:space="preserve">&lt;li&gt; Zay Flowers, WR, Ravens. Bye: 14.  -- &lt;b&gt;$7&lt;/b&gt; &lt;/li&gt;  </v>
      </c>
      <c r="F185" t="str">
        <f t="shared" si="61"/>
        <v xml:space="preserve">&lt;li&gt; Zay Flowers, WR, Ravens. Bye: 14.  -- &lt;b&gt;$3&lt;/b&gt; &lt;/li&gt;  </v>
      </c>
      <c r="G185" t="s">
        <v>139</v>
      </c>
      <c r="H185" t="s">
        <v>140</v>
      </c>
      <c r="I185" t="s">
        <v>141</v>
      </c>
      <c r="J185" t="s">
        <v>142</v>
      </c>
      <c r="K185" t="s">
        <v>143</v>
      </c>
      <c r="L185" t="s">
        <v>144</v>
      </c>
      <c r="M185" t="s">
        <v>145</v>
      </c>
      <c r="N185" t="s">
        <v>146</v>
      </c>
      <c r="O185" t="str">
        <f t="shared" si="62"/>
        <v xml:space="preserve">
</v>
      </c>
      <c r="P185" t="str">
        <f t="shared" si="63"/>
        <v xml:space="preserve"> </v>
      </c>
      <c r="Q185" t="str">
        <f t="shared" si="64"/>
        <v/>
      </c>
      <c r="R185" t="str">
        <f t="shared" si="65"/>
        <v/>
      </c>
      <c r="S185" t="str">
        <f t="shared" si="66"/>
        <v/>
      </c>
      <c r="T185" t="str">
        <f t="shared" si="67"/>
        <v/>
      </c>
      <c r="U185" t="str">
        <f t="shared" si="68"/>
        <v/>
      </c>
      <c r="V185">
        <f t="shared" si="69"/>
        <v>184</v>
      </c>
      <c r="W185" s="11" t="s">
        <v>147</v>
      </c>
      <c r="X185" s="12" t="s">
        <v>148</v>
      </c>
      <c r="Y185" s="12" t="s">
        <v>149</v>
      </c>
      <c r="Z185" s="12" t="s">
        <v>150</v>
      </c>
      <c r="AA185" s="1" t="str">
        <f>CONCATENATE(WRs!B33," ",WRs!A33)</f>
        <v>Zay Flowers</v>
      </c>
      <c r="AB185" t="str">
        <f>WRs!E33</f>
        <v>WR</v>
      </c>
      <c r="AC185" t="str">
        <f>WRs!C33</f>
        <v>Ravens</v>
      </c>
      <c r="AD185">
        <f>WRs!D33</f>
        <v>14</v>
      </c>
      <c r="AE185">
        <f>WRs!O33</f>
        <v>138</v>
      </c>
      <c r="AF185">
        <f>WRs!P33</f>
        <v>6</v>
      </c>
      <c r="AG185">
        <f>WRs!T33</f>
        <v>0</v>
      </c>
      <c r="AH185">
        <f>WRs!R33</f>
        <v>20</v>
      </c>
      <c r="AI185">
        <f t="shared" si="78"/>
        <v>6</v>
      </c>
      <c r="AJ185" t="str">
        <f t="shared" si="70"/>
        <v>Zay Flowers</v>
      </c>
      <c r="AK185">
        <f t="shared" si="71"/>
        <v>3</v>
      </c>
      <c r="AL185">
        <f t="shared" si="72"/>
        <v>3</v>
      </c>
      <c r="AM185">
        <f t="shared" si="73"/>
        <v>3</v>
      </c>
      <c r="AN185">
        <f t="shared" si="74"/>
        <v>3</v>
      </c>
      <c r="AO185">
        <f t="shared" si="75"/>
        <v>1</v>
      </c>
      <c r="AP185">
        <f t="shared" si="76"/>
        <v>7</v>
      </c>
      <c r="AQ185">
        <f t="shared" si="77"/>
        <v>3</v>
      </c>
    </row>
    <row r="186" spans="2:43" x14ac:dyDescent="0.35">
      <c r="B186" t="str">
        <f t="shared" si="57"/>
        <v xml:space="preserve">&lt;li&gt; Malik Nabers, WR, Giants. Bye: 11.  &lt;/li&gt; 
&lt;br&gt;&lt;br&gt;
</v>
      </c>
      <c r="C186" t="str">
        <f t="shared" si="58"/>
        <v xml:space="preserve">&lt;li&gt; Malik Nabers, WR, Giants. Bye: 11.  -- &lt;b&gt;$9&lt;/b&gt; &lt;/li&gt; 
&lt;br&gt;&lt;br&gt;
</v>
      </c>
      <c r="D186" t="str">
        <f t="shared" si="59"/>
        <v xml:space="preserve">&lt;li&gt; Malik Nabers, WR, Giants. Bye: 11.  -- &lt;b&gt;$6&lt;/b&gt; &lt;/li&gt; 
&lt;br&gt;&lt;br&gt;
</v>
      </c>
      <c r="E186" t="str">
        <f t="shared" si="60"/>
        <v xml:space="preserve">&lt;li&gt; Malik Nabers, WR, Giants. Bye: 11.  -- &lt;b&gt;$7&lt;/b&gt; &lt;/li&gt; 
&lt;br&gt;&lt;br&gt;
</v>
      </c>
      <c r="F186" t="str">
        <f t="shared" si="61"/>
        <v xml:space="preserve">&lt;li&gt; Malik Nabers, WR, Giants. Bye: 11.  -- &lt;b&gt;$8&lt;/b&gt; &lt;/li&gt; 
&lt;br&gt;&lt;br&gt;
</v>
      </c>
      <c r="G186" t="s">
        <v>139</v>
      </c>
      <c r="H186" t="s">
        <v>140</v>
      </c>
      <c r="I186" t="s">
        <v>141</v>
      </c>
      <c r="J186" t="s">
        <v>142</v>
      </c>
      <c r="K186" t="s">
        <v>143</v>
      </c>
      <c r="L186" t="s">
        <v>144</v>
      </c>
      <c r="M186" t="s">
        <v>145</v>
      </c>
      <c r="N186" t="s">
        <v>146</v>
      </c>
      <c r="O186" t="str">
        <f t="shared" si="62"/>
        <v xml:space="preserve">
</v>
      </c>
      <c r="P186" t="str">
        <f t="shared" si="63"/>
        <v xml:space="preserve">
&lt;br&gt;&lt;br&gt;
</v>
      </c>
      <c r="Q186" t="str">
        <f t="shared" si="64"/>
        <v/>
      </c>
      <c r="R186" t="str">
        <f t="shared" si="65"/>
        <v/>
      </c>
      <c r="S186" t="str">
        <f t="shared" si="66"/>
        <v/>
      </c>
      <c r="T186" t="str">
        <f t="shared" si="67"/>
        <v/>
      </c>
      <c r="U186" t="str">
        <f t="shared" si="68"/>
        <v/>
      </c>
      <c r="V186">
        <f t="shared" si="69"/>
        <v>185</v>
      </c>
      <c r="W186" s="11" t="s">
        <v>147</v>
      </c>
      <c r="X186" s="12" t="s">
        <v>148</v>
      </c>
      <c r="Y186" s="12" t="s">
        <v>149</v>
      </c>
      <c r="Z186" s="12" t="s">
        <v>150</v>
      </c>
      <c r="AA186" s="1" t="str">
        <f>CONCATENATE(WRs!B34," ",WRs!A34)</f>
        <v>Malik Nabers</v>
      </c>
      <c r="AB186" t="str">
        <f>WRs!E34</f>
        <v>WR</v>
      </c>
      <c r="AC186" t="str">
        <f>WRs!C34</f>
        <v>Giants</v>
      </c>
      <c r="AD186">
        <f>WRs!D34</f>
        <v>11</v>
      </c>
      <c r="AE186">
        <f>WRs!O34</f>
        <v>152</v>
      </c>
      <c r="AF186">
        <f>WRs!P34</f>
        <v>20</v>
      </c>
      <c r="AG186">
        <f>WRs!T34</f>
        <v>10</v>
      </c>
      <c r="AH186">
        <f>WRs!R34</f>
        <v>18</v>
      </c>
      <c r="AI186">
        <f t="shared" si="78"/>
        <v>20</v>
      </c>
      <c r="AJ186" t="str">
        <f t="shared" si="70"/>
        <v>Malik Nabers</v>
      </c>
      <c r="AK186">
        <f t="shared" si="71"/>
        <v>10</v>
      </c>
      <c r="AL186">
        <f t="shared" si="72"/>
        <v>8</v>
      </c>
      <c r="AM186">
        <f t="shared" si="73"/>
        <v>8</v>
      </c>
      <c r="AN186">
        <f t="shared" ref="AN186:AN217" si="79">IF(AF186&gt;1,ROUNDUP(0.43*AF186,0),1)</f>
        <v>9</v>
      </c>
      <c r="AO186">
        <f t="shared" ref="AO186:AO217" si="80">IF(AG186&gt;1,ROUNDUP(0.59*AG186,0),1)</f>
        <v>6</v>
      </c>
      <c r="AP186">
        <f t="shared" ref="AP186:AP217" si="81">IF(AH186&gt;1,ROUNDUP(0.34*AH186,0),1)</f>
        <v>7</v>
      </c>
      <c r="AQ186">
        <f t="shared" ref="AQ186:AQ217" si="82">IF(AI186&gt;1,ROUNDUP(0.36*AI186,0),1)</f>
        <v>8</v>
      </c>
    </row>
    <row r="187" spans="2:43" x14ac:dyDescent="0.35">
      <c r="B187" t="str">
        <f t="shared" si="57"/>
        <v xml:space="preserve">&lt;li&gt; Christian Watson, WR, Packers. Bye: 10.  &lt;/li&gt;  </v>
      </c>
      <c r="C187" t="str">
        <f t="shared" si="58"/>
        <v xml:space="preserve">&lt;li&gt; Christian Watson, WR, Packers. Bye: 10.  -- &lt;b&gt;$10&lt;/b&gt; &lt;/li&gt;  </v>
      </c>
      <c r="D187" t="str">
        <f t="shared" si="59"/>
        <v xml:space="preserve">&lt;li&gt; Christian Watson, WR, Packers. Bye: 10.  -- &lt;b&gt;$11&lt;/b&gt; &lt;/li&gt;  </v>
      </c>
      <c r="E187" t="str">
        <f t="shared" si="60"/>
        <v xml:space="preserve">&lt;li&gt; Christian Watson, WR, Packers. Bye: 10.  -- &lt;b&gt;$5&lt;/b&gt; &lt;/li&gt;  </v>
      </c>
      <c r="F187" t="str">
        <f t="shared" si="61"/>
        <v xml:space="preserve">&lt;li&gt; Christian Watson, WR, Packers. Bye: 10.  -- &lt;b&gt;$9&lt;/b&gt; &lt;/li&gt;  </v>
      </c>
      <c r="G187" t="s">
        <v>139</v>
      </c>
      <c r="H187" t="s">
        <v>140</v>
      </c>
      <c r="I187" t="s">
        <v>141</v>
      </c>
      <c r="J187" t="s">
        <v>142</v>
      </c>
      <c r="K187" t="s">
        <v>143</v>
      </c>
      <c r="L187" t="s">
        <v>144</v>
      </c>
      <c r="M187" t="s">
        <v>145</v>
      </c>
      <c r="N187" t="s">
        <v>146</v>
      </c>
      <c r="O187" t="str">
        <f t="shared" si="62"/>
        <v xml:space="preserve">
</v>
      </c>
      <c r="P187" t="str">
        <f t="shared" si="63"/>
        <v xml:space="preserve"> </v>
      </c>
      <c r="Q187" t="str">
        <f t="shared" si="64"/>
        <v/>
      </c>
      <c r="R187" t="str">
        <f t="shared" si="65"/>
        <v/>
      </c>
      <c r="S187" t="str">
        <f t="shared" si="66"/>
        <v/>
      </c>
      <c r="T187" t="str">
        <f t="shared" si="67"/>
        <v/>
      </c>
      <c r="U187" t="str">
        <f t="shared" si="68"/>
        <v/>
      </c>
      <c r="V187">
        <f t="shared" si="69"/>
        <v>186</v>
      </c>
      <c r="W187" s="11" t="s">
        <v>147</v>
      </c>
      <c r="X187" s="12" t="s">
        <v>148</v>
      </c>
      <c r="Y187" s="12" t="s">
        <v>149</v>
      </c>
      <c r="Z187" s="12" t="s">
        <v>150</v>
      </c>
      <c r="AA187" s="1" t="str">
        <f>CONCATENATE(WRs!B35," ",WRs!A35)</f>
        <v>Christian Watson</v>
      </c>
      <c r="AB187" t="str">
        <f>WRs!E35</f>
        <v>WR</v>
      </c>
      <c r="AC187" t="str">
        <f>WRs!C35</f>
        <v>Packers</v>
      </c>
      <c r="AD187">
        <f>WRs!D35</f>
        <v>10</v>
      </c>
      <c r="AE187">
        <f>WRs!O35</f>
        <v>155</v>
      </c>
      <c r="AF187">
        <f>WRs!P35</f>
        <v>23</v>
      </c>
      <c r="AG187">
        <f>WRs!T35</f>
        <v>18</v>
      </c>
      <c r="AH187">
        <f>WRs!R35</f>
        <v>14</v>
      </c>
      <c r="AI187">
        <f t="shared" si="78"/>
        <v>23</v>
      </c>
      <c r="AJ187" t="str">
        <f t="shared" si="70"/>
        <v>Christian Watson</v>
      </c>
      <c r="AK187">
        <f t="shared" si="71"/>
        <v>11</v>
      </c>
      <c r="AL187">
        <f t="shared" si="72"/>
        <v>9</v>
      </c>
      <c r="AM187">
        <f t="shared" si="73"/>
        <v>10</v>
      </c>
      <c r="AN187">
        <f t="shared" si="79"/>
        <v>10</v>
      </c>
      <c r="AO187">
        <f t="shared" si="80"/>
        <v>11</v>
      </c>
      <c r="AP187">
        <f t="shared" si="81"/>
        <v>5</v>
      </c>
      <c r="AQ187">
        <f t="shared" si="82"/>
        <v>9</v>
      </c>
    </row>
    <row r="188" spans="2:43" x14ac:dyDescent="0.35">
      <c r="B188" t="str">
        <f t="shared" si="57"/>
        <v xml:space="preserve">&lt;li&gt; Marquise Brown, WR, Chiefs. Bye: 6.  &lt;/li&gt;  </v>
      </c>
      <c r="C188" t="str">
        <f t="shared" si="58"/>
        <v xml:space="preserve">&lt;li&gt; Marquise Brown, WR, Chiefs. Bye: 6.  -- &lt;b&gt;$7&lt;/b&gt; &lt;/li&gt;  </v>
      </c>
      <c r="D188" t="str">
        <f t="shared" si="59"/>
        <v xml:space="preserve">&lt;li&gt; Marquise Brown, WR, Chiefs. Bye: 6.  -- &lt;b&gt;$6&lt;/b&gt; &lt;/li&gt;  </v>
      </c>
      <c r="E188" t="str">
        <f t="shared" si="60"/>
        <v xml:space="preserve">&lt;li&gt; Marquise Brown, WR, Chiefs. Bye: 6.  -- &lt;b&gt;$5&lt;/b&gt; &lt;/li&gt;  </v>
      </c>
      <c r="F188" t="str">
        <f t="shared" si="61"/>
        <v xml:space="preserve">&lt;li&gt; Marquise Brown, WR, Chiefs. Bye: 6.  -- &lt;b&gt;$6&lt;/b&gt; &lt;/li&gt;  </v>
      </c>
      <c r="G188" t="s">
        <v>139</v>
      </c>
      <c r="H188" t="s">
        <v>140</v>
      </c>
      <c r="I188" t="s">
        <v>141</v>
      </c>
      <c r="J188" t="s">
        <v>142</v>
      </c>
      <c r="K188" t="s">
        <v>143</v>
      </c>
      <c r="L188" t="s">
        <v>144</v>
      </c>
      <c r="M188" t="s">
        <v>145</v>
      </c>
      <c r="N188" t="s">
        <v>146</v>
      </c>
      <c r="O188" t="str">
        <f t="shared" si="62"/>
        <v xml:space="preserve">
</v>
      </c>
      <c r="P188" t="str">
        <f t="shared" si="63"/>
        <v xml:space="preserve"> </v>
      </c>
      <c r="Q188" t="str">
        <f t="shared" si="64"/>
        <v/>
      </c>
      <c r="R188" t="str">
        <f t="shared" si="65"/>
        <v/>
      </c>
      <c r="S188" t="str">
        <f t="shared" si="66"/>
        <v/>
      </c>
      <c r="T188" t="str">
        <f t="shared" si="67"/>
        <v/>
      </c>
      <c r="U188" t="str">
        <f t="shared" si="68"/>
        <v/>
      </c>
      <c r="V188">
        <f t="shared" si="69"/>
        <v>187</v>
      </c>
      <c r="W188" s="11" t="s">
        <v>147</v>
      </c>
      <c r="X188" s="12" t="s">
        <v>148</v>
      </c>
      <c r="Y188" s="12" t="s">
        <v>149</v>
      </c>
      <c r="Z188" s="12" t="s">
        <v>150</v>
      </c>
      <c r="AA188" s="1" t="str">
        <f>CONCATENATE(WRs!B36," ",WRs!A36)</f>
        <v>Marquise Brown</v>
      </c>
      <c r="AB188" t="str">
        <f>WRs!E36</f>
        <v>WR</v>
      </c>
      <c r="AC188" t="str">
        <f>WRs!C36</f>
        <v>Chiefs</v>
      </c>
      <c r="AD188">
        <f>WRs!D36</f>
        <v>6</v>
      </c>
      <c r="AE188">
        <f>WRs!O36</f>
        <v>148</v>
      </c>
      <c r="AF188">
        <f>WRs!P36</f>
        <v>16</v>
      </c>
      <c r="AG188">
        <f>WRs!T36</f>
        <v>10</v>
      </c>
      <c r="AH188">
        <f>WRs!R36</f>
        <v>13</v>
      </c>
      <c r="AI188">
        <f t="shared" si="78"/>
        <v>16</v>
      </c>
      <c r="AJ188" t="str">
        <f t="shared" si="70"/>
        <v>Marquise Brown</v>
      </c>
      <c r="AK188">
        <f t="shared" si="71"/>
        <v>8</v>
      </c>
      <c r="AL188">
        <f t="shared" si="72"/>
        <v>6</v>
      </c>
      <c r="AM188">
        <f t="shared" si="73"/>
        <v>7</v>
      </c>
      <c r="AN188">
        <f t="shared" si="79"/>
        <v>7</v>
      </c>
      <c r="AO188">
        <f t="shared" si="80"/>
        <v>6</v>
      </c>
      <c r="AP188">
        <f t="shared" si="81"/>
        <v>5</v>
      </c>
      <c r="AQ188">
        <f t="shared" si="82"/>
        <v>6</v>
      </c>
    </row>
    <row r="189" spans="2:43" x14ac:dyDescent="0.35">
      <c r="B189" t="str">
        <f t="shared" si="57"/>
        <v xml:space="preserve">&lt;li&gt; Jakobi Meyers, WR, Raiders. Bye: 10.  &lt;/li&gt;  </v>
      </c>
      <c r="C189" t="str">
        <f t="shared" si="58"/>
        <v xml:space="preserve">&lt;li&gt; Jakobi Meyers, WR, Raiders. Bye: 10.  -- &lt;b&gt;$3&lt;/b&gt; &lt;/li&gt;  </v>
      </c>
      <c r="D189" t="str">
        <f t="shared" si="59"/>
        <v xml:space="preserve">&lt;li&gt; Jakobi Meyers, WR, Raiders. Bye: 10.  -- &lt;b&gt;$3&lt;/b&gt; &lt;/li&gt;  </v>
      </c>
      <c r="E189" t="str">
        <f t="shared" si="60"/>
        <v xml:space="preserve">&lt;li&gt; Jakobi Meyers, WR, Raiders. Bye: 10.  -- &lt;b&gt;$5&lt;/b&gt; &lt;/li&gt;  </v>
      </c>
      <c r="F189" t="str">
        <f t="shared" si="61"/>
        <v xml:space="preserve">&lt;li&gt; Jakobi Meyers, WR, Raiders. Bye: 10.  -- &lt;b&gt;$2&lt;/b&gt; &lt;/li&gt;  </v>
      </c>
      <c r="G189" t="s">
        <v>139</v>
      </c>
      <c r="H189" t="s">
        <v>140</v>
      </c>
      <c r="I189" t="s">
        <v>141</v>
      </c>
      <c r="J189" t="s">
        <v>142</v>
      </c>
      <c r="K189" t="s">
        <v>143</v>
      </c>
      <c r="L189" t="s">
        <v>144</v>
      </c>
      <c r="M189" t="s">
        <v>145</v>
      </c>
      <c r="N189" t="s">
        <v>146</v>
      </c>
      <c r="O189" t="str">
        <f t="shared" si="62"/>
        <v xml:space="preserve">
</v>
      </c>
      <c r="P189" t="str">
        <f t="shared" si="63"/>
        <v xml:space="preserve"> </v>
      </c>
      <c r="Q189" t="str">
        <f t="shared" si="64"/>
        <v/>
      </c>
      <c r="R189" t="str">
        <f t="shared" si="65"/>
        <v/>
      </c>
      <c r="S189" t="str">
        <f t="shared" si="66"/>
        <v/>
      </c>
      <c r="T189" t="str">
        <f t="shared" si="67"/>
        <v/>
      </c>
      <c r="U189" t="str">
        <f t="shared" si="68"/>
        <v/>
      </c>
      <c r="V189">
        <f t="shared" si="69"/>
        <v>188</v>
      </c>
      <c r="W189" s="11" t="s">
        <v>147</v>
      </c>
      <c r="X189" s="12" t="s">
        <v>148</v>
      </c>
      <c r="Y189" s="12" t="s">
        <v>149</v>
      </c>
      <c r="Z189" s="12" t="s">
        <v>150</v>
      </c>
      <c r="AA189" s="1" t="str">
        <f>CONCATENATE(WRs!B37," ",WRs!A37)</f>
        <v>Jakobi Meyers</v>
      </c>
      <c r="AB189" t="str">
        <f>WRs!E37</f>
        <v>WR</v>
      </c>
      <c r="AC189" t="str">
        <f>WRs!C37</f>
        <v>Raiders</v>
      </c>
      <c r="AD189">
        <f>WRs!D37</f>
        <v>10</v>
      </c>
      <c r="AE189">
        <f>WRs!O37</f>
        <v>137</v>
      </c>
      <c r="AF189">
        <f>WRs!P37</f>
        <v>5</v>
      </c>
      <c r="AG189">
        <f>WRs!T37</f>
        <v>4</v>
      </c>
      <c r="AH189">
        <f>WRs!R37</f>
        <v>13</v>
      </c>
      <c r="AI189">
        <f t="shared" si="78"/>
        <v>5</v>
      </c>
      <c r="AJ189" t="str">
        <f t="shared" si="70"/>
        <v>Jakobi Meyers</v>
      </c>
      <c r="AK189">
        <f t="shared" si="71"/>
        <v>2</v>
      </c>
      <c r="AL189">
        <f t="shared" si="72"/>
        <v>2</v>
      </c>
      <c r="AM189">
        <f t="shared" si="73"/>
        <v>2</v>
      </c>
      <c r="AN189">
        <f t="shared" si="79"/>
        <v>3</v>
      </c>
      <c r="AO189">
        <f t="shared" si="80"/>
        <v>3</v>
      </c>
      <c r="AP189">
        <f t="shared" si="81"/>
        <v>5</v>
      </c>
      <c r="AQ189">
        <f t="shared" si="82"/>
        <v>2</v>
      </c>
    </row>
    <row r="190" spans="2:43" x14ac:dyDescent="0.35">
      <c r="B190" t="str">
        <f t="shared" si="57"/>
        <v xml:space="preserve">&lt;li&gt; Jayden Reed, WR, Packers. Bye: 10.  &lt;/li&gt;  </v>
      </c>
      <c r="C190" t="str">
        <f t="shared" si="58"/>
        <v xml:space="preserve">&lt;li&gt; Jayden Reed, WR, Packers. Bye: 10.  -- &lt;b&gt;$4&lt;/b&gt; &lt;/li&gt;  </v>
      </c>
      <c r="D190" t="str">
        <f t="shared" si="59"/>
        <v xml:space="preserve">&lt;li&gt; Jayden Reed, WR, Packers. Bye: 10.  -- &lt;b&gt;$3&lt;/b&gt; &lt;/li&gt;  </v>
      </c>
      <c r="E190" t="str">
        <f t="shared" si="60"/>
        <v xml:space="preserve">&lt;li&gt; Jayden Reed, WR, Packers. Bye: 10.  -- &lt;b&gt;$4&lt;/b&gt; &lt;/li&gt;  </v>
      </c>
      <c r="F190" t="str">
        <f t="shared" si="61"/>
        <v xml:space="preserve">&lt;li&gt; Jayden Reed, WR, Packers. Bye: 10.  -- &lt;b&gt;$3&lt;/b&gt; &lt;/li&gt;  </v>
      </c>
      <c r="G190" t="s">
        <v>139</v>
      </c>
      <c r="H190" t="s">
        <v>140</v>
      </c>
      <c r="I190" t="s">
        <v>141</v>
      </c>
      <c r="J190" t="s">
        <v>142</v>
      </c>
      <c r="K190" t="s">
        <v>143</v>
      </c>
      <c r="L190" t="s">
        <v>144</v>
      </c>
      <c r="M190" t="s">
        <v>145</v>
      </c>
      <c r="N190" t="s">
        <v>146</v>
      </c>
      <c r="O190" t="str">
        <f t="shared" si="62"/>
        <v xml:space="preserve">
</v>
      </c>
      <c r="P190" t="str">
        <f t="shared" si="63"/>
        <v xml:space="preserve"> </v>
      </c>
      <c r="Q190" t="str">
        <f t="shared" si="64"/>
        <v/>
      </c>
      <c r="R190" t="str">
        <f t="shared" si="65"/>
        <v/>
      </c>
      <c r="S190" t="str">
        <f t="shared" si="66"/>
        <v/>
      </c>
      <c r="T190" t="str">
        <f t="shared" si="67"/>
        <v/>
      </c>
      <c r="U190" t="str">
        <f t="shared" si="68"/>
        <v/>
      </c>
      <c r="V190">
        <f t="shared" si="69"/>
        <v>189</v>
      </c>
      <c r="W190" s="11" t="s">
        <v>147</v>
      </c>
      <c r="X190" s="12" t="s">
        <v>148</v>
      </c>
      <c r="Y190" s="12" t="s">
        <v>149</v>
      </c>
      <c r="Z190" s="12" t="s">
        <v>150</v>
      </c>
      <c r="AA190" s="1" t="str">
        <f>CONCATENATE(WRs!B38," ",WRs!A38)</f>
        <v>Jayden Reed</v>
      </c>
      <c r="AB190" t="str">
        <f>WRs!E38</f>
        <v>WR</v>
      </c>
      <c r="AC190" t="str">
        <f>WRs!C38</f>
        <v>Packers</v>
      </c>
      <c r="AD190">
        <f>WRs!D38</f>
        <v>10</v>
      </c>
      <c r="AE190">
        <f>WRs!O38</f>
        <v>139</v>
      </c>
      <c r="AF190">
        <f>WRs!P38</f>
        <v>7</v>
      </c>
      <c r="AG190">
        <f>WRs!T38</f>
        <v>4</v>
      </c>
      <c r="AH190">
        <f>WRs!R38</f>
        <v>11</v>
      </c>
      <c r="AI190">
        <f t="shared" si="78"/>
        <v>7</v>
      </c>
      <c r="AJ190" t="str">
        <f t="shared" si="70"/>
        <v>Jayden Reed</v>
      </c>
      <c r="AK190">
        <f t="shared" si="71"/>
        <v>3</v>
      </c>
      <c r="AL190">
        <f t="shared" si="72"/>
        <v>3</v>
      </c>
      <c r="AM190">
        <f t="shared" si="73"/>
        <v>3</v>
      </c>
      <c r="AN190">
        <f t="shared" si="79"/>
        <v>4</v>
      </c>
      <c r="AO190">
        <f t="shared" si="80"/>
        <v>3</v>
      </c>
      <c r="AP190">
        <f t="shared" si="81"/>
        <v>4</v>
      </c>
      <c r="AQ190">
        <f t="shared" si="82"/>
        <v>3</v>
      </c>
    </row>
    <row r="191" spans="2:43" x14ac:dyDescent="0.35">
      <c r="B191" t="str">
        <f t="shared" si="57"/>
        <v xml:space="preserve">&lt;li&gt; Ricky Pearsall, WR, 49ers. Bye: 9.  &lt;/li&gt; 
&lt;br&gt;&lt;br&gt;
</v>
      </c>
      <c r="C191" t="str">
        <f t="shared" si="58"/>
        <v xml:space="preserve">&lt;li&gt; Ricky Pearsall, WR, 49ers. Bye: 9.  -- &lt;b&gt;$3&lt;/b&gt; &lt;/li&gt; 
&lt;br&gt;&lt;br&gt;
</v>
      </c>
      <c r="D191" t="str">
        <f t="shared" si="59"/>
        <v xml:space="preserve">&lt;li&gt; Ricky Pearsall, WR, 49ers. Bye: 9.  -- &lt;b&gt;$4&lt;/b&gt; &lt;/li&gt; 
&lt;br&gt;&lt;br&gt;
</v>
      </c>
      <c r="E191" t="str">
        <f t="shared" si="60"/>
        <v xml:space="preserve">&lt;li&gt; Ricky Pearsall, WR, 49ers. Bye: 9.  -- &lt;b&gt;$3&lt;/b&gt; &lt;/li&gt; 
&lt;br&gt;&lt;br&gt;
</v>
      </c>
      <c r="F191" t="str">
        <f t="shared" si="61"/>
        <v xml:space="preserve">&lt;li&gt; Ricky Pearsall, WR, 49ers. Bye: 9.  -- &lt;b&gt;$3&lt;/b&gt; &lt;/li&gt; 
&lt;br&gt;&lt;br&gt;
</v>
      </c>
      <c r="G191" t="s">
        <v>139</v>
      </c>
      <c r="H191" t="s">
        <v>140</v>
      </c>
      <c r="I191" t="s">
        <v>141</v>
      </c>
      <c r="J191" t="s">
        <v>142</v>
      </c>
      <c r="K191" t="s">
        <v>143</v>
      </c>
      <c r="L191" t="s">
        <v>144</v>
      </c>
      <c r="M191" t="s">
        <v>145</v>
      </c>
      <c r="N191" t="s">
        <v>146</v>
      </c>
      <c r="O191" t="str">
        <f t="shared" si="62"/>
        <v xml:space="preserve">
</v>
      </c>
      <c r="P191" t="str">
        <f t="shared" si="63"/>
        <v xml:space="preserve">
&lt;br&gt;&lt;br&gt;
</v>
      </c>
      <c r="Q191" t="str">
        <f t="shared" si="64"/>
        <v/>
      </c>
      <c r="R191" t="str">
        <f t="shared" si="65"/>
        <v/>
      </c>
      <c r="S191" t="str">
        <f t="shared" si="66"/>
        <v/>
      </c>
      <c r="T191" t="str">
        <f t="shared" si="67"/>
        <v/>
      </c>
      <c r="U191" t="str">
        <f t="shared" si="68"/>
        <v/>
      </c>
      <c r="V191">
        <f t="shared" si="69"/>
        <v>190</v>
      </c>
      <c r="W191" s="11" t="s">
        <v>147</v>
      </c>
      <c r="X191" s="12" t="s">
        <v>148</v>
      </c>
      <c r="Y191" s="12" t="s">
        <v>149</v>
      </c>
      <c r="Z191" s="12" t="s">
        <v>150</v>
      </c>
      <c r="AA191" s="1" t="str">
        <f>CONCATENATE(WRs!B39," ",WRs!A39)</f>
        <v>Ricky Pearsall</v>
      </c>
      <c r="AB191" t="str">
        <f>WRs!E39</f>
        <v>WR</v>
      </c>
      <c r="AC191" t="str">
        <f>WRs!C39</f>
        <v>49ers</v>
      </c>
      <c r="AD191">
        <f>WRs!D39</f>
        <v>9</v>
      </c>
      <c r="AE191">
        <f>WRs!O39</f>
        <v>138</v>
      </c>
      <c r="AF191">
        <f>WRs!P39</f>
        <v>6</v>
      </c>
      <c r="AG191">
        <f>WRs!T39</f>
        <v>6</v>
      </c>
      <c r="AH191">
        <f>WRs!R39</f>
        <v>6</v>
      </c>
      <c r="AI191">
        <f t="shared" si="78"/>
        <v>6</v>
      </c>
      <c r="AJ191" t="str">
        <f t="shared" si="70"/>
        <v>Ricky Pearsall</v>
      </c>
      <c r="AK191">
        <f t="shared" si="71"/>
        <v>3</v>
      </c>
      <c r="AL191">
        <f t="shared" si="72"/>
        <v>3</v>
      </c>
      <c r="AM191">
        <f t="shared" si="73"/>
        <v>3</v>
      </c>
      <c r="AN191">
        <f t="shared" si="79"/>
        <v>3</v>
      </c>
      <c r="AO191">
        <f t="shared" si="80"/>
        <v>4</v>
      </c>
      <c r="AP191">
        <f t="shared" si="81"/>
        <v>3</v>
      </c>
      <c r="AQ191">
        <f t="shared" si="82"/>
        <v>3</v>
      </c>
    </row>
    <row r="192" spans="2:43" x14ac:dyDescent="0.35">
      <c r="B192" t="str">
        <f t="shared" si="57"/>
        <v xml:space="preserve">&lt;li&gt; Calvin Ridley, WR, Titans. Bye: 5.  &lt;/li&gt;  </v>
      </c>
      <c r="C192" t="str">
        <f t="shared" si="58"/>
        <v xml:space="preserve">&lt;li&gt; Calvin Ridley, WR, Titans. Bye: 5.  -- &lt;b&gt;$4&lt;/b&gt; &lt;/li&gt;  </v>
      </c>
      <c r="D192" t="str">
        <f t="shared" si="59"/>
        <v xml:space="preserve">&lt;li&gt; Calvin Ridley, WR, Titans. Bye: 5.  -- &lt;b&gt;$1&lt;/b&gt; &lt;/li&gt;  </v>
      </c>
      <c r="E192" t="str">
        <f t="shared" si="60"/>
        <v xml:space="preserve">&lt;li&gt; Calvin Ridley, WR, Titans. Bye: 5.  -- &lt;b&gt;$2&lt;/b&gt; &lt;/li&gt;  </v>
      </c>
      <c r="F192" t="str">
        <f t="shared" si="61"/>
        <v xml:space="preserve">&lt;li&gt; Calvin Ridley, WR, Titans. Bye: 5.  -- &lt;b&gt;$3&lt;/b&gt; &lt;/li&gt;  </v>
      </c>
      <c r="G192" t="s">
        <v>139</v>
      </c>
      <c r="H192" t="s">
        <v>140</v>
      </c>
      <c r="I192" t="s">
        <v>141</v>
      </c>
      <c r="J192" t="s">
        <v>142</v>
      </c>
      <c r="K192" t="s">
        <v>143</v>
      </c>
      <c r="L192" t="s">
        <v>144</v>
      </c>
      <c r="M192" t="s">
        <v>145</v>
      </c>
      <c r="N192" t="s">
        <v>146</v>
      </c>
      <c r="O192" t="str">
        <f t="shared" si="62"/>
        <v xml:space="preserve">
</v>
      </c>
      <c r="P192" t="str">
        <f t="shared" si="63"/>
        <v xml:space="preserve"> </v>
      </c>
      <c r="Q192" t="str">
        <f t="shared" si="64"/>
        <v/>
      </c>
      <c r="R192" t="str">
        <f t="shared" si="65"/>
        <v/>
      </c>
      <c r="S192" t="str">
        <f t="shared" si="66"/>
        <v/>
      </c>
      <c r="T192" t="str">
        <f t="shared" si="67"/>
        <v/>
      </c>
      <c r="U192" t="str">
        <f t="shared" si="68"/>
        <v/>
      </c>
      <c r="V192">
        <f t="shared" si="69"/>
        <v>191</v>
      </c>
      <c r="W192" s="11" t="s">
        <v>147</v>
      </c>
      <c r="X192" s="12" t="s">
        <v>148</v>
      </c>
      <c r="Y192" s="12" t="s">
        <v>149</v>
      </c>
      <c r="Z192" s="12" t="s">
        <v>150</v>
      </c>
      <c r="AA192" s="1" t="str">
        <f>CONCATENATE(WRs!B40," ",WRs!A40)</f>
        <v>Calvin Ridley</v>
      </c>
      <c r="AB192" t="str">
        <f>WRs!E40</f>
        <v>WR</v>
      </c>
      <c r="AC192" t="str">
        <f>WRs!C40</f>
        <v>Titans</v>
      </c>
      <c r="AD192">
        <f>WRs!D40</f>
        <v>5</v>
      </c>
      <c r="AE192">
        <f>WRs!O40</f>
        <v>139</v>
      </c>
      <c r="AF192">
        <f>WRs!P40</f>
        <v>7</v>
      </c>
      <c r="AG192">
        <f>WRs!T40</f>
        <v>1</v>
      </c>
      <c r="AH192">
        <f>WRs!R40</f>
        <v>5</v>
      </c>
      <c r="AI192">
        <f t="shared" si="78"/>
        <v>7</v>
      </c>
      <c r="AJ192" t="str">
        <f t="shared" si="70"/>
        <v>Calvin Ridley</v>
      </c>
      <c r="AK192">
        <f t="shared" si="71"/>
        <v>3</v>
      </c>
      <c r="AL192">
        <f t="shared" si="72"/>
        <v>3</v>
      </c>
      <c r="AM192">
        <f t="shared" si="73"/>
        <v>3</v>
      </c>
      <c r="AN192">
        <f t="shared" si="79"/>
        <v>4</v>
      </c>
      <c r="AO192">
        <f t="shared" si="80"/>
        <v>1</v>
      </c>
      <c r="AP192">
        <f t="shared" si="81"/>
        <v>2</v>
      </c>
      <c r="AQ192">
        <f t="shared" si="82"/>
        <v>3</v>
      </c>
    </row>
    <row r="193" spans="2:43" x14ac:dyDescent="0.35">
      <c r="B193" t="str">
        <f t="shared" si="57"/>
        <v xml:space="preserve">&lt;li&gt; Ladd McConkey, WR, Chargers. Bye: 5.  &lt;/li&gt;  </v>
      </c>
      <c r="C193" t="str">
        <f t="shared" si="58"/>
        <v xml:space="preserve">&lt;li&gt; Ladd McConkey, WR, Chargers. Bye: 5.  -- &lt;b&gt;$1&lt;/b&gt; &lt;/li&gt;  </v>
      </c>
      <c r="D193" t="str">
        <f t="shared" si="59"/>
        <v xml:space="preserve">&lt;li&gt; Ladd McConkey, WR, Chargers. Bye: 5.  -- &lt;b&gt;$1&lt;/b&gt; &lt;/li&gt;  </v>
      </c>
      <c r="E193" t="str">
        <f t="shared" si="60"/>
        <v xml:space="preserve">&lt;li&gt; Ladd McConkey, WR, Chargers. Bye: 5.  -- &lt;b&gt;$1&lt;/b&gt; &lt;/li&gt;  </v>
      </c>
      <c r="F193" t="str">
        <f t="shared" si="61"/>
        <v xml:space="preserve">&lt;li&gt; Ladd McConkey, WR, Chargers. Bye: 5.  -- &lt;b&gt;$1&lt;/b&gt; &lt;/li&gt;  </v>
      </c>
      <c r="G193" t="s">
        <v>139</v>
      </c>
      <c r="H193" t="s">
        <v>140</v>
      </c>
      <c r="I193" t="s">
        <v>141</v>
      </c>
      <c r="J193" t="s">
        <v>142</v>
      </c>
      <c r="K193" t="s">
        <v>143</v>
      </c>
      <c r="L193" t="s">
        <v>144</v>
      </c>
      <c r="M193" t="s">
        <v>145</v>
      </c>
      <c r="N193" t="s">
        <v>146</v>
      </c>
      <c r="O193" t="str">
        <f t="shared" si="62"/>
        <v xml:space="preserve">
</v>
      </c>
      <c r="P193" t="str">
        <f t="shared" si="63"/>
        <v xml:space="preserve"> </v>
      </c>
      <c r="Q193" t="str">
        <f t="shared" si="64"/>
        <v/>
      </c>
      <c r="R193" t="str">
        <f t="shared" si="65"/>
        <v/>
      </c>
      <c r="S193" t="str">
        <f t="shared" si="66"/>
        <v/>
      </c>
      <c r="T193" t="str">
        <f t="shared" si="67"/>
        <v/>
      </c>
      <c r="U193" t="str">
        <f t="shared" si="68"/>
        <v/>
      </c>
      <c r="V193">
        <f t="shared" si="69"/>
        <v>192</v>
      </c>
      <c r="W193" s="11" t="s">
        <v>147</v>
      </c>
      <c r="X193" s="12" t="s">
        <v>148</v>
      </c>
      <c r="Y193" s="12" t="s">
        <v>149</v>
      </c>
      <c r="Z193" s="12" t="s">
        <v>150</v>
      </c>
      <c r="AA193" s="1" t="str">
        <f>CONCATENATE(WRs!B41," ",WRs!A41)</f>
        <v>Ladd McConkey</v>
      </c>
      <c r="AB193" t="str">
        <f>WRs!E41</f>
        <v>WR</v>
      </c>
      <c r="AC193" t="str">
        <f>WRs!C41</f>
        <v>Chargers</v>
      </c>
      <c r="AD193">
        <f>WRs!D41</f>
        <v>5</v>
      </c>
      <c r="AE193">
        <f>WRs!O41</f>
        <v>132</v>
      </c>
      <c r="AF193">
        <f>WRs!P41</f>
        <v>0</v>
      </c>
      <c r="AG193">
        <f>WRs!T41</f>
        <v>0</v>
      </c>
      <c r="AH193">
        <f>WRs!R41</f>
        <v>2</v>
      </c>
      <c r="AI193">
        <f t="shared" si="78"/>
        <v>0</v>
      </c>
      <c r="AJ193" t="str">
        <f t="shared" si="70"/>
        <v>Ladd McConkey</v>
      </c>
      <c r="AK193">
        <f t="shared" si="71"/>
        <v>0</v>
      </c>
      <c r="AL193">
        <f t="shared" si="72"/>
        <v>0</v>
      </c>
      <c r="AM193">
        <f t="shared" si="73"/>
        <v>0</v>
      </c>
      <c r="AN193">
        <f t="shared" si="79"/>
        <v>1</v>
      </c>
      <c r="AO193">
        <f t="shared" si="80"/>
        <v>1</v>
      </c>
      <c r="AP193">
        <f t="shared" si="81"/>
        <v>1</v>
      </c>
      <c r="AQ193">
        <f t="shared" si="82"/>
        <v>1</v>
      </c>
    </row>
    <row r="194" spans="2:43" x14ac:dyDescent="0.35">
      <c r="B194" t="str">
        <f t="shared" ref="B194:B248" si="83">IF(AA194&lt;&gt;AC194,CONCATENATE(I194,AA194,L194,AB194,L194,AC194,M194,N194,AD194,M194,J194,P194,Q194,R194,S194,T194,U194),CONCATENATE(I194,AA194,L194,AB194,M194,N194,AD194,M194,J194,P194,Q194,R194,S194,T194,U194))</f>
        <v xml:space="preserve">&lt;li&gt; Chris Godwin, WR, Buccaneers. Bye: 11.  &lt;/li&gt;  </v>
      </c>
      <c r="C194" t="str">
        <f t="shared" ref="C194:C248" si="84">IF(AA194&lt;&gt;AC194,CONCATENATE(I194,AA194,L194,AB194,L194,AC194,M194,N194,AD194,M194,W194,X194,Z194,AN194,Y194,J194,P194,Q194,R194,S194,T194,U194),CONCATENATE(I194,AA194,L194,AB194,M194,N194,AD194,M194,W194,X194,Z194,AN194,Y194,J194,P194,Q194,R194,S194,T194,U194))</f>
        <v xml:space="preserve">&lt;li&gt; Chris Godwin, WR, Buccaneers. Bye: 11.  -- &lt;b&gt;$1&lt;/b&gt; &lt;/li&gt;  </v>
      </c>
      <c r="D194" t="str">
        <f t="shared" ref="D194:D248" si="85">IF(AA194&lt;&gt;AC194,CONCATENATE(I194,AA194,L194,AB194,L194,AC194,M194,N194,AD194,M194,W194,X194,Z194,AO194,Y194,J194,P194,Q194,R194,S194,T194,U194),CONCATENATE(I194,AA194,L194,AB194,M194,N194,AD194,M194,W194,X194,Z194,AO194,Y194,J194,P194,Q194,R194,S194,T194,U194))</f>
        <v xml:space="preserve">&lt;li&gt; Chris Godwin, WR, Buccaneers. Bye: 11.  -- &lt;b&gt;$1&lt;/b&gt; &lt;/li&gt;  </v>
      </c>
      <c r="E194" t="str">
        <f t="shared" ref="E194:E248" si="86">IF(AA194&lt;&gt;AC194,CONCATENATE(I194,AA194,L194,AB194,L194,AC194,M194,N194,AD194,M194,W194,X194,Z194,AP194,Y194,J194,P194,Q194,R194,S194,T194,U194),CONCATENATE(I194,AA194,L194,AB194,M194,N194,AD194,M194,W194,X194,Z194,AP194,Y194,J194,P194,Q194,R194,S194,T194,U194))</f>
        <v xml:space="preserve">&lt;li&gt; Chris Godwin, WR, Buccaneers. Bye: 11.  -- &lt;b&gt;$1&lt;/b&gt; &lt;/li&gt;  </v>
      </c>
      <c r="F194" t="str">
        <f t="shared" ref="F194:F248" si="87">IF(AA194&lt;&gt;AC194,CONCATENATE(I194,AA194,L194,AB194,L194,AC194,M194,N194,AD194,M194,W194,X194,Z194,AQ194,Y194,J194,P194,Q194,R194,S194,T194,U194),CONCATENATE(I194,AA194,L194,AB194,M194,N194,AD194,M194,W194,X194,Z194,AQ194,Y194,J194,P194,Q194,R194,S194,T194,U194))</f>
        <v xml:space="preserve">&lt;li&gt; Chris Godwin, WR, Buccaneers. Bye: 11.  -- &lt;b&gt;$1&lt;/b&gt; &lt;/li&gt;  </v>
      </c>
      <c r="G194" t="s">
        <v>139</v>
      </c>
      <c r="H194" t="s">
        <v>140</v>
      </c>
      <c r="I194" t="s">
        <v>141</v>
      </c>
      <c r="J194" t="s">
        <v>142</v>
      </c>
      <c r="K194" t="s">
        <v>143</v>
      </c>
      <c r="L194" t="s">
        <v>144</v>
      </c>
      <c r="M194" t="s">
        <v>145</v>
      </c>
      <c r="N194" t="s">
        <v>146</v>
      </c>
      <c r="O194" t="str">
        <f t="shared" ref="O194:O248" si="88">CHAR(10)</f>
        <v xml:space="preserve">
</v>
      </c>
      <c r="P194" t="str">
        <f t="shared" ref="P194:P248" si="89">IF(MOD(V194,5)=0,CONCATENATE(O194,O194,K194,K194,O194,O194,O194)," ")</f>
        <v xml:space="preserve"> </v>
      </c>
      <c r="Q194" t="str">
        <f t="shared" ref="Q194:Q248" si="90">IF(V194=5,CONCATENATE(O194,O194,O194,K194,O194,"&lt;center&gt;",O194,O194,"&lt;?php",O194,Q$1,O194,"?&gt;",O194,O194,"&lt;/center&gt;",O194,K194,O194,O194,O194,O194),"")</f>
        <v/>
      </c>
      <c r="R194" t="str">
        <f t="shared" ref="R194:R248" si="91">IF(V194=10,CONCATENATE(O194,O194,O194,K194,O194,"&lt;center&gt;",O194,O194,"&lt;?php",O194,R$1,O194,"?&gt;",O194,O194,"&lt;/center&gt;",O194,K194,O194,O194,O194,O194),"")</f>
        <v/>
      </c>
      <c r="S194" t="str">
        <f t="shared" ref="S194:S248" si="92">IF(V194=15,CONCATENATE(O194,O194,O194,K194,O194,"&lt;center&gt;",O194,O194,"&lt;?php",O194,S$1,O194,"?&gt;",O194,O194,"&lt;/center&gt;",O194,K194,O194,O194,O194,O194),"")</f>
        <v/>
      </c>
      <c r="T194" t="str">
        <f t="shared" ref="T194:T248" si="93">IF(V194=20,CONCATENATE(O194,O194,O194,K194,O194,"&lt;center&gt;",O194,O194,"&lt;?php",O194,T$1,O194,"?&gt;",O194,O194,"&lt;/center&gt;",O194,K194,O194,O194,O194,O194),"")</f>
        <v/>
      </c>
      <c r="U194" t="str">
        <f t="shared" ref="U194:U248" si="94">IF(V194=25,CONCATENATE(O194,O194,O194,O194,"&lt;?php",O194,U$1,O194,"?&gt;",O194,O194,O194,O194,O194),"")</f>
        <v/>
      </c>
      <c r="V194">
        <f t="shared" ref="V194:V248" si="95">V193+1</f>
        <v>193</v>
      </c>
      <c r="W194" s="11" t="s">
        <v>147</v>
      </c>
      <c r="X194" s="12" t="s">
        <v>148</v>
      </c>
      <c r="Y194" s="12" t="s">
        <v>149</v>
      </c>
      <c r="Z194" s="12" t="s">
        <v>150</v>
      </c>
      <c r="AA194" s="1" t="str">
        <f>CONCATENATE(WRs!B42," ",WRs!A42)</f>
        <v>Chris Godwin</v>
      </c>
      <c r="AB194" t="str">
        <f>WRs!E42</f>
        <v>WR</v>
      </c>
      <c r="AC194" t="str">
        <f>WRs!C42</f>
        <v>Buccaneers</v>
      </c>
      <c r="AD194">
        <f>WRs!D42</f>
        <v>11</v>
      </c>
      <c r="AE194">
        <f>WRs!O42</f>
        <v>126</v>
      </c>
      <c r="AF194">
        <f>WRs!P42</f>
        <v>-6</v>
      </c>
      <c r="AG194">
        <f>WRs!T42</f>
        <v>-12</v>
      </c>
      <c r="AH194">
        <f>WRs!R42</f>
        <v>2</v>
      </c>
      <c r="AI194">
        <f t="shared" si="78"/>
        <v>-6</v>
      </c>
      <c r="AJ194" t="str">
        <f t="shared" ref="AJ194:AJ248" si="96">AA194</f>
        <v>Chris Godwin</v>
      </c>
      <c r="AK194">
        <f t="shared" ref="AK194:AK248" si="97">ROUNDDOWN(AF194/2,0)</f>
        <v>-3</v>
      </c>
      <c r="AL194">
        <f t="shared" ref="AL194:AL248" si="98">ROUNDUP(0.37*AF194,0)</f>
        <v>-3</v>
      </c>
      <c r="AM194">
        <f t="shared" ref="AM194:AM248" si="99">ROUNDUP(0.4*AF194,0)</f>
        <v>-3</v>
      </c>
      <c r="AN194">
        <f t="shared" si="79"/>
        <v>1</v>
      </c>
      <c r="AO194">
        <f t="shared" si="80"/>
        <v>1</v>
      </c>
      <c r="AP194">
        <f t="shared" si="81"/>
        <v>1</v>
      </c>
      <c r="AQ194">
        <f t="shared" si="82"/>
        <v>1</v>
      </c>
    </row>
    <row r="195" spans="2:43" x14ac:dyDescent="0.35">
      <c r="B195" t="str">
        <f t="shared" si="83"/>
        <v xml:space="preserve">&lt;li&gt; Xavier Worthy, WR, Chiefs. Bye: 6.  &lt;/li&gt;  </v>
      </c>
      <c r="C195" t="str">
        <f t="shared" si="84"/>
        <v xml:space="preserve">&lt;li&gt; Xavier Worthy, WR, Chiefs. Bye: 6.  -- &lt;b&gt;$6&lt;/b&gt; &lt;/li&gt;  </v>
      </c>
      <c r="D195" t="str">
        <f t="shared" si="85"/>
        <v xml:space="preserve">&lt;li&gt; Xavier Worthy, WR, Chiefs. Bye: 6.  -- &lt;b&gt;$6&lt;/b&gt; &lt;/li&gt;  </v>
      </c>
      <c r="E195" t="str">
        <f t="shared" si="86"/>
        <v xml:space="preserve">&lt;li&gt; Xavier Worthy, WR, Chiefs. Bye: 6.  -- &lt;b&gt;$1&lt;/b&gt; &lt;/li&gt;  </v>
      </c>
      <c r="F195" t="str">
        <f t="shared" si="87"/>
        <v xml:space="preserve">&lt;li&gt; Xavier Worthy, WR, Chiefs. Bye: 6.  -- &lt;b&gt;$5&lt;/b&gt; &lt;/li&gt;  </v>
      </c>
      <c r="G195" t="s">
        <v>139</v>
      </c>
      <c r="H195" t="s">
        <v>140</v>
      </c>
      <c r="I195" t="s">
        <v>141</v>
      </c>
      <c r="J195" t="s">
        <v>142</v>
      </c>
      <c r="K195" t="s">
        <v>143</v>
      </c>
      <c r="L195" t="s">
        <v>144</v>
      </c>
      <c r="M195" t="s">
        <v>145</v>
      </c>
      <c r="N195" t="s">
        <v>146</v>
      </c>
      <c r="O195" t="str">
        <f t="shared" si="88"/>
        <v xml:space="preserve">
</v>
      </c>
      <c r="P195" t="str">
        <f t="shared" si="89"/>
        <v xml:space="preserve"> </v>
      </c>
      <c r="Q195" t="str">
        <f t="shared" si="90"/>
        <v/>
      </c>
      <c r="R195" t="str">
        <f t="shared" si="91"/>
        <v/>
      </c>
      <c r="S195" t="str">
        <f t="shared" si="92"/>
        <v/>
      </c>
      <c r="T195" t="str">
        <f t="shared" si="93"/>
        <v/>
      </c>
      <c r="U195" t="str">
        <f t="shared" si="94"/>
        <v/>
      </c>
      <c r="V195">
        <f t="shared" si="95"/>
        <v>194</v>
      </c>
      <c r="W195" s="11" t="s">
        <v>147</v>
      </c>
      <c r="X195" s="12" t="s">
        <v>148</v>
      </c>
      <c r="Y195" s="12" t="s">
        <v>149</v>
      </c>
      <c r="Z195" s="12" t="s">
        <v>150</v>
      </c>
      <c r="AA195" s="1" t="str">
        <f>CONCATENATE(WRs!B43," ",WRs!A43)</f>
        <v>Xavier Worthy</v>
      </c>
      <c r="AB195" t="str">
        <f>WRs!E43</f>
        <v>WR</v>
      </c>
      <c r="AC195" t="str">
        <f>WRs!C43</f>
        <v>Chiefs</v>
      </c>
      <c r="AD195">
        <f>WRs!D43</f>
        <v>6</v>
      </c>
      <c r="AE195">
        <f>WRs!O43</f>
        <v>145</v>
      </c>
      <c r="AF195">
        <f>WRs!P43</f>
        <v>13</v>
      </c>
      <c r="AG195">
        <f>WRs!T43</f>
        <v>9</v>
      </c>
      <c r="AH195">
        <f>WRs!R43</f>
        <v>0</v>
      </c>
      <c r="AI195">
        <f t="shared" si="78"/>
        <v>13</v>
      </c>
      <c r="AJ195" t="str">
        <f t="shared" si="96"/>
        <v>Xavier Worthy</v>
      </c>
      <c r="AK195">
        <f t="shared" si="97"/>
        <v>6</v>
      </c>
      <c r="AL195">
        <f t="shared" si="98"/>
        <v>5</v>
      </c>
      <c r="AM195">
        <f t="shared" si="99"/>
        <v>6</v>
      </c>
      <c r="AN195">
        <f t="shared" si="79"/>
        <v>6</v>
      </c>
      <c r="AO195">
        <f t="shared" si="80"/>
        <v>6</v>
      </c>
      <c r="AP195">
        <f t="shared" si="81"/>
        <v>1</v>
      </c>
      <c r="AQ195">
        <f t="shared" si="82"/>
        <v>5</v>
      </c>
    </row>
    <row r="196" spans="2:43" x14ac:dyDescent="0.35">
      <c r="B196" t="str">
        <f t="shared" si="83"/>
        <v xml:space="preserve">&lt;li&gt; Diontae Johnson, WR, Panthers. Bye: 11.  &lt;/li&gt; 
&lt;br&gt;&lt;br&gt;
</v>
      </c>
      <c r="C196" t="str">
        <f t="shared" si="84"/>
        <v xml:space="preserve">&lt;li&gt; Diontae Johnson, WR, Panthers. Bye: 11.  -- &lt;b&gt;$1&lt;/b&gt; &lt;/li&gt; 
&lt;br&gt;&lt;br&gt;
</v>
      </c>
      <c r="D196" t="str">
        <f t="shared" si="85"/>
        <v xml:space="preserve">&lt;li&gt; Diontae Johnson, WR, Panthers. Bye: 11.  -- &lt;b&gt;$1&lt;/b&gt; &lt;/li&gt; 
&lt;br&gt;&lt;br&gt;
</v>
      </c>
      <c r="E196" t="str">
        <f t="shared" si="86"/>
        <v xml:space="preserve">&lt;li&gt; Diontae Johnson, WR, Panthers. Bye: 11.  -- &lt;b&gt;$1&lt;/b&gt; &lt;/li&gt; 
&lt;br&gt;&lt;br&gt;
</v>
      </c>
      <c r="F196" t="str">
        <f t="shared" si="87"/>
        <v xml:space="preserve">&lt;li&gt; Diontae Johnson, WR, Panthers. Bye: 11.  -- &lt;b&gt;$1&lt;/b&gt; &lt;/li&gt; 
&lt;br&gt;&lt;br&gt;
</v>
      </c>
      <c r="G196" t="s">
        <v>139</v>
      </c>
      <c r="H196" t="s">
        <v>140</v>
      </c>
      <c r="I196" t="s">
        <v>141</v>
      </c>
      <c r="J196" t="s">
        <v>142</v>
      </c>
      <c r="K196" t="s">
        <v>143</v>
      </c>
      <c r="L196" t="s">
        <v>144</v>
      </c>
      <c r="M196" t="s">
        <v>145</v>
      </c>
      <c r="N196" t="s">
        <v>146</v>
      </c>
      <c r="O196" t="str">
        <f t="shared" si="88"/>
        <v xml:space="preserve">
</v>
      </c>
      <c r="P196" t="str">
        <f t="shared" si="89"/>
        <v xml:space="preserve">
&lt;br&gt;&lt;br&gt;
</v>
      </c>
      <c r="Q196" t="str">
        <f t="shared" si="90"/>
        <v/>
      </c>
      <c r="R196" t="str">
        <f t="shared" si="91"/>
        <v/>
      </c>
      <c r="S196" t="str">
        <f t="shared" si="92"/>
        <v/>
      </c>
      <c r="T196" t="str">
        <f t="shared" si="93"/>
        <v/>
      </c>
      <c r="U196" t="str">
        <f t="shared" si="94"/>
        <v/>
      </c>
      <c r="V196">
        <f t="shared" si="95"/>
        <v>195</v>
      </c>
      <c r="W196" s="11" t="s">
        <v>147</v>
      </c>
      <c r="X196" s="12" t="s">
        <v>148</v>
      </c>
      <c r="Y196" s="12" t="s">
        <v>149</v>
      </c>
      <c r="Z196" s="12" t="s">
        <v>150</v>
      </c>
      <c r="AA196" s="1" t="str">
        <f>CONCATENATE(WRs!B44," ",WRs!A44)</f>
        <v>Diontae Johnson</v>
      </c>
      <c r="AB196" t="str">
        <f>WRs!E44</f>
        <v>WR</v>
      </c>
      <c r="AC196" t="str">
        <f>WRs!C44</f>
        <v>Panthers</v>
      </c>
      <c r="AD196">
        <f>WRs!D44</f>
        <v>11</v>
      </c>
      <c r="AE196">
        <f>WRs!O44</f>
        <v>132</v>
      </c>
      <c r="AF196">
        <f>WRs!P44</f>
        <v>0</v>
      </c>
      <c r="AG196">
        <f>WRs!T44</f>
        <v>-2</v>
      </c>
      <c r="AH196">
        <f>WRs!R44</f>
        <v>0</v>
      </c>
      <c r="AI196">
        <f t="shared" si="78"/>
        <v>0</v>
      </c>
      <c r="AJ196" t="str">
        <f t="shared" si="96"/>
        <v>Diontae Johnson</v>
      </c>
      <c r="AK196">
        <f t="shared" si="97"/>
        <v>0</v>
      </c>
      <c r="AL196">
        <f t="shared" si="98"/>
        <v>0</v>
      </c>
      <c r="AM196">
        <f t="shared" si="99"/>
        <v>0</v>
      </c>
      <c r="AN196">
        <f t="shared" si="79"/>
        <v>1</v>
      </c>
      <c r="AO196">
        <f t="shared" si="80"/>
        <v>1</v>
      </c>
      <c r="AP196">
        <f t="shared" si="81"/>
        <v>1</v>
      </c>
      <c r="AQ196">
        <f t="shared" si="82"/>
        <v>1</v>
      </c>
    </row>
    <row r="197" spans="2:43" x14ac:dyDescent="0.35">
      <c r="B197" t="str">
        <f t="shared" si="83"/>
        <v xml:space="preserve">&lt;li&gt; Josh Downs, WR, Colts. Bye: 14.  &lt;/li&gt;  </v>
      </c>
      <c r="C197" t="str">
        <f t="shared" si="84"/>
        <v xml:space="preserve">&lt;li&gt; Josh Downs, WR, Colts. Bye: 14.  -- &lt;b&gt;$1&lt;/b&gt; &lt;/li&gt;  </v>
      </c>
      <c r="D197" t="str">
        <f t="shared" si="85"/>
        <v xml:space="preserve">&lt;li&gt; Josh Downs, WR, Colts. Bye: 14.  -- &lt;b&gt;$1&lt;/b&gt; &lt;/li&gt;  </v>
      </c>
      <c r="E197" t="str">
        <f t="shared" si="86"/>
        <v xml:space="preserve">&lt;li&gt; Josh Downs, WR, Colts. Bye: 14.  -- &lt;b&gt;$1&lt;/b&gt; &lt;/li&gt;  </v>
      </c>
      <c r="F197" t="str">
        <f t="shared" si="87"/>
        <v xml:space="preserve">&lt;li&gt; Josh Downs, WR, Colts. Bye: 14.  -- &lt;b&gt;$1&lt;/b&gt; &lt;/li&gt;  </v>
      </c>
      <c r="G197" t="s">
        <v>139</v>
      </c>
      <c r="H197" t="s">
        <v>140</v>
      </c>
      <c r="I197" t="s">
        <v>141</v>
      </c>
      <c r="J197" t="s">
        <v>142</v>
      </c>
      <c r="K197" t="s">
        <v>143</v>
      </c>
      <c r="L197" t="s">
        <v>144</v>
      </c>
      <c r="M197" t="s">
        <v>145</v>
      </c>
      <c r="N197" t="s">
        <v>146</v>
      </c>
      <c r="O197" t="str">
        <f t="shared" si="88"/>
        <v xml:space="preserve">
</v>
      </c>
      <c r="P197" t="str">
        <f t="shared" si="89"/>
        <v xml:space="preserve"> </v>
      </c>
      <c r="Q197" t="str">
        <f t="shared" si="90"/>
        <v/>
      </c>
      <c r="R197" t="str">
        <f t="shared" si="91"/>
        <v/>
      </c>
      <c r="S197" t="str">
        <f t="shared" si="92"/>
        <v/>
      </c>
      <c r="T197" t="str">
        <f t="shared" si="93"/>
        <v/>
      </c>
      <c r="U197" t="str">
        <f t="shared" si="94"/>
        <v/>
      </c>
      <c r="V197">
        <f t="shared" si="95"/>
        <v>196</v>
      </c>
      <c r="W197" s="11" t="s">
        <v>147</v>
      </c>
      <c r="X197" s="12" t="s">
        <v>148</v>
      </c>
      <c r="Y197" s="12" t="s">
        <v>149</v>
      </c>
      <c r="Z197" s="12" t="s">
        <v>150</v>
      </c>
      <c r="AA197" s="1" t="str">
        <f>CONCATENATE(WRs!B45," ",WRs!A45)</f>
        <v>Josh Downs</v>
      </c>
      <c r="AB197" t="str">
        <f>WRs!E45</f>
        <v>WR</v>
      </c>
      <c r="AC197" t="str">
        <f>WRs!C45</f>
        <v>Colts</v>
      </c>
      <c r="AD197">
        <f>WRs!D45</f>
        <v>14</v>
      </c>
      <c r="AE197">
        <f>WRs!O45</f>
        <v>121</v>
      </c>
      <c r="AF197">
        <f>WRs!P45</f>
        <v>-11</v>
      </c>
      <c r="AG197">
        <f>WRs!T45</f>
        <v>-10</v>
      </c>
      <c r="AH197">
        <f>WRs!R45</f>
        <v>-4</v>
      </c>
      <c r="AI197">
        <f t="shared" si="78"/>
        <v>-11</v>
      </c>
      <c r="AJ197" t="str">
        <f t="shared" si="96"/>
        <v>Josh Downs</v>
      </c>
      <c r="AK197">
        <f t="shared" si="97"/>
        <v>-5</v>
      </c>
      <c r="AL197">
        <f t="shared" si="98"/>
        <v>-5</v>
      </c>
      <c r="AM197">
        <f t="shared" si="99"/>
        <v>-5</v>
      </c>
      <c r="AN197">
        <f t="shared" si="79"/>
        <v>1</v>
      </c>
      <c r="AO197">
        <f t="shared" si="80"/>
        <v>1</v>
      </c>
      <c r="AP197">
        <f t="shared" si="81"/>
        <v>1</v>
      </c>
      <c r="AQ197">
        <f t="shared" si="82"/>
        <v>1</v>
      </c>
    </row>
    <row r="198" spans="2:43" x14ac:dyDescent="0.35">
      <c r="B198" t="str">
        <f t="shared" si="83"/>
        <v xml:space="preserve">&lt;li&gt; Jordan Addison, WR, Vikings. Bye: 6.  &lt;/li&gt;  </v>
      </c>
      <c r="C198" t="str">
        <f t="shared" si="84"/>
        <v xml:space="preserve">&lt;li&gt; Jordan Addison, WR, Vikings. Bye: 6.  -- &lt;b&gt;$1&lt;/b&gt; &lt;/li&gt;  </v>
      </c>
      <c r="D198" t="str">
        <f t="shared" si="85"/>
        <v xml:space="preserve">&lt;li&gt; Jordan Addison, WR, Vikings. Bye: 6.  -- &lt;b&gt;$1&lt;/b&gt; &lt;/li&gt;  </v>
      </c>
      <c r="E198" t="str">
        <f t="shared" si="86"/>
        <v xml:space="preserve">&lt;li&gt; Jordan Addison, WR, Vikings. Bye: 6.  -- &lt;b&gt;$1&lt;/b&gt; &lt;/li&gt;  </v>
      </c>
      <c r="F198" t="str">
        <f t="shared" si="87"/>
        <v xml:space="preserve">&lt;li&gt; Jordan Addison, WR, Vikings. Bye: 6.  -- &lt;b&gt;$1&lt;/b&gt; &lt;/li&gt;  </v>
      </c>
      <c r="G198" t="s">
        <v>139</v>
      </c>
      <c r="H198" t="s">
        <v>140</v>
      </c>
      <c r="I198" t="s">
        <v>141</v>
      </c>
      <c r="J198" t="s">
        <v>142</v>
      </c>
      <c r="K198" t="s">
        <v>143</v>
      </c>
      <c r="L198" t="s">
        <v>144</v>
      </c>
      <c r="M198" t="s">
        <v>145</v>
      </c>
      <c r="N198" t="s">
        <v>146</v>
      </c>
      <c r="O198" t="str">
        <f t="shared" si="88"/>
        <v xml:space="preserve">
</v>
      </c>
      <c r="P198" t="str">
        <f t="shared" si="89"/>
        <v xml:space="preserve"> </v>
      </c>
      <c r="Q198" t="str">
        <f t="shared" si="90"/>
        <v/>
      </c>
      <c r="R198" t="str">
        <f t="shared" si="91"/>
        <v/>
      </c>
      <c r="S198" t="str">
        <f t="shared" si="92"/>
        <v/>
      </c>
      <c r="T198" t="str">
        <f t="shared" si="93"/>
        <v/>
      </c>
      <c r="U198" t="str">
        <f t="shared" si="94"/>
        <v/>
      </c>
      <c r="V198">
        <f t="shared" si="95"/>
        <v>197</v>
      </c>
      <c r="W198" s="11" t="s">
        <v>147</v>
      </c>
      <c r="X198" s="12" t="s">
        <v>148</v>
      </c>
      <c r="Y198" s="12" t="s">
        <v>149</v>
      </c>
      <c r="Z198" s="12" t="s">
        <v>150</v>
      </c>
      <c r="AA198" s="1" t="str">
        <f>CONCATENATE(WRs!B46," ",WRs!A46)</f>
        <v>Jordan Addison</v>
      </c>
      <c r="AB198" t="str">
        <f>WRs!E46</f>
        <v>WR</v>
      </c>
      <c r="AC198" t="str">
        <f>WRs!C46</f>
        <v>Vikings</v>
      </c>
      <c r="AD198">
        <f>WRs!D46</f>
        <v>6</v>
      </c>
      <c r="AE198">
        <f>WRs!O46</f>
        <v>128</v>
      </c>
      <c r="AF198">
        <f>WRs!P46</f>
        <v>-4</v>
      </c>
      <c r="AG198">
        <f>WRs!T46</f>
        <v>-4</v>
      </c>
      <c r="AH198">
        <f>WRs!R46</f>
        <v>-6</v>
      </c>
      <c r="AI198">
        <f t="shared" si="78"/>
        <v>-4</v>
      </c>
      <c r="AJ198" t="str">
        <f t="shared" si="96"/>
        <v>Jordan Addison</v>
      </c>
      <c r="AK198">
        <f t="shared" si="97"/>
        <v>-2</v>
      </c>
      <c r="AL198">
        <f t="shared" si="98"/>
        <v>-2</v>
      </c>
      <c r="AM198">
        <f t="shared" si="99"/>
        <v>-2</v>
      </c>
      <c r="AN198">
        <f t="shared" si="79"/>
        <v>1</v>
      </c>
      <c r="AO198">
        <f t="shared" si="80"/>
        <v>1</v>
      </c>
      <c r="AP198">
        <f t="shared" si="81"/>
        <v>1</v>
      </c>
      <c r="AQ198">
        <f t="shared" si="82"/>
        <v>1</v>
      </c>
    </row>
    <row r="199" spans="2:43" x14ac:dyDescent="0.35">
      <c r="B199" t="str">
        <f t="shared" si="83"/>
        <v xml:space="preserve">&lt;li&gt; Jaxon Smith-Njigba, WR, Seahawks. Bye: 10.  &lt;/li&gt;  </v>
      </c>
      <c r="C199" t="str">
        <f t="shared" si="84"/>
        <v xml:space="preserve">&lt;li&gt; Jaxon Smith-Njigba, WR, Seahawks. Bye: 10.  -- &lt;b&gt;$1&lt;/b&gt; &lt;/li&gt;  </v>
      </c>
      <c r="D199" t="str">
        <f t="shared" si="85"/>
        <v xml:space="preserve">&lt;li&gt; Jaxon Smith-Njigba, WR, Seahawks. Bye: 10.  -- &lt;b&gt;$1&lt;/b&gt; &lt;/li&gt;  </v>
      </c>
      <c r="E199" t="str">
        <f t="shared" si="86"/>
        <v xml:space="preserve">&lt;li&gt; Jaxon Smith-Njigba, WR, Seahawks. Bye: 10.  -- &lt;b&gt;$1&lt;/b&gt; &lt;/li&gt;  </v>
      </c>
      <c r="F199" t="str">
        <f t="shared" si="87"/>
        <v xml:space="preserve">&lt;li&gt; Jaxon Smith-Njigba, WR, Seahawks. Bye: 10.  -- &lt;b&gt;$1&lt;/b&gt; &lt;/li&gt;  </v>
      </c>
      <c r="G199" t="s">
        <v>139</v>
      </c>
      <c r="H199" t="s">
        <v>140</v>
      </c>
      <c r="I199" t="s">
        <v>141</v>
      </c>
      <c r="J199" t="s">
        <v>142</v>
      </c>
      <c r="K199" t="s">
        <v>143</v>
      </c>
      <c r="L199" t="s">
        <v>144</v>
      </c>
      <c r="M199" t="s">
        <v>145</v>
      </c>
      <c r="N199" t="s">
        <v>146</v>
      </c>
      <c r="O199" t="str">
        <f t="shared" si="88"/>
        <v xml:space="preserve">
</v>
      </c>
      <c r="P199" t="str">
        <f t="shared" si="89"/>
        <v xml:space="preserve"> </v>
      </c>
      <c r="Q199" t="str">
        <f t="shared" si="90"/>
        <v/>
      </c>
      <c r="R199" t="str">
        <f t="shared" si="91"/>
        <v/>
      </c>
      <c r="S199" t="str">
        <f t="shared" si="92"/>
        <v/>
      </c>
      <c r="T199" t="str">
        <f t="shared" si="93"/>
        <v/>
      </c>
      <c r="U199" t="str">
        <f t="shared" si="94"/>
        <v/>
      </c>
      <c r="V199">
        <f t="shared" si="95"/>
        <v>198</v>
      </c>
      <c r="W199" s="11" t="s">
        <v>147</v>
      </c>
      <c r="X199" s="12" t="s">
        <v>148</v>
      </c>
      <c r="Y199" s="12" t="s">
        <v>149</v>
      </c>
      <c r="Z199" s="12" t="s">
        <v>150</v>
      </c>
      <c r="AA199" s="1" t="str">
        <f>CONCATENATE(WRs!B47," ",WRs!A47)</f>
        <v>Jaxon Smith-Njigba</v>
      </c>
      <c r="AB199" t="str">
        <f>WRs!E47</f>
        <v>WR</v>
      </c>
      <c r="AC199" t="str">
        <f>WRs!C47</f>
        <v>Seahawks</v>
      </c>
      <c r="AD199">
        <f>WRs!D47</f>
        <v>10</v>
      </c>
      <c r="AE199">
        <f>WRs!O47</f>
        <v>123</v>
      </c>
      <c r="AF199">
        <f>WRs!P47</f>
        <v>-9</v>
      </c>
      <c r="AG199">
        <f>WRs!T47</f>
        <v>-6</v>
      </c>
      <c r="AH199">
        <f>WRs!R47</f>
        <v>-9</v>
      </c>
      <c r="AI199">
        <f t="shared" si="78"/>
        <v>-9</v>
      </c>
      <c r="AJ199" t="str">
        <f t="shared" si="96"/>
        <v>Jaxon Smith-Njigba</v>
      </c>
      <c r="AK199">
        <f t="shared" si="97"/>
        <v>-4</v>
      </c>
      <c r="AL199">
        <f t="shared" si="98"/>
        <v>-4</v>
      </c>
      <c r="AM199">
        <f t="shared" si="99"/>
        <v>-4</v>
      </c>
      <c r="AN199">
        <f t="shared" si="79"/>
        <v>1</v>
      </c>
      <c r="AO199">
        <f t="shared" si="80"/>
        <v>1</v>
      </c>
      <c r="AP199">
        <f t="shared" si="81"/>
        <v>1</v>
      </c>
      <c r="AQ199">
        <f t="shared" si="82"/>
        <v>1</v>
      </c>
    </row>
    <row r="200" spans="2:43" x14ac:dyDescent="0.35">
      <c r="B200" t="str">
        <f t="shared" si="83"/>
        <v xml:space="preserve">&lt;li&gt; Brian Thomas, WR, Jaguars. Bye: 12.  &lt;/li&gt;  </v>
      </c>
      <c r="C200" t="str">
        <f t="shared" si="84"/>
        <v xml:space="preserve">&lt;li&gt; Brian Thomas, WR, Jaguars. Bye: 12.  -- &lt;b&gt;$1&lt;/b&gt; &lt;/li&gt;  </v>
      </c>
      <c r="D200" t="str">
        <f t="shared" si="85"/>
        <v xml:space="preserve">&lt;li&gt; Brian Thomas, WR, Jaguars. Bye: 12.  -- &lt;b&gt;$1&lt;/b&gt; &lt;/li&gt;  </v>
      </c>
      <c r="E200" t="str">
        <f t="shared" si="86"/>
        <v xml:space="preserve">&lt;li&gt; Brian Thomas, WR, Jaguars. Bye: 12.  -- &lt;b&gt;$1&lt;/b&gt; &lt;/li&gt;  </v>
      </c>
      <c r="F200" t="str">
        <f t="shared" si="87"/>
        <v xml:space="preserve">&lt;li&gt; Brian Thomas, WR, Jaguars. Bye: 12.  -- &lt;b&gt;$1&lt;/b&gt; &lt;/li&gt;  </v>
      </c>
      <c r="G200" t="s">
        <v>139</v>
      </c>
      <c r="H200" t="s">
        <v>140</v>
      </c>
      <c r="I200" t="s">
        <v>141</v>
      </c>
      <c r="J200" t="s">
        <v>142</v>
      </c>
      <c r="K200" t="s">
        <v>143</v>
      </c>
      <c r="L200" t="s">
        <v>144</v>
      </c>
      <c r="M200" t="s">
        <v>145</v>
      </c>
      <c r="N200" t="s">
        <v>146</v>
      </c>
      <c r="O200" t="str">
        <f t="shared" si="88"/>
        <v xml:space="preserve">
</v>
      </c>
      <c r="P200" t="str">
        <f t="shared" si="89"/>
        <v xml:space="preserve"> </v>
      </c>
      <c r="Q200" t="str">
        <f t="shared" si="90"/>
        <v/>
      </c>
      <c r="R200" t="str">
        <f t="shared" si="91"/>
        <v/>
      </c>
      <c r="S200" t="str">
        <f t="shared" si="92"/>
        <v/>
      </c>
      <c r="T200" t="str">
        <f t="shared" si="93"/>
        <v/>
      </c>
      <c r="U200" t="str">
        <f t="shared" si="94"/>
        <v/>
      </c>
      <c r="V200">
        <f t="shared" si="95"/>
        <v>199</v>
      </c>
      <c r="W200" s="11" t="s">
        <v>147</v>
      </c>
      <c r="X200" s="12" t="s">
        <v>148</v>
      </c>
      <c r="Y200" s="12" t="s">
        <v>149</v>
      </c>
      <c r="Z200" s="12" t="s">
        <v>150</v>
      </c>
      <c r="AA200" s="1" t="str">
        <f>CONCATENATE(WRs!B48," ",WRs!A48)</f>
        <v>Brian Thomas</v>
      </c>
      <c r="AB200" t="str">
        <f>WRs!E48</f>
        <v>WR</v>
      </c>
      <c r="AC200" t="str">
        <f>WRs!C48</f>
        <v>Jaguars</v>
      </c>
      <c r="AD200">
        <f>WRs!D48</f>
        <v>12</v>
      </c>
      <c r="AE200">
        <f>WRs!O48</f>
        <v>134</v>
      </c>
      <c r="AF200">
        <f>WRs!P48</f>
        <v>2</v>
      </c>
      <c r="AG200">
        <f>WRs!T48</f>
        <v>1</v>
      </c>
      <c r="AH200">
        <f>WRs!R48</f>
        <v>-10</v>
      </c>
      <c r="AI200">
        <f t="shared" si="78"/>
        <v>2</v>
      </c>
      <c r="AJ200" t="str">
        <f t="shared" si="96"/>
        <v>Brian Thomas</v>
      </c>
      <c r="AK200">
        <f t="shared" si="97"/>
        <v>1</v>
      </c>
      <c r="AL200">
        <f t="shared" si="98"/>
        <v>1</v>
      </c>
      <c r="AM200">
        <f t="shared" si="99"/>
        <v>1</v>
      </c>
      <c r="AN200">
        <f t="shared" si="79"/>
        <v>1</v>
      </c>
      <c r="AO200">
        <f t="shared" si="80"/>
        <v>1</v>
      </c>
      <c r="AP200">
        <f t="shared" si="81"/>
        <v>1</v>
      </c>
      <c r="AQ200">
        <f t="shared" si="82"/>
        <v>1</v>
      </c>
    </row>
    <row r="201" spans="2:43" x14ac:dyDescent="0.35">
      <c r="B201" t="str">
        <f t="shared" si="83"/>
        <v xml:space="preserve">&lt;li&gt; Joshua Palmer, WR, Chargers. Bye: 5.  &lt;/li&gt; 
&lt;br&gt;&lt;br&gt;
</v>
      </c>
      <c r="C201" t="str">
        <f t="shared" si="84"/>
        <v xml:space="preserve">&lt;li&gt; Joshua Palmer, WR, Chargers. Bye: 5.  -- &lt;b&gt;$1&lt;/b&gt; &lt;/li&gt; 
&lt;br&gt;&lt;br&gt;
</v>
      </c>
      <c r="D201" t="str">
        <f t="shared" si="85"/>
        <v xml:space="preserve">&lt;li&gt; Joshua Palmer, WR, Chargers. Bye: 5.  -- &lt;b&gt;$1&lt;/b&gt; &lt;/li&gt; 
&lt;br&gt;&lt;br&gt;
</v>
      </c>
      <c r="E201" t="str">
        <f t="shared" si="86"/>
        <v xml:space="preserve">&lt;li&gt; Joshua Palmer, WR, Chargers. Bye: 5.  -- &lt;b&gt;$1&lt;/b&gt; &lt;/li&gt; 
&lt;br&gt;&lt;br&gt;
</v>
      </c>
      <c r="F201" t="str">
        <f t="shared" si="87"/>
        <v xml:space="preserve">&lt;li&gt; Joshua Palmer, WR, Chargers. Bye: 5.  -- &lt;b&gt;$1&lt;/b&gt; &lt;/li&gt; 
&lt;br&gt;&lt;br&gt;
</v>
      </c>
      <c r="G201" t="s">
        <v>139</v>
      </c>
      <c r="H201" t="s">
        <v>140</v>
      </c>
      <c r="I201" t="s">
        <v>141</v>
      </c>
      <c r="J201" t="s">
        <v>142</v>
      </c>
      <c r="K201" t="s">
        <v>143</v>
      </c>
      <c r="L201" t="s">
        <v>144</v>
      </c>
      <c r="M201" t="s">
        <v>145</v>
      </c>
      <c r="N201" t="s">
        <v>146</v>
      </c>
      <c r="O201" t="str">
        <f t="shared" si="88"/>
        <v xml:space="preserve">
</v>
      </c>
      <c r="P201" t="str">
        <f t="shared" si="89"/>
        <v xml:space="preserve">
&lt;br&gt;&lt;br&gt;
</v>
      </c>
      <c r="Q201" t="str">
        <f t="shared" si="90"/>
        <v/>
      </c>
      <c r="R201" t="str">
        <f t="shared" si="91"/>
        <v/>
      </c>
      <c r="S201" t="str">
        <f t="shared" si="92"/>
        <v/>
      </c>
      <c r="T201" t="str">
        <f t="shared" si="93"/>
        <v/>
      </c>
      <c r="U201" t="str">
        <f t="shared" si="94"/>
        <v/>
      </c>
      <c r="V201">
        <f t="shared" si="95"/>
        <v>200</v>
      </c>
      <c r="W201" s="11" t="s">
        <v>147</v>
      </c>
      <c r="X201" s="12" t="s">
        <v>148</v>
      </c>
      <c r="Y201" s="12" t="s">
        <v>149</v>
      </c>
      <c r="Z201" s="12" t="s">
        <v>150</v>
      </c>
      <c r="AA201" s="1" t="str">
        <f>CONCATENATE(WRs!B49," ",WRs!A49)</f>
        <v>Joshua Palmer</v>
      </c>
      <c r="AB201" t="str">
        <f>WRs!E49</f>
        <v>WR</v>
      </c>
      <c r="AC201" t="str">
        <f>WRs!C49</f>
        <v>Chargers</v>
      </c>
      <c r="AD201">
        <f>WRs!D49</f>
        <v>5</v>
      </c>
      <c r="AE201">
        <f>WRs!O49</f>
        <v>130</v>
      </c>
      <c r="AF201">
        <f>WRs!P49</f>
        <v>-2</v>
      </c>
      <c r="AG201">
        <f>WRs!T49</f>
        <v>-3</v>
      </c>
      <c r="AH201">
        <f>WRs!R49</f>
        <v>-11</v>
      </c>
      <c r="AI201">
        <f t="shared" si="78"/>
        <v>-2</v>
      </c>
      <c r="AJ201" t="str">
        <f t="shared" si="96"/>
        <v>Joshua Palmer</v>
      </c>
      <c r="AK201">
        <f t="shared" si="97"/>
        <v>-1</v>
      </c>
      <c r="AL201">
        <f t="shared" si="98"/>
        <v>-1</v>
      </c>
      <c r="AM201">
        <f t="shared" si="99"/>
        <v>-1</v>
      </c>
      <c r="AN201">
        <f t="shared" si="79"/>
        <v>1</v>
      </c>
      <c r="AO201">
        <f t="shared" si="80"/>
        <v>1</v>
      </c>
      <c r="AP201">
        <f t="shared" si="81"/>
        <v>1</v>
      </c>
      <c r="AQ201">
        <f t="shared" si="82"/>
        <v>1</v>
      </c>
    </row>
    <row r="202" spans="2:43" x14ac:dyDescent="0.35">
      <c r="B202" t="str">
        <f t="shared" si="83"/>
        <v xml:space="preserve">&lt;li&gt; Khalil Shakir, WR, Bills. Bye: 12.  &lt;/li&gt;  </v>
      </c>
      <c r="C202" t="str">
        <f t="shared" si="84"/>
        <v xml:space="preserve">&lt;li&gt; Khalil Shakir, WR, Bills. Bye: 12.  -- &lt;b&gt;$1&lt;/b&gt; &lt;/li&gt;  </v>
      </c>
      <c r="D202" t="str">
        <f t="shared" si="85"/>
        <v xml:space="preserve">&lt;li&gt; Khalil Shakir, WR, Bills. Bye: 12.  -- &lt;b&gt;$1&lt;/b&gt; &lt;/li&gt;  </v>
      </c>
      <c r="E202" t="str">
        <f t="shared" si="86"/>
        <v xml:space="preserve">&lt;li&gt; Khalil Shakir, WR, Bills. Bye: 12.  -- &lt;b&gt;$1&lt;/b&gt; &lt;/li&gt;  </v>
      </c>
      <c r="F202" t="str">
        <f t="shared" si="87"/>
        <v xml:space="preserve">&lt;li&gt; Khalil Shakir, WR, Bills. Bye: 12.  -- &lt;b&gt;$1&lt;/b&gt; &lt;/li&gt;  </v>
      </c>
      <c r="G202" t="s">
        <v>139</v>
      </c>
      <c r="H202" t="s">
        <v>140</v>
      </c>
      <c r="I202" t="s">
        <v>141</v>
      </c>
      <c r="J202" t="s">
        <v>142</v>
      </c>
      <c r="K202" t="s">
        <v>143</v>
      </c>
      <c r="L202" t="s">
        <v>144</v>
      </c>
      <c r="M202" t="s">
        <v>145</v>
      </c>
      <c r="N202" t="s">
        <v>146</v>
      </c>
      <c r="O202" t="str">
        <f t="shared" si="88"/>
        <v xml:space="preserve">
</v>
      </c>
      <c r="P202" t="str">
        <f t="shared" si="89"/>
        <v xml:space="preserve"> </v>
      </c>
      <c r="Q202" t="str">
        <f t="shared" si="90"/>
        <v/>
      </c>
      <c r="R202" t="str">
        <f t="shared" si="91"/>
        <v/>
      </c>
      <c r="S202" t="str">
        <f t="shared" si="92"/>
        <v/>
      </c>
      <c r="T202" t="str">
        <f t="shared" si="93"/>
        <v/>
      </c>
      <c r="U202" t="str">
        <f t="shared" si="94"/>
        <v/>
      </c>
      <c r="V202">
        <f t="shared" si="95"/>
        <v>201</v>
      </c>
      <c r="W202" s="11" t="s">
        <v>147</v>
      </c>
      <c r="X202" s="12" t="s">
        <v>148</v>
      </c>
      <c r="Y202" s="12" t="s">
        <v>149</v>
      </c>
      <c r="Z202" s="12" t="s">
        <v>150</v>
      </c>
      <c r="AA202" s="1" t="str">
        <f>CONCATENATE(WRs!B50," ",WRs!A50)</f>
        <v>Khalil Shakir</v>
      </c>
      <c r="AB202" t="str">
        <f>WRs!E50</f>
        <v>WR</v>
      </c>
      <c r="AC202" t="str">
        <f>WRs!C50</f>
        <v>Bills</v>
      </c>
      <c r="AD202">
        <f>WRs!D50</f>
        <v>12</v>
      </c>
      <c r="AE202">
        <f>WRs!O50</f>
        <v>129</v>
      </c>
      <c r="AF202">
        <f>WRs!P50</f>
        <v>-3</v>
      </c>
      <c r="AG202">
        <f>WRs!T50</f>
        <v>-3</v>
      </c>
      <c r="AH202">
        <f>WRs!R50</f>
        <v>-12</v>
      </c>
      <c r="AI202">
        <f t="shared" si="78"/>
        <v>-3</v>
      </c>
      <c r="AJ202" t="str">
        <f t="shared" si="96"/>
        <v>Khalil Shakir</v>
      </c>
      <c r="AK202">
        <f t="shared" si="97"/>
        <v>-1</v>
      </c>
      <c r="AL202">
        <f t="shared" si="98"/>
        <v>-2</v>
      </c>
      <c r="AM202">
        <f t="shared" si="99"/>
        <v>-2</v>
      </c>
      <c r="AN202">
        <f t="shared" si="79"/>
        <v>1</v>
      </c>
      <c r="AO202">
        <f t="shared" si="80"/>
        <v>1</v>
      </c>
      <c r="AP202">
        <f t="shared" si="81"/>
        <v>1</v>
      </c>
      <c r="AQ202">
        <f t="shared" si="82"/>
        <v>1</v>
      </c>
    </row>
    <row r="203" spans="2:43" x14ac:dyDescent="0.35">
      <c r="B203" t="str">
        <f t="shared" si="83"/>
        <v xml:space="preserve">&lt;li&gt; Tim Patrick, WR, Broncos. Bye: 14.  &lt;/li&gt;  </v>
      </c>
      <c r="C203" t="str">
        <f t="shared" si="84"/>
        <v xml:space="preserve">&lt;li&gt; Tim Patrick, WR, Broncos. Bye: 14.  -- &lt;b&gt;$1&lt;/b&gt; &lt;/li&gt;  </v>
      </c>
      <c r="D203" t="str">
        <f t="shared" si="85"/>
        <v xml:space="preserve">&lt;li&gt; Tim Patrick, WR, Broncos. Bye: 14.  -- &lt;b&gt;$1&lt;/b&gt; &lt;/li&gt;  </v>
      </c>
      <c r="E203" t="str">
        <f t="shared" si="86"/>
        <v xml:space="preserve">&lt;li&gt; Tim Patrick, WR, Broncos. Bye: 14.  -- &lt;b&gt;$1&lt;/b&gt; &lt;/li&gt;  </v>
      </c>
      <c r="F203" t="str">
        <f t="shared" si="87"/>
        <v xml:space="preserve">&lt;li&gt; Tim Patrick, WR, Broncos. Bye: 14.  -- &lt;b&gt;$1&lt;/b&gt; &lt;/li&gt;  </v>
      </c>
      <c r="G203" t="s">
        <v>139</v>
      </c>
      <c r="H203" t="s">
        <v>140</v>
      </c>
      <c r="I203" t="s">
        <v>141</v>
      </c>
      <c r="J203" t="s">
        <v>142</v>
      </c>
      <c r="K203" t="s">
        <v>143</v>
      </c>
      <c r="L203" t="s">
        <v>144</v>
      </c>
      <c r="M203" t="s">
        <v>145</v>
      </c>
      <c r="N203" t="s">
        <v>146</v>
      </c>
      <c r="O203" t="str">
        <f t="shared" si="88"/>
        <v xml:space="preserve">
</v>
      </c>
      <c r="P203" t="str">
        <f t="shared" si="89"/>
        <v xml:space="preserve"> </v>
      </c>
      <c r="Q203" t="str">
        <f t="shared" si="90"/>
        <v/>
      </c>
      <c r="R203" t="str">
        <f t="shared" si="91"/>
        <v/>
      </c>
      <c r="S203" t="str">
        <f t="shared" si="92"/>
        <v/>
      </c>
      <c r="T203" t="str">
        <f t="shared" si="93"/>
        <v/>
      </c>
      <c r="U203" t="str">
        <f t="shared" si="94"/>
        <v/>
      </c>
      <c r="V203">
        <f t="shared" si="95"/>
        <v>202</v>
      </c>
      <c r="W203" s="11" t="s">
        <v>147</v>
      </c>
      <c r="X203" s="12" t="s">
        <v>148</v>
      </c>
      <c r="Y203" s="12" t="s">
        <v>149</v>
      </c>
      <c r="Z203" s="12" t="s">
        <v>150</v>
      </c>
      <c r="AA203" s="1" t="str">
        <f>CONCATENATE(WRs!B51," ",WRs!A51)</f>
        <v>Tim Patrick</v>
      </c>
      <c r="AB203" t="str">
        <f>WRs!E51</f>
        <v>WR</v>
      </c>
      <c r="AC203" t="str">
        <f>WRs!C51</f>
        <v>Broncos</v>
      </c>
      <c r="AD203">
        <f>WRs!D51</f>
        <v>14</v>
      </c>
      <c r="AE203">
        <f>WRs!O51</f>
        <v>129</v>
      </c>
      <c r="AF203">
        <f>WRs!P51</f>
        <v>-3</v>
      </c>
      <c r="AG203">
        <f>WRs!T51</f>
        <v>-3</v>
      </c>
      <c r="AH203">
        <f>WRs!R51</f>
        <v>-13</v>
      </c>
      <c r="AI203">
        <f t="shared" si="78"/>
        <v>-3</v>
      </c>
      <c r="AJ203" t="str">
        <f t="shared" si="96"/>
        <v>Tim Patrick</v>
      </c>
      <c r="AK203">
        <f t="shared" si="97"/>
        <v>-1</v>
      </c>
      <c r="AL203">
        <f t="shared" si="98"/>
        <v>-2</v>
      </c>
      <c r="AM203">
        <f t="shared" si="99"/>
        <v>-2</v>
      </c>
      <c r="AN203">
        <f t="shared" si="79"/>
        <v>1</v>
      </c>
      <c r="AO203">
        <f t="shared" si="80"/>
        <v>1</v>
      </c>
      <c r="AP203">
        <f t="shared" si="81"/>
        <v>1</v>
      </c>
      <c r="AQ203">
        <f t="shared" si="82"/>
        <v>1</v>
      </c>
    </row>
    <row r="204" spans="2:43" x14ac:dyDescent="0.35">
      <c r="B204" t="str">
        <f t="shared" si="83"/>
        <v xml:space="preserve">&lt;li&gt; Romeo Doubs, WR, Packers. Bye: 10.  &lt;/li&gt;  </v>
      </c>
      <c r="C204" t="str">
        <f t="shared" si="84"/>
        <v xml:space="preserve">&lt;li&gt; Romeo Doubs, WR, Packers. Bye: 10.  -- &lt;b&gt;$1&lt;/b&gt; &lt;/li&gt;  </v>
      </c>
      <c r="D204" t="str">
        <f t="shared" si="85"/>
        <v xml:space="preserve">&lt;li&gt; Romeo Doubs, WR, Packers. Bye: 10.  -- &lt;b&gt;$1&lt;/b&gt; &lt;/li&gt;  </v>
      </c>
      <c r="E204" t="str">
        <f t="shared" si="86"/>
        <v xml:space="preserve">&lt;li&gt; Romeo Doubs, WR, Packers. Bye: 10.  -- &lt;b&gt;$1&lt;/b&gt; &lt;/li&gt;  </v>
      </c>
      <c r="F204" t="str">
        <f t="shared" si="87"/>
        <v xml:space="preserve">&lt;li&gt; Romeo Doubs, WR, Packers. Bye: 10.  -- &lt;b&gt;$1&lt;/b&gt; &lt;/li&gt;  </v>
      </c>
      <c r="G204" t="s">
        <v>139</v>
      </c>
      <c r="H204" t="s">
        <v>140</v>
      </c>
      <c r="I204" t="s">
        <v>141</v>
      </c>
      <c r="J204" t="s">
        <v>142</v>
      </c>
      <c r="K204" t="s">
        <v>143</v>
      </c>
      <c r="L204" t="s">
        <v>144</v>
      </c>
      <c r="M204" t="s">
        <v>145</v>
      </c>
      <c r="N204" t="s">
        <v>146</v>
      </c>
      <c r="O204" t="str">
        <f t="shared" si="88"/>
        <v xml:space="preserve">
</v>
      </c>
      <c r="P204" t="str">
        <f t="shared" si="89"/>
        <v xml:space="preserve"> </v>
      </c>
      <c r="Q204" t="str">
        <f t="shared" si="90"/>
        <v/>
      </c>
      <c r="R204" t="str">
        <f t="shared" si="91"/>
        <v/>
      </c>
      <c r="S204" t="str">
        <f t="shared" si="92"/>
        <v/>
      </c>
      <c r="T204" t="str">
        <f t="shared" si="93"/>
        <v/>
      </c>
      <c r="U204" t="str">
        <f t="shared" si="94"/>
        <v/>
      </c>
      <c r="V204">
        <f t="shared" si="95"/>
        <v>203</v>
      </c>
      <c r="W204" s="11" t="s">
        <v>147</v>
      </c>
      <c r="X204" s="12" t="s">
        <v>148</v>
      </c>
      <c r="Y204" s="12" t="s">
        <v>149</v>
      </c>
      <c r="Z204" s="12" t="s">
        <v>150</v>
      </c>
      <c r="AA204" s="1" t="str">
        <f>CONCATENATE(WRs!B52," ",WRs!A52)</f>
        <v>Romeo Doubs</v>
      </c>
      <c r="AB204" t="str">
        <f>WRs!E52</f>
        <v>WR</v>
      </c>
      <c r="AC204" t="str">
        <f>WRs!C52</f>
        <v>Packers</v>
      </c>
      <c r="AD204">
        <f>WRs!D52</f>
        <v>10</v>
      </c>
      <c r="AE204">
        <f>WRs!O52</f>
        <v>123</v>
      </c>
      <c r="AF204">
        <f>WRs!P52</f>
        <v>-9</v>
      </c>
      <c r="AG204">
        <f>WRs!T52</f>
        <v>-2</v>
      </c>
      <c r="AH204">
        <f>WRs!R52</f>
        <v>-16</v>
      </c>
      <c r="AI204">
        <f t="shared" si="78"/>
        <v>-9</v>
      </c>
      <c r="AJ204" t="str">
        <f t="shared" si="96"/>
        <v>Romeo Doubs</v>
      </c>
      <c r="AK204">
        <f t="shared" si="97"/>
        <v>-4</v>
      </c>
      <c r="AL204">
        <f t="shared" si="98"/>
        <v>-4</v>
      </c>
      <c r="AM204">
        <f t="shared" si="99"/>
        <v>-4</v>
      </c>
      <c r="AN204">
        <f t="shared" si="79"/>
        <v>1</v>
      </c>
      <c r="AO204">
        <f t="shared" si="80"/>
        <v>1</v>
      </c>
      <c r="AP204">
        <f t="shared" si="81"/>
        <v>1</v>
      </c>
      <c r="AQ204">
        <f t="shared" si="82"/>
        <v>1</v>
      </c>
    </row>
    <row r="205" spans="2:43" x14ac:dyDescent="0.35">
      <c r="B205" t="str">
        <f t="shared" si="83"/>
        <v xml:space="preserve">&lt;li&gt; DeAndre Hopkins, WR, Titans. Bye: 5.  &lt;/li&gt;  </v>
      </c>
      <c r="C205" t="str">
        <f t="shared" si="84"/>
        <v xml:space="preserve">&lt;li&gt; DeAndre Hopkins, WR, Titans. Bye: 5.  -- &lt;b&gt;$1&lt;/b&gt; &lt;/li&gt;  </v>
      </c>
      <c r="D205" t="str">
        <f t="shared" si="85"/>
        <v xml:space="preserve">&lt;li&gt; DeAndre Hopkins, WR, Titans. Bye: 5.  -- &lt;b&gt;$1&lt;/b&gt; &lt;/li&gt;  </v>
      </c>
      <c r="E205" t="str">
        <f t="shared" si="86"/>
        <v xml:space="preserve">&lt;li&gt; DeAndre Hopkins, WR, Titans. Bye: 5.  -- &lt;b&gt;$1&lt;/b&gt; &lt;/li&gt;  </v>
      </c>
      <c r="F205" t="str">
        <f t="shared" si="87"/>
        <v xml:space="preserve">&lt;li&gt; DeAndre Hopkins, WR, Titans. Bye: 5.  -- &lt;b&gt;$1&lt;/b&gt; &lt;/li&gt;  </v>
      </c>
      <c r="G205" t="s">
        <v>139</v>
      </c>
      <c r="H205" t="s">
        <v>140</v>
      </c>
      <c r="I205" t="s">
        <v>141</v>
      </c>
      <c r="J205" t="s">
        <v>142</v>
      </c>
      <c r="K205" t="s">
        <v>143</v>
      </c>
      <c r="L205" t="s">
        <v>144</v>
      </c>
      <c r="M205" t="s">
        <v>145</v>
      </c>
      <c r="N205" t="s">
        <v>146</v>
      </c>
      <c r="O205" t="str">
        <f t="shared" si="88"/>
        <v xml:space="preserve">
</v>
      </c>
      <c r="P205" t="str">
        <f t="shared" si="89"/>
        <v xml:space="preserve"> </v>
      </c>
      <c r="Q205" t="str">
        <f t="shared" si="90"/>
        <v/>
      </c>
      <c r="R205" t="str">
        <f t="shared" si="91"/>
        <v/>
      </c>
      <c r="S205" t="str">
        <f t="shared" si="92"/>
        <v/>
      </c>
      <c r="T205" t="str">
        <f t="shared" si="93"/>
        <v/>
      </c>
      <c r="U205" t="str">
        <f t="shared" si="94"/>
        <v/>
      </c>
      <c r="V205">
        <f t="shared" si="95"/>
        <v>204</v>
      </c>
      <c r="W205" s="11" t="s">
        <v>147</v>
      </c>
      <c r="X205" s="12" t="s">
        <v>148</v>
      </c>
      <c r="Y205" s="12" t="s">
        <v>149</v>
      </c>
      <c r="Z205" s="12" t="s">
        <v>150</v>
      </c>
      <c r="AA205" s="1" t="str">
        <f>CONCATENATE(WRs!B53," ",WRs!A53)</f>
        <v>DeAndre Hopkins</v>
      </c>
      <c r="AB205" t="str">
        <f>WRs!E53</f>
        <v>WR</v>
      </c>
      <c r="AC205" t="str">
        <f>WRs!C53</f>
        <v>Titans</v>
      </c>
      <c r="AD205">
        <f>WRs!D53</f>
        <v>5</v>
      </c>
      <c r="AE205">
        <f>WRs!O53</f>
        <v>124</v>
      </c>
      <c r="AF205">
        <f>WRs!P53</f>
        <v>-8</v>
      </c>
      <c r="AG205">
        <f>WRs!T53</f>
        <v>-5</v>
      </c>
      <c r="AH205">
        <f>WRs!R53</f>
        <v>-18</v>
      </c>
      <c r="AI205">
        <f t="shared" si="78"/>
        <v>-8</v>
      </c>
      <c r="AJ205" t="str">
        <f t="shared" si="96"/>
        <v>DeAndre Hopkins</v>
      </c>
      <c r="AK205">
        <f t="shared" si="97"/>
        <v>-4</v>
      </c>
      <c r="AL205">
        <f t="shared" si="98"/>
        <v>-3</v>
      </c>
      <c r="AM205">
        <f t="shared" si="99"/>
        <v>-4</v>
      </c>
      <c r="AN205">
        <f t="shared" si="79"/>
        <v>1</v>
      </c>
      <c r="AO205">
        <f t="shared" si="80"/>
        <v>1</v>
      </c>
      <c r="AP205">
        <f t="shared" si="81"/>
        <v>1</v>
      </c>
      <c r="AQ205">
        <f t="shared" si="82"/>
        <v>1</v>
      </c>
    </row>
    <row r="206" spans="2:43" x14ac:dyDescent="0.35">
      <c r="B206" t="str">
        <f t="shared" si="83"/>
        <v xml:space="preserve">&lt;li&gt; Mike Williams, WR, Jets. Bye: 12.  &lt;/li&gt; 
&lt;br&gt;&lt;br&gt;
</v>
      </c>
      <c r="C206" t="str">
        <f t="shared" si="84"/>
        <v xml:space="preserve">&lt;li&gt; Mike Williams, WR, Jets. Bye: 12.  -- &lt;b&gt;$1&lt;/b&gt; &lt;/li&gt; 
&lt;br&gt;&lt;br&gt;
</v>
      </c>
      <c r="D206" t="str">
        <f t="shared" si="85"/>
        <v xml:space="preserve">&lt;li&gt; Mike Williams, WR, Jets. Bye: 12.  -- &lt;b&gt;$1&lt;/b&gt; &lt;/li&gt; 
&lt;br&gt;&lt;br&gt;
</v>
      </c>
      <c r="E206" t="str">
        <f t="shared" si="86"/>
        <v xml:space="preserve">&lt;li&gt; Mike Williams, WR, Jets. Bye: 12.  -- &lt;b&gt;$1&lt;/b&gt; &lt;/li&gt; 
&lt;br&gt;&lt;br&gt;
</v>
      </c>
      <c r="F206" t="str">
        <f t="shared" si="87"/>
        <v xml:space="preserve">&lt;li&gt; Mike Williams, WR, Jets. Bye: 12.  -- &lt;b&gt;$1&lt;/b&gt; &lt;/li&gt; 
&lt;br&gt;&lt;br&gt;
</v>
      </c>
      <c r="G206" t="s">
        <v>139</v>
      </c>
      <c r="H206" t="s">
        <v>140</v>
      </c>
      <c r="I206" t="s">
        <v>141</v>
      </c>
      <c r="J206" t="s">
        <v>142</v>
      </c>
      <c r="K206" t="s">
        <v>143</v>
      </c>
      <c r="L206" t="s">
        <v>144</v>
      </c>
      <c r="M206" t="s">
        <v>145</v>
      </c>
      <c r="N206" t="s">
        <v>146</v>
      </c>
      <c r="O206" t="str">
        <f t="shared" si="88"/>
        <v xml:space="preserve">
</v>
      </c>
      <c r="P206" t="str">
        <f t="shared" si="89"/>
        <v xml:space="preserve">
&lt;br&gt;&lt;br&gt;
</v>
      </c>
      <c r="Q206" t="str">
        <f t="shared" si="90"/>
        <v/>
      </c>
      <c r="R206" t="str">
        <f t="shared" si="91"/>
        <v/>
      </c>
      <c r="S206" t="str">
        <f t="shared" si="92"/>
        <v/>
      </c>
      <c r="T206" t="str">
        <f t="shared" si="93"/>
        <v/>
      </c>
      <c r="U206" t="str">
        <f t="shared" si="94"/>
        <v/>
      </c>
      <c r="V206">
        <f t="shared" si="95"/>
        <v>205</v>
      </c>
      <c r="W206" s="11" t="s">
        <v>147</v>
      </c>
      <c r="X206" s="12" t="s">
        <v>148</v>
      </c>
      <c r="Y206" s="12" t="s">
        <v>149</v>
      </c>
      <c r="Z206" s="12" t="s">
        <v>150</v>
      </c>
      <c r="AA206" s="1" t="str">
        <f>CONCATENATE(WRs!B54," ",WRs!A54)</f>
        <v>Mike Williams</v>
      </c>
      <c r="AB206" t="str">
        <f>WRs!E54</f>
        <v>WR</v>
      </c>
      <c r="AC206" t="str">
        <f>WRs!C54</f>
        <v>Jets</v>
      </c>
      <c r="AD206">
        <f>WRs!D54</f>
        <v>12</v>
      </c>
      <c r="AE206">
        <f>WRs!O54</f>
        <v>126</v>
      </c>
      <c r="AF206">
        <f>WRs!P54</f>
        <v>-6</v>
      </c>
      <c r="AG206">
        <f>WRs!T54</f>
        <v>-4</v>
      </c>
      <c r="AH206">
        <f>WRs!R54</f>
        <v>-19</v>
      </c>
      <c r="AI206">
        <f t="shared" si="78"/>
        <v>-6</v>
      </c>
      <c r="AJ206" t="str">
        <f t="shared" si="96"/>
        <v>Mike Williams</v>
      </c>
      <c r="AK206">
        <f t="shared" si="97"/>
        <v>-3</v>
      </c>
      <c r="AL206">
        <f t="shared" si="98"/>
        <v>-3</v>
      </c>
      <c r="AM206">
        <f t="shared" si="99"/>
        <v>-3</v>
      </c>
      <c r="AN206">
        <f t="shared" si="79"/>
        <v>1</v>
      </c>
      <c r="AO206">
        <f t="shared" si="80"/>
        <v>1</v>
      </c>
      <c r="AP206">
        <f t="shared" si="81"/>
        <v>1</v>
      </c>
      <c r="AQ206">
        <f t="shared" si="82"/>
        <v>1</v>
      </c>
    </row>
    <row r="207" spans="2:43" x14ac:dyDescent="0.35">
      <c r="B207" t="str">
        <f t="shared" si="83"/>
        <v xml:space="preserve">&lt;li&gt; Tyler Lockett, WR, Seahawks. Bye: 10.  &lt;/li&gt;  </v>
      </c>
      <c r="C207" t="str">
        <f t="shared" si="84"/>
        <v xml:space="preserve">&lt;li&gt; Tyler Lockett, WR, Seahawks. Bye: 10.  -- &lt;b&gt;$1&lt;/b&gt; &lt;/li&gt;  </v>
      </c>
      <c r="D207" t="str">
        <f t="shared" si="85"/>
        <v xml:space="preserve">&lt;li&gt; Tyler Lockett, WR, Seahawks. Bye: 10.  -- &lt;b&gt;$1&lt;/b&gt; &lt;/li&gt;  </v>
      </c>
      <c r="E207" t="str">
        <f t="shared" si="86"/>
        <v xml:space="preserve">&lt;li&gt; Tyler Lockett, WR, Seahawks. Bye: 10.  -- &lt;b&gt;$1&lt;/b&gt; &lt;/li&gt;  </v>
      </c>
      <c r="F207" t="str">
        <f t="shared" si="87"/>
        <v xml:space="preserve">&lt;li&gt; Tyler Lockett, WR, Seahawks. Bye: 10.  -- &lt;b&gt;$1&lt;/b&gt; &lt;/li&gt;  </v>
      </c>
      <c r="G207" t="s">
        <v>139</v>
      </c>
      <c r="H207" t="s">
        <v>140</v>
      </c>
      <c r="I207" t="s">
        <v>141</v>
      </c>
      <c r="J207" t="s">
        <v>142</v>
      </c>
      <c r="K207" t="s">
        <v>143</v>
      </c>
      <c r="L207" t="s">
        <v>144</v>
      </c>
      <c r="M207" t="s">
        <v>145</v>
      </c>
      <c r="N207" t="s">
        <v>146</v>
      </c>
      <c r="O207" t="str">
        <f t="shared" si="88"/>
        <v xml:space="preserve">
</v>
      </c>
      <c r="P207" t="str">
        <f t="shared" si="89"/>
        <v xml:space="preserve"> </v>
      </c>
      <c r="Q207" t="str">
        <f t="shared" si="90"/>
        <v/>
      </c>
      <c r="R207" t="str">
        <f t="shared" si="91"/>
        <v/>
      </c>
      <c r="S207" t="str">
        <f t="shared" si="92"/>
        <v/>
      </c>
      <c r="T207" t="str">
        <f t="shared" si="93"/>
        <v/>
      </c>
      <c r="U207" t="str">
        <f t="shared" si="94"/>
        <v/>
      </c>
      <c r="V207">
        <f t="shared" si="95"/>
        <v>206</v>
      </c>
      <c r="W207" s="11" t="s">
        <v>147</v>
      </c>
      <c r="X207" s="12" t="s">
        <v>148</v>
      </c>
      <c r="Y207" s="12" t="s">
        <v>149</v>
      </c>
      <c r="Z207" s="12" t="s">
        <v>150</v>
      </c>
      <c r="AA207" s="1" t="str">
        <f>CONCATENATE(WRs!B55," ",WRs!A55)</f>
        <v>Tyler Lockett</v>
      </c>
      <c r="AB207" t="str">
        <f>WRs!E55</f>
        <v>WR</v>
      </c>
      <c r="AC207" t="str">
        <f>WRs!C55</f>
        <v>Seahawks</v>
      </c>
      <c r="AD207">
        <f>WRs!D55</f>
        <v>10</v>
      </c>
      <c r="AE207">
        <f>WRs!O55</f>
        <v>117</v>
      </c>
      <c r="AF207">
        <f>WRs!P55</f>
        <v>-15</v>
      </c>
      <c r="AG207">
        <f>WRs!T55</f>
        <v>-12</v>
      </c>
      <c r="AH207">
        <f>WRs!R55</f>
        <v>-21</v>
      </c>
      <c r="AI207">
        <f t="shared" si="78"/>
        <v>-15</v>
      </c>
      <c r="AJ207" t="str">
        <f t="shared" si="96"/>
        <v>Tyler Lockett</v>
      </c>
      <c r="AK207">
        <f t="shared" si="97"/>
        <v>-7</v>
      </c>
      <c r="AL207">
        <f t="shared" si="98"/>
        <v>-6</v>
      </c>
      <c r="AM207">
        <f t="shared" si="99"/>
        <v>-6</v>
      </c>
      <c r="AN207">
        <f t="shared" si="79"/>
        <v>1</v>
      </c>
      <c r="AO207">
        <f t="shared" si="80"/>
        <v>1</v>
      </c>
      <c r="AP207">
        <f t="shared" si="81"/>
        <v>1</v>
      </c>
      <c r="AQ207">
        <f t="shared" si="82"/>
        <v>1</v>
      </c>
    </row>
    <row r="208" spans="2:43" x14ac:dyDescent="0.35">
      <c r="B208" t="str">
        <f t="shared" si="83"/>
        <v xml:space="preserve">&lt;li&gt; Tyler Boyd, WR, Titans. Bye: 5.  &lt;/li&gt;  </v>
      </c>
      <c r="C208" t="str">
        <f t="shared" si="84"/>
        <v xml:space="preserve">&lt;li&gt; Tyler Boyd, WR, Titans. Bye: 5.  -- &lt;b&gt;$1&lt;/b&gt; &lt;/li&gt;  </v>
      </c>
      <c r="D208" t="str">
        <f t="shared" si="85"/>
        <v xml:space="preserve">&lt;li&gt; Tyler Boyd, WR, Titans. Bye: 5.  -- &lt;b&gt;$1&lt;/b&gt; &lt;/li&gt;  </v>
      </c>
      <c r="E208" t="str">
        <f t="shared" si="86"/>
        <v xml:space="preserve">&lt;li&gt; Tyler Boyd, WR, Titans. Bye: 5.  -- &lt;b&gt;$1&lt;/b&gt; &lt;/li&gt;  </v>
      </c>
      <c r="F208" t="str">
        <f t="shared" si="87"/>
        <v xml:space="preserve">&lt;li&gt; Tyler Boyd, WR, Titans. Bye: 5.  -- &lt;b&gt;$1&lt;/b&gt; &lt;/li&gt;  </v>
      </c>
      <c r="G208" t="s">
        <v>139</v>
      </c>
      <c r="H208" t="s">
        <v>140</v>
      </c>
      <c r="I208" t="s">
        <v>141</v>
      </c>
      <c r="J208" t="s">
        <v>142</v>
      </c>
      <c r="K208" t="s">
        <v>143</v>
      </c>
      <c r="L208" t="s">
        <v>144</v>
      </c>
      <c r="M208" t="s">
        <v>145</v>
      </c>
      <c r="N208" t="s">
        <v>146</v>
      </c>
      <c r="O208" t="str">
        <f t="shared" si="88"/>
        <v xml:space="preserve">
</v>
      </c>
      <c r="P208" t="str">
        <f t="shared" si="89"/>
        <v xml:space="preserve"> </v>
      </c>
      <c r="Q208" t="str">
        <f t="shared" si="90"/>
        <v/>
      </c>
      <c r="R208" t="str">
        <f t="shared" si="91"/>
        <v/>
      </c>
      <c r="S208" t="str">
        <f t="shared" si="92"/>
        <v/>
      </c>
      <c r="T208" t="str">
        <f t="shared" si="93"/>
        <v/>
      </c>
      <c r="U208" t="str">
        <f t="shared" si="94"/>
        <v/>
      </c>
      <c r="V208">
        <f t="shared" si="95"/>
        <v>207</v>
      </c>
      <c r="W208" s="11" t="s">
        <v>147</v>
      </c>
      <c r="X208" s="12" t="s">
        <v>148</v>
      </c>
      <c r="Y208" s="12" t="s">
        <v>149</v>
      </c>
      <c r="Z208" s="12" t="s">
        <v>150</v>
      </c>
      <c r="AA208" s="1" t="str">
        <f>CONCATENATE(WRs!B56," ",WRs!A56)</f>
        <v>Tyler Boyd</v>
      </c>
      <c r="AB208" t="str">
        <f>WRs!E56</f>
        <v>WR</v>
      </c>
      <c r="AC208" t="str">
        <f>WRs!C56</f>
        <v>Titans</v>
      </c>
      <c r="AD208">
        <f>WRs!D56</f>
        <v>5</v>
      </c>
      <c r="AE208">
        <f>WRs!O56</f>
        <v>110</v>
      </c>
      <c r="AF208">
        <f>WRs!P56</f>
        <v>-22</v>
      </c>
      <c r="AG208">
        <f>WRs!T56</f>
        <v>-14</v>
      </c>
      <c r="AH208">
        <f>WRs!R56</f>
        <v>-21</v>
      </c>
      <c r="AI208">
        <f t="shared" si="78"/>
        <v>-22</v>
      </c>
      <c r="AJ208" t="str">
        <f t="shared" si="96"/>
        <v>Tyler Boyd</v>
      </c>
      <c r="AK208">
        <f t="shared" si="97"/>
        <v>-11</v>
      </c>
      <c r="AL208">
        <f t="shared" si="98"/>
        <v>-9</v>
      </c>
      <c r="AM208">
        <f t="shared" si="99"/>
        <v>-9</v>
      </c>
      <c r="AN208">
        <f t="shared" si="79"/>
        <v>1</v>
      </c>
      <c r="AO208">
        <f t="shared" si="80"/>
        <v>1</v>
      </c>
      <c r="AP208">
        <f t="shared" si="81"/>
        <v>1</v>
      </c>
      <c r="AQ208">
        <f t="shared" si="82"/>
        <v>1</v>
      </c>
    </row>
    <row r="209" spans="2:43" x14ac:dyDescent="0.35">
      <c r="B209" t="str">
        <f t="shared" si="83"/>
        <v xml:space="preserve">&lt;li&gt; Rashid Shaheed, WR, Saints. Bye: 12.  &lt;/li&gt;  </v>
      </c>
      <c r="C209" t="str">
        <f t="shared" si="84"/>
        <v xml:space="preserve">&lt;li&gt; Rashid Shaheed, WR, Saints. Bye: 12.  -- &lt;b&gt;$1&lt;/b&gt; &lt;/li&gt;  </v>
      </c>
      <c r="D209" t="str">
        <f t="shared" si="85"/>
        <v xml:space="preserve">&lt;li&gt; Rashid Shaheed, WR, Saints. Bye: 12.  -- &lt;b&gt;$1&lt;/b&gt; &lt;/li&gt;  </v>
      </c>
      <c r="E209" t="str">
        <f t="shared" si="86"/>
        <v xml:space="preserve">&lt;li&gt; Rashid Shaheed, WR, Saints. Bye: 12.  -- &lt;b&gt;$1&lt;/b&gt; &lt;/li&gt;  </v>
      </c>
      <c r="F209" t="str">
        <f t="shared" si="87"/>
        <v xml:space="preserve">&lt;li&gt; Rashid Shaheed, WR, Saints. Bye: 12.  -- &lt;b&gt;$1&lt;/b&gt; &lt;/li&gt;  </v>
      </c>
      <c r="G209" t="s">
        <v>139</v>
      </c>
      <c r="H209" t="s">
        <v>140</v>
      </c>
      <c r="I209" t="s">
        <v>141</v>
      </c>
      <c r="J209" t="s">
        <v>142</v>
      </c>
      <c r="K209" t="s">
        <v>143</v>
      </c>
      <c r="L209" t="s">
        <v>144</v>
      </c>
      <c r="M209" t="s">
        <v>145</v>
      </c>
      <c r="N209" t="s">
        <v>146</v>
      </c>
      <c r="O209" t="str">
        <f t="shared" si="88"/>
        <v xml:space="preserve">
</v>
      </c>
      <c r="P209" t="str">
        <f t="shared" si="89"/>
        <v xml:space="preserve"> </v>
      </c>
      <c r="Q209" t="str">
        <f t="shared" si="90"/>
        <v/>
      </c>
      <c r="R209" t="str">
        <f t="shared" si="91"/>
        <v/>
      </c>
      <c r="S209" t="str">
        <f t="shared" si="92"/>
        <v/>
      </c>
      <c r="T209" t="str">
        <f t="shared" si="93"/>
        <v/>
      </c>
      <c r="U209" t="str">
        <f t="shared" si="94"/>
        <v/>
      </c>
      <c r="V209">
        <f t="shared" si="95"/>
        <v>208</v>
      </c>
      <c r="W209" s="11" t="s">
        <v>147</v>
      </c>
      <c r="X209" s="12" t="s">
        <v>148</v>
      </c>
      <c r="Y209" s="12" t="s">
        <v>149</v>
      </c>
      <c r="Z209" s="12" t="s">
        <v>150</v>
      </c>
      <c r="AA209" s="1" t="str">
        <f>CONCATENATE(WRs!B57," ",WRs!A57)</f>
        <v>Rashid Shaheed</v>
      </c>
      <c r="AB209" t="str">
        <f>WRs!E57</f>
        <v>WR</v>
      </c>
      <c r="AC209" t="str">
        <f>WRs!C57</f>
        <v>Saints</v>
      </c>
      <c r="AD209">
        <f>WRs!D57</f>
        <v>12</v>
      </c>
      <c r="AE209">
        <f>WRs!O57</f>
        <v>127</v>
      </c>
      <c r="AF209">
        <f>WRs!P57</f>
        <v>-5</v>
      </c>
      <c r="AG209">
        <f>WRs!T57</f>
        <v>-4</v>
      </c>
      <c r="AH209">
        <f>WRs!R57</f>
        <v>-22</v>
      </c>
      <c r="AI209">
        <f t="shared" si="78"/>
        <v>-5</v>
      </c>
      <c r="AJ209" t="str">
        <f t="shared" si="96"/>
        <v>Rashid Shaheed</v>
      </c>
      <c r="AK209">
        <f t="shared" si="97"/>
        <v>-2</v>
      </c>
      <c r="AL209">
        <f t="shared" si="98"/>
        <v>-2</v>
      </c>
      <c r="AM209">
        <f t="shared" si="99"/>
        <v>-2</v>
      </c>
      <c r="AN209">
        <f t="shared" si="79"/>
        <v>1</v>
      </c>
      <c r="AO209">
        <f t="shared" si="80"/>
        <v>1</v>
      </c>
      <c r="AP209">
        <f t="shared" si="81"/>
        <v>1</v>
      </c>
      <c r="AQ209">
        <f t="shared" si="82"/>
        <v>1</v>
      </c>
    </row>
    <row r="210" spans="2:43" x14ac:dyDescent="0.35">
      <c r="B210" t="str">
        <f t="shared" si="83"/>
        <v xml:space="preserve">&lt;li&gt; Jerry Jeudy, WR, Browns. Bye: 10.  &lt;/li&gt;  </v>
      </c>
      <c r="C210" t="str">
        <f t="shared" si="84"/>
        <v xml:space="preserve">&lt;li&gt; Jerry Jeudy, WR, Browns. Bye: 10.  -- &lt;b&gt;$1&lt;/b&gt; &lt;/li&gt;  </v>
      </c>
      <c r="D210" t="str">
        <f t="shared" si="85"/>
        <v xml:space="preserve">&lt;li&gt; Jerry Jeudy, WR, Browns. Bye: 10.  -- &lt;b&gt;$1&lt;/b&gt; &lt;/li&gt;  </v>
      </c>
      <c r="E210" t="str">
        <f t="shared" si="86"/>
        <v xml:space="preserve">&lt;li&gt; Jerry Jeudy, WR, Browns. Bye: 10.  -- &lt;b&gt;$1&lt;/b&gt; &lt;/li&gt;  </v>
      </c>
      <c r="F210" t="str">
        <f t="shared" si="87"/>
        <v xml:space="preserve">&lt;li&gt; Jerry Jeudy, WR, Browns. Bye: 10.  -- &lt;b&gt;$1&lt;/b&gt; &lt;/li&gt;  </v>
      </c>
      <c r="G210" t="s">
        <v>139</v>
      </c>
      <c r="H210" t="s">
        <v>140</v>
      </c>
      <c r="I210" t="s">
        <v>141</v>
      </c>
      <c r="J210" t="s">
        <v>142</v>
      </c>
      <c r="K210" t="s">
        <v>143</v>
      </c>
      <c r="L210" t="s">
        <v>144</v>
      </c>
      <c r="M210" t="s">
        <v>145</v>
      </c>
      <c r="N210" t="s">
        <v>146</v>
      </c>
      <c r="O210" t="str">
        <f t="shared" si="88"/>
        <v xml:space="preserve">
</v>
      </c>
      <c r="P210" t="str">
        <f t="shared" si="89"/>
        <v xml:space="preserve"> </v>
      </c>
      <c r="Q210" t="str">
        <f t="shared" si="90"/>
        <v/>
      </c>
      <c r="R210" t="str">
        <f t="shared" si="91"/>
        <v/>
      </c>
      <c r="S210" t="str">
        <f t="shared" si="92"/>
        <v/>
      </c>
      <c r="T210" t="str">
        <f t="shared" si="93"/>
        <v/>
      </c>
      <c r="U210" t="str">
        <f t="shared" si="94"/>
        <v/>
      </c>
      <c r="V210">
        <f t="shared" si="95"/>
        <v>209</v>
      </c>
      <c r="W210" s="11" t="s">
        <v>147</v>
      </c>
      <c r="X210" s="12" t="s">
        <v>148</v>
      </c>
      <c r="Y210" s="12" t="s">
        <v>149</v>
      </c>
      <c r="Z210" s="12" t="s">
        <v>150</v>
      </c>
      <c r="AA210" s="1" t="str">
        <f>CONCATENATE(WRs!B58," ",WRs!A58)</f>
        <v>Jerry Jeudy</v>
      </c>
      <c r="AB210" t="str">
        <f>WRs!E58</f>
        <v>WR</v>
      </c>
      <c r="AC210" t="str">
        <f>WRs!C58</f>
        <v>Browns</v>
      </c>
      <c r="AD210">
        <f>WRs!D58</f>
        <v>10</v>
      </c>
      <c r="AE210">
        <f>WRs!O58</f>
        <v>119</v>
      </c>
      <c r="AF210">
        <f>WRs!P58</f>
        <v>-13</v>
      </c>
      <c r="AG210">
        <f>WRs!T58</f>
        <v>-11</v>
      </c>
      <c r="AH210">
        <f>WRs!R58</f>
        <v>-22</v>
      </c>
      <c r="AI210">
        <f t="shared" si="78"/>
        <v>-13</v>
      </c>
      <c r="AJ210" t="str">
        <f t="shared" si="96"/>
        <v>Jerry Jeudy</v>
      </c>
      <c r="AK210">
        <f t="shared" si="97"/>
        <v>-6</v>
      </c>
      <c r="AL210">
        <f t="shared" si="98"/>
        <v>-5</v>
      </c>
      <c r="AM210">
        <f t="shared" si="99"/>
        <v>-6</v>
      </c>
      <c r="AN210">
        <f t="shared" si="79"/>
        <v>1</v>
      </c>
      <c r="AO210">
        <f t="shared" si="80"/>
        <v>1</v>
      </c>
      <c r="AP210">
        <f t="shared" si="81"/>
        <v>1</v>
      </c>
      <c r="AQ210">
        <f t="shared" si="82"/>
        <v>1</v>
      </c>
    </row>
    <row r="211" spans="2:43" x14ac:dyDescent="0.35">
      <c r="B211" t="str">
        <f t="shared" si="83"/>
        <v xml:space="preserve">&lt;li&gt; Darnell Mooney, WR, Falcons. Bye: 12.  &lt;/li&gt; 
&lt;br&gt;&lt;br&gt;
</v>
      </c>
      <c r="C211" t="str">
        <f t="shared" si="84"/>
        <v xml:space="preserve">&lt;li&gt; Darnell Mooney, WR, Falcons. Bye: 12.  -- &lt;b&gt;$1&lt;/b&gt; &lt;/li&gt; 
&lt;br&gt;&lt;br&gt;
</v>
      </c>
      <c r="D211" t="str">
        <f t="shared" si="85"/>
        <v xml:space="preserve">&lt;li&gt; Darnell Mooney, WR, Falcons. Bye: 12.  -- &lt;b&gt;$1&lt;/b&gt; &lt;/li&gt; 
&lt;br&gt;&lt;br&gt;
</v>
      </c>
      <c r="E211" t="str">
        <f t="shared" si="86"/>
        <v xml:space="preserve">&lt;li&gt; Darnell Mooney, WR, Falcons. Bye: 12.  -- &lt;b&gt;$1&lt;/b&gt; &lt;/li&gt; 
&lt;br&gt;&lt;br&gt;
</v>
      </c>
      <c r="F211" t="str">
        <f t="shared" si="87"/>
        <v xml:space="preserve">&lt;li&gt; Darnell Mooney, WR, Falcons. Bye: 12.  -- &lt;b&gt;$1&lt;/b&gt; &lt;/li&gt; 
&lt;br&gt;&lt;br&gt;
</v>
      </c>
      <c r="G211" t="s">
        <v>139</v>
      </c>
      <c r="H211" t="s">
        <v>140</v>
      </c>
      <c r="I211" t="s">
        <v>141</v>
      </c>
      <c r="J211" t="s">
        <v>142</v>
      </c>
      <c r="K211" t="s">
        <v>143</v>
      </c>
      <c r="L211" t="s">
        <v>144</v>
      </c>
      <c r="M211" t="s">
        <v>145</v>
      </c>
      <c r="N211" t="s">
        <v>146</v>
      </c>
      <c r="O211" t="str">
        <f t="shared" si="88"/>
        <v xml:space="preserve">
</v>
      </c>
      <c r="P211" t="str">
        <f t="shared" si="89"/>
        <v xml:space="preserve">
&lt;br&gt;&lt;br&gt;
</v>
      </c>
      <c r="Q211" t="str">
        <f t="shared" si="90"/>
        <v/>
      </c>
      <c r="R211" t="str">
        <f t="shared" si="91"/>
        <v/>
      </c>
      <c r="S211" t="str">
        <f t="shared" si="92"/>
        <v/>
      </c>
      <c r="T211" t="str">
        <f t="shared" si="93"/>
        <v/>
      </c>
      <c r="U211" t="str">
        <f t="shared" si="94"/>
        <v/>
      </c>
      <c r="V211">
        <f t="shared" si="95"/>
        <v>210</v>
      </c>
      <c r="W211" s="11" t="s">
        <v>147</v>
      </c>
      <c r="X211" s="12" t="s">
        <v>148</v>
      </c>
      <c r="Y211" s="12" t="s">
        <v>149</v>
      </c>
      <c r="Z211" s="12" t="s">
        <v>150</v>
      </c>
      <c r="AA211" s="1" t="str">
        <f>CONCATENATE(WRs!B59," ",WRs!A59)</f>
        <v>Darnell Mooney</v>
      </c>
      <c r="AB211" t="str">
        <f>WRs!E59</f>
        <v>WR</v>
      </c>
      <c r="AC211" t="str">
        <f>WRs!C59</f>
        <v>Falcons</v>
      </c>
      <c r="AD211">
        <f>WRs!D59</f>
        <v>12</v>
      </c>
      <c r="AE211">
        <f>WRs!O59</f>
        <v>112</v>
      </c>
      <c r="AF211">
        <f>WRs!P59</f>
        <v>-20</v>
      </c>
      <c r="AG211">
        <f>WRs!T59</f>
        <v>-17</v>
      </c>
      <c r="AH211">
        <f>WRs!R59</f>
        <v>-24</v>
      </c>
      <c r="AI211">
        <f t="shared" si="78"/>
        <v>-20</v>
      </c>
      <c r="AJ211" t="str">
        <f t="shared" si="96"/>
        <v>Darnell Mooney</v>
      </c>
      <c r="AK211">
        <f t="shared" si="97"/>
        <v>-10</v>
      </c>
      <c r="AL211">
        <f t="shared" si="98"/>
        <v>-8</v>
      </c>
      <c r="AM211">
        <f t="shared" si="99"/>
        <v>-8</v>
      </c>
      <c r="AN211">
        <f t="shared" si="79"/>
        <v>1</v>
      </c>
      <c r="AO211">
        <f t="shared" si="80"/>
        <v>1</v>
      </c>
      <c r="AP211">
        <f t="shared" si="81"/>
        <v>1</v>
      </c>
      <c r="AQ211">
        <f t="shared" si="82"/>
        <v>1</v>
      </c>
    </row>
    <row r="212" spans="2:43" x14ac:dyDescent="0.35">
      <c r="B212" t="str">
        <f t="shared" si="83"/>
        <v xml:space="preserve">&lt;li&gt; Adam Thielen, WR, Panthers. Bye: 11.  &lt;/li&gt;  </v>
      </c>
      <c r="C212" t="str">
        <f t="shared" si="84"/>
        <v xml:space="preserve">&lt;li&gt; Adam Thielen, WR, Panthers. Bye: 11.  -- &lt;b&gt;$1&lt;/b&gt; &lt;/li&gt;  </v>
      </c>
      <c r="D212" t="str">
        <f t="shared" si="85"/>
        <v xml:space="preserve">&lt;li&gt; Adam Thielen, WR, Panthers. Bye: 11.  -- &lt;b&gt;$1&lt;/b&gt; &lt;/li&gt;  </v>
      </c>
      <c r="E212" t="str">
        <f t="shared" si="86"/>
        <v xml:space="preserve">&lt;li&gt; Adam Thielen, WR, Panthers. Bye: 11.  -- &lt;b&gt;$1&lt;/b&gt; &lt;/li&gt;  </v>
      </c>
      <c r="F212" t="str">
        <f t="shared" si="87"/>
        <v xml:space="preserve">&lt;li&gt; Adam Thielen, WR, Panthers. Bye: 11.  -- &lt;b&gt;$1&lt;/b&gt; &lt;/li&gt;  </v>
      </c>
      <c r="G212" t="s">
        <v>139</v>
      </c>
      <c r="H212" t="s">
        <v>140</v>
      </c>
      <c r="I212" t="s">
        <v>141</v>
      </c>
      <c r="J212" t="s">
        <v>142</v>
      </c>
      <c r="K212" t="s">
        <v>143</v>
      </c>
      <c r="L212" t="s">
        <v>144</v>
      </c>
      <c r="M212" t="s">
        <v>145</v>
      </c>
      <c r="N212" t="s">
        <v>146</v>
      </c>
      <c r="O212" t="str">
        <f t="shared" si="88"/>
        <v xml:space="preserve">
</v>
      </c>
      <c r="P212" t="str">
        <f t="shared" si="89"/>
        <v xml:space="preserve"> </v>
      </c>
      <c r="Q212" t="str">
        <f t="shared" si="90"/>
        <v/>
      </c>
      <c r="R212" t="str">
        <f t="shared" si="91"/>
        <v/>
      </c>
      <c r="S212" t="str">
        <f t="shared" si="92"/>
        <v/>
      </c>
      <c r="T212" t="str">
        <f t="shared" si="93"/>
        <v/>
      </c>
      <c r="U212" t="str">
        <f t="shared" si="94"/>
        <v/>
      </c>
      <c r="V212">
        <f t="shared" si="95"/>
        <v>211</v>
      </c>
      <c r="W212" s="11" t="s">
        <v>147</v>
      </c>
      <c r="X212" s="12" t="s">
        <v>148</v>
      </c>
      <c r="Y212" s="12" t="s">
        <v>149</v>
      </c>
      <c r="Z212" s="12" t="s">
        <v>150</v>
      </c>
      <c r="AA212" s="1" t="str">
        <f>CONCATENATE(WRs!B60," ",WRs!A60)</f>
        <v>Adam Thielen</v>
      </c>
      <c r="AB212" t="str">
        <f>WRs!E60</f>
        <v>WR</v>
      </c>
      <c r="AC212" t="str">
        <f>WRs!C60</f>
        <v>Panthers</v>
      </c>
      <c r="AD212">
        <f>WRs!D60</f>
        <v>11</v>
      </c>
      <c r="AE212">
        <f>WRs!O60</f>
        <v>103</v>
      </c>
      <c r="AF212">
        <f>WRs!P60</f>
        <v>-29</v>
      </c>
      <c r="AG212">
        <f>WRs!T60</f>
        <v>-21</v>
      </c>
      <c r="AH212">
        <f>WRs!R60</f>
        <v>-25</v>
      </c>
      <c r="AI212">
        <f t="shared" si="78"/>
        <v>-29</v>
      </c>
      <c r="AJ212" t="str">
        <f t="shared" si="96"/>
        <v>Adam Thielen</v>
      </c>
      <c r="AK212">
        <f t="shared" si="97"/>
        <v>-14</v>
      </c>
      <c r="AL212">
        <f t="shared" si="98"/>
        <v>-11</v>
      </c>
      <c r="AM212">
        <f t="shared" si="99"/>
        <v>-12</v>
      </c>
      <c r="AN212">
        <f t="shared" si="79"/>
        <v>1</v>
      </c>
      <c r="AO212">
        <f t="shared" si="80"/>
        <v>1</v>
      </c>
      <c r="AP212">
        <f t="shared" si="81"/>
        <v>1</v>
      </c>
      <c r="AQ212">
        <f t="shared" si="82"/>
        <v>1</v>
      </c>
    </row>
    <row r="213" spans="2:43" x14ac:dyDescent="0.35">
      <c r="B213" t="str">
        <f t="shared" si="83"/>
        <v xml:space="preserve">&lt;li&gt; Courtland Sutton, WR, Broncos. Bye: 14.  &lt;/li&gt;  </v>
      </c>
      <c r="C213" t="str">
        <f t="shared" si="84"/>
        <v xml:space="preserve">&lt;li&gt; Courtland Sutton, WR, Broncos. Bye: 14.  -- &lt;b&gt;$1&lt;/b&gt; &lt;/li&gt;  </v>
      </c>
      <c r="D213" t="str">
        <f t="shared" si="85"/>
        <v xml:space="preserve">&lt;li&gt; Courtland Sutton, WR, Broncos. Bye: 14.  -- &lt;b&gt;$1&lt;/b&gt; &lt;/li&gt;  </v>
      </c>
      <c r="E213" t="str">
        <f t="shared" si="86"/>
        <v xml:space="preserve">&lt;li&gt; Courtland Sutton, WR, Broncos. Bye: 14.  -- &lt;b&gt;$1&lt;/b&gt; &lt;/li&gt;  </v>
      </c>
      <c r="F213" t="str">
        <f t="shared" si="87"/>
        <v xml:space="preserve">&lt;li&gt; Courtland Sutton, WR, Broncos. Bye: 14.  -- &lt;b&gt;$1&lt;/b&gt; &lt;/li&gt;  </v>
      </c>
      <c r="G213" t="s">
        <v>139</v>
      </c>
      <c r="H213" t="s">
        <v>140</v>
      </c>
      <c r="I213" t="s">
        <v>141</v>
      </c>
      <c r="J213" t="s">
        <v>142</v>
      </c>
      <c r="K213" t="s">
        <v>143</v>
      </c>
      <c r="L213" t="s">
        <v>144</v>
      </c>
      <c r="M213" t="s">
        <v>145</v>
      </c>
      <c r="N213" t="s">
        <v>146</v>
      </c>
      <c r="O213" t="str">
        <f t="shared" si="88"/>
        <v xml:space="preserve">
</v>
      </c>
      <c r="P213" t="str">
        <f t="shared" si="89"/>
        <v xml:space="preserve"> </v>
      </c>
      <c r="Q213" t="str">
        <f t="shared" si="90"/>
        <v/>
      </c>
      <c r="R213" t="str">
        <f t="shared" si="91"/>
        <v/>
      </c>
      <c r="S213" t="str">
        <f t="shared" si="92"/>
        <v/>
      </c>
      <c r="T213" t="str">
        <f t="shared" si="93"/>
        <v/>
      </c>
      <c r="U213" t="str">
        <f t="shared" si="94"/>
        <v/>
      </c>
      <c r="V213">
        <f t="shared" si="95"/>
        <v>212</v>
      </c>
      <c r="W213" s="11" t="s">
        <v>147</v>
      </c>
      <c r="X213" s="12" t="s">
        <v>148</v>
      </c>
      <c r="Y213" s="12" t="s">
        <v>149</v>
      </c>
      <c r="Z213" s="12" t="s">
        <v>150</v>
      </c>
      <c r="AA213" s="1" t="str">
        <f>CONCATENATE(WRs!B61," ",WRs!A61)</f>
        <v>Courtland Sutton</v>
      </c>
      <c r="AB213" t="str">
        <f>WRs!E61</f>
        <v>WR</v>
      </c>
      <c r="AC213" t="str">
        <f>WRs!C61</f>
        <v>Broncos</v>
      </c>
      <c r="AD213">
        <f>WRs!D61</f>
        <v>14</v>
      </c>
      <c r="AE213">
        <f>WRs!O61</f>
        <v>118</v>
      </c>
      <c r="AF213">
        <f>WRs!P61</f>
        <v>-14</v>
      </c>
      <c r="AG213">
        <f>WRs!T61</f>
        <v>-8</v>
      </c>
      <c r="AH213">
        <f>WRs!R61</f>
        <v>-26</v>
      </c>
      <c r="AI213">
        <f t="shared" si="78"/>
        <v>-14</v>
      </c>
      <c r="AJ213" t="str">
        <f t="shared" si="96"/>
        <v>Courtland Sutton</v>
      </c>
      <c r="AK213">
        <f t="shared" si="97"/>
        <v>-7</v>
      </c>
      <c r="AL213">
        <f t="shared" si="98"/>
        <v>-6</v>
      </c>
      <c r="AM213">
        <f t="shared" si="99"/>
        <v>-6</v>
      </c>
      <c r="AN213">
        <f t="shared" si="79"/>
        <v>1</v>
      </c>
      <c r="AO213">
        <f t="shared" si="80"/>
        <v>1</v>
      </c>
      <c r="AP213">
        <f t="shared" si="81"/>
        <v>1</v>
      </c>
      <c r="AQ213">
        <f t="shared" si="82"/>
        <v>1</v>
      </c>
    </row>
    <row r="214" spans="2:43" x14ac:dyDescent="0.35">
      <c r="B214" t="str">
        <f t="shared" si="83"/>
        <v xml:space="preserve">&lt;li&gt; Adonai Mitchell, WR, Colts. Bye: 14.  &lt;/li&gt;  </v>
      </c>
      <c r="C214" t="str">
        <f t="shared" si="84"/>
        <v xml:space="preserve">&lt;li&gt; Adonai Mitchell, WR, Colts. Bye: 14.  -- &lt;b&gt;$1&lt;/b&gt; &lt;/li&gt;  </v>
      </c>
      <c r="D214" t="str">
        <f t="shared" si="85"/>
        <v xml:space="preserve">&lt;li&gt; Adonai Mitchell, WR, Colts. Bye: 14.  -- &lt;b&gt;$1&lt;/b&gt; &lt;/li&gt;  </v>
      </c>
      <c r="E214" t="str">
        <f t="shared" si="86"/>
        <v xml:space="preserve">&lt;li&gt; Adonai Mitchell, WR, Colts. Bye: 14.  -- &lt;b&gt;$1&lt;/b&gt; &lt;/li&gt;  </v>
      </c>
      <c r="F214" t="str">
        <f t="shared" si="87"/>
        <v xml:space="preserve">&lt;li&gt; Adonai Mitchell, WR, Colts. Bye: 14.  -- &lt;b&gt;$1&lt;/b&gt; &lt;/li&gt;  </v>
      </c>
      <c r="G214" t="s">
        <v>139</v>
      </c>
      <c r="H214" t="s">
        <v>140</v>
      </c>
      <c r="I214" t="s">
        <v>141</v>
      </c>
      <c r="J214" t="s">
        <v>142</v>
      </c>
      <c r="K214" t="s">
        <v>143</v>
      </c>
      <c r="L214" t="s">
        <v>144</v>
      </c>
      <c r="M214" t="s">
        <v>145</v>
      </c>
      <c r="N214" t="s">
        <v>146</v>
      </c>
      <c r="O214" t="str">
        <f t="shared" si="88"/>
        <v xml:space="preserve">
</v>
      </c>
      <c r="P214" t="str">
        <f t="shared" si="89"/>
        <v xml:space="preserve"> </v>
      </c>
      <c r="Q214" t="str">
        <f t="shared" si="90"/>
        <v/>
      </c>
      <c r="R214" t="str">
        <f t="shared" si="91"/>
        <v/>
      </c>
      <c r="S214" t="str">
        <f t="shared" si="92"/>
        <v/>
      </c>
      <c r="T214" t="str">
        <f t="shared" si="93"/>
        <v/>
      </c>
      <c r="U214" t="str">
        <f t="shared" si="94"/>
        <v/>
      </c>
      <c r="V214">
        <f t="shared" si="95"/>
        <v>213</v>
      </c>
      <c r="W214" s="11" t="s">
        <v>147</v>
      </c>
      <c r="X214" s="12" t="s">
        <v>148</v>
      </c>
      <c r="Y214" s="12" t="s">
        <v>149</v>
      </c>
      <c r="Z214" s="12" t="s">
        <v>150</v>
      </c>
      <c r="AA214" s="1" t="str">
        <f>CONCATENATE(WRs!B62," ",WRs!A62)</f>
        <v>Adonai Mitchell</v>
      </c>
      <c r="AB214" t="str">
        <f>WRs!E62</f>
        <v>WR</v>
      </c>
      <c r="AC214" t="str">
        <f>WRs!C62</f>
        <v>Colts</v>
      </c>
      <c r="AD214">
        <f>WRs!D62</f>
        <v>14</v>
      </c>
      <c r="AE214">
        <f>WRs!O62</f>
        <v>122</v>
      </c>
      <c r="AF214">
        <f>WRs!P62</f>
        <v>-10</v>
      </c>
      <c r="AG214">
        <f>WRs!T62</f>
        <v>-4</v>
      </c>
      <c r="AH214">
        <f>WRs!R62</f>
        <v>-28</v>
      </c>
      <c r="AI214">
        <f t="shared" si="78"/>
        <v>-10</v>
      </c>
      <c r="AJ214" t="str">
        <f t="shared" si="96"/>
        <v>Adonai Mitchell</v>
      </c>
      <c r="AK214">
        <f t="shared" si="97"/>
        <v>-5</v>
      </c>
      <c r="AL214">
        <f t="shared" si="98"/>
        <v>-4</v>
      </c>
      <c r="AM214">
        <f t="shared" si="99"/>
        <v>-4</v>
      </c>
      <c r="AN214">
        <f t="shared" si="79"/>
        <v>1</v>
      </c>
      <c r="AO214">
        <f t="shared" si="80"/>
        <v>1</v>
      </c>
      <c r="AP214">
        <f t="shared" si="81"/>
        <v>1</v>
      </c>
      <c r="AQ214">
        <f t="shared" si="82"/>
        <v>1</v>
      </c>
    </row>
    <row r="215" spans="2:43" x14ac:dyDescent="0.35">
      <c r="B215" t="str">
        <f t="shared" si="83"/>
        <v xml:space="preserve">&lt;li&gt; Dontayvion Wicks, WR, Packers. Bye: 10.  &lt;/li&gt;  </v>
      </c>
      <c r="C215" t="str">
        <f t="shared" si="84"/>
        <v xml:space="preserve">&lt;li&gt; Dontayvion Wicks, WR, Packers. Bye: 10.  -- &lt;b&gt;$1&lt;/b&gt; &lt;/li&gt;  </v>
      </c>
      <c r="D215" t="str">
        <f t="shared" si="85"/>
        <v xml:space="preserve">&lt;li&gt; Dontayvion Wicks, WR, Packers. Bye: 10.  -- &lt;b&gt;$1&lt;/b&gt; &lt;/li&gt;  </v>
      </c>
      <c r="E215" t="str">
        <f t="shared" si="86"/>
        <v xml:space="preserve">&lt;li&gt; Dontayvion Wicks, WR, Packers. Bye: 10.  -- &lt;b&gt;$1&lt;/b&gt; &lt;/li&gt;  </v>
      </c>
      <c r="F215" t="str">
        <f t="shared" si="87"/>
        <v xml:space="preserve">&lt;li&gt; Dontayvion Wicks, WR, Packers. Bye: 10.  -- &lt;b&gt;$1&lt;/b&gt; &lt;/li&gt;  </v>
      </c>
      <c r="G215" t="s">
        <v>139</v>
      </c>
      <c r="H215" t="s">
        <v>140</v>
      </c>
      <c r="I215" t="s">
        <v>141</v>
      </c>
      <c r="J215" t="s">
        <v>142</v>
      </c>
      <c r="K215" t="s">
        <v>143</v>
      </c>
      <c r="L215" t="s">
        <v>144</v>
      </c>
      <c r="M215" t="s">
        <v>145</v>
      </c>
      <c r="N215" t="s">
        <v>146</v>
      </c>
      <c r="O215" t="str">
        <f t="shared" si="88"/>
        <v xml:space="preserve">
</v>
      </c>
      <c r="P215" t="str">
        <f t="shared" si="89"/>
        <v xml:space="preserve"> </v>
      </c>
      <c r="Q215" t="str">
        <f t="shared" si="90"/>
        <v/>
      </c>
      <c r="R215" t="str">
        <f t="shared" si="91"/>
        <v/>
      </c>
      <c r="S215" t="str">
        <f t="shared" si="92"/>
        <v/>
      </c>
      <c r="T215" t="str">
        <f t="shared" si="93"/>
        <v/>
      </c>
      <c r="U215" t="str">
        <f t="shared" si="94"/>
        <v/>
      </c>
      <c r="V215">
        <f t="shared" si="95"/>
        <v>214</v>
      </c>
      <c r="W215" s="11" t="s">
        <v>147</v>
      </c>
      <c r="X215" s="12" t="s">
        <v>148</v>
      </c>
      <c r="Y215" s="12" t="s">
        <v>149</v>
      </c>
      <c r="Z215" s="12" t="s">
        <v>150</v>
      </c>
      <c r="AA215" s="1" t="str">
        <f>CONCATENATE(WRs!B63," ",WRs!A63)</f>
        <v>Dontayvion Wicks</v>
      </c>
      <c r="AB215" t="str">
        <f>WRs!E63</f>
        <v>WR</v>
      </c>
      <c r="AC215" t="str">
        <f>WRs!C63</f>
        <v>Packers</v>
      </c>
      <c r="AD215">
        <f>WRs!D63</f>
        <v>10</v>
      </c>
      <c r="AE215">
        <f>WRs!O63</f>
        <v>117</v>
      </c>
      <c r="AF215">
        <f>WRs!P63</f>
        <v>-15</v>
      </c>
      <c r="AG215">
        <f>WRs!T63</f>
        <v>-8</v>
      </c>
      <c r="AH215">
        <f>WRs!R63</f>
        <v>-32</v>
      </c>
      <c r="AI215">
        <f t="shared" si="78"/>
        <v>-15</v>
      </c>
      <c r="AJ215" t="str">
        <f t="shared" si="96"/>
        <v>Dontayvion Wicks</v>
      </c>
      <c r="AK215">
        <f t="shared" si="97"/>
        <v>-7</v>
      </c>
      <c r="AL215">
        <f t="shared" si="98"/>
        <v>-6</v>
      </c>
      <c r="AM215">
        <f t="shared" si="99"/>
        <v>-6</v>
      </c>
      <c r="AN215">
        <f t="shared" si="79"/>
        <v>1</v>
      </c>
      <c r="AO215">
        <f t="shared" si="80"/>
        <v>1</v>
      </c>
      <c r="AP215">
        <f t="shared" si="81"/>
        <v>1</v>
      </c>
      <c r="AQ215">
        <f t="shared" si="82"/>
        <v>1</v>
      </c>
    </row>
    <row r="216" spans="2:43" x14ac:dyDescent="0.35">
      <c r="B216" t="str">
        <f t="shared" si="83"/>
        <v xml:space="preserve">&lt;li&gt; Keon Coleman, WR, Bills. Bye: 12.  &lt;/li&gt; 
&lt;br&gt;&lt;br&gt;
</v>
      </c>
      <c r="C216" t="str">
        <f t="shared" si="84"/>
        <v xml:space="preserve">&lt;li&gt; Keon Coleman, WR, Bills. Bye: 12.  -- &lt;b&gt;$1&lt;/b&gt; &lt;/li&gt; 
&lt;br&gt;&lt;br&gt;
</v>
      </c>
      <c r="D216" t="str">
        <f t="shared" si="85"/>
        <v xml:space="preserve">&lt;li&gt; Keon Coleman, WR, Bills. Bye: 12.  -- &lt;b&gt;$1&lt;/b&gt; &lt;/li&gt; 
&lt;br&gt;&lt;br&gt;
</v>
      </c>
      <c r="E216" t="str">
        <f t="shared" si="86"/>
        <v xml:space="preserve">&lt;li&gt; Keon Coleman, WR, Bills. Bye: 12.  -- &lt;b&gt;$1&lt;/b&gt; &lt;/li&gt; 
&lt;br&gt;&lt;br&gt;
</v>
      </c>
      <c r="F216" t="str">
        <f t="shared" si="87"/>
        <v xml:space="preserve">&lt;li&gt; Keon Coleman, WR, Bills. Bye: 12.  -- &lt;b&gt;$1&lt;/b&gt; &lt;/li&gt; 
&lt;br&gt;&lt;br&gt;
</v>
      </c>
      <c r="G216" t="s">
        <v>139</v>
      </c>
      <c r="H216" t="s">
        <v>140</v>
      </c>
      <c r="I216" t="s">
        <v>141</v>
      </c>
      <c r="J216" t="s">
        <v>142</v>
      </c>
      <c r="K216" t="s">
        <v>143</v>
      </c>
      <c r="L216" t="s">
        <v>144</v>
      </c>
      <c r="M216" t="s">
        <v>145</v>
      </c>
      <c r="N216" t="s">
        <v>146</v>
      </c>
      <c r="O216" t="str">
        <f t="shared" si="88"/>
        <v xml:space="preserve">
</v>
      </c>
      <c r="P216" t="str">
        <f t="shared" si="89"/>
        <v xml:space="preserve">
&lt;br&gt;&lt;br&gt;
</v>
      </c>
      <c r="Q216" t="str">
        <f t="shared" si="90"/>
        <v/>
      </c>
      <c r="R216" t="str">
        <f t="shared" si="91"/>
        <v/>
      </c>
      <c r="S216" t="str">
        <f t="shared" si="92"/>
        <v/>
      </c>
      <c r="T216" t="str">
        <f t="shared" si="93"/>
        <v/>
      </c>
      <c r="U216" t="str">
        <f t="shared" si="94"/>
        <v/>
      </c>
      <c r="V216">
        <f t="shared" si="95"/>
        <v>215</v>
      </c>
      <c r="W216" s="11" t="s">
        <v>147</v>
      </c>
      <c r="X216" s="12" t="s">
        <v>148</v>
      </c>
      <c r="Y216" s="12" t="s">
        <v>149</v>
      </c>
      <c r="Z216" s="12" t="s">
        <v>150</v>
      </c>
      <c r="AA216" s="1" t="str">
        <f>CONCATENATE(WRs!B64," ",WRs!A64)</f>
        <v>Keon Coleman</v>
      </c>
      <c r="AB216" t="str">
        <f>WRs!E64</f>
        <v>WR</v>
      </c>
      <c r="AC216" t="str">
        <f>WRs!C64</f>
        <v>Bills</v>
      </c>
      <c r="AD216">
        <f>WRs!D64</f>
        <v>12</v>
      </c>
      <c r="AE216">
        <f>WRs!O64</f>
        <v>117</v>
      </c>
      <c r="AF216">
        <f>WRs!P64</f>
        <v>-15</v>
      </c>
      <c r="AG216">
        <f>WRs!T64</f>
        <v>-8</v>
      </c>
      <c r="AH216">
        <f>WRs!R64</f>
        <v>-33</v>
      </c>
      <c r="AI216">
        <f t="shared" si="78"/>
        <v>-15</v>
      </c>
      <c r="AJ216" t="str">
        <f t="shared" si="96"/>
        <v>Keon Coleman</v>
      </c>
      <c r="AK216">
        <f t="shared" si="97"/>
        <v>-7</v>
      </c>
      <c r="AL216">
        <f t="shared" si="98"/>
        <v>-6</v>
      </c>
      <c r="AM216">
        <f t="shared" si="99"/>
        <v>-6</v>
      </c>
      <c r="AN216">
        <f t="shared" si="79"/>
        <v>1</v>
      </c>
      <c r="AO216">
        <f t="shared" si="80"/>
        <v>1</v>
      </c>
      <c r="AP216">
        <f t="shared" si="81"/>
        <v>1</v>
      </c>
      <c r="AQ216">
        <f t="shared" si="82"/>
        <v>1</v>
      </c>
    </row>
    <row r="217" spans="2:43" x14ac:dyDescent="0.35">
      <c r="B217" t="str">
        <f t="shared" si="83"/>
        <v xml:space="preserve">&lt;li&gt; Curtis Samuel, WR, Bills. Bye: 12.  &lt;/li&gt;  </v>
      </c>
      <c r="C217" t="str">
        <f t="shared" si="84"/>
        <v xml:space="preserve">&lt;li&gt; Curtis Samuel, WR, Bills. Bye: 12.  -- &lt;b&gt;$1&lt;/b&gt; &lt;/li&gt;  </v>
      </c>
      <c r="D217" t="str">
        <f t="shared" si="85"/>
        <v xml:space="preserve">&lt;li&gt; Curtis Samuel, WR, Bills. Bye: 12.  -- &lt;b&gt;$1&lt;/b&gt; &lt;/li&gt;  </v>
      </c>
      <c r="E217" t="str">
        <f t="shared" si="86"/>
        <v xml:space="preserve">&lt;li&gt; Curtis Samuel, WR, Bills. Bye: 12.  -- &lt;b&gt;$1&lt;/b&gt; &lt;/li&gt;  </v>
      </c>
      <c r="F217" t="str">
        <f t="shared" si="87"/>
        <v xml:space="preserve">&lt;li&gt; Curtis Samuel, WR, Bills. Bye: 12.  -- &lt;b&gt;$1&lt;/b&gt; &lt;/li&gt;  </v>
      </c>
      <c r="G217" t="s">
        <v>139</v>
      </c>
      <c r="H217" t="s">
        <v>140</v>
      </c>
      <c r="I217" t="s">
        <v>141</v>
      </c>
      <c r="J217" t="s">
        <v>142</v>
      </c>
      <c r="K217" t="s">
        <v>143</v>
      </c>
      <c r="L217" t="s">
        <v>144</v>
      </c>
      <c r="M217" t="s">
        <v>145</v>
      </c>
      <c r="N217" t="s">
        <v>146</v>
      </c>
      <c r="O217" t="str">
        <f t="shared" si="88"/>
        <v xml:space="preserve">
</v>
      </c>
      <c r="P217" t="str">
        <f t="shared" si="89"/>
        <v xml:space="preserve"> </v>
      </c>
      <c r="Q217" t="str">
        <f t="shared" si="90"/>
        <v/>
      </c>
      <c r="R217" t="str">
        <f t="shared" si="91"/>
        <v/>
      </c>
      <c r="S217" t="str">
        <f t="shared" si="92"/>
        <v/>
      </c>
      <c r="T217" t="str">
        <f t="shared" si="93"/>
        <v/>
      </c>
      <c r="U217" t="str">
        <f t="shared" si="94"/>
        <v/>
      </c>
      <c r="V217">
        <f t="shared" si="95"/>
        <v>216</v>
      </c>
      <c r="W217" s="11" t="s">
        <v>147</v>
      </c>
      <c r="X217" s="12" t="s">
        <v>148</v>
      </c>
      <c r="Y217" s="12" t="s">
        <v>149</v>
      </c>
      <c r="Z217" s="12" t="s">
        <v>150</v>
      </c>
      <c r="AA217" s="1" t="str">
        <f>CONCATENATE(WRs!B65," ",WRs!A65)</f>
        <v>Curtis Samuel</v>
      </c>
      <c r="AB217" t="str">
        <f>WRs!E65</f>
        <v>WR</v>
      </c>
      <c r="AC217" t="str">
        <f>WRs!C65</f>
        <v>Bills</v>
      </c>
      <c r="AD217">
        <f>WRs!D65</f>
        <v>12</v>
      </c>
      <c r="AE217">
        <f>WRs!O65</f>
        <v>103</v>
      </c>
      <c r="AF217">
        <f>WRs!P65</f>
        <v>-29</v>
      </c>
      <c r="AG217">
        <f>WRs!T65</f>
        <v>-17</v>
      </c>
      <c r="AH217">
        <f>WRs!R65</f>
        <v>-33</v>
      </c>
      <c r="AI217">
        <f t="shared" si="78"/>
        <v>-29</v>
      </c>
      <c r="AJ217" t="str">
        <f t="shared" si="96"/>
        <v>Curtis Samuel</v>
      </c>
      <c r="AK217">
        <f t="shared" si="97"/>
        <v>-14</v>
      </c>
      <c r="AL217">
        <f t="shared" si="98"/>
        <v>-11</v>
      </c>
      <c r="AM217">
        <f t="shared" si="99"/>
        <v>-12</v>
      </c>
      <c r="AN217">
        <f t="shared" si="79"/>
        <v>1</v>
      </c>
      <c r="AO217">
        <f t="shared" si="80"/>
        <v>1</v>
      </c>
      <c r="AP217">
        <f t="shared" si="81"/>
        <v>1</v>
      </c>
      <c r="AQ217">
        <f t="shared" si="82"/>
        <v>1</v>
      </c>
    </row>
    <row r="218" spans="2:43" x14ac:dyDescent="0.35">
      <c r="B218" t="str">
        <f t="shared" si="83"/>
        <v xml:space="preserve">&lt;li&gt; Rome Odunze, WR, Bears. Bye: 7.  &lt;/li&gt;  </v>
      </c>
      <c r="C218" t="str">
        <f t="shared" si="84"/>
        <v xml:space="preserve">&lt;li&gt; Rome Odunze, WR, Bears. Bye: 7.  -- &lt;b&gt;$1&lt;/b&gt; &lt;/li&gt;  </v>
      </c>
      <c r="D218" t="str">
        <f t="shared" si="85"/>
        <v xml:space="preserve">&lt;li&gt; Rome Odunze, WR, Bears. Bye: 7.  -- &lt;b&gt;$1&lt;/b&gt; &lt;/li&gt;  </v>
      </c>
      <c r="E218" t="str">
        <f t="shared" si="86"/>
        <v xml:space="preserve">&lt;li&gt; Rome Odunze, WR, Bears. Bye: 7.  -- &lt;b&gt;$1&lt;/b&gt; &lt;/li&gt;  </v>
      </c>
      <c r="F218" t="str">
        <f t="shared" si="87"/>
        <v xml:space="preserve">&lt;li&gt; Rome Odunze, WR, Bears. Bye: 7.  -- &lt;b&gt;$1&lt;/b&gt; &lt;/li&gt;  </v>
      </c>
      <c r="G218" t="s">
        <v>139</v>
      </c>
      <c r="H218" t="s">
        <v>140</v>
      </c>
      <c r="I218" t="s">
        <v>141</v>
      </c>
      <c r="J218" t="s">
        <v>142</v>
      </c>
      <c r="K218" t="s">
        <v>143</v>
      </c>
      <c r="L218" t="s">
        <v>144</v>
      </c>
      <c r="M218" t="s">
        <v>145</v>
      </c>
      <c r="N218" t="s">
        <v>146</v>
      </c>
      <c r="O218" t="str">
        <f t="shared" si="88"/>
        <v xml:space="preserve">
</v>
      </c>
      <c r="P218" t="str">
        <f t="shared" si="89"/>
        <v xml:space="preserve"> </v>
      </c>
      <c r="Q218" t="str">
        <f t="shared" si="90"/>
        <v/>
      </c>
      <c r="R218" t="str">
        <f t="shared" si="91"/>
        <v/>
      </c>
      <c r="S218" t="str">
        <f t="shared" si="92"/>
        <v/>
      </c>
      <c r="T218" t="str">
        <f t="shared" si="93"/>
        <v/>
      </c>
      <c r="U218" t="str">
        <f t="shared" si="94"/>
        <v/>
      </c>
      <c r="V218">
        <f t="shared" si="95"/>
        <v>217</v>
      </c>
      <c r="W218" s="11" t="s">
        <v>147</v>
      </c>
      <c r="X218" s="12" t="s">
        <v>148</v>
      </c>
      <c r="Y218" s="12" t="s">
        <v>149</v>
      </c>
      <c r="Z218" s="12" t="s">
        <v>150</v>
      </c>
      <c r="AA218" s="1" t="str">
        <f>CONCATENATE(WRs!B66," ",WRs!A66)</f>
        <v>Rome Odunze</v>
      </c>
      <c r="AB218" t="str">
        <f>WRs!E66</f>
        <v>WR</v>
      </c>
      <c r="AC218" t="str">
        <f>WRs!C66</f>
        <v>Bears</v>
      </c>
      <c r="AD218">
        <f>WRs!D66</f>
        <v>7</v>
      </c>
      <c r="AE218">
        <f>WRs!O66</f>
        <v>120</v>
      </c>
      <c r="AF218">
        <f>WRs!P66</f>
        <v>-12</v>
      </c>
      <c r="AG218">
        <f>WRs!T66</f>
        <v>-4</v>
      </c>
      <c r="AH218">
        <f>WRs!R66</f>
        <v>-34</v>
      </c>
      <c r="AI218">
        <f t="shared" si="78"/>
        <v>-12</v>
      </c>
      <c r="AJ218" t="str">
        <f t="shared" si="96"/>
        <v>Rome Odunze</v>
      </c>
      <c r="AK218">
        <f t="shared" si="97"/>
        <v>-6</v>
      </c>
      <c r="AL218">
        <f t="shared" si="98"/>
        <v>-5</v>
      </c>
      <c r="AM218">
        <f t="shared" si="99"/>
        <v>-5</v>
      </c>
      <c r="AN218">
        <f t="shared" ref="AN218:AN240" si="100">IF(AF218&gt;1,ROUNDUP(0.43*AF218,0),1)</f>
        <v>1</v>
      </c>
      <c r="AO218">
        <f t="shared" ref="AO218:AO240" si="101">IF(AG218&gt;1,ROUNDUP(0.59*AG218,0),1)</f>
        <v>1</v>
      </c>
      <c r="AP218">
        <f t="shared" ref="AP218:AP240" si="102">IF(AH218&gt;1,ROUNDUP(0.34*AH218,0),1)</f>
        <v>1</v>
      </c>
      <c r="AQ218">
        <f t="shared" ref="AQ218:AQ240" si="103">IF(AI218&gt;1,ROUNDUP(0.36*AI218,0),1)</f>
        <v>1</v>
      </c>
    </row>
    <row r="219" spans="2:43" x14ac:dyDescent="0.35">
      <c r="B219" t="str">
        <f t="shared" si="83"/>
        <v xml:space="preserve">&lt;li&gt; Demario Douglas, WR, Patriots. Bye: 14.  &lt;/li&gt;  </v>
      </c>
      <c r="C219" t="str">
        <f t="shared" si="84"/>
        <v xml:space="preserve">&lt;li&gt; Demario Douglas, WR, Patriots. Bye: 14.  -- &lt;b&gt;$1&lt;/b&gt; &lt;/li&gt;  </v>
      </c>
      <c r="D219" t="str">
        <f t="shared" si="85"/>
        <v xml:space="preserve">&lt;li&gt; Demario Douglas, WR, Patriots. Bye: 14.  -- &lt;b&gt;$1&lt;/b&gt; &lt;/li&gt;  </v>
      </c>
      <c r="E219" t="str">
        <f t="shared" si="86"/>
        <v xml:space="preserve">&lt;li&gt; Demario Douglas, WR, Patriots. Bye: 14.  -- &lt;b&gt;$1&lt;/b&gt; &lt;/li&gt;  </v>
      </c>
      <c r="F219" t="str">
        <f t="shared" si="87"/>
        <v xml:space="preserve">&lt;li&gt; Demario Douglas, WR, Patriots. Bye: 14.  -- &lt;b&gt;$1&lt;/b&gt; &lt;/li&gt;  </v>
      </c>
      <c r="G219" t="s">
        <v>139</v>
      </c>
      <c r="H219" t="s">
        <v>140</v>
      </c>
      <c r="I219" t="s">
        <v>141</v>
      </c>
      <c r="J219" t="s">
        <v>142</v>
      </c>
      <c r="K219" t="s">
        <v>143</v>
      </c>
      <c r="L219" t="s">
        <v>144</v>
      </c>
      <c r="M219" t="s">
        <v>145</v>
      </c>
      <c r="N219" t="s">
        <v>146</v>
      </c>
      <c r="O219" t="str">
        <f t="shared" si="88"/>
        <v xml:space="preserve">
</v>
      </c>
      <c r="P219" t="str">
        <f t="shared" si="89"/>
        <v xml:space="preserve"> </v>
      </c>
      <c r="Q219" t="str">
        <f t="shared" si="90"/>
        <v/>
      </c>
      <c r="R219" t="str">
        <f t="shared" si="91"/>
        <v/>
      </c>
      <c r="S219" t="str">
        <f t="shared" si="92"/>
        <v/>
      </c>
      <c r="T219" t="str">
        <f t="shared" si="93"/>
        <v/>
      </c>
      <c r="U219" t="str">
        <f t="shared" si="94"/>
        <v/>
      </c>
      <c r="V219">
        <f t="shared" si="95"/>
        <v>218</v>
      </c>
      <c r="W219" s="11" t="s">
        <v>147</v>
      </c>
      <c r="X219" s="12" t="s">
        <v>148</v>
      </c>
      <c r="Y219" s="12" t="s">
        <v>149</v>
      </c>
      <c r="Z219" s="12" t="s">
        <v>150</v>
      </c>
      <c r="AA219" s="1" t="str">
        <f>CONCATENATE(WRs!B67," ",WRs!A67)</f>
        <v>Demario Douglas</v>
      </c>
      <c r="AB219" t="str">
        <f>WRs!E67</f>
        <v>WR</v>
      </c>
      <c r="AC219" t="str">
        <f>WRs!C67</f>
        <v>Patriots</v>
      </c>
      <c r="AD219">
        <f>WRs!D67</f>
        <v>14</v>
      </c>
      <c r="AE219">
        <f>WRs!O67</f>
        <v>102</v>
      </c>
      <c r="AF219">
        <f>WRs!P67</f>
        <v>-30</v>
      </c>
      <c r="AG219">
        <f>WRs!T67</f>
        <v>-21</v>
      </c>
      <c r="AH219">
        <f>WRs!R67</f>
        <v>-34</v>
      </c>
      <c r="AI219">
        <f t="shared" si="78"/>
        <v>-30</v>
      </c>
      <c r="AJ219" t="str">
        <f t="shared" si="96"/>
        <v>Demario Douglas</v>
      </c>
      <c r="AK219">
        <f t="shared" si="97"/>
        <v>-15</v>
      </c>
      <c r="AL219">
        <f t="shared" si="98"/>
        <v>-12</v>
      </c>
      <c r="AM219">
        <f t="shared" si="99"/>
        <v>-12</v>
      </c>
      <c r="AN219">
        <f t="shared" si="100"/>
        <v>1</v>
      </c>
      <c r="AO219">
        <f t="shared" si="101"/>
        <v>1</v>
      </c>
      <c r="AP219">
        <f t="shared" si="102"/>
        <v>1</v>
      </c>
      <c r="AQ219">
        <f t="shared" si="103"/>
        <v>1</v>
      </c>
    </row>
    <row r="220" spans="2:43" x14ac:dyDescent="0.35">
      <c r="B220" t="str">
        <f t="shared" si="83"/>
        <v xml:space="preserve">&lt;li&gt; Brandin Cooks, WR, Cowboys. Bye: 7.  &lt;/li&gt;  </v>
      </c>
      <c r="C220" t="str">
        <f t="shared" si="84"/>
        <v xml:space="preserve">&lt;li&gt; Brandin Cooks, WR, Cowboys. Bye: 7.  -- &lt;b&gt;$1&lt;/b&gt; &lt;/li&gt;  </v>
      </c>
      <c r="D220" t="str">
        <f t="shared" si="85"/>
        <v xml:space="preserve">&lt;li&gt; Brandin Cooks, WR, Cowboys. Bye: 7.  -- &lt;b&gt;$1&lt;/b&gt; &lt;/li&gt;  </v>
      </c>
      <c r="E220" t="str">
        <f t="shared" si="86"/>
        <v xml:space="preserve">&lt;li&gt; Brandin Cooks, WR, Cowboys. Bye: 7.  -- &lt;b&gt;$1&lt;/b&gt; &lt;/li&gt;  </v>
      </c>
      <c r="F220" t="str">
        <f t="shared" si="87"/>
        <v xml:space="preserve">&lt;li&gt; Brandin Cooks, WR, Cowboys. Bye: 7.  -- &lt;b&gt;$1&lt;/b&gt; &lt;/li&gt;  </v>
      </c>
      <c r="G220" t="s">
        <v>139</v>
      </c>
      <c r="H220" t="s">
        <v>140</v>
      </c>
      <c r="I220" t="s">
        <v>141</v>
      </c>
      <c r="J220" t="s">
        <v>142</v>
      </c>
      <c r="K220" t="s">
        <v>143</v>
      </c>
      <c r="L220" t="s">
        <v>144</v>
      </c>
      <c r="M220" t="s">
        <v>145</v>
      </c>
      <c r="N220" t="s">
        <v>146</v>
      </c>
      <c r="O220" t="str">
        <f t="shared" si="88"/>
        <v xml:space="preserve">
</v>
      </c>
      <c r="P220" t="str">
        <f t="shared" si="89"/>
        <v xml:space="preserve"> </v>
      </c>
      <c r="Q220" t="str">
        <f t="shared" si="90"/>
        <v/>
      </c>
      <c r="R220" t="str">
        <f t="shared" si="91"/>
        <v/>
      </c>
      <c r="S220" t="str">
        <f t="shared" si="92"/>
        <v/>
      </c>
      <c r="T220" t="str">
        <f t="shared" si="93"/>
        <v/>
      </c>
      <c r="U220" t="str">
        <f t="shared" si="94"/>
        <v/>
      </c>
      <c r="V220">
        <f t="shared" si="95"/>
        <v>219</v>
      </c>
      <c r="W220" s="11" t="s">
        <v>147</v>
      </c>
      <c r="X220" s="12" t="s">
        <v>148</v>
      </c>
      <c r="Y220" s="12" t="s">
        <v>149</v>
      </c>
      <c r="Z220" s="12" t="s">
        <v>150</v>
      </c>
      <c r="AA220" s="1" t="str">
        <f>CONCATENATE(WRs!B68," ",WRs!A68)</f>
        <v>Brandin Cooks</v>
      </c>
      <c r="AB220" t="str">
        <f>WRs!E68</f>
        <v>WR</v>
      </c>
      <c r="AC220" t="str">
        <f>WRs!C68</f>
        <v>Cowboys</v>
      </c>
      <c r="AD220">
        <f>WRs!D68</f>
        <v>7</v>
      </c>
      <c r="AE220">
        <f>WRs!O68</f>
        <v>113</v>
      </c>
      <c r="AF220">
        <f>WRs!P68</f>
        <v>-19</v>
      </c>
      <c r="AG220">
        <f>WRs!T68</f>
        <v>-6</v>
      </c>
      <c r="AH220">
        <f>WRs!R68</f>
        <v>-35</v>
      </c>
      <c r="AI220">
        <f t="shared" si="78"/>
        <v>-19</v>
      </c>
      <c r="AJ220" t="str">
        <f t="shared" si="96"/>
        <v>Brandin Cooks</v>
      </c>
      <c r="AK220">
        <f t="shared" si="97"/>
        <v>-9</v>
      </c>
      <c r="AL220">
        <f t="shared" si="98"/>
        <v>-8</v>
      </c>
      <c r="AM220">
        <f t="shared" si="99"/>
        <v>-8</v>
      </c>
      <c r="AN220">
        <f t="shared" si="100"/>
        <v>1</v>
      </c>
      <c r="AO220">
        <f t="shared" si="101"/>
        <v>1</v>
      </c>
      <c r="AP220">
        <f t="shared" si="102"/>
        <v>1</v>
      </c>
      <c r="AQ220">
        <f t="shared" si="103"/>
        <v>1</v>
      </c>
    </row>
    <row r="221" spans="2:43" x14ac:dyDescent="0.35">
      <c r="B221" t="str">
        <f t="shared" si="83"/>
        <v xml:space="preserve">&lt;li&gt; Jahan Dotson, WR, Eagles. Bye: 5.  &lt;/li&gt; 
&lt;br&gt;&lt;br&gt;
</v>
      </c>
      <c r="C221" t="str">
        <f t="shared" si="84"/>
        <v xml:space="preserve">&lt;li&gt; Jahan Dotson, WR, Eagles. Bye: 5.  -- &lt;b&gt;$1&lt;/b&gt; &lt;/li&gt; 
&lt;br&gt;&lt;br&gt;
</v>
      </c>
      <c r="D221" t="str">
        <f t="shared" si="85"/>
        <v xml:space="preserve">&lt;li&gt; Jahan Dotson, WR, Eagles. Bye: 5.  -- &lt;b&gt;$1&lt;/b&gt; &lt;/li&gt; 
&lt;br&gt;&lt;br&gt;
</v>
      </c>
      <c r="E221" t="str">
        <f t="shared" si="86"/>
        <v xml:space="preserve">&lt;li&gt; Jahan Dotson, WR, Eagles. Bye: 5.  -- &lt;b&gt;$1&lt;/b&gt; &lt;/li&gt; 
&lt;br&gt;&lt;br&gt;
</v>
      </c>
      <c r="F221" t="str">
        <f t="shared" si="87"/>
        <v xml:space="preserve">&lt;li&gt; Jahan Dotson, WR, Eagles. Bye: 5.  -- &lt;b&gt;$1&lt;/b&gt; &lt;/li&gt; 
&lt;br&gt;&lt;br&gt;
</v>
      </c>
      <c r="G221" t="s">
        <v>139</v>
      </c>
      <c r="H221" t="s">
        <v>140</v>
      </c>
      <c r="I221" t="s">
        <v>141</v>
      </c>
      <c r="J221" t="s">
        <v>142</v>
      </c>
      <c r="K221" t="s">
        <v>143</v>
      </c>
      <c r="L221" t="s">
        <v>144</v>
      </c>
      <c r="M221" t="s">
        <v>145</v>
      </c>
      <c r="N221" t="s">
        <v>146</v>
      </c>
      <c r="O221" t="str">
        <f t="shared" si="88"/>
        <v xml:space="preserve">
</v>
      </c>
      <c r="P221" t="str">
        <f t="shared" si="89"/>
        <v xml:space="preserve">
&lt;br&gt;&lt;br&gt;
</v>
      </c>
      <c r="Q221" t="str">
        <f t="shared" si="90"/>
        <v/>
      </c>
      <c r="R221" t="str">
        <f t="shared" si="91"/>
        <v/>
      </c>
      <c r="S221" t="str">
        <f t="shared" si="92"/>
        <v/>
      </c>
      <c r="T221" t="str">
        <f t="shared" si="93"/>
        <v/>
      </c>
      <c r="U221" t="str">
        <f t="shared" si="94"/>
        <v/>
      </c>
      <c r="V221">
        <f t="shared" si="95"/>
        <v>220</v>
      </c>
      <c r="W221" s="11" t="s">
        <v>147</v>
      </c>
      <c r="X221" s="12" t="s">
        <v>148</v>
      </c>
      <c r="Y221" s="12" t="s">
        <v>149</v>
      </c>
      <c r="Z221" s="12" t="s">
        <v>150</v>
      </c>
      <c r="AA221" s="1" t="str">
        <f>CONCATENATE(WRs!B69," ",WRs!A69)</f>
        <v>Jahan Dotson</v>
      </c>
      <c r="AB221" t="str">
        <f>WRs!E69</f>
        <v>WR</v>
      </c>
      <c r="AC221" t="str">
        <f>WRs!C69</f>
        <v>Eagles</v>
      </c>
      <c r="AD221">
        <f>WRs!D69</f>
        <v>5</v>
      </c>
      <c r="AE221">
        <f>WRs!O69</f>
        <v>119</v>
      </c>
      <c r="AF221">
        <f>WRs!P69</f>
        <v>-13</v>
      </c>
      <c r="AG221">
        <f>WRs!T69</f>
        <v>-3</v>
      </c>
      <c r="AH221">
        <f>WRs!R69</f>
        <v>-36</v>
      </c>
      <c r="AI221">
        <f t="shared" si="78"/>
        <v>-13</v>
      </c>
      <c r="AJ221" t="str">
        <f t="shared" si="96"/>
        <v>Jahan Dotson</v>
      </c>
      <c r="AK221">
        <f t="shared" si="97"/>
        <v>-6</v>
      </c>
      <c r="AL221">
        <f t="shared" si="98"/>
        <v>-5</v>
      </c>
      <c r="AM221">
        <f t="shared" si="99"/>
        <v>-6</v>
      </c>
      <c r="AN221">
        <f t="shared" si="100"/>
        <v>1</v>
      </c>
      <c r="AO221">
        <f t="shared" si="101"/>
        <v>1</v>
      </c>
      <c r="AP221">
        <f t="shared" si="102"/>
        <v>1</v>
      </c>
      <c r="AQ221">
        <f t="shared" si="103"/>
        <v>1</v>
      </c>
    </row>
    <row r="222" spans="2:43" x14ac:dyDescent="0.35">
      <c r="B222" t="str">
        <f t="shared" si="83"/>
        <v xml:space="preserve">&lt;li&gt; Gabriel Davis, WR, Jaguars. Bye: 12.  &lt;/li&gt;  </v>
      </c>
      <c r="C222" t="str">
        <f t="shared" si="84"/>
        <v xml:space="preserve">&lt;li&gt; Gabriel Davis, WR, Jaguars. Bye: 12.  -- &lt;b&gt;$1&lt;/b&gt; &lt;/li&gt;  </v>
      </c>
      <c r="D222" t="str">
        <f t="shared" si="85"/>
        <v xml:space="preserve">&lt;li&gt; Gabriel Davis, WR, Jaguars. Bye: 12.  -- &lt;b&gt;$1&lt;/b&gt; &lt;/li&gt;  </v>
      </c>
      <c r="E222" t="str">
        <f t="shared" si="86"/>
        <v xml:space="preserve">&lt;li&gt; Gabriel Davis, WR, Jaguars. Bye: 12.  -- &lt;b&gt;$1&lt;/b&gt; &lt;/li&gt;  </v>
      </c>
      <c r="F222" t="str">
        <f t="shared" si="87"/>
        <v xml:space="preserve">&lt;li&gt; Gabriel Davis, WR, Jaguars. Bye: 12.  -- &lt;b&gt;$1&lt;/b&gt; &lt;/li&gt;  </v>
      </c>
      <c r="G222" t="s">
        <v>139</v>
      </c>
      <c r="H222" t="s">
        <v>140</v>
      </c>
      <c r="I222" t="s">
        <v>141</v>
      </c>
      <c r="J222" t="s">
        <v>142</v>
      </c>
      <c r="K222" t="s">
        <v>143</v>
      </c>
      <c r="L222" t="s">
        <v>144</v>
      </c>
      <c r="M222" t="s">
        <v>145</v>
      </c>
      <c r="N222" t="s">
        <v>146</v>
      </c>
      <c r="O222" t="str">
        <f t="shared" si="88"/>
        <v xml:space="preserve">
</v>
      </c>
      <c r="P222" t="str">
        <f t="shared" si="89"/>
        <v xml:space="preserve"> </v>
      </c>
      <c r="Q222" t="str">
        <f t="shared" si="90"/>
        <v/>
      </c>
      <c r="R222" t="str">
        <f t="shared" si="91"/>
        <v/>
      </c>
      <c r="S222" t="str">
        <f t="shared" si="92"/>
        <v/>
      </c>
      <c r="T222" t="str">
        <f t="shared" si="93"/>
        <v/>
      </c>
      <c r="U222" t="str">
        <f t="shared" si="94"/>
        <v/>
      </c>
      <c r="V222">
        <f t="shared" si="95"/>
        <v>221</v>
      </c>
      <c r="W222" s="11" t="s">
        <v>147</v>
      </c>
      <c r="X222" s="12" t="s">
        <v>148</v>
      </c>
      <c r="Y222" s="12" t="s">
        <v>149</v>
      </c>
      <c r="Z222" s="12" t="s">
        <v>150</v>
      </c>
      <c r="AA222" s="1" t="str">
        <f>CONCATENATE(WRs!B70," ",WRs!A70)</f>
        <v>Gabriel Davis</v>
      </c>
      <c r="AB222" t="str">
        <f>WRs!E70</f>
        <v>WR</v>
      </c>
      <c r="AC222" t="str">
        <f>WRs!C70</f>
        <v>Jaguars</v>
      </c>
      <c r="AD222">
        <f>WRs!D70</f>
        <v>12</v>
      </c>
      <c r="AE222">
        <f>WRs!O70</f>
        <v>122</v>
      </c>
      <c r="AF222">
        <f>WRs!P70</f>
        <v>-10</v>
      </c>
      <c r="AG222">
        <f>WRs!T70</f>
        <v>-2</v>
      </c>
      <c r="AH222">
        <f>WRs!R70</f>
        <v>-37</v>
      </c>
      <c r="AI222">
        <f t="shared" si="78"/>
        <v>-10</v>
      </c>
      <c r="AJ222" t="str">
        <f t="shared" si="96"/>
        <v>Gabriel Davis</v>
      </c>
      <c r="AK222">
        <f t="shared" si="97"/>
        <v>-5</v>
      </c>
      <c r="AL222">
        <f t="shared" si="98"/>
        <v>-4</v>
      </c>
      <c r="AM222">
        <f t="shared" si="99"/>
        <v>-4</v>
      </c>
      <c r="AN222">
        <f t="shared" si="100"/>
        <v>1</v>
      </c>
      <c r="AO222">
        <f t="shared" si="101"/>
        <v>1</v>
      </c>
      <c r="AP222">
        <f t="shared" si="102"/>
        <v>1</v>
      </c>
      <c r="AQ222">
        <f t="shared" si="103"/>
        <v>1</v>
      </c>
    </row>
    <row r="223" spans="2:43" x14ac:dyDescent="0.35">
      <c r="B223" t="str">
        <f t="shared" si="83"/>
        <v xml:space="preserve">&lt;li&gt; Greg Dortch, WR, Cardinals. Bye: 11.  &lt;/li&gt;  </v>
      </c>
      <c r="C223" t="str">
        <f t="shared" si="84"/>
        <v xml:space="preserve">&lt;li&gt; Greg Dortch, WR, Cardinals. Bye: 11.  -- &lt;b&gt;$1&lt;/b&gt; &lt;/li&gt;  </v>
      </c>
      <c r="D223" t="str">
        <f t="shared" si="85"/>
        <v xml:space="preserve">&lt;li&gt; Greg Dortch, WR, Cardinals. Bye: 11.  -- &lt;b&gt;$1&lt;/b&gt; &lt;/li&gt;  </v>
      </c>
      <c r="E223" t="str">
        <f t="shared" si="86"/>
        <v xml:space="preserve">&lt;li&gt; Greg Dortch, WR, Cardinals. Bye: 11.  -- &lt;b&gt;$1&lt;/b&gt; &lt;/li&gt;  </v>
      </c>
      <c r="F223" t="str">
        <f t="shared" si="87"/>
        <v xml:space="preserve">&lt;li&gt; Greg Dortch, WR, Cardinals. Bye: 11.  -- &lt;b&gt;$1&lt;/b&gt; &lt;/li&gt;  </v>
      </c>
      <c r="G223" t="s">
        <v>139</v>
      </c>
      <c r="H223" t="s">
        <v>140</v>
      </c>
      <c r="I223" t="s">
        <v>141</v>
      </c>
      <c r="J223" t="s">
        <v>142</v>
      </c>
      <c r="K223" t="s">
        <v>143</v>
      </c>
      <c r="L223" t="s">
        <v>144</v>
      </c>
      <c r="M223" t="s">
        <v>145</v>
      </c>
      <c r="N223" t="s">
        <v>146</v>
      </c>
      <c r="O223" t="str">
        <f t="shared" si="88"/>
        <v xml:space="preserve">
</v>
      </c>
      <c r="P223" t="str">
        <f t="shared" si="89"/>
        <v xml:space="preserve"> </v>
      </c>
      <c r="Q223" t="str">
        <f t="shared" si="90"/>
        <v/>
      </c>
      <c r="R223" t="str">
        <f t="shared" si="91"/>
        <v/>
      </c>
      <c r="S223" t="str">
        <f t="shared" si="92"/>
        <v/>
      </c>
      <c r="T223" t="str">
        <f t="shared" si="93"/>
        <v/>
      </c>
      <c r="U223" t="str">
        <f t="shared" si="94"/>
        <v/>
      </c>
      <c r="V223">
        <f t="shared" si="95"/>
        <v>222</v>
      </c>
      <c r="W223" s="11" t="s">
        <v>147</v>
      </c>
      <c r="X223" s="12" t="s">
        <v>148</v>
      </c>
      <c r="Y223" s="12" t="s">
        <v>149</v>
      </c>
      <c r="Z223" s="12" t="s">
        <v>150</v>
      </c>
      <c r="AA223" s="1" t="str">
        <f>CONCATENATE(WRs!B71," ",WRs!A71)</f>
        <v>Greg Dortch</v>
      </c>
      <c r="AB223" t="str">
        <f>WRs!E71</f>
        <v>WR</v>
      </c>
      <c r="AC223" t="str">
        <f>WRs!C71</f>
        <v>Cardinals</v>
      </c>
      <c r="AD223">
        <f>WRs!D71</f>
        <v>11</v>
      </c>
      <c r="AE223">
        <f>WRs!O71</f>
        <v>100</v>
      </c>
      <c r="AF223">
        <f>WRs!P71</f>
        <v>-32</v>
      </c>
      <c r="AG223">
        <f>WRs!T71</f>
        <v>-22</v>
      </c>
      <c r="AH223">
        <f>WRs!R71</f>
        <v>-38</v>
      </c>
      <c r="AI223">
        <f t="shared" si="78"/>
        <v>-32</v>
      </c>
      <c r="AJ223" t="str">
        <f t="shared" si="96"/>
        <v>Greg Dortch</v>
      </c>
      <c r="AK223">
        <f t="shared" si="97"/>
        <v>-16</v>
      </c>
      <c r="AL223">
        <f t="shared" si="98"/>
        <v>-12</v>
      </c>
      <c r="AM223">
        <f t="shared" si="99"/>
        <v>-13</v>
      </c>
      <c r="AN223">
        <f t="shared" si="100"/>
        <v>1</v>
      </c>
      <c r="AO223">
        <f t="shared" si="101"/>
        <v>1</v>
      </c>
      <c r="AP223">
        <f t="shared" si="102"/>
        <v>1</v>
      </c>
      <c r="AQ223">
        <f t="shared" si="103"/>
        <v>1</v>
      </c>
    </row>
    <row r="224" spans="2:43" x14ac:dyDescent="0.35">
      <c r="B224" t="str">
        <f t="shared" si="83"/>
        <v xml:space="preserve">&lt;li&gt; Jameson Williams, WR, Lions. Bye: 5.  &lt;/li&gt;  </v>
      </c>
      <c r="C224" t="str">
        <f t="shared" si="84"/>
        <v xml:space="preserve">&lt;li&gt; Jameson Williams, WR, Lions. Bye: 5.  -- &lt;b&gt;$1&lt;/b&gt; &lt;/li&gt;  </v>
      </c>
      <c r="D224" t="str">
        <f t="shared" si="85"/>
        <v xml:space="preserve">&lt;li&gt; Jameson Williams, WR, Lions. Bye: 5.  -- &lt;b&gt;$1&lt;/b&gt; &lt;/li&gt;  </v>
      </c>
      <c r="E224" t="str">
        <f t="shared" si="86"/>
        <v xml:space="preserve">&lt;li&gt; Jameson Williams, WR, Lions. Bye: 5.  -- &lt;b&gt;$1&lt;/b&gt; &lt;/li&gt;  </v>
      </c>
      <c r="F224" t="str">
        <f t="shared" si="87"/>
        <v xml:space="preserve">&lt;li&gt; Jameson Williams, WR, Lions. Bye: 5.  -- &lt;b&gt;$1&lt;/b&gt; &lt;/li&gt;  </v>
      </c>
      <c r="G224" t="s">
        <v>139</v>
      </c>
      <c r="H224" t="s">
        <v>140</v>
      </c>
      <c r="I224" t="s">
        <v>141</v>
      </c>
      <c r="J224" t="s">
        <v>142</v>
      </c>
      <c r="K224" t="s">
        <v>143</v>
      </c>
      <c r="L224" t="s">
        <v>144</v>
      </c>
      <c r="M224" t="s">
        <v>145</v>
      </c>
      <c r="N224" t="s">
        <v>146</v>
      </c>
      <c r="O224" t="str">
        <f t="shared" si="88"/>
        <v xml:space="preserve">
</v>
      </c>
      <c r="P224" t="str">
        <f t="shared" si="89"/>
        <v xml:space="preserve"> </v>
      </c>
      <c r="Q224" t="str">
        <f t="shared" si="90"/>
        <v/>
      </c>
      <c r="R224" t="str">
        <f t="shared" si="91"/>
        <v/>
      </c>
      <c r="S224" t="str">
        <f t="shared" si="92"/>
        <v/>
      </c>
      <c r="T224" t="str">
        <f t="shared" si="93"/>
        <v/>
      </c>
      <c r="U224" t="str">
        <f t="shared" si="94"/>
        <v/>
      </c>
      <c r="V224">
        <f t="shared" si="95"/>
        <v>223</v>
      </c>
      <c r="W224" s="11" t="s">
        <v>147</v>
      </c>
      <c r="X224" s="12" t="s">
        <v>148</v>
      </c>
      <c r="Y224" s="12" t="s">
        <v>149</v>
      </c>
      <c r="Z224" s="12" t="s">
        <v>150</v>
      </c>
      <c r="AA224" s="1" t="str">
        <f>CONCATENATE(WRs!B72," ",WRs!A72)</f>
        <v>Jameson Williams</v>
      </c>
      <c r="AB224" t="str">
        <f>WRs!E72</f>
        <v>WR</v>
      </c>
      <c r="AC224" t="str">
        <f>WRs!C72</f>
        <v>Lions</v>
      </c>
      <c r="AD224">
        <f>WRs!D72</f>
        <v>5</v>
      </c>
      <c r="AE224">
        <f>WRs!O72</f>
        <v>117</v>
      </c>
      <c r="AF224">
        <f>WRs!P72</f>
        <v>-15</v>
      </c>
      <c r="AG224">
        <f>WRs!T72</f>
        <v>-8</v>
      </c>
      <c r="AH224">
        <f>WRs!R72</f>
        <v>-41</v>
      </c>
      <c r="AI224">
        <f t="shared" si="78"/>
        <v>-15</v>
      </c>
      <c r="AJ224" t="str">
        <f t="shared" si="96"/>
        <v>Jameson Williams</v>
      </c>
      <c r="AK224">
        <f t="shared" si="97"/>
        <v>-7</v>
      </c>
      <c r="AL224">
        <f t="shared" si="98"/>
        <v>-6</v>
      </c>
      <c r="AM224">
        <f t="shared" si="99"/>
        <v>-6</v>
      </c>
      <c r="AN224">
        <f t="shared" si="100"/>
        <v>1</v>
      </c>
      <c r="AO224">
        <f t="shared" si="101"/>
        <v>1</v>
      </c>
      <c r="AP224">
        <f t="shared" si="102"/>
        <v>1</v>
      </c>
      <c r="AQ224">
        <f t="shared" si="103"/>
        <v>1</v>
      </c>
    </row>
    <row r="225" spans="2:43" x14ac:dyDescent="0.35">
      <c r="B225" t="str">
        <f t="shared" si="83"/>
        <v xml:space="preserve">&lt;li&gt; Tre Tucker, WR, Raiders. Bye: 10.  &lt;/li&gt;  </v>
      </c>
      <c r="C225" t="str">
        <f t="shared" si="84"/>
        <v xml:space="preserve">&lt;li&gt; Tre Tucker, WR, Raiders. Bye: 10.  -- &lt;b&gt;$1&lt;/b&gt; &lt;/li&gt;  </v>
      </c>
      <c r="D225" t="str">
        <f t="shared" si="85"/>
        <v xml:space="preserve">&lt;li&gt; Tre Tucker, WR, Raiders. Bye: 10.  -- &lt;b&gt;$1&lt;/b&gt; &lt;/li&gt;  </v>
      </c>
      <c r="E225" t="str">
        <f t="shared" si="86"/>
        <v xml:space="preserve">&lt;li&gt; Tre Tucker, WR, Raiders. Bye: 10.  -- &lt;b&gt;$1&lt;/b&gt; &lt;/li&gt;  </v>
      </c>
      <c r="F225" t="str">
        <f t="shared" si="87"/>
        <v xml:space="preserve">&lt;li&gt; Tre Tucker, WR, Raiders. Bye: 10.  -- &lt;b&gt;$1&lt;/b&gt; &lt;/li&gt;  </v>
      </c>
      <c r="G225" t="s">
        <v>139</v>
      </c>
      <c r="H225" t="s">
        <v>140</v>
      </c>
      <c r="I225" t="s">
        <v>141</v>
      </c>
      <c r="J225" t="s">
        <v>142</v>
      </c>
      <c r="K225" t="s">
        <v>143</v>
      </c>
      <c r="L225" t="s">
        <v>144</v>
      </c>
      <c r="M225" t="s">
        <v>145</v>
      </c>
      <c r="N225" t="s">
        <v>146</v>
      </c>
      <c r="O225" t="str">
        <f t="shared" si="88"/>
        <v xml:space="preserve">
</v>
      </c>
      <c r="P225" t="str">
        <f t="shared" si="89"/>
        <v xml:space="preserve"> </v>
      </c>
      <c r="Q225" t="str">
        <f t="shared" si="90"/>
        <v/>
      </c>
      <c r="R225" t="str">
        <f t="shared" si="91"/>
        <v/>
      </c>
      <c r="S225" t="str">
        <f t="shared" si="92"/>
        <v/>
      </c>
      <c r="T225" t="str">
        <f t="shared" si="93"/>
        <v/>
      </c>
      <c r="U225" t="str">
        <f t="shared" si="94"/>
        <v/>
      </c>
      <c r="V225">
        <f t="shared" si="95"/>
        <v>224</v>
      </c>
      <c r="W225" s="11" t="s">
        <v>147</v>
      </c>
      <c r="X225" s="12" t="s">
        <v>148</v>
      </c>
      <c r="Y225" s="12" t="s">
        <v>149</v>
      </c>
      <c r="Z225" s="12" t="s">
        <v>150</v>
      </c>
      <c r="AA225" s="1" t="str">
        <f>CONCATENATE(WRs!B73," ",WRs!A73)</f>
        <v>Tre Tucker</v>
      </c>
      <c r="AB225" t="str">
        <f>WRs!E73</f>
        <v>WR</v>
      </c>
      <c r="AC225" t="str">
        <f>WRs!C73</f>
        <v>Raiders</v>
      </c>
      <c r="AD225">
        <f>WRs!D73</f>
        <v>10</v>
      </c>
      <c r="AE225">
        <f>WRs!O73</f>
        <v>114</v>
      </c>
      <c r="AF225">
        <f>WRs!P73</f>
        <v>-18</v>
      </c>
      <c r="AG225">
        <f>WRs!T73</f>
        <v>-8</v>
      </c>
      <c r="AH225">
        <f>WRs!R73</f>
        <v>-44</v>
      </c>
      <c r="AI225">
        <f t="shared" si="78"/>
        <v>-18</v>
      </c>
      <c r="AJ225" t="str">
        <f t="shared" si="96"/>
        <v>Tre Tucker</v>
      </c>
      <c r="AK225">
        <f t="shared" si="97"/>
        <v>-9</v>
      </c>
      <c r="AL225">
        <f t="shared" si="98"/>
        <v>-7</v>
      </c>
      <c r="AM225">
        <f t="shared" si="99"/>
        <v>-8</v>
      </c>
      <c r="AN225">
        <f t="shared" si="100"/>
        <v>1</v>
      </c>
      <c r="AO225">
        <f t="shared" si="101"/>
        <v>1</v>
      </c>
      <c r="AP225">
        <f t="shared" si="102"/>
        <v>1</v>
      </c>
      <c r="AQ225">
        <f t="shared" si="103"/>
        <v>1</v>
      </c>
    </row>
    <row r="226" spans="2:43" x14ac:dyDescent="0.35">
      <c r="B226" t="str">
        <f t="shared" si="83"/>
        <v xml:space="preserve">&lt;li&gt; Demarcus Robinson, WR, Rams. Bye: 6.  &lt;/li&gt; 
&lt;br&gt;&lt;br&gt;
</v>
      </c>
      <c r="C226" t="str">
        <f t="shared" si="84"/>
        <v xml:space="preserve">&lt;li&gt; Demarcus Robinson, WR, Rams. Bye: 6.  -- &lt;b&gt;$1&lt;/b&gt; &lt;/li&gt; 
&lt;br&gt;&lt;br&gt;
</v>
      </c>
      <c r="D226" t="str">
        <f t="shared" si="85"/>
        <v xml:space="preserve">&lt;li&gt; Demarcus Robinson, WR, Rams. Bye: 6.  -- &lt;b&gt;$1&lt;/b&gt; &lt;/li&gt; 
&lt;br&gt;&lt;br&gt;
</v>
      </c>
      <c r="E226" t="str">
        <f t="shared" si="86"/>
        <v xml:space="preserve">&lt;li&gt; Demarcus Robinson, WR, Rams. Bye: 6.  -- &lt;b&gt;$1&lt;/b&gt; &lt;/li&gt; 
&lt;br&gt;&lt;br&gt;
</v>
      </c>
      <c r="F226" t="str">
        <f t="shared" si="87"/>
        <v xml:space="preserve">&lt;li&gt; Demarcus Robinson, WR, Rams. Bye: 6.  -- &lt;b&gt;$1&lt;/b&gt; &lt;/li&gt; 
&lt;br&gt;&lt;br&gt;
</v>
      </c>
      <c r="G226" t="s">
        <v>139</v>
      </c>
      <c r="H226" t="s">
        <v>140</v>
      </c>
      <c r="I226" t="s">
        <v>141</v>
      </c>
      <c r="J226" t="s">
        <v>142</v>
      </c>
      <c r="K226" t="s">
        <v>143</v>
      </c>
      <c r="L226" t="s">
        <v>144</v>
      </c>
      <c r="M226" t="s">
        <v>145</v>
      </c>
      <c r="N226" t="s">
        <v>146</v>
      </c>
      <c r="O226" t="str">
        <f t="shared" si="88"/>
        <v xml:space="preserve">
</v>
      </c>
      <c r="P226" t="str">
        <f t="shared" si="89"/>
        <v xml:space="preserve">
&lt;br&gt;&lt;br&gt;
</v>
      </c>
      <c r="Q226" t="str">
        <f t="shared" si="90"/>
        <v/>
      </c>
      <c r="R226" t="str">
        <f t="shared" si="91"/>
        <v/>
      </c>
      <c r="S226" t="str">
        <f t="shared" si="92"/>
        <v/>
      </c>
      <c r="T226" t="str">
        <f t="shared" si="93"/>
        <v/>
      </c>
      <c r="U226" t="str">
        <f t="shared" si="94"/>
        <v/>
      </c>
      <c r="V226">
        <f t="shared" si="95"/>
        <v>225</v>
      </c>
      <c r="W226" s="11" t="s">
        <v>147</v>
      </c>
      <c r="X226" s="12" t="s">
        <v>148</v>
      </c>
      <c r="Y226" s="12" t="s">
        <v>149</v>
      </c>
      <c r="Z226" s="12" t="s">
        <v>150</v>
      </c>
      <c r="AA226" s="1" t="str">
        <f>CONCATENATE(WRs!B74," ",WRs!A74)</f>
        <v>Demarcus Robinson</v>
      </c>
      <c r="AB226" t="str">
        <f>WRs!E74</f>
        <v>WR</v>
      </c>
      <c r="AC226" t="str">
        <f>WRs!C74</f>
        <v>Rams</v>
      </c>
      <c r="AD226">
        <f>WRs!D74</f>
        <v>6</v>
      </c>
      <c r="AE226">
        <f>WRs!O74</f>
        <v>109</v>
      </c>
      <c r="AF226">
        <f>WRs!P74</f>
        <v>-23</v>
      </c>
      <c r="AG226">
        <f>WRs!T74</f>
        <v>-11</v>
      </c>
      <c r="AH226">
        <f>WRs!R74</f>
        <v>-45</v>
      </c>
      <c r="AI226">
        <f t="shared" si="78"/>
        <v>-23</v>
      </c>
      <c r="AJ226" t="str">
        <f t="shared" si="96"/>
        <v>Demarcus Robinson</v>
      </c>
      <c r="AK226">
        <f t="shared" si="97"/>
        <v>-11</v>
      </c>
      <c r="AL226">
        <f t="shared" si="98"/>
        <v>-9</v>
      </c>
      <c r="AM226">
        <f t="shared" si="99"/>
        <v>-10</v>
      </c>
      <c r="AN226">
        <f t="shared" si="100"/>
        <v>1</v>
      </c>
      <c r="AO226">
        <f t="shared" si="101"/>
        <v>1</v>
      </c>
      <c r="AP226">
        <f t="shared" si="102"/>
        <v>1</v>
      </c>
      <c r="AQ226">
        <f t="shared" si="103"/>
        <v>1</v>
      </c>
    </row>
    <row r="227" spans="2:43" x14ac:dyDescent="0.35">
      <c r="B227" t="str">
        <f t="shared" si="83"/>
        <v xml:space="preserve">&lt;li&gt; Wan'Dale Robinson, WR, Giants. Bye: 11.  &lt;/li&gt;  </v>
      </c>
      <c r="C227" t="str">
        <f t="shared" si="84"/>
        <v xml:space="preserve">&lt;li&gt; Wan'Dale Robinson, WR, Giants. Bye: 11.  -- &lt;b&gt;$1&lt;/b&gt; &lt;/li&gt;  </v>
      </c>
      <c r="D227" t="str">
        <f t="shared" si="85"/>
        <v xml:space="preserve">&lt;li&gt; Wan'Dale Robinson, WR, Giants. Bye: 11.  -- &lt;b&gt;$1&lt;/b&gt; &lt;/li&gt;  </v>
      </c>
      <c r="E227" t="str">
        <f t="shared" si="86"/>
        <v xml:space="preserve">&lt;li&gt; Wan'Dale Robinson, WR, Giants. Bye: 11.  -- &lt;b&gt;$1&lt;/b&gt; &lt;/li&gt;  </v>
      </c>
      <c r="F227" t="str">
        <f t="shared" si="87"/>
        <v xml:space="preserve">&lt;li&gt; Wan'Dale Robinson, WR, Giants. Bye: 11.  -- &lt;b&gt;$1&lt;/b&gt; &lt;/li&gt;  </v>
      </c>
      <c r="G227" t="s">
        <v>139</v>
      </c>
      <c r="H227" t="s">
        <v>140</v>
      </c>
      <c r="I227" t="s">
        <v>141</v>
      </c>
      <c r="J227" t="s">
        <v>142</v>
      </c>
      <c r="K227" t="s">
        <v>143</v>
      </c>
      <c r="L227" t="s">
        <v>144</v>
      </c>
      <c r="M227" t="s">
        <v>145</v>
      </c>
      <c r="N227" t="s">
        <v>146</v>
      </c>
      <c r="O227" t="str">
        <f t="shared" si="88"/>
        <v xml:space="preserve">
</v>
      </c>
      <c r="P227" t="str">
        <f t="shared" si="89"/>
        <v xml:space="preserve"> </v>
      </c>
      <c r="Q227" t="str">
        <f t="shared" si="90"/>
        <v/>
      </c>
      <c r="R227" t="str">
        <f t="shared" si="91"/>
        <v/>
      </c>
      <c r="S227" t="str">
        <f t="shared" si="92"/>
        <v/>
      </c>
      <c r="T227" t="str">
        <f t="shared" si="93"/>
        <v/>
      </c>
      <c r="U227" t="str">
        <f t="shared" si="94"/>
        <v/>
      </c>
      <c r="V227">
        <f t="shared" si="95"/>
        <v>226</v>
      </c>
      <c r="W227" s="11" t="s">
        <v>147</v>
      </c>
      <c r="X227" s="12" t="s">
        <v>148</v>
      </c>
      <c r="Y227" s="12" t="s">
        <v>149</v>
      </c>
      <c r="Z227" s="12" t="s">
        <v>150</v>
      </c>
      <c r="AA227" s="1" t="str">
        <f>CONCATENATE(WRs!B75," ",WRs!A75)</f>
        <v>Wan'Dale Robinson</v>
      </c>
      <c r="AB227" t="str">
        <f>WRs!E75</f>
        <v>WR</v>
      </c>
      <c r="AC227" t="str">
        <f>WRs!C75</f>
        <v>Giants</v>
      </c>
      <c r="AD227">
        <f>WRs!D75</f>
        <v>11</v>
      </c>
      <c r="AE227">
        <f>WRs!O75</f>
        <v>88</v>
      </c>
      <c r="AF227">
        <f>WRs!P75</f>
        <v>-44</v>
      </c>
      <c r="AG227">
        <f>WRs!T75</f>
        <v>-30</v>
      </c>
      <c r="AH227">
        <f>WRs!R75</f>
        <v>-46</v>
      </c>
      <c r="AI227">
        <f t="shared" si="78"/>
        <v>-44</v>
      </c>
      <c r="AJ227" t="str">
        <f t="shared" si="96"/>
        <v>Wan'Dale Robinson</v>
      </c>
      <c r="AK227">
        <f t="shared" si="97"/>
        <v>-22</v>
      </c>
      <c r="AL227">
        <f t="shared" si="98"/>
        <v>-17</v>
      </c>
      <c r="AM227">
        <f t="shared" si="99"/>
        <v>-18</v>
      </c>
      <c r="AN227">
        <f t="shared" si="100"/>
        <v>1</v>
      </c>
      <c r="AO227">
        <f t="shared" si="101"/>
        <v>1</v>
      </c>
      <c r="AP227">
        <f t="shared" si="102"/>
        <v>1</v>
      </c>
      <c r="AQ227">
        <f t="shared" si="103"/>
        <v>1</v>
      </c>
    </row>
    <row r="228" spans="2:43" x14ac:dyDescent="0.35">
      <c r="B228" t="str">
        <f t="shared" si="83"/>
        <v xml:space="preserve">&lt;li&gt; Ja'Lynn Polk, WR, Patriots. Bye: 14.  &lt;/li&gt;  </v>
      </c>
      <c r="C228" t="str">
        <f t="shared" si="84"/>
        <v xml:space="preserve">&lt;li&gt; Ja'Lynn Polk, WR, Patriots. Bye: 14.  -- &lt;b&gt;$1&lt;/b&gt; &lt;/li&gt;  </v>
      </c>
      <c r="D228" t="str">
        <f t="shared" si="85"/>
        <v xml:space="preserve">&lt;li&gt; Ja'Lynn Polk, WR, Patriots. Bye: 14.  -- &lt;b&gt;$1&lt;/b&gt; &lt;/li&gt;  </v>
      </c>
      <c r="E228" t="str">
        <f t="shared" si="86"/>
        <v xml:space="preserve">&lt;li&gt; Ja'Lynn Polk, WR, Patriots. Bye: 14.  -- &lt;b&gt;$1&lt;/b&gt; &lt;/li&gt;  </v>
      </c>
      <c r="F228" t="str">
        <f t="shared" si="87"/>
        <v xml:space="preserve">&lt;li&gt; Ja'Lynn Polk, WR, Patriots. Bye: 14.  -- &lt;b&gt;$1&lt;/b&gt; &lt;/li&gt;  </v>
      </c>
      <c r="G228" t="s">
        <v>139</v>
      </c>
      <c r="H228" t="s">
        <v>140</v>
      </c>
      <c r="I228" t="s">
        <v>141</v>
      </c>
      <c r="J228" t="s">
        <v>142</v>
      </c>
      <c r="K228" t="s">
        <v>143</v>
      </c>
      <c r="L228" t="s">
        <v>144</v>
      </c>
      <c r="M228" t="s">
        <v>145</v>
      </c>
      <c r="N228" t="s">
        <v>146</v>
      </c>
      <c r="O228" t="str">
        <f t="shared" si="88"/>
        <v xml:space="preserve">
</v>
      </c>
      <c r="P228" t="str">
        <f t="shared" si="89"/>
        <v xml:space="preserve"> </v>
      </c>
      <c r="Q228" t="str">
        <f t="shared" si="90"/>
        <v/>
      </c>
      <c r="R228" t="str">
        <f t="shared" si="91"/>
        <v/>
      </c>
      <c r="S228" t="str">
        <f t="shared" si="92"/>
        <v/>
      </c>
      <c r="T228" t="str">
        <f t="shared" si="93"/>
        <v/>
      </c>
      <c r="U228" t="str">
        <f t="shared" si="94"/>
        <v/>
      </c>
      <c r="V228">
        <f t="shared" si="95"/>
        <v>227</v>
      </c>
      <c r="W228" s="11" t="s">
        <v>147</v>
      </c>
      <c r="X228" s="12" t="s">
        <v>148</v>
      </c>
      <c r="Y228" s="12" t="s">
        <v>149</v>
      </c>
      <c r="Z228" s="12" t="s">
        <v>150</v>
      </c>
      <c r="AA228" s="1" t="str">
        <f>CONCATENATE(WRs!B76," ",WRs!A76)</f>
        <v>Ja'Lynn Polk</v>
      </c>
      <c r="AB228" t="str">
        <f>WRs!E76</f>
        <v>WR</v>
      </c>
      <c r="AC228" t="str">
        <f>WRs!C76</f>
        <v>Patriots</v>
      </c>
      <c r="AD228">
        <f>WRs!D76</f>
        <v>14</v>
      </c>
      <c r="AE228">
        <f>WRs!O76</f>
        <v>107</v>
      </c>
      <c r="AF228">
        <f>WRs!P76</f>
        <v>-25</v>
      </c>
      <c r="AG228">
        <f>WRs!T76</f>
        <v>-13</v>
      </c>
      <c r="AH228">
        <f>WRs!R76</f>
        <v>-47</v>
      </c>
      <c r="AI228">
        <f t="shared" si="78"/>
        <v>-25</v>
      </c>
      <c r="AJ228" t="str">
        <f t="shared" si="96"/>
        <v>Ja'Lynn Polk</v>
      </c>
      <c r="AK228">
        <f t="shared" si="97"/>
        <v>-12</v>
      </c>
      <c r="AL228">
        <f t="shared" si="98"/>
        <v>-10</v>
      </c>
      <c r="AM228">
        <f t="shared" si="99"/>
        <v>-10</v>
      </c>
      <c r="AN228">
        <f t="shared" si="100"/>
        <v>1</v>
      </c>
      <c r="AO228">
        <f t="shared" si="101"/>
        <v>1</v>
      </c>
      <c r="AP228">
        <f t="shared" si="102"/>
        <v>1</v>
      </c>
      <c r="AQ228">
        <f t="shared" si="103"/>
        <v>1</v>
      </c>
    </row>
    <row r="229" spans="2:43" x14ac:dyDescent="0.35">
      <c r="B229" t="str">
        <f t="shared" si="83"/>
        <v xml:space="preserve">&lt;li&gt; Michael Wilson, WR, Cardinals. Bye: 11.  &lt;/li&gt;  </v>
      </c>
      <c r="C229" t="str">
        <f t="shared" si="84"/>
        <v xml:space="preserve">&lt;li&gt; Michael Wilson, WR, Cardinals. Bye: 11.  -- &lt;b&gt;$1&lt;/b&gt; &lt;/li&gt;  </v>
      </c>
      <c r="D229" t="str">
        <f t="shared" si="85"/>
        <v xml:space="preserve">&lt;li&gt; Michael Wilson, WR, Cardinals. Bye: 11.  -- &lt;b&gt;$1&lt;/b&gt; &lt;/li&gt;  </v>
      </c>
      <c r="E229" t="str">
        <f t="shared" si="86"/>
        <v xml:space="preserve">&lt;li&gt; Michael Wilson, WR, Cardinals. Bye: 11.  -- &lt;b&gt;$1&lt;/b&gt; &lt;/li&gt;  </v>
      </c>
      <c r="F229" t="str">
        <f t="shared" si="87"/>
        <v xml:space="preserve">&lt;li&gt; Michael Wilson, WR, Cardinals. Bye: 11.  -- &lt;b&gt;$1&lt;/b&gt; &lt;/li&gt;  </v>
      </c>
      <c r="G229" t="s">
        <v>139</v>
      </c>
      <c r="H229" t="s">
        <v>140</v>
      </c>
      <c r="I229" t="s">
        <v>141</v>
      </c>
      <c r="J229" t="s">
        <v>142</v>
      </c>
      <c r="K229" t="s">
        <v>143</v>
      </c>
      <c r="L229" t="s">
        <v>144</v>
      </c>
      <c r="M229" t="s">
        <v>145</v>
      </c>
      <c r="N229" t="s">
        <v>146</v>
      </c>
      <c r="O229" t="str">
        <f t="shared" si="88"/>
        <v xml:space="preserve">
</v>
      </c>
      <c r="P229" t="str">
        <f t="shared" si="89"/>
        <v xml:space="preserve"> </v>
      </c>
      <c r="Q229" t="str">
        <f t="shared" si="90"/>
        <v/>
      </c>
      <c r="R229" t="str">
        <f t="shared" si="91"/>
        <v/>
      </c>
      <c r="S229" t="str">
        <f t="shared" si="92"/>
        <v/>
      </c>
      <c r="T229" t="str">
        <f t="shared" si="93"/>
        <v/>
      </c>
      <c r="U229" t="str">
        <f t="shared" si="94"/>
        <v/>
      </c>
      <c r="V229">
        <f t="shared" si="95"/>
        <v>228</v>
      </c>
      <c r="W229" s="11" t="s">
        <v>147</v>
      </c>
      <c r="X229" s="12" t="s">
        <v>148</v>
      </c>
      <c r="Y229" s="12" t="s">
        <v>149</v>
      </c>
      <c r="Z229" s="12" t="s">
        <v>150</v>
      </c>
      <c r="AA229" s="1" t="str">
        <f>CONCATENATE(WRs!B77," ",WRs!A77)</f>
        <v>Michael Wilson</v>
      </c>
      <c r="AB229" t="str">
        <f>WRs!E77</f>
        <v>WR</v>
      </c>
      <c r="AC229" t="str">
        <f>WRs!C77</f>
        <v>Cardinals</v>
      </c>
      <c r="AD229">
        <f>WRs!D77</f>
        <v>11</v>
      </c>
      <c r="AE229">
        <f>WRs!O77</f>
        <v>102</v>
      </c>
      <c r="AF229">
        <f>WRs!P77</f>
        <v>-30</v>
      </c>
      <c r="AG229">
        <f>WRs!T77</f>
        <v>-18</v>
      </c>
      <c r="AH229">
        <f>WRs!R77</f>
        <v>-47</v>
      </c>
      <c r="AI229">
        <f t="shared" ref="AI229:AI248" si="104">AF229</f>
        <v>-30</v>
      </c>
      <c r="AJ229" t="str">
        <f t="shared" si="96"/>
        <v>Michael Wilson</v>
      </c>
      <c r="AK229">
        <f t="shared" si="97"/>
        <v>-15</v>
      </c>
      <c r="AL229">
        <f t="shared" si="98"/>
        <v>-12</v>
      </c>
      <c r="AM229">
        <f t="shared" si="99"/>
        <v>-12</v>
      </c>
      <c r="AN229">
        <f t="shared" si="100"/>
        <v>1</v>
      </c>
      <c r="AO229">
        <f t="shared" si="101"/>
        <v>1</v>
      </c>
      <c r="AP229">
        <f t="shared" si="102"/>
        <v>1</v>
      </c>
      <c r="AQ229">
        <f t="shared" si="103"/>
        <v>1</v>
      </c>
    </row>
    <row r="230" spans="2:43" x14ac:dyDescent="0.35">
      <c r="B230" t="str">
        <f t="shared" si="83"/>
        <v xml:space="preserve">&lt;li&gt; Elijah Moore, WR, Browns. Bye: 10.  &lt;/li&gt;  </v>
      </c>
      <c r="C230" t="str">
        <f t="shared" si="84"/>
        <v xml:space="preserve">&lt;li&gt; Elijah Moore, WR, Browns. Bye: 10.  -- &lt;b&gt;$1&lt;/b&gt; &lt;/li&gt;  </v>
      </c>
      <c r="D230" t="str">
        <f t="shared" si="85"/>
        <v xml:space="preserve">&lt;li&gt; Elijah Moore, WR, Browns. Bye: 10.  -- &lt;b&gt;$1&lt;/b&gt; &lt;/li&gt;  </v>
      </c>
      <c r="E230" t="str">
        <f t="shared" si="86"/>
        <v xml:space="preserve">&lt;li&gt; Elijah Moore, WR, Browns. Bye: 10.  -- &lt;b&gt;$1&lt;/b&gt; &lt;/li&gt;  </v>
      </c>
      <c r="F230" t="str">
        <f t="shared" si="87"/>
        <v xml:space="preserve">&lt;li&gt; Elijah Moore, WR, Browns. Bye: 10.  -- &lt;b&gt;$1&lt;/b&gt; &lt;/li&gt;  </v>
      </c>
      <c r="G230" t="s">
        <v>139</v>
      </c>
      <c r="H230" t="s">
        <v>140</v>
      </c>
      <c r="I230" t="s">
        <v>141</v>
      </c>
      <c r="J230" t="s">
        <v>142</v>
      </c>
      <c r="K230" t="s">
        <v>143</v>
      </c>
      <c r="L230" t="s">
        <v>144</v>
      </c>
      <c r="M230" t="s">
        <v>145</v>
      </c>
      <c r="N230" t="s">
        <v>146</v>
      </c>
      <c r="O230" t="str">
        <f t="shared" si="88"/>
        <v xml:space="preserve">
</v>
      </c>
      <c r="P230" t="str">
        <f t="shared" si="89"/>
        <v xml:space="preserve"> </v>
      </c>
      <c r="Q230" t="str">
        <f t="shared" si="90"/>
        <v/>
      </c>
      <c r="R230" t="str">
        <f t="shared" si="91"/>
        <v/>
      </c>
      <c r="S230" t="str">
        <f t="shared" si="92"/>
        <v/>
      </c>
      <c r="T230" t="str">
        <f t="shared" si="93"/>
        <v/>
      </c>
      <c r="U230" t="str">
        <f t="shared" si="94"/>
        <v/>
      </c>
      <c r="V230">
        <f t="shared" si="95"/>
        <v>229</v>
      </c>
      <c r="W230" s="11" t="s">
        <v>147</v>
      </c>
      <c r="X230" s="12" t="s">
        <v>148</v>
      </c>
      <c r="Y230" s="12" t="s">
        <v>149</v>
      </c>
      <c r="Z230" s="12" t="s">
        <v>150</v>
      </c>
      <c r="AA230" s="1" t="str">
        <f>CONCATENATE(WRs!B78," ",WRs!A78)</f>
        <v>Elijah Moore</v>
      </c>
      <c r="AB230" t="str">
        <f>WRs!E78</f>
        <v>WR</v>
      </c>
      <c r="AC230" t="str">
        <f>WRs!C78</f>
        <v>Browns</v>
      </c>
      <c r="AD230">
        <f>WRs!D78</f>
        <v>10</v>
      </c>
      <c r="AE230">
        <f>WRs!O78</f>
        <v>94</v>
      </c>
      <c r="AF230">
        <f>WRs!P78</f>
        <v>-38</v>
      </c>
      <c r="AG230">
        <f>WRs!T78</f>
        <v>-24</v>
      </c>
      <c r="AH230">
        <f>WRs!R78</f>
        <v>-47</v>
      </c>
      <c r="AI230">
        <f t="shared" si="104"/>
        <v>-38</v>
      </c>
      <c r="AJ230" t="str">
        <f t="shared" si="96"/>
        <v>Elijah Moore</v>
      </c>
      <c r="AK230">
        <f t="shared" si="97"/>
        <v>-19</v>
      </c>
      <c r="AL230">
        <f t="shared" si="98"/>
        <v>-15</v>
      </c>
      <c r="AM230">
        <f t="shared" si="99"/>
        <v>-16</v>
      </c>
      <c r="AN230">
        <f t="shared" si="100"/>
        <v>1</v>
      </c>
      <c r="AO230">
        <f t="shared" si="101"/>
        <v>1</v>
      </c>
      <c r="AP230">
        <f t="shared" si="102"/>
        <v>1</v>
      </c>
      <c r="AQ230">
        <f t="shared" si="103"/>
        <v>1</v>
      </c>
    </row>
    <row r="231" spans="2:43" x14ac:dyDescent="0.35">
      <c r="B231" t="str">
        <f t="shared" si="83"/>
        <v xml:space="preserve">&lt;li&gt; Dyami Brown, WR, Redskins. Bye: 14.  &lt;/li&gt; 
&lt;br&gt;&lt;br&gt;
</v>
      </c>
      <c r="C231" t="str">
        <f t="shared" si="84"/>
        <v xml:space="preserve">&lt;li&gt; Dyami Brown, WR, Redskins. Bye: 14.  -- &lt;b&gt;$1&lt;/b&gt; &lt;/li&gt; 
&lt;br&gt;&lt;br&gt;
</v>
      </c>
      <c r="D231" t="str">
        <f t="shared" si="85"/>
        <v xml:space="preserve">&lt;li&gt; Dyami Brown, WR, Redskins. Bye: 14.  -- &lt;b&gt;$1&lt;/b&gt; &lt;/li&gt; 
&lt;br&gt;&lt;br&gt;
</v>
      </c>
      <c r="E231" t="str">
        <f t="shared" si="86"/>
        <v xml:space="preserve">&lt;li&gt; Dyami Brown, WR, Redskins. Bye: 14.  -- &lt;b&gt;$1&lt;/b&gt; &lt;/li&gt; 
&lt;br&gt;&lt;br&gt;
</v>
      </c>
      <c r="F231" t="str">
        <f t="shared" si="87"/>
        <v xml:space="preserve">&lt;li&gt; Dyami Brown, WR, Redskins. Bye: 14.  -- &lt;b&gt;$1&lt;/b&gt; &lt;/li&gt; 
&lt;br&gt;&lt;br&gt;
</v>
      </c>
      <c r="G231" t="s">
        <v>139</v>
      </c>
      <c r="H231" t="s">
        <v>140</v>
      </c>
      <c r="I231" t="s">
        <v>141</v>
      </c>
      <c r="J231" t="s">
        <v>142</v>
      </c>
      <c r="K231" t="s">
        <v>143</v>
      </c>
      <c r="L231" t="s">
        <v>144</v>
      </c>
      <c r="M231" t="s">
        <v>145</v>
      </c>
      <c r="N231" t="s">
        <v>146</v>
      </c>
      <c r="O231" t="str">
        <f t="shared" si="88"/>
        <v xml:space="preserve">
</v>
      </c>
      <c r="P231" t="str">
        <f t="shared" si="89"/>
        <v xml:space="preserve">
&lt;br&gt;&lt;br&gt;
</v>
      </c>
      <c r="Q231" t="str">
        <f t="shared" si="90"/>
        <v/>
      </c>
      <c r="R231" t="str">
        <f t="shared" si="91"/>
        <v/>
      </c>
      <c r="S231" t="str">
        <f t="shared" si="92"/>
        <v/>
      </c>
      <c r="T231" t="str">
        <f t="shared" si="93"/>
        <v/>
      </c>
      <c r="U231" t="str">
        <f t="shared" si="94"/>
        <v/>
      </c>
      <c r="V231">
        <f t="shared" si="95"/>
        <v>230</v>
      </c>
      <c r="W231" s="11" t="s">
        <v>147</v>
      </c>
      <c r="X231" s="12" t="s">
        <v>148</v>
      </c>
      <c r="Y231" s="12" t="s">
        <v>149</v>
      </c>
      <c r="Z231" s="12" t="s">
        <v>150</v>
      </c>
      <c r="AA231" s="1" t="str">
        <f>CONCATENATE(WRs!B79," ",WRs!A79)</f>
        <v>Dyami Brown</v>
      </c>
      <c r="AB231" t="str">
        <f>WRs!E79</f>
        <v>WR</v>
      </c>
      <c r="AC231" t="str">
        <f>WRs!C79</f>
        <v>Redskins</v>
      </c>
      <c r="AD231">
        <f>WRs!D79</f>
        <v>14</v>
      </c>
      <c r="AE231">
        <f>WRs!O79</f>
        <v>103</v>
      </c>
      <c r="AF231">
        <f>WRs!P79</f>
        <v>-29</v>
      </c>
      <c r="AG231">
        <f>WRs!T79</f>
        <v>-21</v>
      </c>
      <c r="AH231">
        <f>WRs!R79</f>
        <v>-48</v>
      </c>
      <c r="AI231">
        <f t="shared" si="104"/>
        <v>-29</v>
      </c>
      <c r="AJ231" t="str">
        <f t="shared" si="96"/>
        <v>Dyami Brown</v>
      </c>
      <c r="AK231">
        <f t="shared" si="97"/>
        <v>-14</v>
      </c>
      <c r="AL231">
        <f t="shared" si="98"/>
        <v>-11</v>
      </c>
      <c r="AM231">
        <f t="shared" si="99"/>
        <v>-12</v>
      </c>
      <c r="AN231">
        <f t="shared" si="100"/>
        <v>1</v>
      </c>
      <c r="AO231">
        <f t="shared" si="101"/>
        <v>1</v>
      </c>
      <c r="AP231">
        <f t="shared" si="102"/>
        <v>1</v>
      </c>
      <c r="AQ231">
        <f t="shared" si="103"/>
        <v>1</v>
      </c>
    </row>
    <row r="232" spans="2:43" x14ac:dyDescent="0.35">
      <c r="B232" t="str">
        <f t="shared" si="83"/>
        <v xml:space="preserve">&lt;li&gt; Roman Wilson, WR, Steelers. Bye: 9.  &lt;/li&gt;  </v>
      </c>
      <c r="C232" t="str">
        <f t="shared" si="84"/>
        <v xml:space="preserve">&lt;li&gt; Roman Wilson, WR, Steelers. Bye: 9.  -- &lt;b&gt;$1&lt;/b&gt; &lt;/li&gt;  </v>
      </c>
      <c r="D232" t="str">
        <f t="shared" si="85"/>
        <v xml:space="preserve">&lt;li&gt; Roman Wilson, WR, Steelers. Bye: 9.  -- &lt;b&gt;$1&lt;/b&gt; &lt;/li&gt;  </v>
      </c>
      <c r="E232" t="str">
        <f t="shared" si="86"/>
        <v xml:space="preserve">&lt;li&gt; Roman Wilson, WR, Steelers. Bye: 9.  -- &lt;b&gt;$1&lt;/b&gt; &lt;/li&gt;  </v>
      </c>
      <c r="F232" t="str">
        <f t="shared" si="87"/>
        <v xml:space="preserve">&lt;li&gt; Roman Wilson, WR, Steelers. Bye: 9.  -- &lt;b&gt;$1&lt;/b&gt; &lt;/li&gt;  </v>
      </c>
      <c r="G232" t="s">
        <v>139</v>
      </c>
      <c r="H232" t="s">
        <v>140</v>
      </c>
      <c r="I232" t="s">
        <v>141</v>
      </c>
      <c r="J232" t="s">
        <v>142</v>
      </c>
      <c r="K232" t="s">
        <v>143</v>
      </c>
      <c r="L232" t="s">
        <v>144</v>
      </c>
      <c r="M232" t="s">
        <v>145</v>
      </c>
      <c r="N232" t="s">
        <v>146</v>
      </c>
      <c r="O232" t="str">
        <f t="shared" si="88"/>
        <v xml:space="preserve">
</v>
      </c>
      <c r="P232" t="str">
        <f t="shared" si="89"/>
        <v xml:space="preserve"> </v>
      </c>
      <c r="Q232" t="str">
        <f t="shared" si="90"/>
        <v/>
      </c>
      <c r="R232" t="str">
        <f t="shared" si="91"/>
        <v/>
      </c>
      <c r="S232" t="str">
        <f t="shared" si="92"/>
        <v/>
      </c>
      <c r="T232" t="str">
        <f t="shared" si="93"/>
        <v/>
      </c>
      <c r="U232" t="str">
        <f t="shared" si="94"/>
        <v/>
      </c>
      <c r="V232">
        <f t="shared" si="95"/>
        <v>231</v>
      </c>
      <c r="W232" s="11" t="s">
        <v>147</v>
      </c>
      <c r="X232" s="12" t="s">
        <v>148</v>
      </c>
      <c r="Y232" s="12" t="s">
        <v>149</v>
      </c>
      <c r="Z232" s="12" t="s">
        <v>150</v>
      </c>
      <c r="AA232" s="1" t="str">
        <f>CONCATENATE(WRs!B80," ",WRs!A80)</f>
        <v>Roman Wilson</v>
      </c>
      <c r="AB232" t="str">
        <f>WRs!E80</f>
        <v>WR</v>
      </c>
      <c r="AC232" t="str">
        <f>WRs!C80</f>
        <v>Steelers</v>
      </c>
      <c r="AD232">
        <f>WRs!D80</f>
        <v>9</v>
      </c>
      <c r="AE232">
        <f>WRs!O80</f>
        <v>102</v>
      </c>
      <c r="AF232">
        <f>WRs!P80</f>
        <v>-30</v>
      </c>
      <c r="AG232">
        <f>WRs!T80</f>
        <v>-15</v>
      </c>
      <c r="AH232">
        <f>WRs!R80</f>
        <v>-55</v>
      </c>
      <c r="AI232">
        <f t="shared" si="104"/>
        <v>-30</v>
      </c>
      <c r="AJ232" t="str">
        <f t="shared" si="96"/>
        <v>Roman Wilson</v>
      </c>
      <c r="AK232">
        <f t="shared" si="97"/>
        <v>-15</v>
      </c>
      <c r="AL232">
        <f t="shared" si="98"/>
        <v>-12</v>
      </c>
      <c r="AM232">
        <f t="shared" si="99"/>
        <v>-12</v>
      </c>
      <c r="AN232">
        <f t="shared" si="100"/>
        <v>1</v>
      </c>
      <c r="AO232">
        <f t="shared" si="101"/>
        <v>1</v>
      </c>
      <c r="AP232">
        <f t="shared" si="102"/>
        <v>1</v>
      </c>
      <c r="AQ232">
        <f t="shared" si="103"/>
        <v>1</v>
      </c>
    </row>
    <row r="233" spans="2:43" x14ac:dyDescent="0.35">
      <c r="B233" t="str">
        <f t="shared" si="83"/>
        <v xml:space="preserve">&lt;li&gt; Marvin Mims, WR, Broncos. Bye: 14.  &lt;/li&gt;  </v>
      </c>
      <c r="C233" t="str">
        <f t="shared" si="84"/>
        <v xml:space="preserve">&lt;li&gt; Marvin Mims, WR, Broncos. Bye: 14.  -- &lt;b&gt;$1&lt;/b&gt; &lt;/li&gt;  </v>
      </c>
      <c r="D233" t="str">
        <f t="shared" si="85"/>
        <v xml:space="preserve">&lt;li&gt; Marvin Mims, WR, Broncos. Bye: 14.  -- &lt;b&gt;$1&lt;/b&gt; &lt;/li&gt;  </v>
      </c>
      <c r="E233" t="str">
        <f t="shared" si="86"/>
        <v xml:space="preserve">&lt;li&gt; Marvin Mims, WR, Broncos. Bye: 14.  -- &lt;b&gt;$1&lt;/b&gt; &lt;/li&gt;  </v>
      </c>
      <c r="F233" t="str">
        <f t="shared" si="87"/>
        <v xml:space="preserve">&lt;li&gt; Marvin Mims, WR, Broncos. Bye: 14.  -- &lt;b&gt;$1&lt;/b&gt; &lt;/li&gt;  </v>
      </c>
      <c r="G233" t="s">
        <v>139</v>
      </c>
      <c r="H233" t="s">
        <v>140</v>
      </c>
      <c r="I233" t="s">
        <v>141</v>
      </c>
      <c r="J233" t="s">
        <v>142</v>
      </c>
      <c r="K233" t="s">
        <v>143</v>
      </c>
      <c r="L233" t="s">
        <v>144</v>
      </c>
      <c r="M233" t="s">
        <v>145</v>
      </c>
      <c r="N233" t="s">
        <v>146</v>
      </c>
      <c r="O233" t="str">
        <f t="shared" si="88"/>
        <v xml:space="preserve">
</v>
      </c>
      <c r="P233" t="str">
        <f t="shared" si="89"/>
        <v xml:space="preserve"> </v>
      </c>
      <c r="Q233" t="str">
        <f t="shared" si="90"/>
        <v/>
      </c>
      <c r="R233" t="str">
        <f t="shared" si="91"/>
        <v/>
      </c>
      <c r="S233" t="str">
        <f t="shared" si="92"/>
        <v/>
      </c>
      <c r="T233" t="str">
        <f t="shared" si="93"/>
        <v/>
      </c>
      <c r="U233" t="str">
        <f t="shared" si="94"/>
        <v/>
      </c>
      <c r="V233">
        <f t="shared" si="95"/>
        <v>232</v>
      </c>
      <c r="W233" s="11" t="s">
        <v>147</v>
      </c>
      <c r="X233" s="12" t="s">
        <v>148</v>
      </c>
      <c r="Y233" s="12" t="s">
        <v>149</v>
      </c>
      <c r="Z233" s="12" t="s">
        <v>150</v>
      </c>
      <c r="AA233" s="1" t="str">
        <f>CONCATENATE(WRs!B81," ",WRs!A81)</f>
        <v>Marvin Mims</v>
      </c>
      <c r="AB233" t="str">
        <f>WRs!E81</f>
        <v>WR</v>
      </c>
      <c r="AC233" t="str">
        <f>WRs!C81</f>
        <v>Broncos</v>
      </c>
      <c r="AD233">
        <f>WRs!D81</f>
        <v>14</v>
      </c>
      <c r="AE233">
        <f>WRs!O81</f>
        <v>105</v>
      </c>
      <c r="AF233">
        <f>WRs!P81</f>
        <v>-27</v>
      </c>
      <c r="AG233">
        <f>WRs!T81</f>
        <v>-16</v>
      </c>
      <c r="AH233">
        <f>WRs!R81</f>
        <v>-56</v>
      </c>
      <c r="AI233">
        <f t="shared" si="104"/>
        <v>-27</v>
      </c>
      <c r="AJ233" t="str">
        <f t="shared" si="96"/>
        <v>Marvin Mims</v>
      </c>
      <c r="AK233">
        <f t="shared" si="97"/>
        <v>-13</v>
      </c>
      <c r="AL233">
        <f t="shared" si="98"/>
        <v>-10</v>
      </c>
      <c r="AM233">
        <f t="shared" si="99"/>
        <v>-11</v>
      </c>
      <c r="AN233">
        <f t="shared" si="100"/>
        <v>1</v>
      </c>
      <c r="AO233">
        <f t="shared" si="101"/>
        <v>1</v>
      </c>
      <c r="AP233">
        <f t="shared" si="102"/>
        <v>1</v>
      </c>
      <c r="AQ233">
        <f t="shared" si="103"/>
        <v>1</v>
      </c>
    </row>
    <row r="234" spans="2:43" x14ac:dyDescent="0.35">
      <c r="B234" t="str">
        <f t="shared" si="83"/>
        <v xml:space="preserve">&lt;li&gt; Malachi Corley, WR, Jets. Bye: 12.  &lt;/li&gt;  </v>
      </c>
      <c r="C234" t="str">
        <f t="shared" si="84"/>
        <v xml:space="preserve">&lt;li&gt; Malachi Corley, WR, Jets. Bye: 12.  -- &lt;b&gt;$1&lt;/b&gt; &lt;/li&gt;  </v>
      </c>
      <c r="D234" t="str">
        <f t="shared" si="85"/>
        <v xml:space="preserve">&lt;li&gt; Malachi Corley, WR, Jets. Bye: 12.  -- &lt;b&gt;$1&lt;/b&gt; &lt;/li&gt;  </v>
      </c>
      <c r="E234" t="str">
        <f t="shared" si="86"/>
        <v xml:space="preserve">&lt;li&gt; Malachi Corley, WR, Jets. Bye: 12.  -- &lt;b&gt;$1&lt;/b&gt; &lt;/li&gt;  </v>
      </c>
      <c r="F234" t="str">
        <f t="shared" si="87"/>
        <v xml:space="preserve">&lt;li&gt; Malachi Corley, WR, Jets. Bye: 12.  -- &lt;b&gt;$1&lt;/b&gt; &lt;/li&gt;  </v>
      </c>
      <c r="G234" t="s">
        <v>139</v>
      </c>
      <c r="H234" t="s">
        <v>140</v>
      </c>
      <c r="I234" t="s">
        <v>141</v>
      </c>
      <c r="J234" t="s">
        <v>142</v>
      </c>
      <c r="K234" t="s">
        <v>143</v>
      </c>
      <c r="L234" t="s">
        <v>144</v>
      </c>
      <c r="M234" t="s">
        <v>145</v>
      </c>
      <c r="N234" t="s">
        <v>146</v>
      </c>
      <c r="O234" t="str">
        <f t="shared" si="88"/>
        <v xml:space="preserve">
</v>
      </c>
      <c r="P234" t="str">
        <f t="shared" si="89"/>
        <v xml:space="preserve"> </v>
      </c>
      <c r="Q234" t="str">
        <f t="shared" si="90"/>
        <v/>
      </c>
      <c r="R234" t="str">
        <f t="shared" si="91"/>
        <v/>
      </c>
      <c r="S234" t="str">
        <f t="shared" si="92"/>
        <v/>
      </c>
      <c r="T234" t="str">
        <f t="shared" si="93"/>
        <v/>
      </c>
      <c r="U234" t="str">
        <f t="shared" si="94"/>
        <v/>
      </c>
      <c r="V234">
        <f t="shared" si="95"/>
        <v>233</v>
      </c>
      <c r="W234" s="11" t="s">
        <v>147</v>
      </c>
      <c r="X234" s="12" t="s">
        <v>148</v>
      </c>
      <c r="Y234" s="12" t="s">
        <v>149</v>
      </c>
      <c r="Z234" s="12" t="s">
        <v>150</v>
      </c>
      <c r="AA234" s="1" t="str">
        <f>CONCATENATE(WRs!B82," ",WRs!A82)</f>
        <v>Malachi Corley</v>
      </c>
      <c r="AB234" t="str">
        <f>WRs!E82</f>
        <v>WR</v>
      </c>
      <c r="AC234" t="str">
        <f>WRs!C82</f>
        <v>Jets</v>
      </c>
      <c r="AD234">
        <f>WRs!D82</f>
        <v>12</v>
      </c>
      <c r="AE234">
        <f>WRs!O82</f>
        <v>102</v>
      </c>
      <c r="AF234">
        <f>WRs!P82</f>
        <v>-30</v>
      </c>
      <c r="AG234">
        <f>WRs!T82</f>
        <v>-15</v>
      </c>
      <c r="AH234">
        <f>WRs!R82</f>
        <v>-56</v>
      </c>
      <c r="AI234">
        <f t="shared" si="104"/>
        <v>-30</v>
      </c>
      <c r="AJ234" t="str">
        <f t="shared" si="96"/>
        <v>Malachi Corley</v>
      </c>
      <c r="AK234">
        <f t="shared" si="97"/>
        <v>-15</v>
      </c>
      <c r="AL234">
        <f t="shared" si="98"/>
        <v>-12</v>
      </c>
      <c r="AM234">
        <f t="shared" si="99"/>
        <v>-12</v>
      </c>
      <c r="AN234">
        <f t="shared" si="100"/>
        <v>1</v>
      </c>
      <c r="AO234">
        <f t="shared" si="101"/>
        <v>1</v>
      </c>
      <c r="AP234">
        <f t="shared" si="102"/>
        <v>1</v>
      </c>
      <c r="AQ234">
        <f t="shared" si="103"/>
        <v>1</v>
      </c>
    </row>
    <row r="235" spans="2:43" x14ac:dyDescent="0.35">
      <c r="B235" t="str">
        <f t="shared" si="83"/>
        <v xml:space="preserve">&lt;li&gt; Xavier Legette, WR, Panthers. Bye: 11.  &lt;/li&gt;  </v>
      </c>
      <c r="C235" t="str">
        <f t="shared" si="84"/>
        <v xml:space="preserve">&lt;li&gt; Xavier Legette, WR, Panthers. Bye: 11.  -- &lt;b&gt;$1&lt;/b&gt; &lt;/li&gt;  </v>
      </c>
      <c r="D235" t="str">
        <f t="shared" si="85"/>
        <v xml:space="preserve">&lt;li&gt; Xavier Legette, WR, Panthers. Bye: 11.  -- &lt;b&gt;$1&lt;/b&gt; &lt;/li&gt;  </v>
      </c>
      <c r="E235" t="str">
        <f t="shared" si="86"/>
        <v xml:space="preserve">&lt;li&gt; Xavier Legette, WR, Panthers. Bye: 11.  -- &lt;b&gt;$1&lt;/b&gt; &lt;/li&gt;  </v>
      </c>
      <c r="F235" t="str">
        <f t="shared" si="87"/>
        <v xml:space="preserve">&lt;li&gt; Xavier Legette, WR, Panthers. Bye: 11.  -- &lt;b&gt;$1&lt;/b&gt; &lt;/li&gt;  </v>
      </c>
      <c r="G235" t="s">
        <v>139</v>
      </c>
      <c r="H235" t="s">
        <v>140</v>
      </c>
      <c r="I235" t="s">
        <v>141</v>
      </c>
      <c r="J235" t="s">
        <v>142</v>
      </c>
      <c r="K235" t="s">
        <v>143</v>
      </c>
      <c r="L235" t="s">
        <v>144</v>
      </c>
      <c r="M235" t="s">
        <v>145</v>
      </c>
      <c r="N235" t="s">
        <v>146</v>
      </c>
      <c r="O235" t="str">
        <f t="shared" si="88"/>
        <v xml:space="preserve">
</v>
      </c>
      <c r="P235" t="str">
        <f t="shared" si="89"/>
        <v xml:space="preserve"> </v>
      </c>
      <c r="Q235" t="str">
        <f t="shared" si="90"/>
        <v/>
      </c>
      <c r="R235" t="str">
        <f t="shared" si="91"/>
        <v/>
      </c>
      <c r="S235" t="str">
        <f t="shared" si="92"/>
        <v/>
      </c>
      <c r="T235" t="str">
        <f t="shared" si="93"/>
        <v/>
      </c>
      <c r="U235" t="str">
        <f t="shared" si="94"/>
        <v/>
      </c>
      <c r="V235">
        <f t="shared" si="95"/>
        <v>234</v>
      </c>
      <c r="W235" s="11" t="s">
        <v>147</v>
      </c>
      <c r="X235" s="12" t="s">
        <v>148</v>
      </c>
      <c r="Y235" s="12" t="s">
        <v>149</v>
      </c>
      <c r="Z235" s="12" t="s">
        <v>150</v>
      </c>
      <c r="AA235" s="1" t="str">
        <f>CONCATENATE(WRs!B83," ",WRs!A83)</f>
        <v>Xavier Legette</v>
      </c>
      <c r="AB235" t="str">
        <f>WRs!E83</f>
        <v>WR</v>
      </c>
      <c r="AC235" t="str">
        <f>WRs!C83</f>
        <v>Panthers</v>
      </c>
      <c r="AD235">
        <f>WRs!D83</f>
        <v>11</v>
      </c>
      <c r="AE235">
        <f>WRs!O83</f>
        <v>101</v>
      </c>
      <c r="AF235">
        <f>WRs!P83</f>
        <v>-31</v>
      </c>
      <c r="AG235">
        <f>WRs!T83</f>
        <v>-16</v>
      </c>
      <c r="AH235">
        <f>WRs!R83</f>
        <v>-60</v>
      </c>
      <c r="AI235">
        <f t="shared" si="104"/>
        <v>-31</v>
      </c>
      <c r="AJ235" t="str">
        <f t="shared" si="96"/>
        <v>Xavier Legette</v>
      </c>
      <c r="AK235">
        <f t="shared" si="97"/>
        <v>-15</v>
      </c>
      <c r="AL235">
        <f t="shared" si="98"/>
        <v>-12</v>
      </c>
      <c r="AM235">
        <f t="shared" si="99"/>
        <v>-13</v>
      </c>
      <c r="AN235">
        <f t="shared" si="100"/>
        <v>1</v>
      </c>
      <c r="AO235">
        <f t="shared" si="101"/>
        <v>1</v>
      </c>
      <c r="AP235">
        <f t="shared" si="102"/>
        <v>1</v>
      </c>
      <c r="AQ235">
        <f t="shared" si="103"/>
        <v>1</v>
      </c>
    </row>
    <row r="236" spans="2:43" x14ac:dyDescent="0.35">
      <c r="B236" t="str">
        <f t="shared" si="83"/>
        <v xml:space="preserve">&lt;li&gt; Jacob Cowing, WR, 49ers. Bye: 9.  &lt;/li&gt; 
&lt;br&gt;&lt;br&gt;
</v>
      </c>
      <c r="C236" t="str">
        <f t="shared" si="84"/>
        <v xml:space="preserve">&lt;li&gt; Jacob Cowing, WR, 49ers. Bye: 9.  -- &lt;b&gt;$1&lt;/b&gt; &lt;/li&gt; 
&lt;br&gt;&lt;br&gt;
</v>
      </c>
      <c r="D236" t="str">
        <f t="shared" si="85"/>
        <v xml:space="preserve">&lt;li&gt; Jacob Cowing, WR, 49ers. Bye: 9.  -- &lt;b&gt;$1&lt;/b&gt; &lt;/li&gt; 
&lt;br&gt;&lt;br&gt;
</v>
      </c>
      <c r="E236" t="str">
        <f t="shared" si="86"/>
        <v xml:space="preserve">&lt;li&gt; Jacob Cowing, WR, 49ers. Bye: 9.  -- &lt;b&gt;$1&lt;/b&gt; &lt;/li&gt; 
&lt;br&gt;&lt;br&gt;
</v>
      </c>
      <c r="F236" t="str">
        <f t="shared" si="87"/>
        <v xml:space="preserve">&lt;li&gt; Jacob Cowing, WR, 49ers. Bye: 9.  -- &lt;b&gt;$1&lt;/b&gt; &lt;/li&gt; 
&lt;br&gt;&lt;br&gt;
</v>
      </c>
      <c r="G236" t="s">
        <v>139</v>
      </c>
      <c r="H236" t="s">
        <v>140</v>
      </c>
      <c r="I236" t="s">
        <v>141</v>
      </c>
      <c r="J236" t="s">
        <v>142</v>
      </c>
      <c r="K236" t="s">
        <v>143</v>
      </c>
      <c r="L236" t="s">
        <v>144</v>
      </c>
      <c r="M236" t="s">
        <v>145</v>
      </c>
      <c r="N236" t="s">
        <v>146</v>
      </c>
      <c r="O236" t="str">
        <f t="shared" si="88"/>
        <v xml:space="preserve">
</v>
      </c>
      <c r="P236" t="str">
        <f t="shared" si="89"/>
        <v xml:space="preserve">
&lt;br&gt;&lt;br&gt;
</v>
      </c>
      <c r="Q236" t="str">
        <f t="shared" si="90"/>
        <v/>
      </c>
      <c r="R236" t="str">
        <f t="shared" si="91"/>
        <v/>
      </c>
      <c r="S236" t="str">
        <f t="shared" si="92"/>
        <v/>
      </c>
      <c r="T236" t="str">
        <f t="shared" si="93"/>
        <v/>
      </c>
      <c r="U236" t="str">
        <f t="shared" si="94"/>
        <v/>
      </c>
      <c r="V236">
        <f t="shared" si="95"/>
        <v>235</v>
      </c>
      <c r="W236" s="11" t="s">
        <v>147</v>
      </c>
      <c r="X236" s="12" t="s">
        <v>148</v>
      </c>
      <c r="Y236" s="12" t="s">
        <v>149</v>
      </c>
      <c r="Z236" s="12" t="s">
        <v>150</v>
      </c>
      <c r="AA236" s="1" t="str">
        <f>CONCATENATE(WRs!B84," ",WRs!A84)</f>
        <v>Jacob Cowing</v>
      </c>
      <c r="AB236" t="str">
        <f>WRs!E84</f>
        <v>WR</v>
      </c>
      <c r="AC236" t="str">
        <f>WRs!C84</f>
        <v>49ers</v>
      </c>
      <c r="AD236">
        <f>WRs!D84</f>
        <v>9</v>
      </c>
      <c r="AE236">
        <f>WRs!O84</f>
        <v>102</v>
      </c>
      <c r="AF236">
        <f>WRs!P84</f>
        <v>-30</v>
      </c>
      <c r="AG236">
        <f>WRs!T84</f>
        <v>-15</v>
      </c>
      <c r="AH236">
        <f>WRs!R84</f>
        <v>-66</v>
      </c>
      <c r="AI236">
        <f t="shared" si="104"/>
        <v>-30</v>
      </c>
      <c r="AJ236" t="str">
        <f t="shared" si="96"/>
        <v>Jacob Cowing</v>
      </c>
      <c r="AK236">
        <f t="shared" si="97"/>
        <v>-15</v>
      </c>
      <c r="AL236">
        <f t="shared" si="98"/>
        <v>-12</v>
      </c>
      <c r="AM236">
        <f t="shared" si="99"/>
        <v>-12</v>
      </c>
      <c r="AN236">
        <f t="shared" si="100"/>
        <v>1</v>
      </c>
      <c r="AO236">
        <f t="shared" si="101"/>
        <v>1</v>
      </c>
      <c r="AP236">
        <f t="shared" si="102"/>
        <v>1</v>
      </c>
      <c r="AQ236">
        <f t="shared" si="103"/>
        <v>1</v>
      </c>
    </row>
    <row r="237" spans="2:43" x14ac:dyDescent="0.35">
      <c r="B237" t="str">
        <f t="shared" si="83"/>
        <v xml:space="preserve">&lt;li&gt; Darius Slayton, WR, Giants. Bye: 11.  &lt;/li&gt;  </v>
      </c>
      <c r="C237" t="str">
        <f t="shared" si="84"/>
        <v xml:space="preserve">&lt;li&gt; Darius Slayton, WR, Giants. Bye: 11.  -- &lt;b&gt;$1&lt;/b&gt; &lt;/li&gt;  </v>
      </c>
      <c r="D237" t="str">
        <f t="shared" si="85"/>
        <v xml:space="preserve">&lt;li&gt; Darius Slayton, WR, Giants. Bye: 11.  -- &lt;b&gt;$1&lt;/b&gt; &lt;/li&gt;  </v>
      </c>
      <c r="E237" t="str">
        <f t="shared" si="86"/>
        <v xml:space="preserve">&lt;li&gt; Darius Slayton, WR, Giants. Bye: 11.  -- &lt;b&gt;$1&lt;/b&gt; &lt;/li&gt;  </v>
      </c>
      <c r="F237" t="str">
        <f t="shared" si="87"/>
        <v xml:space="preserve">&lt;li&gt; Darius Slayton, WR, Giants. Bye: 11.  -- &lt;b&gt;$1&lt;/b&gt; &lt;/li&gt;  </v>
      </c>
      <c r="G237" t="s">
        <v>139</v>
      </c>
      <c r="H237" t="s">
        <v>140</v>
      </c>
      <c r="I237" t="s">
        <v>141</v>
      </c>
      <c r="J237" t="s">
        <v>142</v>
      </c>
      <c r="K237" t="s">
        <v>143</v>
      </c>
      <c r="L237" t="s">
        <v>144</v>
      </c>
      <c r="M237" t="s">
        <v>145</v>
      </c>
      <c r="N237" t="s">
        <v>146</v>
      </c>
      <c r="O237" t="str">
        <f t="shared" si="88"/>
        <v xml:space="preserve">
</v>
      </c>
      <c r="P237" t="str">
        <f t="shared" si="89"/>
        <v xml:space="preserve"> </v>
      </c>
      <c r="Q237" t="str">
        <f t="shared" si="90"/>
        <v/>
      </c>
      <c r="R237" t="str">
        <f t="shared" si="91"/>
        <v/>
      </c>
      <c r="S237" t="str">
        <f t="shared" si="92"/>
        <v/>
      </c>
      <c r="T237" t="str">
        <f t="shared" si="93"/>
        <v/>
      </c>
      <c r="U237" t="str">
        <f t="shared" si="94"/>
        <v/>
      </c>
      <c r="V237">
        <f t="shared" si="95"/>
        <v>236</v>
      </c>
      <c r="W237" s="11" t="s">
        <v>147</v>
      </c>
      <c r="X237" s="12" t="s">
        <v>148</v>
      </c>
      <c r="Y237" s="12" t="s">
        <v>149</v>
      </c>
      <c r="Z237" s="12" t="s">
        <v>150</v>
      </c>
      <c r="AA237" s="1" t="str">
        <f>CONCATENATE(WRs!B85," ",WRs!A85)</f>
        <v>Darius Slayton</v>
      </c>
      <c r="AB237" t="str">
        <f>WRs!E85</f>
        <v>WR</v>
      </c>
      <c r="AC237" t="str">
        <f>WRs!C85</f>
        <v>Giants</v>
      </c>
      <c r="AD237">
        <f>WRs!D85</f>
        <v>11</v>
      </c>
      <c r="AE237">
        <f>WRs!O85</f>
        <v>92</v>
      </c>
      <c r="AF237">
        <f>WRs!P85</f>
        <v>-40</v>
      </c>
      <c r="AG237">
        <f>WRs!T85</f>
        <v>-29</v>
      </c>
      <c r="AH237">
        <f>WRs!R85</f>
        <v>-67</v>
      </c>
      <c r="AI237">
        <f t="shared" si="104"/>
        <v>-40</v>
      </c>
      <c r="AJ237" t="str">
        <f t="shared" si="96"/>
        <v>Darius Slayton</v>
      </c>
      <c r="AK237">
        <f t="shared" si="97"/>
        <v>-20</v>
      </c>
      <c r="AL237">
        <f t="shared" si="98"/>
        <v>-15</v>
      </c>
      <c r="AM237">
        <f t="shared" si="99"/>
        <v>-16</v>
      </c>
      <c r="AN237">
        <f t="shared" si="100"/>
        <v>1</v>
      </c>
      <c r="AO237">
        <f t="shared" si="101"/>
        <v>1</v>
      </c>
      <c r="AP237">
        <f t="shared" si="102"/>
        <v>1</v>
      </c>
      <c r="AQ237">
        <f t="shared" si="103"/>
        <v>1</v>
      </c>
    </row>
    <row r="238" spans="2:43" x14ac:dyDescent="0.35">
      <c r="B238" t="str">
        <f t="shared" si="83"/>
        <v xml:space="preserve">&lt;li&gt; Allen Lazard, WR, Jets. Bye: 12.  &lt;/li&gt;  </v>
      </c>
      <c r="C238" t="str">
        <f t="shared" si="84"/>
        <v xml:space="preserve">&lt;li&gt; Allen Lazard, WR, Jets. Bye: 12.  -- &lt;b&gt;$1&lt;/b&gt; &lt;/li&gt;  </v>
      </c>
      <c r="D238" t="str">
        <f t="shared" si="85"/>
        <v xml:space="preserve">&lt;li&gt; Allen Lazard, WR, Jets. Bye: 12.  -- &lt;b&gt;$1&lt;/b&gt; &lt;/li&gt;  </v>
      </c>
      <c r="E238" t="str">
        <f t="shared" si="86"/>
        <v xml:space="preserve">&lt;li&gt; Allen Lazard, WR, Jets. Bye: 12.  -- &lt;b&gt;$1&lt;/b&gt; &lt;/li&gt;  </v>
      </c>
      <c r="F238" t="str">
        <f t="shared" si="87"/>
        <v xml:space="preserve">&lt;li&gt; Allen Lazard, WR, Jets. Bye: 12.  -- &lt;b&gt;$1&lt;/b&gt; &lt;/li&gt;  </v>
      </c>
      <c r="G238" t="s">
        <v>139</v>
      </c>
      <c r="H238" t="s">
        <v>140</v>
      </c>
      <c r="I238" t="s">
        <v>141</v>
      </c>
      <c r="J238" t="s">
        <v>142</v>
      </c>
      <c r="K238" t="s">
        <v>143</v>
      </c>
      <c r="L238" t="s">
        <v>144</v>
      </c>
      <c r="M238" t="s">
        <v>145</v>
      </c>
      <c r="N238" t="s">
        <v>146</v>
      </c>
      <c r="O238" t="str">
        <f t="shared" si="88"/>
        <v xml:space="preserve">
</v>
      </c>
      <c r="P238" t="str">
        <f t="shared" si="89"/>
        <v xml:space="preserve"> </v>
      </c>
      <c r="Q238" t="str">
        <f t="shared" si="90"/>
        <v/>
      </c>
      <c r="R238" t="str">
        <f t="shared" si="91"/>
        <v/>
      </c>
      <c r="S238" t="str">
        <f t="shared" si="92"/>
        <v/>
      </c>
      <c r="T238" t="str">
        <f t="shared" si="93"/>
        <v/>
      </c>
      <c r="U238" t="str">
        <f t="shared" si="94"/>
        <v/>
      </c>
      <c r="V238">
        <f t="shared" si="95"/>
        <v>237</v>
      </c>
      <c r="W238" s="11" t="s">
        <v>147</v>
      </c>
      <c r="X238" s="12" t="s">
        <v>148</v>
      </c>
      <c r="Y238" s="12" t="s">
        <v>149</v>
      </c>
      <c r="Z238" s="12" t="s">
        <v>150</v>
      </c>
      <c r="AA238" s="1" t="str">
        <f>CONCATENATE(WRs!B86," ",WRs!A86)</f>
        <v>Allen Lazard</v>
      </c>
      <c r="AB238" t="str">
        <f>WRs!E86</f>
        <v>WR</v>
      </c>
      <c r="AC238" t="str">
        <f>WRs!C86</f>
        <v>Jets</v>
      </c>
      <c r="AD238">
        <f>WRs!D86</f>
        <v>12</v>
      </c>
      <c r="AE238">
        <f>WRs!O86</f>
        <v>93</v>
      </c>
      <c r="AF238">
        <f>WRs!P86</f>
        <v>-39</v>
      </c>
      <c r="AG238">
        <f>WRs!T86</f>
        <v>-21</v>
      </c>
      <c r="AH238">
        <f>WRs!R86</f>
        <v>-73</v>
      </c>
      <c r="AI238">
        <f t="shared" si="104"/>
        <v>-39</v>
      </c>
      <c r="AJ238" t="str">
        <f t="shared" si="96"/>
        <v>Allen Lazard</v>
      </c>
      <c r="AK238">
        <f t="shared" si="97"/>
        <v>-19</v>
      </c>
      <c r="AL238">
        <f t="shared" si="98"/>
        <v>-15</v>
      </c>
      <c r="AM238">
        <f t="shared" si="99"/>
        <v>-16</v>
      </c>
      <c r="AN238">
        <f t="shared" si="100"/>
        <v>1</v>
      </c>
      <c r="AO238">
        <f t="shared" si="101"/>
        <v>1</v>
      </c>
      <c r="AP238">
        <f t="shared" si="102"/>
        <v>1</v>
      </c>
      <c r="AQ238">
        <f t="shared" si="103"/>
        <v>1</v>
      </c>
    </row>
    <row r="239" spans="2:43" x14ac:dyDescent="0.35">
      <c r="B239" t="str">
        <f t="shared" si="83"/>
        <v xml:space="preserve">&lt;li&gt; K.J. Osborn, WR, Patriots. Bye: 14.  &lt;/li&gt;  </v>
      </c>
      <c r="C239" t="str">
        <f t="shared" si="84"/>
        <v xml:space="preserve">&lt;li&gt; K.J. Osborn, WR, Patriots. Bye: 14.  -- &lt;b&gt;$1&lt;/b&gt; &lt;/li&gt;  </v>
      </c>
      <c r="D239" t="str">
        <f t="shared" si="85"/>
        <v xml:space="preserve">&lt;li&gt; K.J. Osborn, WR, Patriots. Bye: 14.  -- &lt;b&gt;$1&lt;/b&gt; &lt;/li&gt;  </v>
      </c>
      <c r="E239" t="str">
        <f t="shared" si="86"/>
        <v xml:space="preserve">&lt;li&gt; K.J. Osborn, WR, Patriots. Bye: 14.  -- &lt;b&gt;$1&lt;/b&gt; &lt;/li&gt;  </v>
      </c>
      <c r="F239" t="str">
        <f t="shared" si="87"/>
        <v xml:space="preserve">&lt;li&gt; K.J. Osborn, WR, Patriots. Bye: 14.  -- &lt;b&gt;$1&lt;/b&gt; &lt;/li&gt;  </v>
      </c>
      <c r="G239" t="s">
        <v>139</v>
      </c>
      <c r="H239" t="s">
        <v>140</v>
      </c>
      <c r="I239" t="s">
        <v>141</v>
      </c>
      <c r="J239" t="s">
        <v>142</v>
      </c>
      <c r="K239" t="s">
        <v>143</v>
      </c>
      <c r="L239" t="s">
        <v>144</v>
      </c>
      <c r="M239" t="s">
        <v>145</v>
      </c>
      <c r="N239" t="s">
        <v>146</v>
      </c>
      <c r="O239" t="str">
        <f t="shared" si="88"/>
        <v xml:space="preserve">
</v>
      </c>
      <c r="P239" t="str">
        <f t="shared" si="89"/>
        <v xml:space="preserve"> </v>
      </c>
      <c r="Q239" t="str">
        <f t="shared" si="90"/>
        <v/>
      </c>
      <c r="R239" t="str">
        <f t="shared" si="91"/>
        <v/>
      </c>
      <c r="S239" t="str">
        <f t="shared" si="92"/>
        <v/>
      </c>
      <c r="T239" t="str">
        <f t="shared" si="93"/>
        <v/>
      </c>
      <c r="U239" t="str">
        <f t="shared" si="94"/>
        <v/>
      </c>
      <c r="V239">
        <f t="shared" si="95"/>
        <v>238</v>
      </c>
      <c r="W239" s="11" t="s">
        <v>147</v>
      </c>
      <c r="X239" s="12" t="s">
        <v>148</v>
      </c>
      <c r="Y239" s="12" t="s">
        <v>149</v>
      </c>
      <c r="Z239" s="12" t="s">
        <v>150</v>
      </c>
      <c r="AA239" s="1" t="str">
        <f>CONCATENATE(WRs!B87," ",WRs!A87)</f>
        <v>K.J. Osborn</v>
      </c>
      <c r="AB239" t="str">
        <f>WRs!E87</f>
        <v>WR</v>
      </c>
      <c r="AC239" t="str">
        <f>WRs!C87</f>
        <v>Patriots</v>
      </c>
      <c r="AD239">
        <f>WRs!D87</f>
        <v>14</v>
      </c>
      <c r="AE239">
        <f>WRs!O87</f>
        <v>79</v>
      </c>
      <c r="AF239">
        <f>WRs!P87</f>
        <v>-53</v>
      </c>
      <c r="AG239">
        <f>WRs!T87</f>
        <v>-34</v>
      </c>
      <c r="AH239">
        <f>WRs!R87</f>
        <v>-75</v>
      </c>
      <c r="AI239">
        <f t="shared" si="104"/>
        <v>-53</v>
      </c>
      <c r="AJ239" t="str">
        <f t="shared" si="96"/>
        <v>K.J. Osborn</v>
      </c>
      <c r="AK239">
        <f t="shared" si="97"/>
        <v>-26</v>
      </c>
      <c r="AL239">
        <f t="shared" si="98"/>
        <v>-20</v>
      </c>
      <c r="AM239">
        <f t="shared" si="99"/>
        <v>-22</v>
      </c>
      <c r="AN239">
        <f t="shared" si="100"/>
        <v>1</v>
      </c>
      <c r="AO239">
        <f t="shared" si="101"/>
        <v>1</v>
      </c>
      <c r="AP239">
        <f t="shared" si="102"/>
        <v>1</v>
      </c>
      <c r="AQ239">
        <f t="shared" si="103"/>
        <v>1</v>
      </c>
    </row>
    <row r="240" spans="2:43" x14ac:dyDescent="0.35">
      <c r="B240" t="str">
        <f t="shared" si="83"/>
        <v xml:space="preserve">&lt;li&gt; Kendrick Bourne, WR, Patriots. Bye: 14.  &lt;/li&gt;  </v>
      </c>
      <c r="C240" t="str">
        <f t="shared" si="84"/>
        <v xml:space="preserve">&lt;li&gt; Kendrick Bourne, WR, Patriots. Bye: 14.  -- &lt;b&gt;$1&lt;/b&gt; &lt;/li&gt;  </v>
      </c>
      <c r="D240" t="str">
        <f t="shared" si="85"/>
        <v xml:space="preserve">&lt;li&gt; Kendrick Bourne, WR, Patriots. Bye: 14.  -- &lt;b&gt;$1&lt;/b&gt; &lt;/li&gt;  </v>
      </c>
      <c r="E240" t="str">
        <f t="shared" si="86"/>
        <v xml:space="preserve">&lt;li&gt; Kendrick Bourne, WR, Patriots. Bye: 14.  -- &lt;b&gt;$1&lt;/b&gt; &lt;/li&gt;  </v>
      </c>
      <c r="F240" t="str">
        <f t="shared" si="87"/>
        <v xml:space="preserve">&lt;li&gt; Kendrick Bourne, WR, Patriots. Bye: 14.  -- &lt;b&gt;$1&lt;/b&gt; &lt;/li&gt;  </v>
      </c>
      <c r="G240" t="s">
        <v>139</v>
      </c>
      <c r="H240" t="s">
        <v>140</v>
      </c>
      <c r="I240" t="s">
        <v>141</v>
      </c>
      <c r="J240" t="s">
        <v>142</v>
      </c>
      <c r="K240" t="s">
        <v>143</v>
      </c>
      <c r="L240" t="s">
        <v>144</v>
      </c>
      <c r="M240" t="s">
        <v>145</v>
      </c>
      <c r="N240" t="s">
        <v>146</v>
      </c>
      <c r="O240" t="str">
        <f t="shared" si="88"/>
        <v xml:space="preserve">
</v>
      </c>
      <c r="P240" t="str">
        <f t="shared" si="89"/>
        <v xml:space="preserve"> </v>
      </c>
      <c r="Q240" t="str">
        <f t="shared" si="90"/>
        <v/>
      </c>
      <c r="R240" t="str">
        <f t="shared" si="91"/>
        <v/>
      </c>
      <c r="S240" t="str">
        <f t="shared" si="92"/>
        <v/>
      </c>
      <c r="T240" t="str">
        <f t="shared" si="93"/>
        <v/>
      </c>
      <c r="U240" t="str">
        <f t="shared" si="94"/>
        <v/>
      </c>
      <c r="V240">
        <f t="shared" si="95"/>
        <v>239</v>
      </c>
      <c r="W240" s="11" t="s">
        <v>147</v>
      </c>
      <c r="X240" s="12" t="s">
        <v>148</v>
      </c>
      <c r="Y240" s="12" t="s">
        <v>149</v>
      </c>
      <c r="Z240" s="12" t="s">
        <v>150</v>
      </c>
      <c r="AA240" s="1" t="str">
        <f>CONCATENATE(WRs!B88," ",WRs!A88)</f>
        <v>Kendrick Bourne</v>
      </c>
      <c r="AB240" t="str">
        <f>WRs!E88</f>
        <v>WR</v>
      </c>
      <c r="AC240" t="str">
        <f>WRs!C88</f>
        <v>Patriots</v>
      </c>
      <c r="AD240">
        <f>WRs!D88</f>
        <v>14</v>
      </c>
      <c r="AE240">
        <f>WRs!O88</f>
        <v>84</v>
      </c>
      <c r="AF240">
        <f>WRs!P88</f>
        <v>-48</v>
      </c>
      <c r="AG240">
        <f>WRs!T88</f>
        <v>-32</v>
      </c>
      <c r="AH240">
        <f>WRs!R88</f>
        <v>-76</v>
      </c>
      <c r="AI240">
        <f t="shared" si="104"/>
        <v>-48</v>
      </c>
      <c r="AJ240" t="str">
        <f t="shared" si="96"/>
        <v>Kendrick Bourne</v>
      </c>
      <c r="AK240">
        <f t="shared" si="97"/>
        <v>-24</v>
      </c>
      <c r="AL240">
        <f t="shared" si="98"/>
        <v>-18</v>
      </c>
      <c r="AM240">
        <f t="shared" si="99"/>
        <v>-20</v>
      </c>
      <c r="AN240">
        <f t="shared" si="100"/>
        <v>1</v>
      </c>
      <c r="AO240">
        <f t="shared" si="101"/>
        <v>1</v>
      </c>
      <c r="AP240">
        <f t="shared" si="102"/>
        <v>1</v>
      </c>
      <c r="AQ240">
        <f t="shared" si="103"/>
        <v>1</v>
      </c>
    </row>
    <row r="241" spans="2:43" x14ac:dyDescent="0.35">
      <c r="B241" t="str">
        <f t="shared" si="83"/>
        <v xml:space="preserve">&lt;li&gt; D.J. Chark, WR, Chargers. Bye: 5.  &lt;/li&gt; 
&lt;br&gt;&lt;br&gt;
</v>
      </c>
      <c r="C241" t="str">
        <f t="shared" si="84"/>
        <v xml:space="preserve">&lt;li&gt; D.J. Chark, WR, Chargers. Bye: 5.  -- &lt;b&gt;$0&lt;/b&gt; &lt;/li&gt; 
&lt;br&gt;&lt;br&gt;
</v>
      </c>
      <c r="D241" t="str">
        <f t="shared" si="85"/>
        <v xml:space="preserve">&lt;li&gt; D.J. Chark, WR, Chargers. Bye: 5.  -- &lt;b&gt;$0&lt;/b&gt; &lt;/li&gt; 
&lt;br&gt;&lt;br&gt;
</v>
      </c>
      <c r="E241" t="str">
        <f t="shared" si="86"/>
        <v xml:space="preserve">&lt;li&gt; D.J. Chark, WR, Chargers. Bye: 5.  -- &lt;b&gt;$0&lt;/b&gt; &lt;/li&gt; 
&lt;br&gt;&lt;br&gt;
</v>
      </c>
      <c r="F241" t="str">
        <f t="shared" si="87"/>
        <v xml:space="preserve">&lt;li&gt; D.J. Chark, WR, Chargers. Bye: 5.  -- &lt;b&gt;$0&lt;/b&gt; &lt;/li&gt; 
&lt;br&gt;&lt;br&gt;
</v>
      </c>
      <c r="G241" t="s">
        <v>139</v>
      </c>
      <c r="H241" t="s">
        <v>140</v>
      </c>
      <c r="I241" t="s">
        <v>141</v>
      </c>
      <c r="J241" t="s">
        <v>142</v>
      </c>
      <c r="K241" t="s">
        <v>143</v>
      </c>
      <c r="L241" t="s">
        <v>144</v>
      </c>
      <c r="M241" t="s">
        <v>145</v>
      </c>
      <c r="N241" t="s">
        <v>146</v>
      </c>
      <c r="O241" t="str">
        <f t="shared" si="88"/>
        <v xml:space="preserve">
</v>
      </c>
      <c r="P241" t="str">
        <f t="shared" si="89"/>
        <v xml:space="preserve">
&lt;br&gt;&lt;br&gt;
</v>
      </c>
      <c r="Q241" t="str">
        <f t="shared" si="90"/>
        <v/>
      </c>
      <c r="R241" t="str">
        <f t="shared" si="91"/>
        <v/>
      </c>
      <c r="S241" t="str">
        <f t="shared" si="92"/>
        <v/>
      </c>
      <c r="T241" t="str">
        <f t="shared" si="93"/>
        <v/>
      </c>
      <c r="U241" t="str">
        <f t="shared" si="94"/>
        <v/>
      </c>
      <c r="V241">
        <f t="shared" si="95"/>
        <v>240</v>
      </c>
      <c r="W241" s="11" t="s">
        <v>147</v>
      </c>
      <c r="X241" s="12" t="s">
        <v>148</v>
      </c>
      <c r="Y241" s="12" t="s">
        <v>149</v>
      </c>
      <c r="Z241" s="12" t="s">
        <v>150</v>
      </c>
      <c r="AA241" s="1" t="str">
        <f>CONCATENATE(WRs!B89," ",WRs!A89)</f>
        <v>D.J. Chark</v>
      </c>
      <c r="AB241" t="str">
        <f>WRs!E89</f>
        <v>WR</v>
      </c>
      <c r="AC241" t="str">
        <f>WRs!C89</f>
        <v>Chargers</v>
      </c>
      <c r="AD241">
        <f>WRs!D89</f>
        <v>5</v>
      </c>
      <c r="AE241">
        <f>WRs!O89</f>
        <v>89</v>
      </c>
      <c r="AF241">
        <f>WRs!P89</f>
        <v>-43</v>
      </c>
      <c r="AG241">
        <f>WRs!T89</f>
        <v>-26</v>
      </c>
      <c r="AH241">
        <f>WRs!R89</f>
        <v>-77</v>
      </c>
      <c r="AI241">
        <f t="shared" si="104"/>
        <v>-43</v>
      </c>
      <c r="AJ241" t="str">
        <f t="shared" si="96"/>
        <v>D.J. Chark</v>
      </c>
      <c r="AK241">
        <f t="shared" si="97"/>
        <v>-21</v>
      </c>
      <c r="AL241">
        <f t="shared" si="98"/>
        <v>-16</v>
      </c>
      <c r="AM241">
        <f t="shared" si="99"/>
        <v>-18</v>
      </c>
      <c r="AN241">
        <f t="shared" ref="AN241:AN248" si="105">IF(AF241&gt;0.5,ROUNDUP(0.43*AF241,0),0)</f>
        <v>0</v>
      </c>
      <c r="AO241">
        <f t="shared" ref="AO241:AO248" si="106">IF(AG241&gt;0.5,ROUNDUP(0.59*AG241,0),0)</f>
        <v>0</v>
      </c>
      <c r="AP241">
        <f t="shared" ref="AP241:AP248" si="107">IF(AH241&gt;0.5,ROUNDUP(0.34*AH241,0),0)</f>
        <v>0</v>
      </c>
      <c r="AQ241">
        <f t="shared" ref="AQ241:AQ248" si="108">IF(AI241&gt;0.5,ROUNDUP(0.36*AI241,0),0)</f>
        <v>0</v>
      </c>
    </row>
    <row r="242" spans="2:43" x14ac:dyDescent="0.35">
      <c r="B242" t="str">
        <f t="shared" si="83"/>
        <v xml:space="preserve">&lt;li&gt; Troy Franklin, WR, Broncos. Bye: 14.  &lt;/li&gt;  </v>
      </c>
      <c r="C242" t="str">
        <f t="shared" si="84"/>
        <v xml:space="preserve">&lt;li&gt; Troy Franklin, WR, Broncos. Bye: 14.  -- &lt;b&gt;$0&lt;/b&gt; &lt;/li&gt;  </v>
      </c>
      <c r="D242" t="str">
        <f t="shared" si="85"/>
        <v xml:space="preserve">&lt;li&gt; Troy Franklin, WR, Broncos. Bye: 14.  -- &lt;b&gt;$0&lt;/b&gt; &lt;/li&gt;  </v>
      </c>
      <c r="E242" t="str">
        <f t="shared" si="86"/>
        <v xml:space="preserve">&lt;li&gt; Troy Franklin, WR, Broncos. Bye: 14.  -- &lt;b&gt;$0&lt;/b&gt; &lt;/li&gt;  </v>
      </c>
      <c r="F242" t="str">
        <f t="shared" si="87"/>
        <v xml:space="preserve">&lt;li&gt; Troy Franklin, WR, Broncos. Bye: 14.  -- &lt;b&gt;$0&lt;/b&gt; &lt;/li&gt;  </v>
      </c>
      <c r="G242" t="s">
        <v>139</v>
      </c>
      <c r="H242" t="s">
        <v>140</v>
      </c>
      <c r="I242" t="s">
        <v>141</v>
      </c>
      <c r="J242" t="s">
        <v>142</v>
      </c>
      <c r="K242" t="s">
        <v>143</v>
      </c>
      <c r="L242" t="s">
        <v>144</v>
      </c>
      <c r="M242" t="s">
        <v>145</v>
      </c>
      <c r="N242" t="s">
        <v>146</v>
      </c>
      <c r="O242" t="str">
        <f t="shared" si="88"/>
        <v xml:space="preserve">
</v>
      </c>
      <c r="P242" t="str">
        <f t="shared" si="89"/>
        <v xml:space="preserve"> </v>
      </c>
      <c r="Q242" t="str">
        <f t="shared" si="90"/>
        <v/>
      </c>
      <c r="R242" t="str">
        <f t="shared" si="91"/>
        <v/>
      </c>
      <c r="S242" t="str">
        <f t="shared" si="92"/>
        <v/>
      </c>
      <c r="T242" t="str">
        <f t="shared" si="93"/>
        <v/>
      </c>
      <c r="U242" t="str">
        <f t="shared" si="94"/>
        <v/>
      </c>
      <c r="V242">
        <f t="shared" si="95"/>
        <v>241</v>
      </c>
      <c r="W242" s="11" t="s">
        <v>147</v>
      </c>
      <c r="X242" s="12" t="s">
        <v>148</v>
      </c>
      <c r="Y242" s="12" t="s">
        <v>149</v>
      </c>
      <c r="Z242" s="12" t="s">
        <v>150</v>
      </c>
      <c r="AA242" s="1" t="str">
        <f>CONCATENATE(WRs!B90," ",WRs!A90)</f>
        <v>Troy Franklin</v>
      </c>
      <c r="AB242" t="str">
        <f>WRs!E90</f>
        <v>WR</v>
      </c>
      <c r="AC242" t="str">
        <f>WRs!C90</f>
        <v>Broncos</v>
      </c>
      <c r="AD242">
        <f>WRs!D90</f>
        <v>14</v>
      </c>
      <c r="AE242">
        <f>WRs!O90</f>
        <v>91</v>
      </c>
      <c r="AF242">
        <f>WRs!P90</f>
        <v>-41</v>
      </c>
      <c r="AG242">
        <f>WRs!T90</f>
        <v>-21</v>
      </c>
      <c r="AH242">
        <f>WRs!R90</f>
        <v>-78</v>
      </c>
      <c r="AI242">
        <f t="shared" si="104"/>
        <v>-41</v>
      </c>
      <c r="AJ242" t="str">
        <f t="shared" si="96"/>
        <v>Troy Franklin</v>
      </c>
      <c r="AK242">
        <f t="shared" si="97"/>
        <v>-20</v>
      </c>
      <c r="AL242">
        <f t="shared" si="98"/>
        <v>-16</v>
      </c>
      <c r="AM242">
        <f t="shared" si="99"/>
        <v>-17</v>
      </c>
      <c r="AN242">
        <f t="shared" si="105"/>
        <v>0</v>
      </c>
      <c r="AO242">
        <f t="shared" si="106"/>
        <v>0</v>
      </c>
      <c r="AP242">
        <f t="shared" si="107"/>
        <v>0</v>
      </c>
      <c r="AQ242">
        <f t="shared" si="108"/>
        <v>0</v>
      </c>
    </row>
    <row r="243" spans="2:43" x14ac:dyDescent="0.35">
      <c r="B243" t="str">
        <f t="shared" si="83"/>
        <v xml:space="preserve">&lt;li&gt; Quentin Johnston, WR, Chargers. Bye: 5.  &lt;/li&gt;  </v>
      </c>
      <c r="C243" t="str">
        <f t="shared" si="84"/>
        <v xml:space="preserve">&lt;li&gt; Quentin Johnston, WR, Chargers. Bye: 5.  -- &lt;b&gt;$0&lt;/b&gt; &lt;/li&gt;  </v>
      </c>
      <c r="D243" t="str">
        <f t="shared" si="85"/>
        <v xml:space="preserve">&lt;li&gt; Quentin Johnston, WR, Chargers. Bye: 5.  -- &lt;b&gt;$0&lt;/b&gt; &lt;/li&gt;  </v>
      </c>
      <c r="E243" t="str">
        <f t="shared" si="86"/>
        <v xml:space="preserve">&lt;li&gt; Quentin Johnston, WR, Chargers. Bye: 5.  -- &lt;b&gt;$0&lt;/b&gt; &lt;/li&gt;  </v>
      </c>
      <c r="F243" t="str">
        <f t="shared" si="87"/>
        <v xml:space="preserve">&lt;li&gt; Quentin Johnston, WR, Chargers. Bye: 5.  -- &lt;b&gt;$0&lt;/b&gt; &lt;/li&gt;  </v>
      </c>
      <c r="G243" t="s">
        <v>139</v>
      </c>
      <c r="H243" t="s">
        <v>140</v>
      </c>
      <c r="I243" t="s">
        <v>141</v>
      </c>
      <c r="J243" t="s">
        <v>142</v>
      </c>
      <c r="K243" t="s">
        <v>143</v>
      </c>
      <c r="L243" t="s">
        <v>144</v>
      </c>
      <c r="M243" t="s">
        <v>145</v>
      </c>
      <c r="N243" t="s">
        <v>146</v>
      </c>
      <c r="O243" t="str">
        <f t="shared" si="88"/>
        <v xml:space="preserve">
</v>
      </c>
      <c r="P243" t="str">
        <f t="shared" si="89"/>
        <v xml:space="preserve"> </v>
      </c>
      <c r="Q243" t="str">
        <f t="shared" si="90"/>
        <v/>
      </c>
      <c r="R243" t="str">
        <f t="shared" si="91"/>
        <v/>
      </c>
      <c r="S243" t="str">
        <f t="shared" si="92"/>
        <v/>
      </c>
      <c r="T243" t="str">
        <f t="shared" si="93"/>
        <v/>
      </c>
      <c r="U243" t="str">
        <f t="shared" si="94"/>
        <v/>
      </c>
      <c r="V243">
        <f t="shared" si="95"/>
        <v>242</v>
      </c>
      <c r="W243" s="11" t="s">
        <v>147</v>
      </c>
      <c r="X243" s="12" t="s">
        <v>148</v>
      </c>
      <c r="Y243" s="12" t="s">
        <v>149</v>
      </c>
      <c r="Z243" s="12" t="s">
        <v>150</v>
      </c>
      <c r="AA243" s="1" t="str">
        <f>CONCATENATE(WRs!B91," ",WRs!A91)</f>
        <v>Quentin Johnston</v>
      </c>
      <c r="AB243" t="str">
        <f>WRs!E91</f>
        <v>WR</v>
      </c>
      <c r="AC243" t="str">
        <f>WRs!C91</f>
        <v>Chargers</v>
      </c>
      <c r="AD243">
        <f>WRs!D91</f>
        <v>5</v>
      </c>
      <c r="AE243">
        <f>WRs!O91</f>
        <v>74</v>
      </c>
      <c r="AF243">
        <f>WRs!P91</f>
        <v>-58</v>
      </c>
      <c r="AG243">
        <f>WRs!T91</f>
        <v>-36</v>
      </c>
      <c r="AH243">
        <f>WRs!R91</f>
        <v>-81</v>
      </c>
      <c r="AI243">
        <f t="shared" si="104"/>
        <v>-58</v>
      </c>
      <c r="AJ243" t="str">
        <f t="shared" si="96"/>
        <v>Quentin Johnston</v>
      </c>
      <c r="AK243">
        <f t="shared" si="97"/>
        <v>-29</v>
      </c>
      <c r="AL243">
        <f t="shared" si="98"/>
        <v>-22</v>
      </c>
      <c r="AM243">
        <f t="shared" si="99"/>
        <v>-24</v>
      </c>
      <c r="AN243">
        <f t="shared" si="105"/>
        <v>0</v>
      </c>
      <c r="AO243">
        <f t="shared" si="106"/>
        <v>0</v>
      </c>
      <c r="AP243">
        <f t="shared" si="107"/>
        <v>0</v>
      </c>
      <c r="AQ243">
        <f t="shared" si="108"/>
        <v>0</v>
      </c>
    </row>
    <row r="244" spans="2:43" x14ac:dyDescent="0.35">
      <c r="B244" t="str">
        <f t="shared" si="83"/>
        <v xml:space="preserve">&lt;li&gt; Jonathan Mingo, WR, Panthers. Bye: 11.  &lt;/li&gt;  </v>
      </c>
      <c r="C244" t="str">
        <f t="shared" si="84"/>
        <v xml:space="preserve">&lt;li&gt; Jonathan Mingo, WR, Panthers. Bye: 11.  -- &lt;b&gt;$0&lt;/b&gt; &lt;/li&gt;  </v>
      </c>
      <c r="D244" t="str">
        <f t="shared" si="85"/>
        <v xml:space="preserve">&lt;li&gt; Jonathan Mingo, WR, Panthers. Bye: 11.  -- &lt;b&gt;$0&lt;/b&gt; &lt;/li&gt;  </v>
      </c>
      <c r="E244" t="str">
        <f t="shared" si="86"/>
        <v xml:space="preserve">&lt;li&gt; Jonathan Mingo, WR, Panthers. Bye: 11.  -- &lt;b&gt;$0&lt;/b&gt; &lt;/li&gt;  </v>
      </c>
      <c r="F244" t="str">
        <f t="shared" si="87"/>
        <v xml:space="preserve">&lt;li&gt; Jonathan Mingo, WR, Panthers. Bye: 11.  -- &lt;b&gt;$0&lt;/b&gt; &lt;/li&gt;  </v>
      </c>
      <c r="G244" t="s">
        <v>139</v>
      </c>
      <c r="H244" t="s">
        <v>140</v>
      </c>
      <c r="I244" t="s">
        <v>141</v>
      </c>
      <c r="J244" t="s">
        <v>142</v>
      </c>
      <c r="K244" t="s">
        <v>143</v>
      </c>
      <c r="L244" t="s">
        <v>144</v>
      </c>
      <c r="M244" t="s">
        <v>145</v>
      </c>
      <c r="N244" t="s">
        <v>146</v>
      </c>
      <c r="O244" t="str">
        <f t="shared" si="88"/>
        <v xml:space="preserve">
</v>
      </c>
      <c r="P244" t="str">
        <f t="shared" si="89"/>
        <v xml:space="preserve"> </v>
      </c>
      <c r="Q244" t="str">
        <f t="shared" si="90"/>
        <v/>
      </c>
      <c r="R244" t="str">
        <f t="shared" si="91"/>
        <v/>
      </c>
      <c r="S244" t="str">
        <f t="shared" si="92"/>
        <v/>
      </c>
      <c r="T244" t="str">
        <f t="shared" si="93"/>
        <v/>
      </c>
      <c r="U244" t="str">
        <f t="shared" si="94"/>
        <v/>
      </c>
      <c r="V244">
        <f t="shared" si="95"/>
        <v>243</v>
      </c>
      <c r="W244" s="11" t="s">
        <v>147</v>
      </c>
      <c r="X244" s="12" t="s">
        <v>148</v>
      </c>
      <c r="Y244" s="12" t="s">
        <v>149</v>
      </c>
      <c r="Z244" s="12" t="s">
        <v>150</v>
      </c>
      <c r="AA244" s="1" t="str">
        <f>CONCATENATE(WRs!B92," ",WRs!A92)</f>
        <v>Jonathan Mingo</v>
      </c>
      <c r="AB244" t="str">
        <f>WRs!E92</f>
        <v>WR</v>
      </c>
      <c r="AC244" t="str">
        <f>WRs!C92</f>
        <v>Panthers</v>
      </c>
      <c r="AD244">
        <f>WRs!D92</f>
        <v>11</v>
      </c>
      <c r="AE244">
        <f>WRs!O92</f>
        <v>67</v>
      </c>
      <c r="AF244">
        <f>WRs!P92</f>
        <v>-65</v>
      </c>
      <c r="AG244">
        <f>WRs!T92</f>
        <v>-42</v>
      </c>
      <c r="AH244">
        <f>WRs!R92</f>
        <v>-82</v>
      </c>
      <c r="AI244">
        <f t="shared" si="104"/>
        <v>-65</v>
      </c>
      <c r="AJ244" t="str">
        <f t="shared" si="96"/>
        <v>Jonathan Mingo</v>
      </c>
      <c r="AK244">
        <f t="shared" si="97"/>
        <v>-32</v>
      </c>
      <c r="AL244">
        <f t="shared" si="98"/>
        <v>-25</v>
      </c>
      <c r="AM244">
        <f t="shared" si="99"/>
        <v>-26</v>
      </c>
      <c r="AN244">
        <f t="shared" si="105"/>
        <v>0</v>
      </c>
      <c r="AO244">
        <f t="shared" si="106"/>
        <v>0</v>
      </c>
      <c r="AP244">
        <f t="shared" si="107"/>
        <v>0</v>
      </c>
      <c r="AQ244">
        <f t="shared" si="108"/>
        <v>0</v>
      </c>
    </row>
    <row r="245" spans="2:43" x14ac:dyDescent="0.35">
      <c r="B245" t="str">
        <f t="shared" si="83"/>
        <v xml:space="preserve">&lt;li&gt; Devontez Walker, WR, Ravens. Bye: 14.  &lt;/li&gt;  </v>
      </c>
      <c r="C245" t="str">
        <f t="shared" si="84"/>
        <v xml:space="preserve">&lt;li&gt; Devontez Walker, WR, Ravens. Bye: 14.  -- &lt;b&gt;$0&lt;/b&gt; &lt;/li&gt;  </v>
      </c>
      <c r="D245" t="str">
        <f t="shared" si="85"/>
        <v xml:space="preserve">&lt;li&gt; Devontez Walker, WR, Ravens. Bye: 14.  -- &lt;b&gt;$0&lt;/b&gt; &lt;/li&gt;  </v>
      </c>
      <c r="E245" t="str">
        <f t="shared" si="86"/>
        <v xml:space="preserve">&lt;li&gt; Devontez Walker, WR, Ravens. Bye: 14.  -- &lt;b&gt;$0&lt;/b&gt; &lt;/li&gt;  </v>
      </c>
      <c r="F245" t="str">
        <f t="shared" si="87"/>
        <v xml:space="preserve">&lt;li&gt; Devontez Walker, WR, Ravens. Bye: 14.  -- &lt;b&gt;$0&lt;/b&gt; &lt;/li&gt;  </v>
      </c>
      <c r="G245" t="s">
        <v>139</v>
      </c>
      <c r="H245" t="s">
        <v>140</v>
      </c>
      <c r="I245" t="s">
        <v>141</v>
      </c>
      <c r="J245" t="s">
        <v>142</v>
      </c>
      <c r="K245" t="s">
        <v>143</v>
      </c>
      <c r="L245" t="s">
        <v>144</v>
      </c>
      <c r="M245" t="s">
        <v>145</v>
      </c>
      <c r="N245" t="s">
        <v>146</v>
      </c>
      <c r="O245" t="str">
        <f t="shared" si="88"/>
        <v xml:space="preserve">
</v>
      </c>
      <c r="P245" t="str">
        <f t="shared" si="89"/>
        <v xml:space="preserve"> </v>
      </c>
      <c r="Q245" t="str">
        <f t="shared" si="90"/>
        <v/>
      </c>
      <c r="R245" t="str">
        <f t="shared" si="91"/>
        <v/>
      </c>
      <c r="S245" t="str">
        <f t="shared" si="92"/>
        <v/>
      </c>
      <c r="T245" t="str">
        <f t="shared" si="93"/>
        <v/>
      </c>
      <c r="U245" t="str">
        <f t="shared" si="94"/>
        <v/>
      </c>
      <c r="V245">
        <f t="shared" si="95"/>
        <v>244</v>
      </c>
      <c r="W245" s="11" t="s">
        <v>147</v>
      </c>
      <c r="X245" s="12" t="s">
        <v>148</v>
      </c>
      <c r="Y245" s="12" t="s">
        <v>149</v>
      </c>
      <c r="Z245" s="12" t="s">
        <v>150</v>
      </c>
      <c r="AA245" s="1" t="str">
        <f>CONCATENATE(WRs!B93," ",WRs!A93)</f>
        <v>Devontez Walker</v>
      </c>
      <c r="AB245" t="str">
        <f>WRs!E93</f>
        <v>WR</v>
      </c>
      <c r="AC245" t="str">
        <f>WRs!C93</f>
        <v>Ravens</v>
      </c>
      <c r="AD245">
        <f>WRs!D93</f>
        <v>14</v>
      </c>
      <c r="AE245">
        <f>WRs!O93</f>
        <v>88</v>
      </c>
      <c r="AF245">
        <f>WRs!P93</f>
        <v>-44</v>
      </c>
      <c r="AG245">
        <f>WRs!T93</f>
        <v>-24</v>
      </c>
      <c r="AH245">
        <f>WRs!R93</f>
        <v>-88</v>
      </c>
      <c r="AI245">
        <f t="shared" si="104"/>
        <v>-44</v>
      </c>
      <c r="AJ245" t="str">
        <f t="shared" si="96"/>
        <v>Devontez Walker</v>
      </c>
      <c r="AK245">
        <f t="shared" si="97"/>
        <v>-22</v>
      </c>
      <c r="AL245">
        <f t="shared" si="98"/>
        <v>-17</v>
      </c>
      <c r="AM245">
        <f t="shared" si="99"/>
        <v>-18</v>
      </c>
      <c r="AN245">
        <f t="shared" si="105"/>
        <v>0</v>
      </c>
      <c r="AO245">
        <f t="shared" si="106"/>
        <v>0</v>
      </c>
      <c r="AP245">
        <f t="shared" si="107"/>
        <v>0</v>
      </c>
      <c r="AQ245">
        <f t="shared" si="108"/>
        <v>0</v>
      </c>
    </row>
    <row r="246" spans="2:43" x14ac:dyDescent="0.35">
      <c r="B246" t="str">
        <f t="shared" si="83"/>
        <v xml:space="preserve">&lt;li&gt; Rashod Bateman, WR, Ravens. Bye: 14.  &lt;/li&gt; 
&lt;br&gt;&lt;br&gt;
</v>
      </c>
      <c r="C246" t="str">
        <f t="shared" si="84"/>
        <v xml:space="preserve">&lt;li&gt; Rashod Bateman, WR, Ravens. Bye: 14.  -- &lt;b&gt;$0&lt;/b&gt; &lt;/li&gt; 
&lt;br&gt;&lt;br&gt;
</v>
      </c>
      <c r="D246" t="str">
        <f t="shared" si="85"/>
        <v xml:space="preserve">&lt;li&gt; Rashod Bateman, WR, Ravens. Bye: 14.  -- &lt;b&gt;$0&lt;/b&gt; &lt;/li&gt; 
&lt;br&gt;&lt;br&gt;
</v>
      </c>
      <c r="E246" t="str">
        <f t="shared" si="86"/>
        <v xml:space="preserve">&lt;li&gt; Rashod Bateman, WR, Ravens. Bye: 14.  -- &lt;b&gt;$0&lt;/b&gt; &lt;/li&gt; 
&lt;br&gt;&lt;br&gt;
</v>
      </c>
      <c r="F246" t="str">
        <f t="shared" si="87"/>
        <v xml:space="preserve">&lt;li&gt; Rashod Bateman, WR, Ravens. Bye: 14.  -- &lt;b&gt;$0&lt;/b&gt; &lt;/li&gt; 
&lt;br&gt;&lt;br&gt;
</v>
      </c>
      <c r="G246" t="s">
        <v>139</v>
      </c>
      <c r="H246" t="s">
        <v>140</v>
      </c>
      <c r="I246" t="s">
        <v>141</v>
      </c>
      <c r="J246" t="s">
        <v>142</v>
      </c>
      <c r="K246" t="s">
        <v>143</v>
      </c>
      <c r="L246" t="s">
        <v>144</v>
      </c>
      <c r="M246" t="s">
        <v>145</v>
      </c>
      <c r="N246" t="s">
        <v>146</v>
      </c>
      <c r="O246" t="str">
        <f t="shared" si="88"/>
        <v xml:space="preserve">
</v>
      </c>
      <c r="P246" t="str">
        <f t="shared" si="89"/>
        <v xml:space="preserve">
&lt;br&gt;&lt;br&gt;
</v>
      </c>
      <c r="Q246" t="str">
        <f t="shared" si="90"/>
        <v/>
      </c>
      <c r="R246" t="str">
        <f t="shared" si="91"/>
        <v/>
      </c>
      <c r="S246" t="str">
        <f t="shared" si="92"/>
        <v/>
      </c>
      <c r="T246" t="str">
        <f t="shared" si="93"/>
        <v/>
      </c>
      <c r="U246" t="str">
        <f t="shared" si="94"/>
        <v/>
      </c>
      <c r="V246">
        <f t="shared" si="95"/>
        <v>245</v>
      </c>
      <c r="W246" s="11" t="s">
        <v>147</v>
      </c>
      <c r="X246" s="12" t="s">
        <v>148</v>
      </c>
      <c r="Y246" s="12" t="s">
        <v>149</v>
      </c>
      <c r="Z246" s="12" t="s">
        <v>150</v>
      </c>
      <c r="AA246" s="1" t="str">
        <f>CONCATENATE(WRs!B94," ",WRs!A94)</f>
        <v>Rashod Bateman</v>
      </c>
      <c r="AB246" t="str">
        <f>WRs!E94</f>
        <v>WR</v>
      </c>
      <c r="AC246" t="str">
        <f>WRs!C94</f>
        <v>Ravens</v>
      </c>
      <c r="AD246">
        <f>WRs!D94</f>
        <v>14</v>
      </c>
      <c r="AE246">
        <f>WRs!O94</f>
        <v>60</v>
      </c>
      <c r="AF246">
        <f>WRs!P94</f>
        <v>-72</v>
      </c>
      <c r="AG246">
        <f>WRs!T94</f>
        <v>-45</v>
      </c>
      <c r="AH246">
        <f>WRs!R94</f>
        <v>-103</v>
      </c>
      <c r="AI246">
        <f t="shared" si="104"/>
        <v>-72</v>
      </c>
      <c r="AJ246" t="str">
        <f t="shared" si="96"/>
        <v>Rashod Bateman</v>
      </c>
      <c r="AK246">
        <f t="shared" si="97"/>
        <v>-36</v>
      </c>
      <c r="AL246">
        <f t="shared" si="98"/>
        <v>-27</v>
      </c>
      <c r="AM246">
        <f t="shared" si="99"/>
        <v>-29</v>
      </c>
      <c r="AN246">
        <f t="shared" si="105"/>
        <v>0</v>
      </c>
      <c r="AO246">
        <f t="shared" si="106"/>
        <v>0</v>
      </c>
      <c r="AP246">
        <f t="shared" si="107"/>
        <v>0</v>
      </c>
      <c r="AQ246">
        <f t="shared" si="108"/>
        <v>0</v>
      </c>
    </row>
    <row r="247" spans="2:43" x14ac:dyDescent="0.35">
      <c r="B247" t="str">
        <f t="shared" si="83"/>
        <v xml:space="preserve">&lt;li&gt; Jalin Hyatt, WR, Giants. Bye: 11.  &lt;/li&gt;  </v>
      </c>
      <c r="C247" t="str">
        <f t="shared" si="84"/>
        <v xml:space="preserve">&lt;li&gt; Jalin Hyatt, WR, Giants. Bye: 11.  -- &lt;b&gt;$0&lt;/b&gt; &lt;/li&gt;  </v>
      </c>
      <c r="D247" t="str">
        <f t="shared" si="85"/>
        <v xml:space="preserve">&lt;li&gt; Jalin Hyatt, WR, Giants. Bye: 11.  -- &lt;b&gt;$0&lt;/b&gt; &lt;/li&gt;  </v>
      </c>
      <c r="E247" t="str">
        <f t="shared" si="86"/>
        <v xml:space="preserve">&lt;li&gt; Jalin Hyatt, WR, Giants. Bye: 11.  -- &lt;b&gt;$0&lt;/b&gt; &lt;/li&gt;  </v>
      </c>
      <c r="F247" t="str">
        <f t="shared" si="87"/>
        <v xml:space="preserve">&lt;li&gt; Jalin Hyatt, WR, Giants. Bye: 11.  -- &lt;b&gt;$0&lt;/b&gt; &lt;/li&gt;  </v>
      </c>
      <c r="G247" t="s">
        <v>139</v>
      </c>
      <c r="H247" t="s">
        <v>140</v>
      </c>
      <c r="I247" t="s">
        <v>141</v>
      </c>
      <c r="J247" t="s">
        <v>142</v>
      </c>
      <c r="K247" t="s">
        <v>143</v>
      </c>
      <c r="L247" t="s">
        <v>144</v>
      </c>
      <c r="M247" t="s">
        <v>145</v>
      </c>
      <c r="N247" t="s">
        <v>146</v>
      </c>
      <c r="O247" t="str">
        <f t="shared" si="88"/>
        <v xml:space="preserve">
</v>
      </c>
      <c r="P247" t="str">
        <f t="shared" si="89"/>
        <v xml:space="preserve"> </v>
      </c>
      <c r="Q247" t="str">
        <f t="shared" si="90"/>
        <v/>
      </c>
      <c r="R247" t="str">
        <f t="shared" si="91"/>
        <v/>
      </c>
      <c r="S247" t="str">
        <f t="shared" si="92"/>
        <v/>
      </c>
      <c r="T247" t="str">
        <f t="shared" si="93"/>
        <v/>
      </c>
      <c r="U247" t="str">
        <f t="shared" si="94"/>
        <v/>
      </c>
      <c r="V247">
        <f t="shared" si="95"/>
        <v>246</v>
      </c>
      <c r="W247" s="11" t="s">
        <v>147</v>
      </c>
      <c r="X247" s="12" t="s">
        <v>148</v>
      </c>
      <c r="Y247" s="12" t="s">
        <v>149</v>
      </c>
      <c r="Z247" s="12" t="s">
        <v>150</v>
      </c>
      <c r="AA247" s="1" t="str">
        <f>CONCATENATE(WRs!B95," ",WRs!A95)</f>
        <v>Jalin Hyatt</v>
      </c>
      <c r="AB247" t="str">
        <f>WRs!E95</f>
        <v>WR</v>
      </c>
      <c r="AC247" t="str">
        <f>WRs!C95</f>
        <v>Giants</v>
      </c>
      <c r="AD247">
        <f>WRs!D95</f>
        <v>11</v>
      </c>
      <c r="AE247">
        <f>WRs!O95</f>
        <v>66</v>
      </c>
      <c r="AF247">
        <f>WRs!P95</f>
        <v>-66</v>
      </c>
      <c r="AG247">
        <f>WRs!T95</f>
        <v>-43</v>
      </c>
      <c r="AH247">
        <f>WRs!R95</f>
        <v>-104</v>
      </c>
      <c r="AI247">
        <f t="shared" si="104"/>
        <v>-66</v>
      </c>
      <c r="AJ247" t="str">
        <f t="shared" si="96"/>
        <v>Jalin Hyatt</v>
      </c>
      <c r="AK247">
        <f t="shared" si="97"/>
        <v>-33</v>
      </c>
      <c r="AL247">
        <f t="shared" si="98"/>
        <v>-25</v>
      </c>
      <c r="AM247">
        <f t="shared" si="99"/>
        <v>-27</v>
      </c>
      <c r="AN247">
        <f t="shared" si="105"/>
        <v>0</v>
      </c>
      <c r="AO247">
        <f t="shared" si="106"/>
        <v>0</v>
      </c>
      <c r="AP247">
        <f t="shared" si="107"/>
        <v>0</v>
      </c>
      <c r="AQ247">
        <f t="shared" si="108"/>
        <v>0</v>
      </c>
    </row>
    <row r="248" spans="2:43" x14ac:dyDescent="0.35">
      <c r="B248" t="str">
        <f t="shared" si="83"/>
        <v xml:space="preserve">&lt;li&gt; Treylon Burks, WR, Titans. Bye: 5.  &lt;/li&gt;  </v>
      </c>
      <c r="C248" t="str">
        <f t="shared" si="84"/>
        <v xml:space="preserve">&lt;li&gt; Treylon Burks, WR, Titans. Bye: 5.  -- &lt;b&gt;$0&lt;/b&gt; &lt;/li&gt;  </v>
      </c>
      <c r="D248" t="str">
        <f t="shared" si="85"/>
        <v xml:space="preserve">&lt;li&gt; Treylon Burks, WR, Titans. Bye: 5.  -- &lt;b&gt;$0&lt;/b&gt; &lt;/li&gt;  </v>
      </c>
      <c r="E248" t="str">
        <f t="shared" si="86"/>
        <v xml:space="preserve">&lt;li&gt; Treylon Burks, WR, Titans. Bye: 5.  -- &lt;b&gt;$0&lt;/b&gt; &lt;/li&gt;  </v>
      </c>
      <c r="F248" t="str">
        <f t="shared" si="87"/>
        <v xml:space="preserve">&lt;li&gt; Treylon Burks, WR, Titans. Bye: 5.  -- &lt;b&gt;$0&lt;/b&gt; &lt;/li&gt;  </v>
      </c>
      <c r="G248" t="s">
        <v>139</v>
      </c>
      <c r="H248" t="s">
        <v>140</v>
      </c>
      <c r="I248" t="s">
        <v>141</v>
      </c>
      <c r="J248" t="s">
        <v>142</v>
      </c>
      <c r="K248" t="s">
        <v>143</v>
      </c>
      <c r="L248" t="s">
        <v>144</v>
      </c>
      <c r="M248" t="s">
        <v>145</v>
      </c>
      <c r="N248" t="s">
        <v>146</v>
      </c>
      <c r="O248" t="str">
        <f t="shared" si="88"/>
        <v xml:space="preserve">
</v>
      </c>
      <c r="P248" t="str">
        <f t="shared" si="89"/>
        <v xml:space="preserve"> </v>
      </c>
      <c r="Q248" t="str">
        <f t="shared" si="90"/>
        <v/>
      </c>
      <c r="R248" t="str">
        <f t="shared" si="91"/>
        <v/>
      </c>
      <c r="S248" t="str">
        <f t="shared" si="92"/>
        <v/>
      </c>
      <c r="T248" t="str">
        <f t="shared" si="93"/>
        <v/>
      </c>
      <c r="U248" t="str">
        <f t="shared" si="94"/>
        <v/>
      </c>
      <c r="V248">
        <f t="shared" si="95"/>
        <v>247</v>
      </c>
      <c r="W248" s="11" t="s">
        <v>147</v>
      </c>
      <c r="X248" s="12" t="s">
        <v>148</v>
      </c>
      <c r="Y248" s="12" t="s">
        <v>149</v>
      </c>
      <c r="Z248" s="12" t="s">
        <v>150</v>
      </c>
      <c r="AA248" s="1" t="str">
        <f>CONCATENATE(WRs!B96," ",WRs!A96)</f>
        <v>Treylon Burks</v>
      </c>
      <c r="AB248" t="str">
        <f>WRs!E96</f>
        <v>WR</v>
      </c>
      <c r="AC248" t="str">
        <f>WRs!C96</f>
        <v>Titans</v>
      </c>
      <c r="AD248">
        <f>WRs!D96</f>
        <v>5</v>
      </c>
      <c r="AE248">
        <f>WRs!O96</f>
        <v>61</v>
      </c>
      <c r="AF248">
        <f>WRs!P96</f>
        <v>-71</v>
      </c>
      <c r="AG248">
        <f>WRs!T96</f>
        <v>-41</v>
      </c>
      <c r="AH248">
        <f>WRs!R96</f>
        <v>-110</v>
      </c>
      <c r="AI248">
        <f t="shared" si="104"/>
        <v>-71</v>
      </c>
      <c r="AJ248" t="str">
        <f t="shared" si="96"/>
        <v>Treylon Burks</v>
      </c>
      <c r="AK248">
        <f t="shared" si="97"/>
        <v>-35</v>
      </c>
      <c r="AL248">
        <f t="shared" si="98"/>
        <v>-27</v>
      </c>
      <c r="AM248">
        <f t="shared" si="99"/>
        <v>-29</v>
      </c>
      <c r="AN248">
        <f t="shared" si="105"/>
        <v>0</v>
      </c>
      <c r="AO248">
        <f t="shared" si="106"/>
        <v>0</v>
      </c>
      <c r="AP248">
        <f t="shared" si="107"/>
        <v>0</v>
      </c>
      <c r="AQ248">
        <f t="shared" si="108"/>
        <v>0</v>
      </c>
    </row>
    <row r="249" spans="2:43" x14ac:dyDescent="0.35">
      <c r="S249" t="str">
        <f>IF(V249=60,CONCATENATE(O249,O249,O249,K249,O249,"&lt;center&gt;",O249,O249,"&lt;?php",O249,S$1,O249,"?&gt;",O249,O249,"&lt;/center&gt;",O249,K249,O249,O249,O249,O249),"")</f>
        <v/>
      </c>
      <c r="T249" t="str">
        <f>IF(V249=80,CONCATENATE(O249,O249,O249,K249,O249,"&lt;center&gt;",O249,O249,"&lt;?php",O249,T$1,O249,"?&gt;",O249,O249,"&lt;/center&gt;",O249,K249,O249,O249,O249,O249),"")</f>
        <v/>
      </c>
      <c r="U249" t="str">
        <f>IF(W249=80,CONCATENATE(P249,P249,P249,L249,P249,"&lt;center&gt;",P249,P249,"&lt;?php",P249,U$1,P249,"?&gt;",P249,P249,"&lt;/center&gt;",P249,L249,P249,P249,P249,P249),"")</f>
        <v/>
      </c>
    </row>
  </sheetData>
  <sortState xmlns:xlrd2="http://schemas.microsoft.com/office/spreadsheetml/2017/richdata2" ref="A2:AQ249">
    <sortCondition ref="AB2"/>
  </sortState>
  <conditionalFormatting sqref="V2:V248">
    <cfRule type="cellIs" dxfId="3" priority="1" operator="greaterThan">
      <formula>250</formula>
    </cfRule>
  </conditionalFormatting>
  <conditionalFormatting sqref="V221">
    <cfRule type="cellIs" dxfId="2" priority="2" operator="greaterThan">
      <formula>250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All POSs</vt:lpstr>
      <vt:lpstr>QBs</vt:lpstr>
      <vt:lpstr>RBs</vt:lpstr>
      <vt:lpstr>WRs</vt:lpstr>
      <vt:lpstr>TEs</vt:lpstr>
      <vt:lpstr>Ks</vt:lpstr>
      <vt:lpstr>DEFs</vt:lpstr>
      <vt:lpstr>All</vt:lpstr>
      <vt:lpstr>By Post</vt:lpstr>
      <vt:lpstr>League Boundaries</vt:lpstr>
      <vt:lpstr>Vars</vt:lpstr>
      <vt:lpstr>Notes</vt:lpstr>
      <vt:lpstr>Sheet2</vt:lpstr>
      <vt:lpstr>ActiveStarters.Defs</vt:lpstr>
      <vt:lpstr>ActiveStarters.Ks</vt:lpstr>
      <vt:lpstr>ActiveStarters.QBs</vt:lpstr>
      <vt:lpstr>ActiveStarters.RBs</vt:lpstr>
      <vt:lpstr>ActiveStarters.TEs</vt:lpstr>
      <vt:lpstr>ActiveStarters.WRs</vt:lpstr>
      <vt:lpstr>Catch.Pts</vt:lpstr>
      <vt:lpstr>Drafteds.Defs</vt:lpstr>
      <vt:lpstr>Drafteds.Ks</vt:lpstr>
      <vt:lpstr>Drafteds.QBs</vt:lpstr>
      <vt:lpstr>Drafteds.RBs</vt:lpstr>
      <vt:lpstr>Drafteds.TEs</vt:lpstr>
      <vt:lpstr>Drafteds.WRs</vt:lpstr>
      <vt:lpstr>FG.40to49.Pts</vt:lpstr>
      <vt:lpstr>FG.Over49.Pts</vt:lpstr>
      <vt:lpstr>FG.Under40.Pts</vt:lpstr>
      <vt:lpstr>Intercept.Pts</vt:lpstr>
      <vt:lpstr>TD.Pass.Pts</vt:lpstr>
      <vt:lpstr>Td.RunCatch.Pts</vt:lpstr>
      <vt:lpstr>TotalStarters.Defs</vt:lpstr>
      <vt:lpstr>TotalStarters.Ks</vt:lpstr>
      <vt:lpstr>TotalStarters.QBs</vt:lpstr>
      <vt:lpstr>TotalStarters.RBs</vt:lpstr>
      <vt:lpstr>TotalStarters.TEs</vt:lpstr>
      <vt:lpstr>TotalStarters.WRs</vt:lpstr>
      <vt:lpstr>XP.Pts</vt:lpstr>
      <vt:lpstr>Yds.Catch.Pt</vt:lpstr>
      <vt:lpstr>Yds.Pass.Pt</vt:lpstr>
      <vt:lpstr>Yds.Rush.Pt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Connor Weida</cp:lastModifiedBy>
  <cp:lastPrinted>2021-06-07T04:38:33Z</cp:lastPrinted>
  <dcterms:created xsi:type="dcterms:W3CDTF">2013-01-24T01:23:56Z</dcterms:created>
  <dcterms:modified xsi:type="dcterms:W3CDTF">2024-08-28T01:49:34Z</dcterms:modified>
</cp:coreProperties>
</file>