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39F6AEAF-79C3-4956-A3EE-0E38BB0C3D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0" i="2" l="1"/>
  <c r="Z233" i="2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<sst xmlns="http://schemas.openxmlformats.org/spreadsheetml/2006/main" count="862" uniqueCount="41">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</sst>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  <namedSheetView name="Exibição 2" id="{6F7E57EE-C7D8-43C2-A8A9-FBD52F013FA8}">
    <nsvFilter filterId="{189FA7ED-4382-47B5-A726-2C2BB85CC8B9}" ref="B3:Z830" tableId="0">
      <columnFilter colId="0">
        <filter colId="0">
          <x:filters>
            <x:dateGroupItem year="2025" month="9" day="30" dateTimeGrouping="day"/>
            <x:dateGroupItem year="2025" month="10" day="1" dateTimeGrouping="day"/>
            <x:dateGroupItem year="2025" month="10" day="2" dateTimeGrouping="day"/>
            <x:dateGroupItem year="2025" month="10" day="3" dateTimeGrouping="day"/>
            <x:dateGroupItem year="2025" month="10" day="6" dateTimeGrouping="day"/>
            <x:dateGroupItem year="2025" month="10" day="7" dateTimeGrouping="day"/>
          </x:filters>
        </filter>
      </columnFilter>
      <columnFilter colId="1">
        <filter colId="1">
          <x:filters>
            <x:filter val="REC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topLeftCell="F1" activePane="topRight" state="frozen"/>
      <selection pane="topRight" activeCell="Y211" sqref="Y211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11" style="9" bestFit="1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17.28515625" style="10" customWidth="1"/>
    <col min="16" max="17" width="19.7109375" style="10" customWidth="1"/>
    <col min="18" max="18" width="10.85546875" style="13" bestFit="1" customWidth="1"/>
    <col min="19" max="19" width="19.7109375" style="10" customWidth="1"/>
    <col min="20" max="20" width="19.85546875" style="10" customWidth="1"/>
    <col min="21" max="21" width="5.7109375" style="10" customWidth="1"/>
    <col min="22" max="22" width="8.7109375" style="10" customWidth="1"/>
    <col min="23" max="23" width="11.5703125" style="10" customWidth="1"/>
    <col min="24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3" t="s">
        <v>1</v>
      </c>
      <c r="E2" s="53"/>
      <c r="F2" s="53"/>
      <c r="G2" s="53"/>
      <c r="H2" s="53"/>
      <c r="I2" s="53"/>
      <c r="J2" s="53"/>
      <c r="K2" s="53"/>
      <c r="L2" s="54" t="s">
        <v>2</v>
      </c>
      <c r="M2" s="54"/>
      <c r="N2" s="54"/>
      <c r="O2" s="54"/>
      <c r="P2" s="55" t="s">
        <v>3</v>
      </c>
      <c r="Q2" s="55"/>
      <c r="R2" s="56"/>
      <c r="S2" s="55"/>
      <c r="T2" s="55"/>
      <c r="U2" s="55"/>
      <c r="V2" s="55"/>
      <c r="W2" s="55"/>
      <c r="X2" s="55"/>
      <c r="Y2" s="57"/>
      <c r="Z2" s="55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>
        <v>1212</v>
      </c>
      <c r="H176" s="29">
        <v>0.92</v>
      </c>
      <c r="I176" s="29">
        <v>0.95</v>
      </c>
      <c r="J176" s="28">
        <v>11</v>
      </c>
      <c r="K176" s="28">
        <v>0</v>
      </c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idden="1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113266</v>
      </c>
      <c r="F183" s="27">
        <v>31</v>
      </c>
      <c r="G183" s="28">
        <v>806</v>
      </c>
      <c r="H183" s="29">
        <v>0.93</v>
      </c>
      <c r="I183" s="29">
        <v>0.96</v>
      </c>
      <c r="J183" s="28">
        <v>30</v>
      </c>
      <c r="K183" s="28">
        <v>0</v>
      </c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idden="1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>
        <v>0</v>
      </c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131260</v>
      </c>
      <c r="F190" s="27">
        <v>41</v>
      </c>
      <c r="G190" s="28">
        <v>1213</v>
      </c>
      <c r="H190" s="29">
        <v>0.93200000000000005</v>
      </c>
      <c r="I190" s="29">
        <v>0.95399999999999996</v>
      </c>
      <c r="J190" s="28">
        <v>2</v>
      </c>
      <c r="K190" s="28">
        <v>0</v>
      </c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idden="1">
      <c r="B193" s="37">
        <v>45932</v>
      </c>
      <c r="C193" s="28" t="s">
        <v>29</v>
      </c>
      <c r="D193" s="27">
        <v>52520.21</v>
      </c>
      <c r="E193" s="27">
        <v>37232.699999999997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>
        <v>0</v>
      </c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38">
        <v>180977</v>
      </c>
      <c r="E197" s="38">
        <v>122251</v>
      </c>
      <c r="F197" s="27">
        <v>49</v>
      </c>
      <c r="G197" s="28">
        <v>1032</v>
      </c>
      <c r="H197" s="29">
        <v>0.92</v>
      </c>
      <c r="I197" s="29">
        <v>0.96</v>
      </c>
      <c r="J197" s="28">
        <v>20</v>
      </c>
      <c r="K197" s="28">
        <v>0</v>
      </c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34">
        <v>2238.16</v>
      </c>
      <c r="Z197" s="35">
        <v>0</v>
      </c>
    </row>
    <row r="198" spans="2:26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idden="1">
      <c r="B200" s="37">
        <v>45933</v>
      </c>
      <c r="C200" s="28" t="s">
        <v>29</v>
      </c>
      <c r="D200" s="27">
        <v>41427.160000000003</v>
      </c>
      <c r="E200" s="27">
        <v>38228.33</v>
      </c>
      <c r="F200" s="27">
        <v>427.38</v>
      </c>
      <c r="G200" s="28">
        <v>227</v>
      </c>
      <c r="H200" s="29">
        <v>0.98229999999999995</v>
      </c>
      <c r="I200" s="29">
        <v>0.99680000000000002</v>
      </c>
      <c r="J200" s="28">
        <v>0</v>
      </c>
      <c r="K200" s="28">
        <v>0</v>
      </c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>
        <v>12</v>
      </c>
      <c r="Y200" s="51">
        <v>3257.4</v>
      </c>
      <c r="Z200" s="28">
        <v>0</v>
      </c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>
        <v>0</v>
      </c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38">
        <v>210398</v>
      </c>
      <c r="E204" s="38">
        <v>71254</v>
      </c>
      <c r="F204" s="27">
        <v>26</v>
      </c>
      <c r="G204" s="28">
        <v>1493</v>
      </c>
      <c r="H204" s="29">
        <v>0.93</v>
      </c>
      <c r="I204" s="29">
        <v>0.96</v>
      </c>
      <c r="J204" s="28">
        <v>29</v>
      </c>
      <c r="K204" s="28">
        <v>0</v>
      </c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33">
        <v>0.62090000000000001</v>
      </c>
      <c r="T204" s="28">
        <v>0</v>
      </c>
      <c r="U204" s="28"/>
      <c r="V204" s="28"/>
      <c r="W204" s="28"/>
      <c r="X204" s="28">
        <v>25</v>
      </c>
      <c r="Y204" s="34">
        <v>4221.53</v>
      </c>
      <c r="Z204" s="35">
        <v>0.1</v>
      </c>
    </row>
    <row r="205" spans="2:26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>
        <v>196</v>
      </c>
      <c r="Q205" s="28">
        <v>192</v>
      </c>
      <c r="R205" s="28">
        <v>691093.04</v>
      </c>
      <c r="S205" s="28">
        <v>89.86</v>
      </c>
      <c r="T205" s="28">
        <v>2</v>
      </c>
      <c r="U205" s="28"/>
      <c r="V205" s="28"/>
      <c r="W205" s="28"/>
      <c r="X205" s="28">
        <v>296</v>
      </c>
      <c r="Y205" s="52">
        <v>49053.21</v>
      </c>
      <c r="Z205" s="35">
        <f>20/109</f>
        <v>0.1834862385321101</v>
      </c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>
        <v>26432.27</v>
      </c>
      <c r="E221" s="27">
        <v>55975.37</v>
      </c>
      <c r="F221" s="27">
        <v>955.54</v>
      </c>
      <c r="G221" s="28">
        <v>273</v>
      </c>
      <c r="H221" s="29">
        <v>0.96340000000000003</v>
      </c>
      <c r="I221" s="29">
        <v>0.97599999999999998</v>
      </c>
      <c r="J221" s="28">
        <v>0</v>
      </c>
      <c r="K221" s="28">
        <v>0</v>
      </c>
      <c r="L221" s="30"/>
      <c r="M221" s="31"/>
      <c r="N221" s="48"/>
      <c r="O221" s="28"/>
      <c r="P221" s="28">
        <v>15</v>
      </c>
      <c r="Q221" s="28">
        <v>15</v>
      </c>
      <c r="R221" s="28">
        <v>55975.38</v>
      </c>
      <c r="S221" s="28">
        <v>95.7</v>
      </c>
      <c r="T221" s="28">
        <v>0</v>
      </c>
      <c r="U221" s="28"/>
      <c r="V221" s="28"/>
      <c r="W221" s="28"/>
      <c r="X221" s="28">
        <v>16</v>
      </c>
      <c r="Y221" s="51">
        <v>4930.8999999999996</v>
      </c>
      <c r="Z221" s="28">
        <v>0</v>
      </c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>
        <v>40000</v>
      </c>
      <c r="E223" s="27">
        <v>31000</v>
      </c>
      <c r="F223" s="27">
        <v>120</v>
      </c>
      <c r="G223" s="28">
        <v>200</v>
      </c>
      <c r="H223" s="29">
        <v>0.98199999999999998</v>
      </c>
      <c r="I223" s="29">
        <v>0.996</v>
      </c>
      <c r="J223" s="28">
        <v>0</v>
      </c>
      <c r="K223" s="28">
        <v>0</v>
      </c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>
        <v>12</v>
      </c>
      <c r="Q224" s="28">
        <v>12</v>
      </c>
      <c r="R224" s="28">
        <v>83779.039999999994</v>
      </c>
      <c r="S224" s="33">
        <v>0.89890000000000003</v>
      </c>
      <c r="T224" s="28">
        <v>0</v>
      </c>
      <c r="U224" s="28"/>
      <c r="V224" s="28"/>
      <c r="W224" s="28"/>
      <c r="X224" s="28"/>
      <c r="Y224" s="28"/>
      <c r="Z224" s="33">
        <v>0.33329999999999999</v>
      </c>
    </row>
    <row r="225" spans="2:26" hidden="1">
      <c r="B225" s="37">
        <v>45936</v>
      </c>
      <c r="C225" s="28" t="s">
        <v>33</v>
      </c>
      <c r="D225" s="38">
        <v>212374</v>
      </c>
      <c r="E225" s="38">
        <v>221445</v>
      </c>
      <c r="F225" s="27">
        <v>43</v>
      </c>
      <c r="G225" s="28"/>
      <c r="H225" s="29"/>
      <c r="I225" s="29"/>
      <c r="J225" s="28"/>
      <c r="K225" s="28"/>
      <c r="L225" s="30"/>
      <c r="M225" s="31"/>
      <c r="N225" s="48"/>
      <c r="O225" s="28"/>
      <c r="P225" s="28">
        <v>32</v>
      </c>
      <c r="Q225" s="28">
        <v>32</v>
      </c>
      <c r="R225" s="28">
        <v>211150.14</v>
      </c>
      <c r="S225" s="28">
        <v>74.75</v>
      </c>
      <c r="T225" s="28">
        <v>0</v>
      </c>
      <c r="U225" s="28"/>
      <c r="V225" s="28"/>
      <c r="W225" s="28"/>
      <c r="X225" s="28"/>
      <c r="Y225" s="28"/>
      <c r="Z225" s="35">
        <v>0.1</v>
      </c>
    </row>
    <row r="226" spans="2:26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>
        <v>218</v>
      </c>
      <c r="Q226" s="28">
        <v>218</v>
      </c>
      <c r="R226" s="28">
        <v>791407.8</v>
      </c>
      <c r="S226" s="28">
        <v>84.4</v>
      </c>
      <c r="T226" s="28">
        <v>3</v>
      </c>
      <c r="U226" s="28"/>
      <c r="V226" s="28"/>
      <c r="W226" s="28"/>
      <c r="X226" s="28">
        <v>336</v>
      </c>
      <c r="Y226" s="52">
        <v>56253.79</v>
      </c>
      <c r="Z226" s="50">
        <f>17/109</f>
        <v>0.15596330275229359</v>
      </c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>
        <v>32495</v>
      </c>
      <c r="E228" s="27">
        <v>25677.08</v>
      </c>
      <c r="F228" s="27">
        <v>3375.39</v>
      </c>
      <c r="G228" s="28">
        <v>259</v>
      </c>
      <c r="H228" s="29">
        <v>0.99219999999999997</v>
      </c>
      <c r="I228" s="29">
        <v>0.99760000000000004</v>
      </c>
      <c r="J228" s="28">
        <v>0</v>
      </c>
      <c r="K228" s="28">
        <v>0</v>
      </c>
      <c r="L228" s="30"/>
      <c r="M228" s="31"/>
      <c r="N228" s="48"/>
      <c r="O228" s="28"/>
      <c r="P228" s="28">
        <v>10</v>
      </c>
      <c r="Q228" s="28">
        <v>10</v>
      </c>
      <c r="R228" s="28">
        <v>25748.61</v>
      </c>
      <c r="S228" s="28">
        <v>64.38</v>
      </c>
      <c r="T228" s="28">
        <v>0</v>
      </c>
      <c r="U228" s="28"/>
      <c r="V228" s="28"/>
      <c r="W228" s="28"/>
      <c r="X228" s="28">
        <v>2</v>
      </c>
      <c r="Y228" s="51">
        <v>1096.77</v>
      </c>
      <c r="Z228" s="28">
        <v>0</v>
      </c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>
        <v>20000</v>
      </c>
      <c r="E230" s="27">
        <v>33000</v>
      </c>
      <c r="F230" s="27">
        <v>180</v>
      </c>
      <c r="G230" s="28">
        <v>200</v>
      </c>
      <c r="H230" s="29">
        <v>0.98299999999999998</v>
      </c>
      <c r="I230" s="29">
        <v>0.99099999999999999</v>
      </c>
      <c r="J230" s="28">
        <v>0</v>
      </c>
      <c r="K230" s="28">
        <v>0</v>
      </c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>
        <v>8</v>
      </c>
      <c r="Q231" s="28">
        <v>8</v>
      </c>
      <c r="R231" s="28">
        <v>47971.02</v>
      </c>
      <c r="S231" s="33">
        <v>0.86019999999999996</v>
      </c>
      <c r="T231" s="28">
        <v>0</v>
      </c>
      <c r="U231" s="28"/>
      <c r="V231" s="28"/>
      <c r="W231" s="28"/>
      <c r="X231" s="28"/>
      <c r="Y231" s="28"/>
      <c r="Z231" s="35">
        <v>1</v>
      </c>
    </row>
    <row r="232" spans="2:26" hidden="1">
      <c r="B232" s="37">
        <v>45937</v>
      </c>
      <c r="C232" s="28" t="s">
        <v>33</v>
      </c>
      <c r="D232" s="38">
        <v>197611</v>
      </c>
      <c r="E232" s="38">
        <v>113436</v>
      </c>
      <c r="F232" s="27">
        <v>41</v>
      </c>
      <c r="G232" s="28"/>
      <c r="H232" s="29"/>
      <c r="I232" s="29"/>
      <c r="J232" s="28"/>
      <c r="K232" s="28"/>
      <c r="L232" s="30"/>
      <c r="M232" s="31"/>
      <c r="N232" s="48"/>
      <c r="O232" s="28"/>
      <c r="P232" s="28">
        <v>23</v>
      </c>
      <c r="Q232" s="28">
        <v>23</v>
      </c>
      <c r="R232" s="28">
        <v>112619.13</v>
      </c>
      <c r="S232" s="28">
        <v>61.11</v>
      </c>
      <c r="T232" s="28">
        <v>1</v>
      </c>
      <c r="U232" s="28"/>
      <c r="V232" s="28"/>
      <c r="W232" s="28"/>
      <c r="X232" s="28"/>
      <c r="Y232" s="28"/>
      <c r="Z232" s="35">
        <v>0.3</v>
      </c>
    </row>
    <row r="233" spans="2:26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>
        <v>186</v>
      </c>
      <c r="Q233" s="28">
        <v>164</v>
      </c>
      <c r="R233" s="28">
        <v>626973.21</v>
      </c>
      <c r="S233" s="28">
        <v>80.760000000000005</v>
      </c>
      <c r="T233" s="28">
        <v>2</v>
      </c>
      <c r="U233" s="28"/>
      <c r="V233" s="28"/>
      <c r="W233" s="28"/>
      <c r="X233" s="28">
        <v>253</v>
      </c>
      <c r="Y233" s="52">
        <v>80539.95</v>
      </c>
      <c r="Z233" s="50">
        <f>22/109</f>
        <v>0.20183486238532111</v>
      </c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>
        <v>16</v>
      </c>
      <c r="Q235" s="28">
        <v>16</v>
      </c>
      <c r="R235" s="28">
        <v>43804</v>
      </c>
      <c r="S235" s="28">
        <v>76.989999999999995</v>
      </c>
      <c r="T235" s="28"/>
      <c r="U235" s="28"/>
      <c r="V235" s="28"/>
      <c r="W235" s="28"/>
      <c r="X235" s="28"/>
      <c r="Y235" s="28"/>
      <c r="Z235" s="28">
        <v>0</v>
      </c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>
        <v>21</v>
      </c>
      <c r="Q239" s="28">
        <v>21</v>
      </c>
      <c r="R239" s="28">
        <v>107537.15</v>
      </c>
      <c r="S239" s="28">
        <v>75.03</v>
      </c>
      <c r="T239" s="28">
        <v>0</v>
      </c>
      <c r="U239" s="28"/>
      <c r="V239" s="28"/>
      <c r="W239" s="28"/>
      <c r="X239" s="28"/>
      <c r="Y239" s="28"/>
      <c r="Z239" s="35">
        <v>0.1</v>
      </c>
    </row>
    <row r="240" spans="2:26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>
        <v>197</v>
      </c>
      <c r="Q240" s="28">
        <v>189</v>
      </c>
      <c r="R240" s="28">
        <v>733400.04</v>
      </c>
      <c r="S240" s="28">
        <v>91.17</v>
      </c>
      <c r="T240" s="28"/>
      <c r="U240" s="28"/>
      <c r="V240" s="28"/>
      <c r="W240" s="28"/>
      <c r="X240" s="28"/>
      <c r="Y240" s="28"/>
      <c r="Z240" s="50">
        <f>20/109</f>
        <v>0.1834862385321101</v>
      </c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 hidden="1">
      <c r="B830" s="37">
        <v>45938</v>
      </c>
      <c r="C830" s="28" t="s">
        <v>31</v>
      </c>
      <c r="D830" s="27">
        <v>26000</v>
      </c>
      <c r="E830" s="27">
        <v>37000</v>
      </c>
      <c r="F830" s="27">
        <v>150</v>
      </c>
      <c r="G830" s="27">
        <v>250</v>
      </c>
      <c r="H830" s="29">
        <v>0.98199999999999998</v>
      </c>
      <c r="I830" s="29">
        <v>0.996</v>
      </c>
      <c r="J830" s="28">
        <v>0</v>
      </c>
      <c r="K830" s="28">
        <v>0</v>
      </c>
    </row>
  </sheetData>
  <sheetProtection formatCells="0" formatColumns="0" formatRows="0" insertColumns="0" insertRows="0" deleteColumns="0" deleteRows="0"/>
  <autoFilter ref="B3:Z830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6" dateTimeGrouping="day"/>
        <dateGroupItem year="2025" month="10" day="7" dateTimeGrouping="day"/>
        <dateGroupItem year="2025" month="10" day="8" dateTimeGrouping="day"/>
      </filters>
    </filterColumn>
    <filterColumn colId="1">
      <filters>
        <filter val="RMSP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2025-10-08T12:48:34Z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