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wamp64\www\dev.homeworldmobile.net\_resource\"/>
    </mc:Choice>
  </mc:AlternateContent>
  <xr:revisionPtr revIDLastSave="0" documentId="8_{2B81D84C-4E0C-4F14-BE89-2BC39C34D0B5}" xr6:coauthVersionLast="47" xr6:coauthVersionMax="47" xr10:uidLastSave="{00000000-0000-0000-0000-000000000000}"/>
  <bookViews>
    <workbookView xWindow="-108" yWindow="-108" windowWidth="23256" windowHeight="13176" tabRatio="765" xr2:uid="{00000000-000D-0000-FFFF-FFFF00000000}"/>
  </bookViews>
  <sheets>
    <sheet name="Lrg Ship Calculator" sheetId="1" r:id="rId1"/>
    <sheet name="Module Calculator" sheetId="2" r:id="rId2"/>
    <sheet name="Strike Craft Calculator" sheetId="3" r:id="rId3"/>
    <sheet name="Types" sheetId="4" r:id="rId4"/>
    <sheet name="Parts" sheetId="5" r:id="rId5"/>
    <sheet name="Modules" sheetId="6" r:id="rId6"/>
    <sheet name="StrikeCraft" sheetId="7" r:id="rId7"/>
    <sheet name="Ships" sheetId="8" r:id="rId8"/>
    <sheet name="TEST SHEET" sheetId="9" r:id="rId9"/>
    <sheet name="DataPrep" sheetId="10" r:id="rId10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4" roundtripDataSignature="AMtx7mg8rCq3aVRmJ+rYOHVLoziK89dYdQ=="/>
    </ext>
  </extLst>
</workbook>
</file>

<file path=xl/calcChain.xml><?xml version="1.0" encoding="utf-8"?>
<calcChain xmlns="http://schemas.openxmlformats.org/spreadsheetml/2006/main">
  <c r="E2" i="10" l="1" a="1"/>
  <c r="E2" i="10" s="1"/>
  <c r="C972" i="10"/>
  <c r="C971" i="10"/>
  <c r="C950" i="10"/>
  <c r="C949" i="10"/>
  <c r="C931" i="10"/>
  <c r="C927" i="10"/>
  <c r="C911" i="10"/>
  <c r="C909" i="10"/>
  <c r="C889" i="10"/>
  <c r="C888" i="10"/>
  <c r="C867" i="10"/>
  <c r="C866" i="10"/>
  <c r="C849" i="10"/>
  <c r="C847" i="10"/>
  <c r="C828" i="10"/>
  <c r="C827" i="10"/>
  <c r="C806" i="10"/>
  <c r="C805" i="10"/>
  <c r="C787" i="10"/>
  <c r="C783" i="10"/>
  <c r="C767" i="10"/>
  <c r="C765" i="10"/>
  <c r="C745" i="10"/>
  <c r="C744" i="10"/>
  <c r="C723" i="10"/>
  <c r="C722" i="10"/>
  <c r="C705" i="10"/>
  <c r="C703" i="10"/>
  <c r="C684" i="10"/>
  <c r="C683" i="10"/>
  <c r="C662" i="10"/>
  <c r="C661" i="10"/>
  <c r="C643" i="10"/>
  <c r="C639" i="10"/>
  <c r="C623" i="10"/>
  <c r="C621" i="10"/>
  <c r="C601" i="10"/>
  <c r="C600" i="10"/>
  <c r="C579" i="10"/>
  <c r="C578" i="10"/>
  <c r="C561" i="10"/>
  <c r="C559" i="10"/>
  <c r="C540" i="10"/>
  <c r="C539" i="10"/>
  <c r="C518" i="10"/>
  <c r="C517" i="10"/>
  <c r="C499" i="10"/>
  <c r="C495" i="10"/>
  <c r="C479" i="10"/>
  <c r="C477" i="10"/>
  <c r="C457" i="10"/>
  <c r="C456" i="10"/>
  <c r="C435" i="10"/>
  <c r="C434" i="10"/>
  <c r="C417" i="10"/>
  <c r="C415" i="10"/>
  <c r="C396" i="10"/>
  <c r="C395" i="10"/>
  <c r="C374" i="10"/>
  <c r="C373" i="10"/>
  <c r="C355" i="10"/>
  <c r="C351" i="10"/>
  <c r="C335" i="10"/>
  <c r="C333" i="10"/>
  <c r="C313" i="10"/>
  <c r="C312" i="10"/>
  <c r="C291" i="10"/>
  <c r="C290" i="10"/>
  <c r="C273" i="10"/>
  <c r="C271" i="10"/>
  <c r="C252" i="10"/>
  <c r="C251" i="10"/>
  <c r="C230" i="10"/>
  <c r="C229" i="10"/>
  <c r="C211" i="10"/>
  <c r="C207" i="10"/>
  <c r="C191" i="10"/>
  <c r="C189" i="10"/>
  <c r="C169" i="10"/>
  <c r="C168" i="10"/>
  <c r="C147" i="10"/>
  <c r="C146" i="10"/>
  <c r="C129" i="10"/>
  <c r="C127" i="10"/>
  <c r="C108" i="10"/>
  <c r="C107" i="10"/>
  <c r="C86" i="10"/>
  <c r="C85" i="10"/>
  <c r="C67" i="10"/>
  <c r="C63" i="10"/>
  <c r="C47" i="10"/>
  <c r="C45" i="10"/>
  <c r="C25" i="10"/>
  <c r="C24" i="10"/>
  <c r="C9" i="10"/>
  <c r="C7" i="10"/>
  <c r="C1" i="10" a="1"/>
  <c r="B819" i="10"/>
  <c r="B793" i="10"/>
  <c r="B656" i="10"/>
  <c r="B632" i="10"/>
  <c r="B531" i="10"/>
  <c r="B519" i="10"/>
  <c r="B459" i="10"/>
  <c r="B447" i="10"/>
  <c r="B387" i="10"/>
  <c r="B375" i="10"/>
  <c r="B315" i="10"/>
  <c r="B303" i="10"/>
  <c r="B243" i="10"/>
  <c r="B231" i="10"/>
  <c r="B171" i="10"/>
  <c r="B159" i="10"/>
  <c r="B110" i="10"/>
  <c r="B99" i="10"/>
  <c r="B62" i="10"/>
  <c r="B51" i="10"/>
  <c r="B14" i="10"/>
  <c r="B3" i="10"/>
  <c r="B1" i="10" a="1"/>
  <c r="B758" i="10" s="1"/>
  <c r="A1" i="10" a="1"/>
  <c r="A905" i="10" s="1"/>
  <c r="B48" i="9"/>
  <c r="B47" i="9"/>
  <c r="B45" i="9"/>
  <c r="B44" i="9"/>
  <c r="D45" i="9" s="1"/>
  <c r="B38" i="9"/>
  <c r="B37" i="9"/>
  <c r="B35" i="9"/>
  <c r="B34" i="9"/>
  <c r="D35" i="9" s="1"/>
  <c r="B28" i="9"/>
  <c r="B27" i="9"/>
  <c r="F25" i="9"/>
  <c r="B25" i="9"/>
  <c r="B24" i="9"/>
  <c r="D25" i="9" s="1"/>
  <c r="B18" i="9"/>
  <c r="C18" i="9" s="1"/>
  <c r="B17" i="9"/>
  <c r="B41" i="9" s="1"/>
  <c r="B15" i="9"/>
  <c r="C15" i="9" s="1"/>
  <c r="B14" i="9"/>
  <c r="B31" i="9" s="1"/>
  <c r="B12" i="9"/>
  <c r="C12" i="9" s="1"/>
  <c r="B11" i="9"/>
  <c r="B21" i="9" s="1"/>
  <c r="B46" i="3"/>
  <c r="B45" i="3"/>
  <c r="D46" i="3" s="1"/>
  <c r="B43" i="3"/>
  <c r="B42" i="3"/>
  <c r="D43" i="3" s="1"/>
  <c r="B36" i="3"/>
  <c r="B35" i="3"/>
  <c r="B33" i="3"/>
  <c r="B32" i="3"/>
  <c r="D33" i="3" s="1"/>
  <c r="B26" i="3"/>
  <c r="B25" i="3"/>
  <c r="B23" i="3"/>
  <c r="B22" i="3"/>
  <c r="D23" i="3" s="1"/>
  <c r="B16" i="3"/>
  <c r="C16" i="3" s="1"/>
  <c r="B15" i="3"/>
  <c r="B13" i="3"/>
  <c r="C13" i="3" s="1"/>
  <c r="B12" i="3"/>
  <c r="B29" i="3" s="1"/>
  <c r="B10" i="3"/>
  <c r="C10" i="3" s="1"/>
  <c r="B9" i="3"/>
  <c r="B19" i="3" s="1"/>
  <c r="B46" i="2"/>
  <c r="B45" i="2"/>
  <c r="B43" i="2"/>
  <c r="B42" i="2"/>
  <c r="D43" i="2" s="1"/>
  <c r="B36" i="2"/>
  <c r="B35" i="2"/>
  <c r="B33" i="2"/>
  <c r="B32" i="2"/>
  <c r="D33" i="2" s="1"/>
  <c r="B26" i="2"/>
  <c r="B25" i="2"/>
  <c r="B23" i="2"/>
  <c r="B22" i="2"/>
  <c r="B16" i="2"/>
  <c r="C16" i="2" s="1"/>
  <c r="B15" i="2"/>
  <c r="B13" i="2"/>
  <c r="C13" i="2" s="1"/>
  <c r="B12" i="2"/>
  <c r="B29" i="2" s="1"/>
  <c r="B10" i="2"/>
  <c r="C10" i="2" s="1"/>
  <c r="B9" i="2"/>
  <c r="D10" i="2" s="1"/>
  <c r="G47" i="1"/>
  <c r="F47" i="1"/>
  <c r="B46" i="1"/>
  <c r="G45" i="1"/>
  <c r="F45" i="1"/>
  <c r="B45" i="1"/>
  <c r="B43" i="1"/>
  <c r="B42" i="1"/>
  <c r="D43" i="1" s="1"/>
  <c r="G37" i="1"/>
  <c r="F37" i="1"/>
  <c r="B36" i="1"/>
  <c r="G35" i="1"/>
  <c r="F35" i="1"/>
  <c r="B35" i="1"/>
  <c r="B33" i="1"/>
  <c r="B32" i="1"/>
  <c r="D33" i="1" s="1"/>
  <c r="G27" i="1"/>
  <c r="F27" i="1"/>
  <c r="B26" i="1"/>
  <c r="G25" i="1"/>
  <c r="F25" i="1"/>
  <c r="B25" i="1"/>
  <c r="B23" i="1"/>
  <c r="B22" i="1"/>
  <c r="D23" i="1" s="1"/>
  <c r="B16" i="1"/>
  <c r="C16" i="1" s="1"/>
  <c r="B15" i="1"/>
  <c r="B13" i="1"/>
  <c r="C13" i="1" s="1"/>
  <c r="B12" i="1"/>
  <c r="B29" i="1" s="1"/>
  <c r="B10" i="1"/>
  <c r="C10" i="1" s="1"/>
  <c r="B9" i="1"/>
  <c r="B19" i="1" s="1"/>
  <c r="B42" i="9" l="1"/>
  <c r="D10" i="1"/>
  <c r="D15" i="9"/>
  <c r="D16" i="1"/>
  <c r="D16" i="2"/>
  <c r="D10" i="3"/>
  <c r="D18" i="9"/>
  <c r="B30" i="2"/>
  <c r="B39" i="2"/>
  <c r="B40" i="2" s="1"/>
  <c r="D13" i="1"/>
  <c r="B30" i="3"/>
  <c r="B20" i="3"/>
  <c r="D16" i="3"/>
  <c r="B40" i="1"/>
  <c r="B20" i="1"/>
  <c r="B30" i="1"/>
  <c r="D12" i="9"/>
  <c r="B19" i="2"/>
  <c r="B20" i="2" s="1"/>
  <c r="A27" i="10"/>
  <c r="A75" i="10"/>
  <c r="A123" i="10"/>
  <c r="A171" i="10"/>
  <c r="A219" i="10"/>
  <c r="A267" i="10"/>
  <c r="A315" i="10"/>
  <c r="A363" i="10"/>
  <c r="A411" i="10"/>
  <c r="A459" i="10"/>
  <c r="A507" i="10"/>
  <c r="A555" i="10"/>
  <c r="A603" i="10"/>
  <c r="A651" i="10"/>
  <c r="A700" i="10"/>
  <c r="A776" i="10"/>
  <c r="A870" i="10"/>
  <c r="A29" i="10"/>
  <c r="A77" i="10"/>
  <c r="A125" i="10"/>
  <c r="A173" i="10"/>
  <c r="A221" i="10"/>
  <c r="A269" i="10"/>
  <c r="A317" i="10"/>
  <c r="A365" i="10"/>
  <c r="A413" i="10"/>
  <c r="A461" i="10"/>
  <c r="A509" i="10"/>
  <c r="A557" i="10"/>
  <c r="A605" i="10"/>
  <c r="A653" i="10"/>
  <c r="A702" i="10"/>
  <c r="A783" i="10"/>
  <c r="A879" i="10"/>
  <c r="A37" i="10"/>
  <c r="A85" i="10"/>
  <c r="A133" i="10"/>
  <c r="A181" i="10"/>
  <c r="A229" i="10"/>
  <c r="A277" i="10"/>
  <c r="A325" i="10"/>
  <c r="A373" i="10"/>
  <c r="A421" i="10"/>
  <c r="A469" i="10"/>
  <c r="A517" i="10"/>
  <c r="A565" i="10"/>
  <c r="A613" i="10"/>
  <c r="A661" i="10"/>
  <c r="A714" i="10"/>
  <c r="A796" i="10"/>
  <c r="A894" i="10"/>
  <c r="A39" i="10"/>
  <c r="A87" i="10"/>
  <c r="A135" i="10"/>
  <c r="A183" i="10"/>
  <c r="A231" i="10"/>
  <c r="A279" i="10"/>
  <c r="A327" i="10"/>
  <c r="A375" i="10"/>
  <c r="A423" i="10"/>
  <c r="A471" i="10"/>
  <c r="A519" i="10"/>
  <c r="A567" i="10"/>
  <c r="A615" i="10"/>
  <c r="A663" i="10"/>
  <c r="A716" i="10"/>
  <c r="A798" i="10"/>
  <c r="A903" i="10"/>
  <c r="B32" i="9"/>
  <c r="B22" i="9"/>
  <c r="A41" i="10"/>
  <c r="A89" i="10"/>
  <c r="A137" i="10"/>
  <c r="A185" i="10"/>
  <c r="A233" i="10"/>
  <c r="A281" i="10"/>
  <c r="A329" i="10"/>
  <c r="A377" i="10"/>
  <c r="A425" i="10"/>
  <c r="A473" i="10"/>
  <c r="A521" i="10"/>
  <c r="A569" i="10"/>
  <c r="A617" i="10"/>
  <c r="A665" i="10"/>
  <c r="A719" i="10"/>
  <c r="A800" i="10"/>
  <c r="A998" i="10"/>
  <c r="A986" i="10"/>
  <c r="A974" i="10"/>
  <c r="A962" i="10"/>
  <c r="A950" i="10"/>
  <c r="A938" i="10"/>
  <c r="A926" i="10"/>
  <c r="A914" i="10"/>
  <c r="A902" i="10"/>
  <c r="A890" i="10"/>
  <c r="A878" i="10"/>
  <c r="A866" i="10"/>
  <c r="A854" i="10"/>
  <c r="A842" i="10"/>
  <c r="A830" i="10"/>
  <c r="A818" i="10"/>
  <c r="A806" i="10"/>
  <c r="A794" i="10"/>
  <c r="A782" i="10"/>
  <c r="A770" i="10"/>
  <c r="A758" i="10"/>
  <c r="A746" i="10"/>
  <c r="A734" i="10"/>
  <c r="A722" i="10"/>
  <c r="A710" i="10"/>
  <c r="A698" i="10"/>
  <c r="A997" i="10"/>
  <c r="A985" i="10"/>
  <c r="A973" i="10"/>
  <c r="A961" i="10"/>
  <c r="A949" i="10"/>
  <c r="A937" i="10"/>
  <c r="A925" i="10"/>
  <c r="A913" i="10"/>
  <c r="A901" i="10"/>
  <c r="A889" i="10"/>
  <c r="A877" i="10"/>
  <c r="A865" i="10"/>
  <c r="A853" i="10"/>
  <c r="A841" i="10"/>
  <c r="A829" i="10"/>
  <c r="A817" i="10"/>
  <c r="A805" i="10"/>
  <c r="A793" i="10"/>
  <c r="A781" i="10"/>
  <c r="A769" i="10"/>
  <c r="A757" i="10"/>
  <c r="A745" i="10"/>
  <c r="A733" i="10"/>
  <c r="A721" i="10"/>
  <c r="A709" i="10"/>
  <c r="A996" i="10"/>
  <c r="A984" i="10"/>
  <c r="A972" i="10"/>
  <c r="A960" i="10"/>
  <c r="A948" i="10"/>
  <c r="A936" i="10"/>
  <c r="A924" i="10"/>
  <c r="A912" i="10"/>
  <c r="A900" i="10"/>
  <c r="A888" i="10"/>
  <c r="A876" i="10"/>
  <c r="A864" i="10"/>
  <c r="A852" i="10"/>
  <c r="A840" i="10"/>
  <c r="A828" i="10"/>
  <c r="A816" i="10"/>
  <c r="A804" i="10"/>
  <c r="A792" i="10"/>
  <c r="A780" i="10"/>
  <c r="A768" i="10"/>
  <c r="A756" i="10"/>
  <c r="A744" i="10"/>
  <c r="A732" i="10"/>
  <c r="A720" i="10"/>
  <c r="A708" i="10"/>
  <c r="A995" i="10"/>
  <c r="A983" i="10"/>
  <c r="A971" i="10"/>
  <c r="A959" i="10"/>
  <c r="A947" i="10"/>
  <c r="A935" i="10"/>
  <c r="A923" i="10"/>
  <c r="A911" i="10"/>
  <c r="A899" i="10"/>
  <c r="A887" i="10"/>
  <c r="A875" i="10"/>
  <c r="A863" i="10"/>
  <c r="A851" i="10"/>
  <c r="A839" i="10"/>
  <c r="A827" i="10"/>
  <c r="A815" i="10"/>
  <c r="A803" i="10"/>
  <c r="A994" i="10"/>
  <c r="A982" i="10"/>
  <c r="A970" i="10"/>
  <c r="A958" i="10"/>
  <c r="A946" i="10"/>
  <c r="A934" i="10"/>
  <c r="A922" i="10"/>
  <c r="A910" i="10"/>
  <c r="A898" i="10"/>
  <c r="A886" i="10"/>
  <c r="A874" i="10"/>
  <c r="A862" i="10"/>
  <c r="A850" i="10"/>
  <c r="A838" i="10"/>
  <c r="A826" i="10"/>
  <c r="A814" i="10"/>
  <c r="A802" i="10"/>
  <c r="A790" i="10"/>
  <c r="A778" i="10"/>
  <c r="A766" i="10"/>
  <c r="A754" i="10"/>
  <c r="A742" i="10"/>
  <c r="A730" i="10"/>
  <c r="A718" i="10"/>
  <c r="A706" i="10"/>
  <c r="A993" i="10"/>
  <c r="A981" i="10"/>
  <c r="A969" i="10"/>
  <c r="A957" i="10"/>
  <c r="A945" i="10"/>
  <c r="A933" i="10"/>
  <c r="A921" i="10"/>
  <c r="A909" i="10"/>
  <c r="A897" i="10"/>
  <c r="A885" i="10"/>
  <c r="A873" i="10"/>
  <c r="A861" i="10"/>
  <c r="A849" i="10"/>
  <c r="A837" i="10"/>
  <c r="A825" i="10"/>
  <c r="A813" i="10"/>
  <c r="A801" i="10"/>
  <c r="A789" i="10"/>
  <c r="A777" i="10"/>
  <c r="A765" i="10"/>
  <c r="A753" i="10"/>
  <c r="A741" i="10"/>
  <c r="A729" i="10"/>
  <c r="A992" i="10"/>
  <c r="A980" i="10"/>
  <c r="A968" i="10"/>
  <c r="A956" i="10"/>
  <c r="A944" i="10"/>
  <c r="A932" i="10"/>
  <c r="A920" i="10"/>
  <c r="A908" i="10"/>
  <c r="A896" i="10"/>
  <c r="A884" i="10"/>
  <c r="A872" i="10"/>
  <c r="A991" i="10"/>
  <c r="A979" i="10"/>
  <c r="A967" i="10"/>
  <c r="A987" i="10"/>
  <c r="A975" i="10"/>
  <c r="A963" i="10"/>
  <c r="A990" i="10"/>
  <c r="A952" i="10"/>
  <c r="A919" i="10"/>
  <c r="A893" i="10"/>
  <c r="A867" i="10"/>
  <c r="A843" i="10"/>
  <c r="A819" i="10"/>
  <c r="A795" i="10"/>
  <c r="A773" i="10"/>
  <c r="A751" i="10"/>
  <c r="A731" i="10"/>
  <c r="A713" i="10"/>
  <c r="A696" i="10"/>
  <c r="A684" i="10"/>
  <c r="A672" i="10"/>
  <c r="A660" i="10"/>
  <c r="A648" i="10"/>
  <c r="A636" i="10"/>
  <c r="A624" i="10"/>
  <c r="A612" i="10"/>
  <c r="A600" i="10"/>
  <c r="A588" i="10"/>
  <c r="A576" i="10"/>
  <c r="A564" i="10"/>
  <c r="A552" i="10"/>
  <c r="A540" i="10"/>
  <c r="A528" i="10"/>
  <c r="A516" i="10"/>
  <c r="A504" i="10"/>
  <c r="A492" i="10"/>
  <c r="A480" i="10"/>
  <c r="A468" i="10"/>
  <c r="A456" i="10"/>
  <c r="A444" i="10"/>
  <c r="A432" i="10"/>
  <c r="A420" i="10"/>
  <c r="A408" i="10"/>
  <c r="A396" i="10"/>
  <c r="A384" i="10"/>
  <c r="A372" i="10"/>
  <c r="A360" i="10"/>
  <c r="A348" i="10"/>
  <c r="A336" i="10"/>
  <c r="A324" i="10"/>
  <c r="A312" i="10"/>
  <c r="A300" i="10"/>
  <c r="A288" i="10"/>
  <c r="A276" i="10"/>
  <c r="A264" i="10"/>
  <c r="A252" i="10"/>
  <c r="A240" i="10"/>
  <c r="A228" i="10"/>
  <c r="A216" i="10"/>
  <c r="A204" i="10"/>
  <c r="A192" i="10"/>
  <c r="A180" i="10"/>
  <c r="A168" i="10"/>
  <c r="A156" i="10"/>
  <c r="A144" i="10"/>
  <c r="A132" i="10"/>
  <c r="A120" i="10"/>
  <c r="A108" i="10"/>
  <c r="A96" i="10"/>
  <c r="A84" i="10"/>
  <c r="A72" i="10"/>
  <c r="A60" i="10"/>
  <c r="A48" i="10"/>
  <c r="A36" i="10"/>
  <c r="A24" i="10"/>
  <c r="A12" i="10"/>
  <c r="A1" i="10"/>
  <c r="A989" i="10"/>
  <c r="A951" i="10"/>
  <c r="A918" i="10"/>
  <c r="A892" i="10"/>
  <c r="A860" i="10"/>
  <c r="A836" i="10"/>
  <c r="A812" i="10"/>
  <c r="A791" i="10"/>
  <c r="A772" i="10"/>
  <c r="A750" i="10"/>
  <c r="A728" i="10"/>
  <c r="A712" i="10"/>
  <c r="A695" i="10"/>
  <c r="A683" i="10"/>
  <c r="A671" i="10"/>
  <c r="A659" i="10"/>
  <c r="A647" i="10"/>
  <c r="A635" i="10"/>
  <c r="A623" i="10"/>
  <c r="A611" i="10"/>
  <c r="A599" i="10"/>
  <c r="A587" i="10"/>
  <c r="A575" i="10"/>
  <c r="A563" i="10"/>
  <c r="A551" i="10"/>
  <c r="A539" i="10"/>
  <c r="A527" i="10"/>
  <c r="A515" i="10"/>
  <c r="A503" i="10"/>
  <c r="A491" i="10"/>
  <c r="A479" i="10"/>
  <c r="A467" i="10"/>
  <c r="A455" i="10"/>
  <c r="A443" i="10"/>
  <c r="A431" i="10"/>
  <c r="A419" i="10"/>
  <c r="A407" i="10"/>
  <c r="A395" i="10"/>
  <c r="A383" i="10"/>
  <c r="A371" i="10"/>
  <c r="A359" i="10"/>
  <c r="A347" i="10"/>
  <c r="A335" i="10"/>
  <c r="A323" i="10"/>
  <c r="A311" i="10"/>
  <c r="A299" i="10"/>
  <c r="A287" i="10"/>
  <c r="A275" i="10"/>
  <c r="A263" i="10"/>
  <c r="A251" i="10"/>
  <c r="A239" i="10"/>
  <c r="A227" i="10"/>
  <c r="A215" i="10"/>
  <c r="A203" i="10"/>
  <c r="A191" i="10"/>
  <c r="A179" i="10"/>
  <c r="A167" i="10"/>
  <c r="A155" i="10"/>
  <c r="A143" i="10"/>
  <c r="A131" i="10"/>
  <c r="A119" i="10"/>
  <c r="A107" i="10"/>
  <c r="A95" i="10"/>
  <c r="A83" i="10"/>
  <c r="A71" i="10"/>
  <c r="A59" i="10"/>
  <c r="A47" i="10"/>
  <c r="A35" i="10"/>
  <c r="A23" i="10"/>
  <c r="A11" i="10"/>
  <c r="A988" i="10"/>
  <c r="A943" i="10"/>
  <c r="A917" i="10"/>
  <c r="A891" i="10"/>
  <c r="A859" i="10"/>
  <c r="A835" i="10"/>
  <c r="A811" i="10"/>
  <c r="A788" i="10"/>
  <c r="A771" i="10"/>
  <c r="A749" i="10"/>
  <c r="A727" i="10"/>
  <c r="A711" i="10"/>
  <c r="A694" i="10"/>
  <c r="A682" i="10"/>
  <c r="A670" i="10"/>
  <c r="A658" i="10"/>
  <c r="A646" i="10"/>
  <c r="A634" i="10"/>
  <c r="A622" i="10"/>
  <c r="A610" i="10"/>
  <c r="A598" i="10"/>
  <c r="A586" i="10"/>
  <c r="A574" i="10"/>
  <c r="A562" i="10"/>
  <c r="A550" i="10"/>
  <c r="A538" i="10"/>
  <c r="A526" i="10"/>
  <c r="A514" i="10"/>
  <c r="A502" i="10"/>
  <c r="A490" i="10"/>
  <c r="A478" i="10"/>
  <c r="A466" i="10"/>
  <c r="A454" i="10"/>
  <c r="A442" i="10"/>
  <c r="A430" i="10"/>
  <c r="A418" i="10"/>
  <c r="A406" i="10"/>
  <c r="A394" i="10"/>
  <c r="A382" i="10"/>
  <c r="A370" i="10"/>
  <c r="A358" i="10"/>
  <c r="A346" i="10"/>
  <c r="A334" i="10"/>
  <c r="A322" i="10"/>
  <c r="A310" i="10"/>
  <c r="A298" i="10"/>
  <c r="A286" i="10"/>
  <c r="A274" i="10"/>
  <c r="A262" i="10"/>
  <c r="A250" i="10"/>
  <c r="A238" i="10"/>
  <c r="A226" i="10"/>
  <c r="A214" i="10"/>
  <c r="A202" i="10"/>
  <c r="A190" i="10"/>
  <c r="A178" i="10"/>
  <c r="A166" i="10"/>
  <c r="A154" i="10"/>
  <c r="A142" i="10"/>
  <c r="A130" i="10"/>
  <c r="A118" i="10"/>
  <c r="A106" i="10"/>
  <c r="A94" i="10"/>
  <c r="A82" i="10"/>
  <c r="A70" i="10"/>
  <c r="A58" i="10"/>
  <c r="A46" i="10"/>
  <c r="A34" i="10"/>
  <c r="A22" i="10"/>
  <c r="A10" i="10"/>
  <c r="A978" i="10"/>
  <c r="A942" i="10"/>
  <c r="A916" i="10"/>
  <c r="A883" i="10"/>
  <c r="A858" i="10"/>
  <c r="A834" i="10"/>
  <c r="A810" i="10"/>
  <c r="A787" i="10"/>
  <c r="A767" i="10"/>
  <c r="A748" i="10"/>
  <c r="A726" i="10"/>
  <c r="A707" i="10"/>
  <c r="A693" i="10"/>
  <c r="A681" i="10"/>
  <c r="A669" i="10"/>
  <c r="A657" i="10"/>
  <c r="A645" i="10"/>
  <c r="A633" i="10"/>
  <c r="A621" i="10"/>
  <c r="A609" i="10"/>
  <c r="A597" i="10"/>
  <c r="A585" i="10"/>
  <c r="A573" i="10"/>
  <c r="A561" i="10"/>
  <c r="A549" i="10"/>
  <c r="A537" i="10"/>
  <c r="A525" i="10"/>
  <c r="A513" i="10"/>
  <c r="A501" i="10"/>
  <c r="A489" i="10"/>
  <c r="A477" i="10"/>
  <c r="A465" i="10"/>
  <c r="A453" i="10"/>
  <c r="A441" i="10"/>
  <c r="A429" i="10"/>
  <c r="A417" i="10"/>
  <c r="A405" i="10"/>
  <c r="A393" i="10"/>
  <c r="A381" i="10"/>
  <c r="A369" i="10"/>
  <c r="A357" i="10"/>
  <c r="A345" i="10"/>
  <c r="A333" i="10"/>
  <c r="A321" i="10"/>
  <c r="A309" i="10"/>
  <c r="A297" i="10"/>
  <c r="A285" i="10"/>
  <c r="A273" i="10"/>
  <c r="A261" i="10"/>
  <c r="A249" i="10"/>
  <c r="A237" i="10"/>
  <c r="A225" i="10"/>
  <c r="A213" i="10"/>
  <c r="A201" i="10"/>
  <c r="A189" i="10"/>
  <c r="A177" i="10"/>
  <c r="A165" i="10"/>
  <c r="A153" i="10"/>
  <c r="A141" i="10"/>
  <c r="A129" i="10"/>
  <c r="A117" i="10"/>
  <c r="A105" i="10"/>
  <c r="A93" i="10"/>
  <c r="A81" i="10"/>
  <c r="A69" i="10"/>
  <c r="A57" i="10"/>
  <c r="A45" i="10"/>
  <c r="A33" i="10"/>
  <c r="A21" i="10"/>
  <c r="A9" i="10"/>
  <c r="A977" i="10"/>
  <c r="A941" i="10"/>
  <c r="A915" i="10"/>
  <c r="A882" i="10"/>
  <c r="A857" i="10"/>
  <c r="A833" i="10"/>
  <c r="A809" i="10"/>
  <c r="A786" i="10"/>
  <c r="A764" i="10"/>
  <c r="A747" i="10"/>
  <c r="A725" i="10"/>
  <c r="A705" i="10"/>
  <c r="A692" i="10"/>
  <c r="A680" i="10"/>
  <c r="A668" i="10"/>
  <c r="A656" i="10"/>
  <c r="A644" i="10"/>
  <c r="A632" i="10"/>
  <c r="A620" i="10"/>
  <c r="A608" i="10"/>
  <c r="A596" i="10"/>
  <c r="A584" i="10"/>
  <c r="A572" i="10"/>
  <c r="A560" i="10"/>
  <c r="A548" i="10"/>
  <c r="A536" i="10"/>
  <c r="A524" i="10"/>
  <c r="A512" i="10"/>
  <c r="A500" i="10"/>
  <c r="A488" i="10"/>
  <c r="A476" i="10"/>
  <c r="A464" i="10"/>
  <c r="A452" i="10"/>
  <c r="A440" i="10"/>
  <c r="A428" i="10"/>
  <c r="A416" i="10"/>
  <c r="A404" i="10"/>
  <c r="A392" i="10"/>
  <c r="A380" i="10"/>
  <c r="A368" i="10"/>
  <c r="A356" i="10"/>
  <c r="A344" i="10"/>
  <c r="A332" i="10"/>
  <c r="A320" i="10"/>
  <c r="A308" i="10"/>
  <c r="A296" i="10"/>
  <c r="A284" i="10"/>
  <c r="A272" i="10"/>
  <c r="A260" i="10"/>
  <c r="A248" i="10"/>
  <c r="A236" i="10"/>
  <c r="A224" i="10"/>
  <c r="A212" i="10"/>
  <c r="A200" i="10"/>
  <c r="A188" i="10"/>
  <c r="A176" i="10"/>
  <c r="A164" i="10"/>
  <c r="A152" i="10"/>
  <c r="A140" i="10"/>
  <c r="A128" i="10"/>
  <c r="A116" i="10"/>
  <c r="A104" i="10"/>
  <c r="A92" i="10"/>
  <c r="A80" i="10"/>
  <c r="A68" i="10"/>
  <c r="A56" i="10"/>
  <c r="A44" i="10"/>
  <c r="A32" i="10"/>
  <c r="A20" i="10"/>
  <c r="A8" i="10"/>
  <c r="A976" i="10"/>
  <c r="A940" i="10"/>
  <c r="A907" i="10"/>
  <c r="A881" i="10"/>
  <c r="A856" i="10"/>
  <c r="A832" i="10"/>
  <c r="A808" i="10"/>
  <c r="A785" i="10"/>
  <c r="A763" i="10"/>
  <c r="A743" i="10"/>
  <c r="A724" i="10"/>
  <c r="A704" i="10"/>
  <c r="A691" i="10"/>
  <c r="A679" i="10"/>
  <c r="A667" i="10"/>
  <c r="A655" i="10"/>
  <c r="A643" i="10"/>
  <c r="A631" i="10"/>
  <c r="A619" i="10"/>
  <c r="A607" i="10"/>
  <c r="A595" i="10"/>
  <c r="A583" i="10"/>
  <c r="A571" i="10"/>
  <c r="A559" i="10"/>
  <c r="A547" i="10"/>
  <c r="A535" i="10"/>
  <c r="A523" i="10"/>
  <c r="A511" i="10"/>
  <c r="A499" i="10"/>
  <c r="A487" i="10"/>
  <c r="A475" i="10"/>
  <c r="A463" i="10"/>
  <c r="A451" i="10"/>
  <c r="A439" i="10"/>
  <c r="A427" i="10"/>
  <c r="A415" i="10"/>
  <c r="A403" i="10"/>
  <c r="A391" i="10"/>
  <c r="A379" i="10"/>
  <c r="A367" i="10"/>
  <c r="A355" i="10"/>
  <c r="A343" i="10"/>
  <c r="A331" i="10"/>
  <c r="A319" i="10"/>
  <c r="A307" i="10"/>
  <c r="A295" i="10"/>
  <c r="A283" i="10"/>
  <c r="A271" i="10"/>
  <c r="A259" i="10"/>
  <c r="A247" i="10"/>
  <c r="A235" i="10"/>
  <c r="A223" i="10"/>
  <c r="A211" i="10"/>
  <c r="A199" i="10"/>
  <c r="A187" i="10"/>
  <c r="A175" i="10"/>
  <c r="A163" i="10"/>
  <c r="A151" i="10"/>
  <c r="A139" i="10"/>
  <c r="A127" i="10"/>
  <c r="A115" i="10"/>
  <c r="A103" i="10"/>
  <c r="A91" i="10"/>
  <c r="A79" i="10"/>
  <c r="A67" i="10"/>
  <c r="A55" i="10"/>
  <c r="A43" i="10"/>
  <c r="A31" i="10"/>
  <c r="A19" i="10"/>
  <c r="A7" i="10"/>
  <c r="A966" i="10"/>
  <c r="A939" i="10"/>
  <c r="A906" i="10"/>
  <c r="A880" i="10"/>
  <c r="A855" i="10"/>
  <c r="A831" i="10"/>
  <c r="A807" i="10"/>
  <c r="A784" i="10"/>
  <c r="A762" i="10"/>
  <c r="A740" i="10"/>
  <c r="A723" i="10"/>
  <c r="A703" i="10"/>
  <c r="A690" i="10"/>
  <c r="A678" i="10"/>
  <c r="A666" i="10"/>
  <c r="A654" i="10"/>
  <c r="A642" i="10"/>
  <c r="A630" i="10"/>
  <c r="A618" i="10"/>
  <c r="A606" i="10"/>
  <c r="A594" i="10"/>
  <c r="A582" i="10"/>
  <c r="A570" i="10"/>
  <c r="A558" i="10"/>
  <c r="A546" i="10"/>
  <c r="A534" i="10"/>
  <c r="A522" i="10"/>
  <c r="A510" i="10"/>
  <c r="A498" i="10"/>
  <c r="A486" i="10"/>
  <c r="A474" i="10"/>
  <c r="A462" i="10"/>
  <c r="A450" i="10"/>
  <c r="A438" i="10"/>
  <c r="A426" i="10"/>
  <c r="A414" i="10"/>
  <c r="A402" i="10"/>
  <c r="A390" i="10"/>
  <c r="A378" i="10"/>
  <c r="A366" i="10"/>
  <c r="A354" i="10"/>
  <c r="A342" i="10"/>
  <c r="A330" i="10"/>
  <c r="A318" i="10"/>
  <c r="A306" i="10"/>
  <c r="A294" i="10"/>
  <c r="A282" i="10"/>
  <c r="A270" i="10"/>
  <c r="A258" i="10"/>
  <c r="A246" i="10"/>
  <c r="A234" i="10"/>
  <c r="A222" i="10"/>
  <c r="A210" i="10"/>
  <c r="A198" i="10"/>
  <c r="A186" i="10"/>
  <c r="A174" i="10"/>
  <c r="A162" i="10"/>
  <c r="A150" i="10"/>
  <c r="A138" i="10"/>
  <c r="A126" i="10"/>
  <c r="A114" i="10"/>
  <c r="A102" i="10"/>
  <c r="A90" i="10"/>
  <c r="A78" i="10"/>
  <c r="A66" i="10"/>
  <c r="A54" i="10"/>
  <c r="A42" i="10"/>
  <c r="A30" i="10"/>
  <c r="A18" i="10"/>
  <c r="A6" i="10"/>
  <c r="A964" i="10"/>
  <c r="A930" i="10"/>
  <c r="A904" i="10"/>
  <c r="A871" i="10"/>
  <c r="A847" i="10"/>
  <c r="A823" i="10"/>
  <c r="A799" i="10"/>
  <c r="A779" i="10"/>
  <c r="A760" i="10"/>
  <c r="A738" i="10"/>
  <c r="A717" i="10"/>
  <c r="A701" i="10"/>
  <c r="A688" i="10"/>
  <c r="A676" i="10"/>
  <c r="A664" i="10"/>
  <c r="A652" i="10"/>
  <c r="A640" i="10"/>
  <c r="A628" i="10"/>
  <c r="A616" i="10"/>
  <c r="A604" i="10"/>
  <c r="A592" i="10"/>
  <c r="A580" i="10"/>
  <c r="A568" i="10"/>
  <c r="A556" i="10"/>
  <c r="A544" i="10"/>
  <c r="A532" i="10"/>
  <c r="A520" i="10"/>
  <c r="A508" i="10"/>
  <c r="A496" i="10"/>
  <c r="A484" i="10"/>
  <c r="A472" i="10"/>
  <c r="A460" i="10"/>
  <c r="A448" i="10"/>
  <c r="A436" i="10"/>
  <c r="A424" i="10"/>
  <c r="A412" i="10"/>
  <c r="A400" i="10"/>
  <c r="A388" i="10"/>
  <c r="A376" i="10"/>
  <c r="A364" i="10"/>
  <c r="A352" i="10"/>
  <c r="A340" i="10"/>
  <c r="A328" i="10"/>
  <c r="A316" i="10"/>
  <c r="A304" i="10"/>
  <c r="A292" i="10"/>
  <c r="A280" i="10"/>
  <c r="A268" i="10"/>
  <c r="A256" i="10"/>
  <c r="A244" i="10"/>
  <c r="A232" i="10"/>
  <c r="A220" i="10"/>
  <c r="A208" i="10"/>
  <c r="A196" i="10"/>
  <c r="A184" i="10"/>
  <c r="A172" i="10"/>
  <c r="A160" i="10"/>
  <c r="A148" i="10"/>
  <c r="A136" i="10"/>
  <c r="A124" i="10"/>
  <c r="A112" i="10"/>
  <c r="A100" i="10"/>
  <c r="A88" i="10"/>
  <c r="A76" i="10"/>
  <c r="A64" i="10"/>
  <c r="A52" i="10"/>
  <c r="A40" i="10"/>
  <c r="A28" i="10"/>
  <c r="A16" i="10"/>
  <c r="A4" i="10"/>
  <c r="A954" i="10"/>
  <c r="A928" i="10"/>
  <c r="A895" i="10"/>
  <c r="A869" i="10"/>
  <c r="A845" i="10"/>
  <c r="A821" i="10"/>
  <c r="A797" i="10"/>
  <c r="A775" i="10"/>
  <c r="A755" i="10"/>
  <c r="A736" i="10"/>
  <c r="A715" i="10"/>
  <c r="A699" i="10"/>
  <c r="A686" i="10"/>
  <c r="A674" i="10"/>
  <c r="A662" i="10"/>
  <c r="A650" i="10"/>
  <c r="A638" i="10"/>
  <c r="A626" i="10"/>
  <c r="A614" i="10"/>
  <c r="A602" i="10"/>
  <c r="A590" i="10"/>
  <c r="A578" i="10"/>
  <c r="A566" i="10"/>
  <c r="A554" i="10"/>
  <c r="A542" i="10"/>
  <c r="A530" i="10"/>
  <c r="A518" i="10"/>
  <c r="A506" i="10"/>
  <c r="A494" i="10"/>
  <c r="A482" i="10"/>
  <c r="A470" i="10"/>
  <c r="A458" i="10"/>
  <c r="A446" i="10"/>
  <c r="A434" i="10"/>
  <c r="A422" i="10"/>
  <c r="A410" i="10"/>
  <c r="A398" i="10"/>
  <c r="A386" i="10"/>
  <c r="A374" i="10"/>
  <c r="A362" i="10"/>
  <c r="A350" i="10"/>
  <c r="A338" i="10"/>
  <c r="A326" i="10"/>
  <c r="A314" i="10"/>
  <c r="A302" i="10"/>
  <c r="A290" i="10"/>
  <c r="A278" i="10"/>
  <c r="A266" i="10"/>
  <c r="A254" i="10"/>
  <c r="A242" i="10"/>
  <c r="A230" i="10"/>
  <c r="A218" i="10"/>
  <c r="A206" i="10"/>
  <c r="A194" i="10"/>
  <c r="A182" i="10"/>
  <c r="A170" i="10"/>
  <c r="A158" i="10"/>
  <c r="A146" i="10"/>
  <c r="A134" i="10"/>
  <c r="A122" i="10"/>
  <c r="A110" i="10"/>
  <c r="A98" i="10"/>
  <c r="A86" i="10"/>
  <c r="A74" i="10"/>
  <c r="A62" i="10"/>
  <c r="A50" i="10"/>
  <c r="A38" i="10"/>
  <c r="A26" i="10"/>
  <c r="A14" i="10"/>
  <c r="A2" i="10"/>
  <c r="A49" i="10"/>
  <c r="A97" i="10"/>
  <c r="A145" i="10"/>
  <c r="A193" i="10"/>
  <c r="A241" i="10"/>
  <c r="A289" i="10"/>
  <c r="A337" i="10"/>
  <c r="A385" i="10"/>
  <c r="A433" i="10"/>
  <c r="A481" i="10"/>
  <c r="A529" i="10"/>
  <c r="A577" i="10"/>
  <c r="A625" i="10"/>
  <c r="A673" i="10"/>
  <c r="A735" i="10"/>
  <c r="A820" i="10"/>
  <c r="A927" i="10"/>
  <c r="B39" i="1"/>
  <c r="D13" i="2"/>
  <c r="B39" i="3"/>
  <c r="B40" i="3" s="1"/>
  <c r="A3" i="10"/>
  <c r="A51" i="10"/>
  <c r="A99" i="10"/>
  <c r="A147" i="10"/>
  <c r="A195" i="10"/>
  <c r="A243" i="10"/>
  <c r="A291" i="10"/>
  <c r="A339" i="10"/>
  <c r="A387" i="10"/>
  <c r="A435" i="10"/>
  <c r="A483" i="10"/>
  <c r="A531" i="10"/>
  <c r="A579" i="10"/>
  <c r="A627" i="10"/>
  <c r="A675" i="10"/>
  <c r="A737" i="10"/>
  <c r="A822" i="10"/>
  <c r="A929" i="10"/>
  <c r="D13" i="3"/>
  <c r="A5" i="10"/>
  <c r="A53" i="10"/>
  <c r="A101" i="10"/>
  <c r="A149" i="10"/>
  <c r="A197" i="10"/>
  <c r="A245" i="10"/>
  <c r="A293" i="10"/>
  <c r="A341" i="10"/>
  <c r="A389" i="10"/>
  <c r="A437" i="10"/>
  <c r="A485" i="10"/>
  <c r="A533" i="10"/>
  <c r="A581" i="10"/>
  <c r="A629" i="10"/>
  <c r="A677" i="10"/>
  <c r="A739" i="10"/>
  <c r="A824" i="10"/>
  <c r="A931" i="10"/>
  <c r="A13" i="10"/>
  <c r="A61" i="10"/>
  <c r="A109" i="10"/>
  <c r="A157" i="10"/>
  <c r="A205" i="10"/>
  <c r="A253" i="10"/>
  <c r="A301" i="10"/>
  <c r="A349" i="10"/>
  <c r="A397" i="10"/>
  <c r="A445" i="10"/>
  <c r="A493" i="10"/>
  <c r="A541" i="10"/>
  <c r="A589" i="10"/>
  <c r="A637" i="10"/>
  <c r="A685" i="10"/>
  <c r="A752" i="10"/>
  <c r="A844" i="10"/>
  <c r="A953" i="10"/>
  <c r="A15" i="10"/>
  <c r="A63" i="10"/>
  <c r="A111" i="10"/>
  <c r="A159" i="10"/>
  <c r="A207" i="10"/>
  <c r="A255" i="10"/>
  <c r="A303" i="10"/>
  <c r="A351" i="10"/>
  <c r="A399" i="10"/>
  <c r="A447" i="10"/>
  <c r="A495" i="10"/>
  <c r="A543" i="10"/>
  <c r="A591" i="10"/>
  <c r="A639" i="10"/>
  <c r="A687" i="10"/>
  <c r="A759" i="10"/>
  <c r="A846" i="10"/>
  <c r="A955" i="10"/>
  <c r="A17" i="10"/>
  <c r="A65" i="10"/>
  <c r="A113" i="10"/>
  <c r="A161" i="10"/>
  <c r="A209" i="10"/>
  <c r="A257" i="10"/>
  <c r="A305" i="10"/>
  <c r="A353" i="10"/>
  <c r="A401" i="10"/>
  <c r="A449" i="10"/>
  <c r="A497" i="10"/>
  <c r="A545" i="10"/>
  <c r="A593" i="10"/>
  <c r="A641" i="10"/>
  <c r="A689" i="10"/>
  <c r="A761" i="10"/>
  <c r="A848" i="10"/>
  <c r="A965" i="10"/>
  <c r="A25" i="10"/>
  <c r="A73" i="10"/>
  <c r="A121" i="10"/>
  <c r="A169" i="10"/>
  <c r="A217" i="10"/>
  <c r="A265" i="10"/>
  <c r="A313" i="10"/>
  <c r="A361" i="10"/>
  <c r="A409" i="10"/>
  <c r="A457" i="10"/>
  <c r="A505" i="10"/>
  <c r="A553" i="10"/>
  <c r="A601" i="10"/>
  <c r="A649" i="10"/>
  <c r="A697" i="10"/>
  <c r="A774" i="10"/>
  <c r="A868" i="10"/>
  <c r="B2" i="10"/>
  <c r="B50" i="10"/>
  <c r="B98" i="10"/>
  <c r="B157" i="10"/>
  <c r="B229" i="10"/>
  <c r="B301" i="10"/>
  <c r="B373" i="10"/>
  <c r="B445" i="10"/>
  <c r="B517" i="10"/>
  <c r="B627" i="10"/>
  <c r="B788" i="10"/>
  <c r="B13" i="10"/>
  <c r="B61" i="10"/>
  <c r="B109" i="10"/>
  <c r="B169" i="10"/>
  <c r="B241" i="10"/>
  <c r="B313" i="10"/>
  <c r="B385" i="10"/>
  <c r="B457" i="10"/>
  <c r="B529" i="10"/>
  <c r="B651" i="10"/>
  <c r="B817" i="10"/>
  <c r="B15" i="10"/>
  <c r="B63" i="10"/>
  <c r="B111" i="10"/>
  <c r="B181" i="10"/>
  <c r="B253" i="10"/>
  <c r="B325" i="10"/>
  <c r="B397" i="10"/>
  <c r="B469" i="10"/>
  <c r="B541" i="10"/>
  <c r="B675" i="10"/>
  <c r="B862" i="10"/>
  <c r="B25" i="10"/>
  <c r="B73" i="10"/>
  <c r="B121" i="10"/>
  <c r="B183" i="10"/>
  <c r="B255" i="10"/>
  <c r="B327" i="10"/>
  <c r="B399" i="10"/>
  <c r="B471" i="10"/>
  <c r="B543" i="10"/>
  <c r="B680" i="10"/>
  <c r="B866" i="10"/>
  <c r="B26" i="10"/>
  <c r="B74" i="10"/>
  <c r="B122" i="10"/>
  <c r="B193" i="10"/>
  <c r="B265" i="10"/>
  <c r="B337" i="10"/>
  <c r="B409" i="10"/>
  <c r="B481" i="10"/>
  <c r="B555" i="10"/>
  <c r="B699" i="10"/>
  <c r="B910" i="10"/>
  <c r="B27" i="10"/>
  <c r="B75" i="10"/>
  <c r="B123" i="10"/>
  <c r="B195" i="10"/>
  <c r="B267" i="10"/>
  <c r="B339" i="10"/>
  <c r="B411" i="10"/>
  <c r="B483" i="10"/>
  <c r="B560" i="10"/>
  <c r="B706" i="10"/>
  <c r="B914" i="10"/>
  <c r="B37" i="10"/>
  <c r="B85" i="10"/>
  <c r="B133" i="10"/>
  <c r="B205" i="10"/>
  <c r="B277" i="10"/>
  <c r="B349" i="10"/>
  <c r="B421" i="10"/>
  <c r="B493" i="10"/>
  <c r="B579" i="10"/>
  <c r="B730" i="10"/>
  <c r="B958" i="10"/>
  <c r="B38" i="10"/>
  <c r="B86" i="10"/>
  <c r="B135" i="10"/>
  <c r="B207" i="10"/>
  <c r="B279" i="10"/>
  <c r="B351" i="10"/>
  <c r="B423" i="10"/>
  <c r="B495" i="10"/>
  <c r="B584" i="10"/>
  <c r="B734" i="10"/>
  <c r="B962" i="10"/>
  <c r="B39" i="10"/>
  <c r="B87" i="10"/>
  <c r="B145" i="10"/>
  <c r="B217" i="10"/>
  <c r="B289" i="10"/>
  <c r="B361" i="10"/>
  <c r="B433" i="10"/>
  <c r="B505" i="10"/>
  <c r="B603" i="10"/>
  <c r="B997" i="10"/>
  <c r="B985" i="10"/>
  <c r="B995" i="10"/>
  <c r="B983" i="10"/>
  <c r="B994" i="10"/>
  <c r="B982" i="10"/>
  <c r="B993" i="10"/>
  <c r="B981" i="10"/>
  <c r="B984" i="10"/>
  <c r="B969" i="10"/>
  <c r="B957" i="10"/>
  <c r="B945" i="10"/>
  <c r="B933" i="10"/>
  <c r="B921" i="10"/>
  <c r="B909" i="10"/>
  <c r="B897" i="10"/>
  <c r="B885" i="10"/>
  <c r="B873" i="10"/>
  <c r="B861" i="10"/>
  <c r="B849" i="10"/>
  <c r="B837" i="10"/>
  <c r="B825" i="10"/>
  <c r="B813" i="10"/>
  <c r="B801" i="10"/>
  <c r="B789" i="10"/>
  <c r="B777" i="10"/>
  <c r="B765" i="10"/>
  <c r="B753" i="10"/>
  <c r="B741" i="10"/>
  <c r="B729" i="10"/>
  <c r="B717" i="10"/>
  <c r="B705" i="10"/>
  <c r="B693" i="10"/>
  <c r="B681" i="10"/>
  <c r="B669" i="10"/>
  <c r="B657" i="10"/>
  <c r="B645" i="10"/>
  <c r="B633" i="10"/>
  <c r="B621" i="10"/>
  <c r="B609" i="10"/>
  <c r="B597" i="10"/>
  <c r="B585" i="10"/>
  <c r="B573" i="10"/>
  <c r="B561" i="10"/>
  <c r="B1000" i="10"/>
  <c r="B980" i="10"/>
  <c r="B968" i="10"/>
  <c r="B956" i="10"/>
  <c r="B944" i="10"/>
  <c r="B932" i="10"/>
  <c r="B920" i="10"/>
  <c r="B908" i="10"/>
  <c r="B896" i="10"/>
  <c r="B884" i="10"/>
  <c r="B872" i="10"/>
  <c r="B860" i="10"/>
  <c r="B848" i="10"/>
  <c r="B836" i="10"/>
  <c r="B824" i="10"/>
  <c r="B999" i="10"/>
  <c r="B979" i="10"/>
  <c r="B967" i="10"/>
  <c r="B955" i="10"/>
  <c r="B943" i="10"/>
  <c r="B931" i="10"/>
  <c r="B919" i="10"/>
  <c r="B907" i="10"/>
  <c r="B895" i="10"/>
  <c r="B883" i="10"/>
  <c r="B871" i="10"/>
  <c r="B859" i="10"/>
  <c r="B847" i="10"/>
  <c r="B835" i="10"/>
  <c r="B823" i="10"/>
  <c r="B811" i="10"/>
  <c r="B799" i="10"/>
  <c r="B787" i="10"/>
  <c r="B775" i="10"/>
  <c r="B763" i="10"/>
  <c r="B751" i="10"/>
  <c r="B739" i="10"/>
  <c r="B727" i="10"/>
  <c r="B715" i="10"/>
  <c r="B703" i="10"/>
  <c r="B691" i="10"/>
  <c r="B679" i="10"/>
  <c r="B667" i="10"/>
  <c r="B655" i="10"/>
  <c r="B643" i="10"/>
  <c r="B631" i="10"/>
  <c r="B619" i="10"/>
  <c r="B607" i="10"/>
  <c r="B595" i="10"/>
  <c r="B583" i="10"/>
  <c r="B571" i="10"/>
  <c r="B559" i="10"/>
  <c r="B998" i="10"/>
  <c r="B978" i="10"/>
  <c r="B966" i="10"/>
  <c r="B954" i="10"/>
  <c r="B942" i="10"/>
  <c r="B930" i="10"/>
  <c r="B918" i="10"/>
  <c r="B906" i="10"/>
  <c r="B894" i="10"/>
  <c r="B882" i="10"/>
  <c r="B870" i="10"/>
  <c r="B858" i="10"/>
  <c r="B846" i="10"/>
  <c r="B834" i="10"/>
  <c r="B822" i="10"/>
  <c r="B810" i="10"/>
  <c r="B798" i="10"/>
  <c r="B786" i="10"/>
  <c r="B774" i="10"/>
  <c r="B762" i="10"/>
  <c r="B750" i="10"/>
  <c r="B738" i="10"/>
  <c r="B726" i="10"/>
  <c r="B714" i="10"/>
  <c r="B702" i="10"/>
  <c r="B690" i="10"/>
  <c r="B678" i="10"/>
  <c r="B666" i="10"/>
  <c r="B654" i="10"/>
  <c r="B642" i="10"/>
  <c r="B630" i="10"/>
  <c r="B618" i="10"/>
  <c r="B606" i="10"/>
  <c r="B594" i="10"/>
  <c r="B582" i="10"/>
  <c r="B570" i="10"/>
  <c r="B558" i="10"/>
  <c r="B996" i="10"/>
  <c r="B977" i="10"/>
  <c r="B965" i="10"/>
  <c r="B953" i="10"/>
  <c r="B941" i="10"/>
  <c r="B929" i="10"/>
  <c r="B917" i="10"/>
  <c r="B905" i="10"/>
  <c r="B893" i="10"/>
  <c r="B881" i="10"/>
  <c r="B869" i="10"/>
  <c r="B857" i="10"/>
  <c r="B845" i="10"/>
  <c r="B833" i="10"/>
  <c r="B821" i="10"/>
  <c r="B809" i="10"/>
  <c r="B797" i="10"/>
  <c r="B785" i="10"/>
  <c r="B773" i="10"/>
  <c r="B761" i="10"/>
  <c r="B749" i="10"/>
  <c r="B737" i="10"/>
  <c r="B725" i="10"/>
  <c r="B713" i="10"/>
  <c r="B701" i="10"/>
  <c r="B992" i="10"/>
  <c r="B976" i="10"/>
  <c r="B964" i="10"/>
  <c r="B952" i="10"/>
  <c r="B940" i="10"/>
  <c r="B928" i="10"/>
  <c r="B916" i="10"/>
  <c r="B904" i="10"/>
  <c r="B892" i="10"/>
  <c r="B880" i="10"/>
  <c r="B868" i="10"/>
  <c r="B856" i="10"/>
  <c r="B844" i="10"/>
  <c r="B832" i="10"/>
  <c r="B820" i="10"/>
  <c r="B808" i="10"/>
  <c r="B796" i="10"/>
  <c r="B784" i="10"/>
  <c r="B772" i="10"/>
  <c r="B760" i="10"/>
  <c r="B748" i="10"/>
  <c r="B736" i="10"/>
  <c r="B724" i="10"/>
  <c r="B712" i="10"/>
  <c r="B700" i="10"/>
  <c r="B688" i="10"/>
  <c r="B676" i="10"/>
  <c r="B664" i="10"/>
  <c r="B652" i="10"/>
  <c r="B640" i="10"/>
  <c r="B628" i="10"/>
  <c r="B616" i="10"/>
  <c r="B604" i="10"/>
  <c r="B592" i="10"/>
  <c r="B580" i="10"/>
  <c r="B568" i="10"/>
  <c r="B556" i="10"/>
  <c r="B991" i="10"/>
  <c r="B975" i="10"/>
  <c r="B963" i="10"/>
  <c r="B951" i="10"/>
  <c r="B939" i="10"/>
  <c r="B927" i="10"/>
  <c r="B915" i="10"/>
  <c r="B903" i="10"/>
  <c r="B891" i="10"/>
  <c r="B879" i="10"/>
  <c r="B867" i="10"/>
  <c r="B855" i="10"/>
  <c r="B843" i="10"/>
  <c r="B831" i="10"/>
  <c r="B988" i="10"/>
  <c r="B972" i="10"/>
  <c r="B960" i="10"/>
  <c r="B948" i="10"/>
  <c r="B936" i="10"/>
  <c r="B924" i="10"/>
  <c r="B912" i="10"/>
  <c r="B900" i="10"/>
  <c r="B888" i="10"/>
  <c r="B876" i="10"/>
  <c r="B864" i="10"/>
  <c r="B852" i="10"/>
  <c r="B840" i="10"/>
  <c r="B828" i="10"/>
  <c r="B816" i="10"/>
  <c r="B804" i="10"/>
  <c r="B792" i="10"/>
  <c r="B780" i="10"/>
  <c r="B768" i="10"/>
  <c r="B756" i="10"/>
  <c r="B744" i="10"/>
  <c r="B732" i="10"/>
  <c r="B720" i="10"/>
  <c r="B708" i="10"/>
  <c r="B696" i="10"/>
  <c r="B684" i="10"/>
  <c r="B672" i="10"/>
  <c r="B660" i="10"/>
  <c r="B648" i="10"/>
  <c r="B636" i="10"/>
  <c r="B624" i="10"/>
  <c r="B612" i="10"/>
  <c r="B600" i="10"/>
  <c r="B588" i="10"/>
  <c r="B576" i="10"/>
  <c r="B564" i="10"/>
  <c r="B552" i="10"/>
  <c r="B987" i="10"/>
  <c r="B971" i="10"/>
  <c r="B959" i="10"/>
  <c r="B947" i="10"/>
  <c r="B935" i="10"/>
  <c r="B923" i="10"/>
  <c r="B911" i="10"/>
  <c r="B899" i="10"/>
  <c r="B887" i="10"/>
  <c r="B875" i="10"/>
  <c r="B863" i="10"/>
  <c r="B851" i="10"/>
  <c r="B839" i="10"/>
  <c r="B827" i="10"/>
  <c r="B815" i="10"/>
  <c r="B803" i="10"/>
  <c r="B791" i="10"/>
  <c r="B779" i="10"/>
  <c r="B767" i="10"/>
  <c r="B755" i="10"/>
  <c r="B743" i="10"/>
  <c r="B731" i="10"/>
  <c r="B719" i="10"/>
  <c r="B707" i="10"/>
  <c r="B695" i="10"/>
  <c r="B683" i="10"/>
  <c r="B671" i="10"/>
  <c r="B659" i="10"/>
  <c r="B647" i="10"/>
  <c r="B635" i="10"/>
  <c r="B623" i="10"/>
  <c r="B611" i="10"/>
  <c r="B599" i="10"/>
  <c r="B587" i="10"/>
  <c r="B575" i="10"/>
  <c r="B563" i="10"/>
  <c r="B551" i="10"/>
  <c r="B949" i="10"/>
  <c r="B901" i="10"/>
  <c r="B853" i="10"/>
  <c r="B812" i="10"/>
  <c r="B782" i="10"/>
  <c r="B754" i="10"/>
  <c r="B723" i="10"/>
  <c r="B697" i="10"/>
  <c r="B673" i="10"/>
  <c r="B649" i="10"/>
  <c r="B625" i="10"/>
  <c r="B601" i="10"/>
  <c r="B577" i="10"/>
  <c r="B553" i="10"/>
  <c r="B539" i="10"/>
  <c r="B527" i="10"/>
  <c r="B515" i="10"/>
  <c r="B503" i="10"/>
  <c r="B491" i="10"/>
  <c r="B479" i="10"/>
  <c r="B467" i="10"/>
  <c r="B455" i="10"/>
  <c r="B443" i="10"/>
  <c r="B431" i="10"/>
  <c r="B419" i="10"/>
  <c r="B407" i="10"/>
  <c r="B395" i="10"/>
  <c r="B383" i="10"/>
  <c r="B371" i="10"/>
  <c r="B359" i="10"/>
  <c r="B347" i="10"/>
  <c r="B335" i="10"/>
  <c r="B323" i="10"/>
  <c r="B311" i="10"/>
  <c r="B299" i="10"/>
  <c r="B287" i="10"/>
  <c r="B275" i="10"/>
  <c r="B263" i="10"/>
  <c r="B251" i="10"/>
  <c r="B239" i="10"/>
  <c r="B227" i="10"/>
  <c r="B215" i="10"/>
  <c r="B203" i="10"/>
  <c r="B191" i="10"/>
  <c r="B179" i="10"/>
  <c r="B167" i="10"/>
  <c r="B155" i="10"/>
  <c r="B143" i="10"/>
  <c r="B131" i="10"/>
  <c r="B119" i="10"/>
  <c r="B107" i="10"/>
  <c r="B95" i="10"/>
  <c r="B83" i="10"/>
  <c r="B71" i="10"/>
  <c r="B59" i="10"/>
  <c r="B47" i="10"/>
  <c r="B35" i="10"/>
  <c r="B23" i="10"/>
  <c r="B11" i="10"/>
  <c r="B946" i="10"/>
  <c r="B898" i="10"/>
  <c r="B850" i="10"/>
  <c r="B807" i="10"/>
  <c r="B781" i="10"/>
  <c r="B752" i="10"/>
  <c r="B722" i="10"/>
  <c r="B694" i="10"/>
  <c r="B670" i="10"/>
  <c r="B646" i="10"/>
  <c r="B622" i="10"/>
  <c r="B598" i="10"/>
  <c r="B574" i="10"/>
  <c r="B550" i="10"/>
  <c r="B538" i="10"/>
  <c r="B526" i="10"/>
  <c r="B514" i="10"/>
  <c r="B502" i="10"/>
  <c r="B490" i="10"/>
  <c r="B478" i="10"/>
  <c r="B466" i="10"/>
  <c r="B454" i="10"/>
  <c r="B442" i="10"/>
  <c r="B430" i="10"/>
  <c r="B418" i="10"/>
  <c r="B406" i="10"/>
  <c r="B394" i="10"/>
  <c r="B382" i="10"/>
  <c r="B370" i="10"/>
  <c r="B358" i="10"/>
  <c r="B346" i="10"/>
  <c r="B334" i="10"/>
  <c r="B322" i="10"/>
  <c r="B310" i="10"/>
  <c r="B298" i="10"/>
  <c r="B286" i="10"/>
  <c r="B274" i="10"/>
  <c r="B262" i="10"/>
  <c r="B250" i="10"/>
  <c r="B238" i="10"/>
  <c r="B226" i="10"/>
  <c r="B214" i="10"/>
  <c r="B202" i="10"/>
  <c r="B190" i="10"/>
  <c r="B178" i="10"/>
  <c r="B166" i="10"/>
  <c r="B154" i="10"/>
  <c r="B142" i="10"/>
  <c r="B130" i="10"/>
  <c r="B118" i="10"/>
  <c r="B106" i="10"/>
  <c r="B94" i="10"/>
  <c r="B82" i="10"/>
  <c r="B70" i="10"/>
  <c r="B58" i="10"/>
  <c r="B46" i="10"/>
  <c r="B34" i="10"/>
  <c r="B22" i="10"/>
  <c r="B10" i="10"/>
  <c r="B990" i="10"/>
  <c r="B938" i="10"/>
  <c r="B890" i="10"/>
  <c r="B842" i="10"/>
  <c r="B806" i="10"/>
  <c r="B778" i="10"/>
  <c r="B747" i="10"/>
  <c r="B721" i="10"/>
  <c r="B692" i="10"/>
  <c r="B668" i="10"/>
  <c r="B644" i="10"/>
  <c r="B620" i="10"/>
  <c r="B596" i="10"/>
  <c r="B572" i="10"/>
  <c r="B549" i="10"/>
  <c r="B537" i="10"/>
  <c r="B525" i="10"/>
  <c r="B513" i="10"/>
  <c r="B501" i="10"/>
  <c r="B489" i="10"/>
  <c r="B477" i="10"/>
  <c r="B465" i="10"/>
  <c r="B453" i="10"/>
  <c r="B441" i="10"/>
  <c r="B429" i="10"/>
  <c r="B417" i="10"/>
  <c r="B405" i="10"/>
  <c r="B393" i="10"/>
  <c r="B381" i="10"/>
  <c r="B369" i="10"/>
  <c r="B357" i="10"/>
  <c r="B345" i="10"/>
  <c r="B333" i="10"/>
  <c r="B321" i="10"/>
  <c r="B309" i="10"/>
  <c r="B297" i="10"/>
  <c r="B285" i="10"/>
  <c r="B273" i="10"/>
  <c r="B261" i="10"/>
  <c r="B249" i="10"/>
  <c r="B237" i="10"/>
  <c r="B225" i="10"/>
  <c r="B213" i="10"/>
  <c r="B201" i="10"/>
  <c r="B189" i="10"/>
  <c r="B177" i="10"/>
  <c r="B165" i="10"/>
  <c r="B153" i="10"/>
  <c r="B141" i="10"/>
  <c r="B129" i="10"/>
  <c r="B117" i="10"/>
  <c r="B105" i="10"/>
  <c r="B93" i="10"/>
  <c r="B81" i="10"/>
  <c r="B69" i="10"/>
  <c r="B57" i="10"/>
  <c r="B45" i="10"/>
  <c r="B33" i="10"/>
  <c r="B21" i="10"/>
  <c r="B9" i="10"/>
  <c r="B989" i="10"/>
  <c r="B937" i="10"/>
  <c r="B889" i="10"/>
  <c r="B841" i="10"/>
  <c r="B805" i="10"/>
  <c r="B776" i="10"/>
  <c r="B746" i="10"/>
  <c r="B718" i="10"/>
  <c r="B689" i="10"/>
  <c r="B665" i="10"/>
  <c r="B641" i="10"/>
  <c r="B617" i="10"/>
  <c r="B593" i="10"/>
  <c r="B569" i="10"/>
  <c r="B548" i="10"/>
  <c r="B536" i="10"/>
  <c r="B524" i="10"/>
  <c r="B512" i="10"/>
  <c r="B500" i="10"/>
  <c r="B488" i="10"/>
  <c r="B476" i="10"/>
  <c r="B464" i="10"/>
  <c r="B452" i="10"/>
  <c r="B440" i="10"/>
  <c r="B428" i="10"/>
  <c r="B416" i="10"/>
  <c r="B404" i="10"/>
  <c r="B392" i="10"/>
  <c r="B380" i="10"/>
  <c r="B368" i="10"/>
  <c r="B356" i="10"/>
  <c r="B344" i="10"/>
  <c r="B332" i="10"/>
  <c r="B320" i="10"/>
  <c r="B308" i="10"/>
  <c r="B296" i="10"/>
  <c r="B284" i="10"/>
  <c r="B272" i="10"/>
  <c r="B260" i="10"/>
  <c r="B248" i="10"/>
  <c r="B236" i="10"/>
  <c r="B224" i="10"/>
  <c r="B212" i="10"/>
  <c r="B200" i="10"/>
  <c r="B188" i="10"/>
  <c r="B176" i="10"/>
  <c r="B164" i="10"/>
  <c r="B152" i="10"/>
  <c r="B140" i="10"/>
  <c r="B128" i="10"/>
  <c r="B116" i="10"/>
  <c r="B104" i="10"/>
  <c r="B92" i="10"/>
  <c r="B80" i="10"/>
  <c r="B68" i="10"/>
  <c r="B56" i="10"/>
  <c r="B44" i="10"/>
  <c r="B32" i="10"/>
  <c r="B20" i="10"/>
  <c r="B8" i="10"/>
  <c r="B986" i="10"/>
  <c r="B934" i="10"/>
  <c r="B886" i="10"/>
  <c r="B838" i="10"/>
  <c r="B802" i="10"/>
  <c r="B771" i="10"/>
  <c r="B745" i="10"/>
  <c r="B716" i="10"/>
  <c r="B687" i="10"/>
  <c r="B663" i="10"/>
  <c r="B639" i="10"/>
  <c r="B615" i="10"/>
  <c r="B591" i="10"/>
  <c r="B567" i="10"/>
  <c r="B547" i="10"/>
  <c r="B535" i="10"/>
  <c r="B523" i="10"/>
  <c r="B511" i="10"/>
  <c r="B499" i="10"/>
  <c r="B487" i="10"/>
  <c r="B475" i="10"/>
  <c r="B463" i="10"/>
  <c r="B451" i="10"/>
  <c r="B439" i="10"/>
  <c r="B427" i="10"/>
  <c r="B415" i="10"/>
  <c r="B403" i="10"/>
  <c r="B391" i="10"/>
  <c r="B379" i="10"/>
  <c r="B367" i="10"/>
  <c r="B355" i="10"/>
  <c r="B343" i="10"/>
  <c r="B331" i="10"/>
  <c r="B319" i="10"/>
  <c r="B307" i="10"/>
  <c r="B295" i="10"/>
  <c r="B283" i="10"/>
  <c r="B271" i="10"/>
  <c r="B259" i="10"/>
  <c r="B247" i="10"/>
  <c r="B235" i="10"/>
  <c r="B223" i="10"/>
  <c r="B211" i="10"/>
  <c r="B199" i="10"/>
  <c r="B187" i="10"/>
  <c r="B175" i="10"/>
  <c r="B163" i="10"/>
  <c r="B151" i="10"/>
  <c r="B139" i="10"/>
  <c r="B127" i="10"/>
  <c r="B115" i="10"/>
  <c r="B103" i="10"/>
  <c r="B91" i="10"/>
  <c r="B79" i="10"/>
  <c r="B67" i="10"/>
  <c r="B55" i="10"/>
  <c r="B43" i="10"/>
  <c r="B31" i="10"/>
  <c r="B19" i="10"/>
  <c r="B7" i="10"/>
  <c r="B974" i="10"/>
  <c r="B926" i="10"/>
  <c r="B878" i="10"/>
  <c r="B830" i="10"/>
  <c r="B800" i="10"/>
  <c r="B770" i="10"/>
  <c r="B742" i="10"/>
  <c r="B711" i="10"/>
  <c r="B686" i="10"/>
  <c r="B662" i="10"/>
  <c r="B638" i="10"/>
  <c r="B614" i="10"/>
  <c r="B590" i="10"/>
  <c r="B566" i="10"/>
  <c r="B546" i="10"/>
  <c r="B534" i="10"/>
  <c r="B522" i="10"/>
  <c r="B510" i="10"/>
  <c r="B498" i="10"/>
  <c r="B486" i="10"/>
  <c r="B474" i="10"/>
  <c r="B462" i="10"/>
  <c r="B450" i="10"/>
  <c r="B438" i="10"/>
  <c r="B426" i="10"/>
  <c r="B414" i="10"/>
  <c r="B402" i="10"/>
  <c r="B390" i="10"/>
  <c r="B378" i="10"/>
  <c r="B366" i="10"/>
  <c r="B354" i="10"/>
  <c r="B342" i="10"/>
  <c r="B330" i="10"/>
  <c r="B318" i="10"/>
  <c r="B306" i="10"/>
  <c r="B294" i="10"/>
  <c r="B282" i="10"/>
  <c r="B270" i="10"/>
  <c r="B258" i="10"/>
  <c r="B246" i="10"/>
  <c r="B234" i="10"/>
  <c r="B222" i="10"/>
  <c r="B210" i="10"/>
  <c r="B198" i="10"/>
  <c r="B186" i="10"/>
  <c r="B174" i="10"/>
  <c r="B162" i="10"/>
  <c r="B150" i="10"/>
  <c r="B138" i="10"/>
  <c r="B126" i="10"/>
  <c r="B114" i="10"/>
  <c r="B102" i="10"/>
  <c r="B90" i="10"/>
  <c r="B78" i="10"/>
  <c r="B66" i="10"/>
  <c r="B54" i="10"/>
  <c r="B42" i="10"/>
  <c r="B30" i="10"/>
  <c r="B18" i="10"/>
  <c r="B6" i="10"/>
  <c r="B973" i="10"/>
  <c r="B925" i="10"/>
  <c r="B877" i="10"/>
  <c r="B829" i="10"/>
  <c r="B795" i="10"/>
  <c r="B769" i="10"/>
  <c r="B740" i="10"/>
  <c r="B710" i="10"/>
  <c r="B685" i="10"/>
  <c r="B661" i="10"/>
  <c r="B637" i="10"/>
  <c r="B613" i="10"/>
  <c r="B589" i="10"/>
  <c r="B565" i="10"/>
  <c r="B545" i="10"/>
  <c r="B533" i="10"/>
  <c r="B521" i="10"/>
  <c r="B509" i="10"/>
  <c r="B497" i="10"/>
  <c r="B485" i="10"/>
  <c r="B473" i="10"/>
  <c r="B461" i="10"/>
  <c r="B449" i="10"/>
  <c r="B437" i="10"/>
  <c r="B425" i="10"/>
  <c r="B413" i="10"/>
  <c r="B401" i="10"/>
  <c r="B389" i="10"/>
  <c r="B377" i="10"/>
  <c r="B365" i="10"/>
  <c r="B353" i="10"/>
  <c r="B341" i="10"/>
  <c r="B329" i="10"/>
  <c r="B317" i="10"/>
  <c r="B305" i="10"/>
  <c r="B293" i="10"/>
  <c r="B281" i="10"/>
  <c r="B269" i="10"/>
  <c r="B257" i="10"/>
  <c r="B245" i="10"/>
  <c r="B233" i="10"/>
  <c r="B221" i="10"/>
  <c r="B209" i="10"/>
  <c r="B197" i="10"/>
  <c r="B185" i="10"/>
  <c r="B173" i="10"/>
  <c r="B161" i="10"/>
  <c r="B149" i="10"/>
  <c r="B137" i="10"/>
  <c r="B125" i="10"/>
  <c r="B113" i="10"/>
  <c r="B101" i="10"/>
  <c r="B89" i="10"/>
  <c r="B77" i="10"/>
  <c r="B65" i="10"/>
  <c r="B53" i="10"/>
  <c r="B41" i="10"/>
  <c r="B29" i="10"/>
  <c r="B17" i="10"/>
  <c r="B5" i="10"/>
  <c r="B970" i="10"/>
  <c r="B922" i="10"/>
  <c r="B874" i="10"/>
  <c r="B826" i="10"/>
  <c r="B794" i="10"/>
  <c r="B766" i="10"/>
  <c r="B735" i="10"/>
  <c r="B709" i="10"/>
  <c r="B682" i="10"/>
  <c r="B658" i="10"/>
  <c r="B634" i="10"/>
  <c r="B610" i="10"/>
  <c r="B586" i="10"/>
  <c r="B562" i="10"/>
  <c r="B544" i="10"/>
  <c r="B532" i="10"/>
  <c r="B520" i="10"/>
  <c r="B508" i="10"/>
  <c r="B496" i="10"/>
  <c r="B484" i="10"/>
  <c r="B472" i="10"/>
  <c r="B460" i="10"/>
  <c r="B448" i="10"/>
  <c r="B436" i="10"/>
  <c r="B424" i="10"/>
  <c r="B412" i="10"/>
  <c r="B400" i="10"/>
  <c r="B388" i="10"/>
  <c r="B376" i="10"/>
  <c r="B364" i="10"/>
  <c r="B352" i="10"/>
  <c r="B340" i="10"/>
  <c r="B328" i="10"/>
  <c r="B316" i="10"/>
  <c r="B304" i="10"/>
  <c r="B292" i="10"/>
  <c r="B280" i="10"/>
  <c r="B268" i="10"/>
  <c r="B256" i="10"/>
  <c r="B244" i="10"/>
  <c r="B232" i="10"/>
  <c r="B220" i="10"/>
  <c r="B208" i="10"/>
  <c r="B196" i="10"/>
  <c r="B184" i="10"/>
  <c r="B172" i="10"/>
  <c r="B160" i="10"/>
  <c r="B148" i="10"/>
  <c r="B136" i="10"/>
  <c r="B124" i="10"/>
  <c r="B112" i="10"/>
  <c r="B100" i="10"/>
  <c r="B88" i="10"/>
  <c r="B76" i="10"/>
  <c r="B64" i="10"/>
  <c r="B52" i="10"/>
  <c r="B40" i="10"/>
  <c r="B28" i="10"/>
  <c r="B16" i="10"/>
  <c r="B4" i="10"/>
  <c r="B961" i="10"/>
  <c r="B913" i="10"/>
  <c r="B865" i="10"/>
  <c r="B818" i="10"/>
  <c r="B790" i="10"/>
  <c r="B759" i="10"/>
  <c r="B733" i="10"/>
  <c r="B704" i="10"/>
  <c r="B677" i="10"/>
  <c r="B653" i="10"/>
  <c r="B629" i="10"/>
  <c r="B605" i="10"/>
  <c r="B581" i="10"/>
  <c r="B557" i="10"/>
  <c r="B542" i="10"/>
  <c r="B530" i="10"/>
  <c r="B518" i="10"/>
  <c r="B506" i="10"/>
  <c r="B494" i="10"/>
  <c r="B482" i="10"/>
  <c r="B470" i="10"/>
  <c r="B458" i="10"/>
  <c r="B446" i="10"/>
  <c r="B434" i="10"/>
  <c r="B422" i="10"/>
  <c r="B410" i="10"/>
  <c r="B398" i="10"/>
  <c r="B386" i="10"/>
  <c r="B374" i="10"/>
  <c r="B362" i="10"/>
  <c r="B350" i="10"/>
  <c r="B338" i="10"/>
  <c r="B326" i="10"/>
  <c r="B314" i="10"/>
  <c r="B302" i="10"/>
  <c r="B290" i="10"/>
  <c r="B278" i="10"/>
  <c r="B266" i="10"/>
  <c r="B254" i="10"/>
  <c r="B242" i="10"/>
  <c r="B230" i="10"/>
  <c r="B218" i="10"/>
  <c r="B206" i="10"/>
  <c r="B194" i="10"/>
  <c r="B182" i="10"/>
  <c r="B170" i="10"/>
  <c r="B158" i="10"/>
  <c r="B146" i="10"/>
  <c r="B134" i="10"/>
  <c r="B950" i="10"/>
  <c r="B902" i="10"/>
  <c r="B854" i="10"/>
  <c r="B814" i="10"/>
  <c r="B783" i="10"/>
  <c r="B757" i="10"/>
  <c r="B728" i="10"/>
  <c r="B698" i="10"/>
  <c r="B674" i="10"/>
  <c r="B650" i="10"/>
  <c r="B626" i="10"/>
  <c r="B602" i="10"/>
  <c r="B578" i="10"/>
  <c r="B554" i="10"/>
  <c r="B540" i="10"/>
  <c r="B528" i="10"/>
  <c r="B516" i="10"/>
  <c r="B504" i="10"/>
  <c r="B492" i="10"/>
  <c r="B480" i="10"/>
  <c r="B468" i="10"/>
  <c r="B456" i="10"/>
  <c r="B444" i="10"/>
  <c r="B432" i="10"/>
  <c r="B420" i="10"/>
  <c r="B408" i="10"/>
  <c r="B396" i="10"/>
  <c r="B384" i="10"/>
  <c r="B372" i="10"/>
  <c r="B360" i="10"/>
  <c r="B348" i="10"/>
  <c r="B336" i="10"/>
  <c r="B324" i="10"/>
  <c r="B312" i="10"/>
  <c r="B300" i="10"/>
  <c r="B288" i="10"/>
  <c r="B276" i="10"/>
  <c r="B264" i="10"/>
  <c r="B252" i="10"/>
  <c r="B240" i="10"/>
  <c r="B228" i="10"/>
  <c r="B216" i="10"/>
  <c r="B204" i="10"/>
  <c r="B192" i="10"/>
  <c r="B180" i="10"/>
  <c r="B168" i="10"/>
  <c r="B156" i="10"/>
  <c r="B144" i="10"/>
  <c r="B132" i="10"/>
  <c r="B120" i="10"/>
  <c r="B108" i="10"/>
  <c r="B96" i="10"/>
  <c r="B84" i="10"/>
  <c r="B72" i="10"/>
  <c r="B60" i="10"/>
  <c r="B48" i="10"/>
  <c r="B36" i="10"/>
  <c r="B24" i="10"/>
  <c r="B12" i="10"/>
  <c r="B1" i="10"/>
  <c r="B49" i="10"/>
  <c r="B97" i="10"/>
  <c r="B147" i="10"/>
  <c r="B219" i="10"/>
  <c r="B291" i="10"/>
  <c r="B363" i="10"/>
  <c r="B435" i="10"/>
  <c r="B507" i="10"/>
  <c r="B608" i="10"/>
  <c r="B764" i="10"/>
  <c r="C982" i="10"/>
  <c r="C970" i="10"/>
  <c r="C958" i="10"/>
  <c r="C946" i="10"/>
  <c r="C934" i="10"/>
  <c r="C922" i="10"/>
  <c r="C910" i="10"/>
  <c r="C898" i="10"/>
  <c r="C886" i="10"/>
  <c r="C874" i="10"/>
  <c r="C862" i="10"/>
  <c r="C850" i="10"/>
  <c r="C838" i="10"/>
  <c r="C826" i="10"/>
  <c r="C814" i="10"/>
  <c r="C802" i="10"/>
  <c r="C790" i="10"/>
  <c r="C778" i="10"/>
  <c r="C766" i="10"/>
  <c r="C754" i="10"/>
  <c r="C742" i="10"/>
  <c r="C730" i="10"/>
  <c r="C718" i="10"/>
  <c r="C706" i="10"/>
  <c r="C694" i="10"/>
  <c r="C682" i="10"/>
  <c r="C670" i="10"/>
  <c r="C658" i="10"/>
  <c r="C646" i="10"/>
  <c r="C634" i="10"/>
  <c r="C622" i="10"/>
  <c r="C610" i="10"/>
  <c r="C598" i="10"/>
  <c r="C586" i="10"/>
  <c r="C574" i="10"/>
  <c r="C562" i="10"/>
  <c r="C550" i="10"/>
  <c r="C538" i="10"/>
  <c r="C526" i="10"/>
  <c r="C514" i="10"/>
  <c r="C502" i="10"/>
  <c r="C490" i="10"/>
  <c r="C478" i="10"/>
  <c r="C466" i="10"/>
  <c r="C454" i="10"/>
  <c r="C442" i="10"/>
  <c r="C430" i="10"/>
  <c r="C418" i="10"/>
  <c r="C406" i="10"/>
  <c r="C394" i="10"/>
  <c r="C382" i="10"/>
  <c r="C370" i="10"/>
  <c r="C358" i="10"/>
  <c r="C346" i="10"/>
  <c r="C334" i="10"/>
  <c r="C322" i="10"/>
  <c r="C310" i="10"/>
  <c r="C298" i="10"/>
  <c r="C286" i="10"/>
  <c r="C274" i="10"/>
  <c r="C262" i="10"/>
  <c r="C250" i="10"/>
  <c r="C238" i="10"/>
  <c r="C226" i="10"/>
  <c r="C214" i="10"/>
  <c r="C202" i="10"/>
  <c r="C190" i="10"/>
  <c r="C178" i="10"/>
  <c r="C166" i="10"/>
  <c r="C154" i="10"/>
  <c r="C142" i="10"/>
  <c r="C130" i="10"/>
  <c r="C118" i="10"/>
  <c r="C106" i="10"/>
  <c r="C94" i="10"/>
  <c r="C82" i="10"/>
  <c r="C70" i="10"/>
  <c r="C58" i="10"/>
  <c r="C46" i="10"/>
  <c r="C34" i="10"/>
  <c r="C993" i="10"/>
  <c r="C992" i="10"/>
  <c r="C980" i="10"/>
  <c r="C968" i="10"/>
  <c r="C956" i="10"/>
  <c r="C944" i="10"/>
  <c r="C932" i="10"/>
  <c r="C920" i="10"/>
  <c r="C908" i="10"/>
  <c r="C896" i="10"/>
  <c r="C884" i="10"/>
  <c r="C872" i="10"/>
  <c r="C860" i="10"/>
  <c r="C848" i="10"/>
  <c r="C836" i="10"/>
  <c r="C824" i="10"/>
  <c r="C812" i="10"/>
  <c r="C800" i="10"/>
  <c r="C788" i="10"/>
  <c r="C776" i="10"/>
  <c r="C764" i="10"/>
  <c r="C752" i="10"/>
  <c r="C740" i="10"/>
  <c r="C728" i="10"/>
  <c r="C716" i="10"/>
  <c r="C704" i="10"/>
  <c r="C692" i="10"/>
  <c r="C680" i="10"/>
  <c r="C668" i="10"/>
  <c r="C656" i="10"/>
  <c r="C644" i="10"/>
  <c r="C632" i="10"/>
  <c r="C620" i="10"/>
  <c r="C608" i="10"/>
  <c r="C596" i="10"/>
  <c r="C584" i="10"/>
  <c r="C572" i="10"/>
  <c r="C560" i="10"/>
  <c r="C548" i="10"/>
  <c r="C536" i="10"/>
  <c r="C524" i="10"/>
  <c r="C512" i="10"/>
  <c r="C500" i="10"/>
  <c r="C488" i="10"/>
  <c r="C476" i="10"/>
  <c r="C464" i="10"/>
  <c r="C452" i="10"/>
  <c r="C440" i="10"/>
  <c r="C428" i="10"/>
  <c r="C416" i="10"/>
  <c r="C404" i="10"/>
  <c r="C392" i="10"/>
  <c r="C380" i="10"/>
  <c r="C368" i="10"/>
  <c r="C356" i="10"/>
  <c r="C344" i="10"/>
  <c r="C332" i="10"/>
  <c r="C320" i="10"/>
  <c r="C308" i="10"/>
  <c r="C296" i="10"/>
  <c r="C284" i="10"/>
  <c r="C272" i="10"/>
  <c r="C260" i="10"/>
  <c r="C248" i="10"/>
  <c r="C236" i="10"/>
  <c r="C224" i="10"/>
  <c r="C212" i="10"/>
  <c r="C200" i="10"/>
  <c r="C188" i="10"/>
  <c r="C176" i="10"/>
  <c r="C164" i="10"/>
  <c r="C152" i="10"/>
  <c r="C140" i="10"/>
  <c r="C128" i="10"/>
  <c r="C116" i="10"/>
  <c r="C104" i="10"/>
  <c r="C92" i="10"/>
  <c r="C80" i="10"/>
  <c r="C68" i="10"/>
  <c r="C56" i="10"/>
  <c r="C44" i="10"/>
  <c r="C32" i="10"/>
  <c r="C20" i="10"/>
  <c r="C8" i="10"/>
  <c r="C991" i="10"/>
  <c r="C990" i="10"/>
  <c r="C978" i="10"/>
  <c r="C966" i="10"/>
  <c r="C954" i="10"/>
  <c r="C942" i="10"/>
  <c r="C930" i="10"/>
  <c r="C918" i="10"/>
  <c r="C906" i="10"/>
  <c r="C894" i="10"/>
  <c r="C882" i="10"/>
  <c r="C870" i="10"/>
  <c r="C858" i="10"/>
  <c r="C846" i="10"/>
  <c r="C834" i="10"/>
  <c r="C822" i="10"/>
  <c r="C810" i="10"/>
  <c r="C798" i="10"/>
  <c r="C786" i="10"/>
  <c r="C774" i="10"/>
  <c r="C762" i="10"/>
  <c r="C750" i="10"/>
  <c r="C738" i="10"/>
  <c r="C726" i="10"/>
  <c r="C714" i="10"/>
  <c r="C702" i="10"/>
  <c r="C690" i="10"/>
  <c r="C678" i="10"/>
  <c r="C666" i="10"/>
  <c r="C654" i="10"/>
  <c r="C642" i="10"/>
  <c r="C630" i="10"/>
  <c r="C618" i="10"/>
  <c r="C606" i="10"/>
  <c r="C594" i="10"/>
  <c r="C582" i="10"/>
  <c r="C570" i="10"/>
  <c r="C558" i="10"/>
  <c r="C546" i="10"/>
  <c r="C534" i="10"/>
  <c r="C522" i="10"/>
  <c r="C510" i="10"/>
  <c r="C498" i="10"/>
  <c r="C486" i="10"/>
  <c r="C474" i="10"/>
  <c r="C462" i="10"/>
  <c r="C450" i="10"/>
  <c r="C438" i="10"/>
  <c r="C426" i="10"/>
  <c r="C414" i="10"/>
  <c r="C402" i="10"/>
  <c r="C390" i="10"/>
  <c r="C378" i="10"/>
  <c r="C366" i="10"/>
  <c r="C354" i="10"/>
  <c r="C342" i="10"/>
  <c r="C330" i="10"/>
  <c r="C318" i="10"/>
  <c r="C306" i="10"/>
  <c r="C294" i="10"/>
  <c r="C282" i="10"/>
  <c r="C270" i="10"/>
  <c r="C258" i="10"/>
  <c r="C246" i="10"/>
  <c r="C234" i="10"/>
  <c r="C222" i="10"/>
  <c r="C210" i="10"/>
  <c r="C198" i="10"/>
  <c r="C186" i="10"/>
  <c r="C174" i="10"/>
  <c r="C162" i="10"/>
  <c r="C150" i="10"/>
  <c r="C138" i="10"/>
  <c r="C126" i="10"/>
  <c r="C114" i="10"/>
  <c r="C102" i="10"/>
  <c r="C90" i="10"/>
  <c r="C78" i="10"/>
  <c r="C66" i="10"/>
  <c r="C54" i="10"/>
  <c r="C42" i="10"/>
  <c r="C30" i="10"/>
  <c r="C18" i="10"/>
  <c r="C6" i="10"/>
  <c r="C989" i="10"/>
  <c r="C977" i="10"/>
  <c r="C965" i="10"/>
  <c r="C953" i="10"/>
  <c r="C941" i="10"/>
  <c r="C929" i="10"/>
  <c r="C917" i="10"/>
  <c r="C905" i="10"/>
  <c r="C893" i="10"/>
  <c r="C881" i="10"/>
  <c r="C869" i="10"/>
  <c r="C857" i="10"/>
  <c r="C845" i="10"/>
  <c r="C833" i="10"/>
  <c r="C821" i="10"/>
  <c r="C809" i="10"/>
  <c r="C797" i="10"/>
  <c r="C785" i="10"/>
  <c r="C773" i="10"/>
  <c r="C761" i="10"/>
  <c r="C749" i="10"/>
  <c r="C737" i="10"/>
  <c r="C725" i="10"/>
  <c r="C713" i="10"/>
  <c r="C701" i="10"/>
  <c r="C689" i="10"/>
  <c r="C677" i="10"/>
  <c r="C665" i="10"/>
  <c r="C653" i="10"/>
  <c r="C641" i="10"/>
  <c r="C629" i="10"/>
  <c r="C617" i="10"/>
  <c r="C605" i="10"/>
  <c r="C593" i="10"/>
  <c r="C581" i="10"/>
  <c r="C569" i="10"/>
  <c r="C557" i="10"/>
  <c r="C545" i="10"/>
  <c r="C533" i="10"/>
  <c r="C521" i="10"/>
  <c r="C509" i="10"/>
  <c r="C497" i="10"/>
  <c r="C485" i="10"/>
  <c r="C473" i="10"/>
  <c r="C461" i="10"/>
  <c r="C449" i="10"/>
  <c r="C437" i="10"/>
  <c r="C425" i="10"/>
  <c r="C413" i="10"/>
  <c r="C401" i="10"/>
  <c r="C389" i="10"/>
  <c r="C377" i="10"/>
  <c r="C365" i="10"/>
  <c r="C353" i="10"/>
  <c r="C341" i="10"/>
  <c r="C329" i="10"/>
  <c r="C317" i="10"/>
  <c r="C305" i="10"/>
  <c r="C293" i="10"/>
  <c r="C281" i="10"/>
  <c r="C269" i="10"/>
  <c r="C257" i="10"/>
  <c r="C245" i="10"/>
  <c r="C233" i="10"/>
  <c r="C221" i="10"/>
  <c r="C209" i="10"/>
  <c r="C197" i="10"/>
  <c r="C185" i="10"/>
  <c r="C173" i="10"/>
  <c r="C161" i="10"/>
  <c r="C149" i="10"/>
  <c r="C137" i="10"/>
  <c r="C125" i="10"/>
  <c r="C113" i="10"/>
  <c r="C101" i="10"/>
  <c r="C89" i="10"/>
  <c r="C77" i="10"/>
  <c r="C65" i="10"/>
  <c r="C53" i="10"/>
  <c r="C41" i="10"/>
  <c r="C29" i="10"/>
  <c r="C17" i="10"/>
  <c r="C5" i="10"/>
  <c r="C988" i="10"/>
  <c r="C976" i="10"/>
  <c r="C964" i="10"/>
  <c r="C952" i="10"/>
  <c r="C940" i="10"/>
  <c r="C928" i="10"/>
  <c r="C916" i="10"/>
  <c r="C904" i="10"/>
  <c r="C892" i="10"/>
  <c r="C880" i="10"/>
  <c r="C868" i="10"/>
  <c r="C856" i="10"/>
  <c r="C844" i="10"/>
  <c r="C832" i="10"/>
  <c r="C820" i="10"/>
  <c r="C808" i="10"/>
  <c r="C796" i="10"/>
  <c r="C784" i="10"/>
  <c r="C772" i="10"/>
  <c r="C760" i="10"/>
  <c r="C748" i="10"/>
  <c r="C736" i="10"/>
  <c r="C724" i="10"/>
  <c r="C712" i="10"/>
  <c r="C700" i="10"/>
  <c r="C688" i="10"/>
  <c r="C676" i="10"/>
  <c r="C664" i="10"/>
  <c r="C652" i="10"/>
  <c r="C640" i="10"/>
  <c r="C628" i="10"/>
  <c r="C616" i="10"/>
  <c r="C604" i="10"/>
  <c r="C592" i="10"/>
  <c r="C580" i="10"/>
  <c r="C568" i="10"/>
  <c r="C556" i="10"/>
  <c r="C544" i="10"/>
  <c r="C532" i="10"/>
  <c r="C520" i="10"/>
  <c r="C508" i="10"/>
  <c r="C496" i="10"/>
  <c r="C484" i="10"/>
  <c r="C472" i="10"/>
  <c r="C460" i="10"/>
  <c r="C448" i="10"/>
  <c r="C436" i="10"/>
  <c r="C424" i="10"/>
  <c r="C412" i="10"/>
  <c r="C400" i="10"/>
  <c r="C388" i="10"/>
  <c r="C376" i="10"/>
  <c r="C364" i="10"/>
  <c r="C352" i="10"/>
  <c r="C340" i="10"/>
  <c r="C328" i="10"/>
  <c r="C316" i="10"/>
  <c r="C304" i="10"/>
  <c r="C292" i="10"/>
  <c r="C280" i="10"/>
  <c r="C268" i="10"/>
  <c r="C256" i="10"/>
  <c r="C244" i="10"/>
  <c r="C232" i="10"/>
  <c r="C220" i="10"/>
  <c r="C208" i="10"/>
  <c r="C196" i="10"/>
  <c r="C184" i="10"/>
  <c r="C172" i="10"/>
  <c r="C160" i="10"/>
  <c r="C148" i="10"/>
  <c r="C136" i="10"/>
  <c r="C124" i="10"/>
  <c r="C112" i="10"/>
  <c r="C100" i="10"/>
  <c r="C88" i="10"/>
  <c r="C76" i="10"/>
  <c r="C64" i="10"/>
  <c r="C52" i="10"/>
  <c r="C40" i="10"/>
  <c r="C28" i="10"/>
  <c r="C16" i="10"/>
  <c r="C4" i="10"/>
  <c r="C987" i="10"/>
  <c r="C986" i="10"/>
  <c r="C985" i="10"/>
  <c r="C984" i="10"/>
  <c r="C21" i="10"/>
  <c r="C38" i="10"/>
  <c r="C60" i="10"/>
  <c r="C81" i="10"/>
  <c r="C99" i="10"/>
  <c r="C121" i="10"/>
  <c r="C143" i="10"/>
  <c r="C163" i="10"/>
  <c r="C182" i="10"/>
  <c r="C204" i="10"/>
  <c r="C225" i="10"/>
  <c r="C243" i="10"/>
  <c r="C265" i="10"/>
  <c r="C287" i="10"/>
  <c r="C307" i="10"/>
  <c r="C326" i="10"/>
  <c r="C348" i="10"/>
  <c r="C369" i="10"/>
  <c r="C387" i="10"/>
  <c r="C409" i="10"/>
  <c r="C431" i="10"/>
  <c r="C451" i="10"/>
  <c r="C470" i="10"/>
  <c r="C492" i="10"/>
  <c r="C513" i="10"/>
  <c r="C531" i="10"/>
  <c r="C553" i="10"/>
  <c r="C575" i="10"/>
  <c r="C595" i="10"/>
  <c r="C614" i="10"/>
  <c r="C636" i="10"/>
  <c r="C657" i="10"/>
  <c r="C675" i="10"/>
  <c r="C697" i="10"/>
  <c r="C719" i="10"/>
  <c r="C739" i="10"/>
  <c r="C758" i="10"/>
  <c r="C780" i="10"/>
  <c r="C801" i="10"/>
  <c r="C819" i="10"/>
  <c r="C841" i="10"/>
  <c r="C863" i="10"/>
  <c r="C883" i="10"/>
  <c r="C902" i="10"/>
  <c r="C924" i="10"/>
  <c r="C945" i="10"/>
  <c r="C963" i="10"/>
  <c r="C2" i="10"/>
  <c r="C22" i="10"/>
  <c r="C39" i="10"/>
  <c r="C61" i="10"/>
  <c r="C83" i="10"/>
  <c r="C103" i="10"/>
  <c r="C122" i="10"/>
  <c r="C144" i="10"/>
  <c r="C165" i="10"/>
  <c r="C183" i="10"/>
  <c r="C205" i="10"/>
  <c r="C227" i="10"/>
  <c r="C247" i="10"/>
  <c r="C266" i="10"/>
  <c r="C288" i="10"/>
  <c r="C309" i="10"/>
  <c r="C327" i="10"/>
  <c r="C349" i="10"/>
  <c r="C371" i="10"/>
  <c r="C391" i="10"/>
  <c r="C410" i="10"/>
  <c r="C432" i="10"/>
  <c r="C453" i="10"/>
  <c r="C471" i="10"/>
  <c r="C493" i="10"/>
  <c r="C515" i="10"/>
  <c r="C535" i="10"/>
  <c r="C554" i="10"/>
  <c r="C576" i="10"/>
  <c r="C597" i="10"/>
  <c r="C615" i="10"/>
  <c r="C637" i="10"/>
  <c r="C659" i="10"/>
  <c r="C679" i="10"/>
  <c r="C698" i="10"/>
  <c r="C720" i="10"/>
  <c r="C741" i="10"/>
  <c r="C759" i="10"/>
  <c r="C781" i="10"/>
  <c r="C803" i="10"/>
  <c r="C823" i="10"/>
  <c r="C842" i="10"/>
  <c r="C864" i="10"/>
  <c r="C885" i="10"/>
  <c r="C903" i="10"/>
  <c r="C925" i="10"/>
  <c r="C947" i="10"/>
  <c r="C967" i="10"/>
  <c r="C3" i="10"/>
  <c r="C23" i="10"/>
  <c r="C43" i="10"/>
  <c r="C62" i="10"/>
  <c r="C84" i="10"/>
  <c r="C105" i="10"/>
  <c r="C123" i="10"/>
  <c r="C145" i="10"/>
  <c r="C167" i="10"/>
  <c r="C187" i="10"/>
  <c r="C206" i="10"/>
  <c r="C228" i="10"/>
  <c r="C249" i="10"/>
  <c r="C267" i="10"/>
  <c r="C289" i="10"/>
  <c r="C311" i="10"/>
  <c r="C331" i="10"/>
  <c r="C350" i="10"/>
  <c r="C372" i="10"/>
  <c r="C393" i="10"/>
  <c r="C411" i="10"/>
  <c r="C433" i="10"/>
  <c r="C455" i="10"/>
  <c r="C475" i="10"/>
  <c r="C494" i="10"/>
  <c r="C516" i="10"/>
  <c r="C537" i="10"/>
  <c r="C555" i="10"/>
  <c r="C577" i="10"/>
  <c r="C599" i="10"/>
  <c r="C619" i="10"/>
  <c r="C638" i="10"/>
  <c r="C660" i="10"/>
  <c r="C681" i="10"/>
  <c r="C699" i="10"/>
  <c r="C721" i="10"/>
  <c r="C743" i="10"/>
  <c r="C763" i="10"/>
  <c r="C782" i="10"/>
  <c r="C804" i="10"/>
  <c r="C825" i="10"/>
  <c r="C843" i="10"/>
  <c r="C865" i="10"/>
  <c r="C887" i="10"/>
  <c r="C907" i="10"/>
  <c r="C926" i="10"/>
  <c r="C948" i="10"/>
  <c r="C969" i="10"/>
  <c r="C10" i="10"/>
  <c r="C26" i="10"/>
  <c r="C48" i="10"/>
  <c r="C69" i="10"/>
  <c r="C87" i="10"/>
  <c r="C109" i="10"/>
  <c r="C131" i="10"/>
  <c r="C151" i="10"/>
  <c r="C170" i="10"/>
  <c r="C192" i="10"/>
  <c r="C213" i="10"/>
  <c r="C231" i="10"/>
  <c r="C253" i="10"/>
  <c r="C275" i="10"/>
  <c r="C295" i="10"/>
  <c r="C314" i="10"/>
  <c r="C336" i="10"/>
  <c r="C357" i="10"/>
  <c r="C375" i="10"/>
  <c r="C397" i="10"/>
  <c r="C419" i="10"/>
  <c r="C439" i="10"/>
  <c r="C458" i="10"/>
  <c r="C480" i="10"/>
  <c r="C501" i="10"/>
  <c r="C519" i="10"/>
  <c r="C541" i="10"/>
  <c r="C563" i="10"/>
  <c r="C583" i="10"/>
  <c r="C602" i="10"/>
  <c r="C624" i="10"/>
  <c r="C645" i="10"/>
  <c r="C663" i="10"/>
  <c r="C685" i="10"/>
  <c r="C707" i="10"/>
  <c r="C727" i="10"/>
  <c r="C746" i="10"/>
  <c r="C768" i="10"/>
  <c r="C789" i="10"/>
  <c r="C807" i="10"/>
  <c r="C829" i="10"/>
  <c r="C851" i="10"/>
  <c r="C871" i="10"/>
  <c r="C890" i="10"/>
  <c r="C912" i="10"/>
  <c r="C933" i="10"/>
  <c r="C951" i="10"/>
  <c r="C973" i="10"/>
  <c r="C11" i="10"/>
  <c r="C27" i="10"/>
  <c r="C49" i="10"/>
  <c r="C71" i="10"/>
  <c r="C91" i="10"/>
  <c r="C110" i="10"/>
  <c r="C132" i="10"/>
  <c r="C153" i="10"/>
  <c r="C171" i="10"/>
  <c r="C193" i="10"/>
  <c r="C215" i="10"/>
  <c r="C235" i="10"/>
  <c r="C254" i="10"/>
  <c r="C276" i="10"/>
  <c r="C297" i="10"/>
  <c r="C315" i="10"/>
  <c r="C337" i="10"/>
  <c r="C359" i="10"/>
  <c r="C379" i="10"/>
  <c r="C398" i="10"/>
  <c r="C420" i="10"/>
  <c r="C441" i="10"/>
  <c r="C459" i="10"/>
  <c r="C481" i="10"/>
  <c r="C503" i="10"/>
  <c r="C523" i="10"/>
  <c r="C542" i="10"/>
  <c r="C564" i="10"/>
  <c r="C585" i="10"/>
  <c r="C603" i="10"/>
  <c r="C625" i="10"/>
  <c r="C647" i="10"/>
  <c r="C667" i="10"/>
  <c r="C686" i="10"/>
  <c r="C708" i="10"/>
  <c r="C729" i="10"/>
  <c r="C747" i="10"/>
  <c r="C769" i="10"/>
  <c r="C791" i="10"/>
  <c r="C811" i="10"/>
  <c r="C830" i="10"/>
  <c r="C852" i="10"/>
  <c r="C873" i="10"/>
  <c r="C891" i="10"/>
  <c r="C913" i="10"/>
  <c r="C935" i="10"/>
  <c r="C955" i="10"/>
  <c r="C974" i="10"/>
  <c r="C12" i="10"/>
  <c r="C31" i="10"/>
  <c r="C50" i="10"/>
  <c r="C72" i="10"/>
  <c r="C93" i="10"/>
  <c r="C111" i="10"/>
  <c r="C133" i="10"/>
  <c r="C155" i="10"/>
  <c r="C175" i="10"/>
  <c r="C194" i="10"/>
  <c r="C216" i="10"/>
  <c r="C237" i="10"/>
  <c r="C255" i="10"/>
  <c r="C277" i="10"/>
  <c r="C299" i="10"/>
  <c r="C319" i="10"/>
  <c r="C338" i="10"/>
  <c r="C360" i="10"/>
  <c r="C381" i="10"/>
  <c r="C399" i="10"/>
  <c r="C421" i="10"/>
  <c r="C443" i="10"/>
  <c r="C463" i="10"/>
  <c r="C482" i="10"/>
  <c r="C504" i="10"/>
  <c r="C525" i="10"/>
  <c r="C543" i="10"/>
  <c r="C565" i="10"/>
  <c r="C587" i="10"/>
  <c r="C607" i="10"/>
  <c r="C626" i="10"/>
  <c r="C648" i="10"/>
  <c r="C669" i="10"/>
  <c r="C687" i="10"/>
  <c r="C709" i="10"/>
  <c r="C731" i="10"/>
  <c r="C751" i="10"/>
  <c r="C770" i="10"/>
  <c r="C792" i="10"/>
  <c r="C813" i="10"/>
  <c r="C831" i="10"/>
  <c r="C853" i="10"/>
  <c r="C875" i="10"/>
  <c r="C895" i="10"/>
  <c r="C914" i="10"/>
  <c r="C936" i="10"/>
  <c r="C957" i="10"/>
  <c r="C975" i="10"/>
  <c r="C13" i="10"/>
  <c r="C33" i="10"/>
  <c r="C51" i="10"/>
  <c r="C73" i="10"/>
  <c r="C95" i="10"/>
  <c r="C115" i="10"/>
  <c r="C134" i="10"/>
  <c r="C156" i="10"/>
  <c r="C177" i="10"/>
  <c r="C195" i="10"/>
  <c r="C217" i="10"/>
  <c r="C239" i="10"/>
  <c r="C259" i="10"/>
  <c r="C278" i="10"/>
  <c r="C300" i="10"/>
  <c r="C321" i="10"/>
  <c r="C339" i="10"/>
  <c r="C361" i="10"/>
  <c r="C383" i="10"/>
  <c r="C403" i="10"/>
  <c r="C422" i="10"/>
  <c r="C444" i="10"/>
  <c r="C465" i="10"/>
  <c r="C483" i="10"/>
  <c r="C505" i="10"/>
  <c r="C527" i="10"/>
  <c r="C547" i="10"/>
  <c r="C566" i="10"/>
  <c r="C588" i="10"/>
  <c r="C609" i="10"/>
  <c r="C627" i="10"/>
  <c r="C649" i="10"/>
  <c r="C671" i="10"/>
  <c r="C691" i="10"/>
  <c r="C710" i="10"/>
  <c r="C732" i="10"/>
  <c r="C753" i="10"/>
  <c r="C771" i="10"/>
  <c r="C793" i="10"/>
  <c r="C815" i="10"/>
  <c r="C835" i="10"/>
  <c r="C854" i="10"/>
  <c r="C876" i="10"/>
  <c r="C897" i="10"/>
  <c r="C915" i="10"/>
  <c r="C937" i="10"/>
  <c r="C959" i="10"/>
  <c r="C979" i="10"/>
  <c r="C14" i="10"/>
  <c r="C35" i="10"/>
  <c r="C55" i="10"/>
  <c r="C74" i="10"/>
  <c r="C96" i="10"/>
  <c r="C117" i="10"/>
  <c r="C135" i="10"/>
  <c r="C157" i="10"/>
  <c r="C179" i="10"/>
  <c r="C199" i="10"/>
  <c r="C218" i="10"/>
  <c r="C240" i="10"/>
  <c r="C261" i="10"/>
  <c r="C279" i="10"/>
  <c r="C301" i="10"/>
  <c r="C323" i="10"/>
  <c r="C343" i="10"/>
  <c r="C362" i="10"/>
  <c r="C384" i="10"/>
  <c r="C405" i="10"/>
  <c r="C423" i="10"/>
  <c r="C445" i="10"/>
  <c r="C467" i="10"/>
  <c r="C487" i="10"/>
  <c r="C506" i="10"/>
  <c r="C528" i="10"/>
  <c r="C549" i="10"/>
  <c r="C567" i="10"/>
  <c r="C589" i="10"/>
  <c r="C611" i="10"/>
  <c r="C631" i="10"/>
  <c r="C650" i="10"/>
  <c r="C672" i="10"/>
  <c r="C693" i="10"/>
  <c r="C711" i="10"/>
  <c r="C733" i="10"/>
  <c r="C755" i="10"/>
  <c r="C775" i="10"/>
  <c r="C794" i="10"/>
  <c r="C816" i="10"/>
  <c r="C837" i="10"/>
  <c r="C855" i="10"/>
  <c r="C877" i="10"/>
  <c r="C899" i="10"/>
  <c r="C919" i="10"/>
  <c r="C938" i="10"/>
  <c r="C960" i="10"/>
  <c r="C981" i="10"/>
  <c r="C15" i="10"/>
  <c r="C36" i="10"/>
  <c r="C57" i="10"/>
  <c r="C75" i="10"/>
  <c r="C97" i="10"/>
  <c r="C119" i="10"/>
  <c r="C139" i="10"/>
  <c r="C158" i="10"/>
  <c r="C180" i="10"/>
  <c r="C201" i="10"/>
  <c r="C219" i="10"/>
  <c r="C241" i="10"/>
  <c r="C263" i="10"/>
  <c r="C283" i="10"/>
  <c r="C302" i="10"/>
  <c r="C324" i="10"/>
  <c r="C345" i="10"/>
  <c r="C363" i="10"/>
  <c r="C385" i="10"/>
  <c r="C407" i="10"/>
  <c r="C427" i="10"/>
  <c r="C446" i="10"/>
  <c r="C468" i="10"/>
  <c r="C489" i="10"/>
  <c r="C507" i="10"/>
  <c r="C529" i="10"/>
  <c r="C551" i="10"/>
  <c r="C571" i="10"/>
  <c r="C590" i="10"/>
  <c r="C612" i="10"/>
  <c r="C633" i="10"/>
  <c r="C651" i="10"/>
  <c r="C673" i="10"/>
  <c r="C695" i="10"/>
  <c r="C715" i="10"/>
  <c r="C734" i="10"/>
  <c r="C756" i="10"/>
  <c r="C777" i="10"/>
  <c r="C795" i="10"/>
  <c r="C817" i="10"/>
  <c r="C839" i="10"/>
  <c r="C859" i="10"/>
  <c r="C878" i="10"/>
  <c r="C900" i="10"/>
  <c r="C921" i="10"/>
  <c r="C939" i="10"/>
  <c r="C961" i="10"/>
  <c r="C983" i="10"/>
  <c r="C1" i="10"/>
  <c r="C19" i="10"/>
  <c r="C37" i="10"/>
  <c r="C59" i="10"/>
  <c r="C79" i="10"/>
  <c r="C98" i="10"/>
  <c r="C120" i="10"/>
  <c r="C141" i="10"/>
  <c r="C159" i="10"/>
  <c r="C181" i="10"/>
  <c r="C203" i="10"/>
  <c r="C223" i="10"/>
  <c r="C242" i="10"/>
  <c r="C264" i="10"/>
  <c r="C285" i="10"/>
  <c r="C303" i="10"/>
  <c r="C325" i="10"/>
  <c r="C347" i="10"/>
  <c r="C367" i="10"/>
  <c r="C386" i="10"/>
  <c r="C408" i="10"/>
  <c r="C429" i="10"/>
  <c r="C447" i="10"/>
  <c r="C469" i="10"/>
  <c r="C491" i="10"/>
  <c r="C511" i="10"/>
  <c r="C530" i="10"/>
  <c r="C552" i="10"/>
  <c r="C573" i="10"/>
  <c r="C591" i="10"/>
  <c r="C613" i="10"/>
  <c r="C635" i="10"/>
  <c r="C655" i="10"/>
  <c r="C674" i="10"/>
  <c r="C696" i="10"/>
  <c r="C717" i="10"/>
  <c r="C735" i="10"/>
  <c r="C757" i="10"/>
  <c r="C779" i="10"/>
  <c r="C799" i="10"/>
  <c r="C818" i="10"/>
  <c r="C840" i="10"/>
  <c r="C861" i="10"/>
  <c r="C879" i="10"/>
  <c r="C901" i="10"/>
  <c r="C923" i="10"/>
  <c r="C943" i="10"/>
  <c r="C962" i="10"/>
  <c r="D20" i="3" l="1"/>
  <c r="D40" i="3"/>
  <c r="D30" i="3"/>
  <c r="D22" i="9"/>
  <c r="D32" i="9"/>
  <c r="D42" i="9"/>
  <c r="D20" i="2"/>
  <c r="D30" i="2"/>
  <c r="D40" i="2"/>
  <c r="D20" i="1"/>
  <c r="D40" i="1"/>
  <c r="D30" i="1"/>
  <c r="C43" i="2" l="1"/>
  <c r="C46" i="2"/>
  <c r="D46" i="2" s="1"/>
  <c r="C45" i="9"/>
  <c r="C48" i="9"/>
  <c r="D48" i="9" s="1"/>
  <c r="C35" i="9"/>
  <c r="C38" i="9"/>
  <c r="D38" i="9" s="1"/>
  <c r="C28" i="9"/>
  <c r="D28" i="9" s="1"/>
  <c r="C25" i="9"/>
  <c r="C43" i="1"/>
  <c r="C46" i="1"/>
  <c r="D46" i="1" s="1"/>
  <c r="C33" i="2"/>
  <c r="C36" i="2"/>
  <c r="D36" i="2" s="1"/>
  <c r="C33" i="3"/>
  <c r="C36" i="3"/>
  <c r="D36" i="3" s="1"/>
  <c r="C36" i="1"/>
  <c r="D36" i="1" s="1"/>
  <c r="C33" i="1"/>
  <c r="C26" i="1"/>
  <c r="D26" i="1" s="1"/>
  <c r="C23" i="1"/>
  <c r="C43" i="3"/>
  <c r="C46" i="3"/>
  <c r="C26" i="2"/>
  <c r="D26" i="2" s="1"/>
  <c r="C23" i="2"/>
  <c r="D23" i="2" s="1"/>
  <c r="C26" i="3"/>
  <c r="D26" i="3" s="1"/>
  <c r="C23" i="3"/>
  <c r="H45" i="1" l="1"/>
  <c r="H47" i="1"/>
  <c r="H25" i="1"/>
  <c r="H27" i="1"/>
  <c r="H37" i="1"/>
  <c r="H35" i="1"/>
</calcChain>
</file>

<file path=xl/sharedStrings.xml><?xml version="1.0" encoding="utf-8"?>
<sst xmlns="http://schemas.openxmlformats.org/spreadsheetml/2006/main" count="730" uniqueCount="203">
  <si>
    <t>Large Ship Construction Calculator</t>
  </si>
  <si>
    <t>1) Select Blueprint                      ---&gt;</t>
  </si>
  <si>
    <t>Battlecruiser III</t>
  </si>
  <si>
    <t>&lt;--- Select Ship (Dropdown)</t>
  </si>
  <si>
    <t xml:space="preserve">2) Enter Quanity (1 or Higher)  ---&gt; </t>
  </si>
  <si>
    <t>3) Enter Bridge Discount            ---&gt;</t>
  </si>
  <si>
    <t xml:space="preserve">NOTE: While there is no Officer Slot for the Shipyard, Cost Reduction Skill Officer(s) on your Bridge will reduce the cost of Shipyard-constructed items. </t>
  </si>
  <si>
    <t>4) Enter Additional Discounts   ---&gt;</t>
  </si>
  <si>
    <t>Their Bonuses are additive, so please input accordingly!</t>
  </si>
  <si>
    <t>Also why do some officers have a slightly off value for their ability?! Why aren't they round?! Lol.. Report it in #Bug-Reports if you find any</t>
  </si>
  <si>
    <t>Total Mats</t>
  </si>
  <si>
    <t>Total Runs</t>
  </si>
  <si>
    <t>Material 1</t>
  </si>
  <si>
    <t>Cost</t>
  </si>
  <si>
    <t>NOTE2: If you find any missing values, please DM them Enjoii1872 on Discord. Thank you!</t>
  </si>
  <si>
    <t>Material 2</t>
  </si>
  <si>
    <t>TODO</t>
  </si>
  <si>
    <t>Test Version</t>
  </si>
  <si>
    <t>Total TU Calculation</t>
  </si>
  <si>
    <t>Live Version</t>
  </si>
  <si>
    <t>AppScripts+Dynamic Dependent Dropdown</t>
  </si>
  <si>
    <t>Material 3</t>
  </si>
  <si>
    <t>Consolidate Ship/Mod/SC</t>
  </si>
  <si>
    <t>Publishing Notes</t>
  </si>
  <si>
    <t>- Publish to Google Sheets</t>
  </si>
  <si>
    <t>- Update the Version</t>
  </si>
  <si>
    <t>Material 1 Sub-Materials</t>
  </si>
  <si>
    <t>- Hide/lock applicable cells in live</t>
  </si>
  <si>
    <t>BP Name</t>
  </si>
  <si>
    <t>QTY</t>
  </si>
  <si>
    <t>Total Material Cost</t>
  </si>
  <si>
    <t>RU A</t>
  </si>
  <si>
    <t>RU B</t>
  </si>
  <si>
    <t>RU C</t>
  </si>
  <si>
    <t>RU D</t>
  </si>
  <si>
    <t>Tier I</t>
  </si>
  <si>
    <t>---&gt;</t>
  </si>
  <si>
    <t>Tier III</t>
  </si>
  <si>
    <t>Material 2 Sub-Materials</t>
  </si>
  <si>
    <t>Module Construction Calculator</t>
  </si>
  <si>
    <t>Standard battery III</t>
  </si>
  <si>
    <t>Strike Craft Construction Calculator</t>
  </si>
  <si>
    <t>Epic Plasma Bomber III</t>
  </si>
  <si>
    <t>Type</t>
  </si>
  <si>
    <t>Select Type</t>
  </si>
  <si>
    <t>Ships</t>
  </si>
  <si>
    <t>Modules</t>
  </si>
  <si>
    <t>Strike Craft</t>
  </si>
  <si>
    <t>Part</t>
  </si>
  <si>
    <t>Mat1</t>
  </si>
  <si>
    <t>Qty1</t>
  </si>
  <si>
    <t>Mat2</t>
  </si>
  <si>
    <t>Qty2</t>
  </si>
  <si>
    <t>Small Hull Parts II</t>
  </si>
  <si>
    <t>RU A II</t>
  </si>
  <si>
    <t>RU A I</t>
  </si>
  <si>
    <t>Small Hull Parts III</t>
  </si>
  <si>
    <t>RU A III</t>
  </si>
  <si>
    <t>Small Weapon Parts II</t>
  </si>
  <si>
    <t>RU B II</t>
  </si>
  <si>
    <t>RU B I</t>
  </si>
  <si>
    <t>Small Weapon Parts III</t>
  </si>
  <si>
    <t>RU B III</t>
  </si>
  <si>
    <t>Small Machinery Parts II</t>
  </si>
  <si>
    <t>RU C II</t>
  </si>
  <si>
    <t>RU C I</t>
  </si>
  <si>
    <t>Small Machinery Parts III</t>
  </si>
  <si>
    <t>RU C III</t>
  </si>
  <si>
    <t>Small Electronics Parts III</t>
  </si>
  <si>
    <t>RU D III</t>
  </si>
  <si>
    <t>RU D II</t>
  </si>
  <si>
    <t>Large Hull Parts II</t>
  </si>
  <si>
    <t>Large Hull Parts III</t>
  </si>
  <si>
    <t>Large Weapon Parts II</t>
  </si>
  <si>
    <t>Large Weapon Parts III</t>
  </si>
  <si>
    <t>Large Machinery Parts II</t>
  </si>
  <si>
    <t>Large Machinery Parts III</t>
  </si>
  <si>
    <t>Large Electronics Parts III</t>
  </si>
  <si>
    <t>Mat3</t>
  </si>
  <si>
    <t>Qty3</t>
  </si>
  <si>
    <t>Basic Sensor Array I</t>
  </si>
  <si>
    <t>Basic Sensor Array II</t>
  </si>
  <si>
    <t>Basic Sensor Array III</t>
  </si>
  <si>
    <t>Light twin battery I</t>
  </si>
  <si>
    <t>Advanced Light twin battery I</t>
  </si>
  <si>
    <t>Light twin battery II</t>
  </si>
  <si>
    <t>Advanced Light twin battery II</t>
  </si>
  <si>
    <t>Light twin battery III</t>
  </si>
  <si>
    <t>Advanced Light twin battery III</t>
  </si>
  <si>
    <t>Small Electronics parts III</t>
  </si>
  <si>
    <t>Standard battery I</t>
  </si>
  <si>
    <t>Standard battery II</t>
  </si>
  <si>
    <t>Elite standard battery II</t>
  </si>
  <si>
    <t>Elite standard battery III</t>
  </si>
  <si>
    <t>Large Electronics III</t>
  </si>
  <si>
    <t>Heavy battery I</t>
  </si>
  <si>
    <t>Heavy battery II</t>
  </si>
  <si>
    <t>Heavy battery III</t>
  </si>
  <si>
    <t>Epic heavy battery III</t>
  </si>
  <si>
    <t>Light missile I</t>
  </si>
  <si>
    <t>Advanced Light missile I</t>
  </si>
  <si>
    <t>Light missile II</t>
  </si>
  <si>
    <t>Advanced Light missile II</t>
  </si>
  <si>
    <t>Light missile III</t>
  </si>
  <si>
    <t>Advanced Light missile III</t>
  </si>
  <si>
    <t>Standard Missile Cluster I</t>
  </si>
  <si>
    <t>Standard Missile Cluster II</t>
  </si>
  <si>
    <t>Elite Standard missile II</t>
  </si>
  <si>
    <t>Standard Missile Cluster III</t>
  </si>
  <si>
    <t>Elite Standard missile III</t>
  </si>
  <si>
    <t>Heavy Fusion Missile Launcher I</t>
  </si>
  <si>
    <t>Heavy Fusion Missile Launcher II</t>
  </si>
  <si>
    <t>Heavy Fusion Missile Launcher III</t>
  </si>
  <si>
    <t>Epic Fusion missiles III</t>
  </si>
  <si>
    <t>Standard Ion Cannon I</t>
  </si>
  <si>
    <t>Standard Ion Cannon II</t>
  </si>
  <si>
    <t>Elite Standard Ion Cannon II</t>
  </si>
  <si>
    <t>Standard Ion Cannon III</t>
  </si>
  <si>
    <t>Elite Standard Ion Cannon III</t>
  </si>
  <si>
    <t>Heavy Twin Ion Turret I</t>
  </si>
  <si>
    <t>Heavy Twin Ion Turret II</t>
  </si>
  <si>
    <t>Heavy Twin Ion Turret III</t>
  </si>
  <si>
    <t>Epic Heavy twin ion cannon III</t>
  </si>
  <si>
    <t>Light repair module I</t>
  </si>
  <si>
    <t>Light repair module II</t>
  </si>
  <si>
    <t>Light repair module III</t>
  </si>
  <si>
    <t>Standard repair module I</t>
  </si>
  <si>
    <t>Standard repair module II</t>
  </si>
  <si>
    <t>Standard repair module III</t>
  </si>
  <si>
    <t>Interceptor I</t>
  </si>
  <si>
    <t>Interceptor II</t>
  </si>
  <si>
    <t>Interceptor III</t>
  </si>
  <si>
    <t>Advanced Interceptor I</t>
  </si>
  <si>
    <t>Advanced Interceptor II</t>
  </si>
  <si>
    <t>Advanced Interceptor III</t>
  </si>
  <si>
    <t>Elite Interceptor II</t>
  </si>
  <si>
    <t>Elite Interceptor III</t>
  </si>
  <si>
    <t>Epic Interceptor III</t>
  </si>
  <si>
    <t>Plasma Bomber I</t>
  </si>
  <si>
    <t>Plasma Bomber II</t>
  </si>
  <si>
    <t>Plasma Bomber III</t>
  </si>
  <si>
    <t>Advanced Plasma Bomber I</t>
  </si>
  <si>
    <t>Advanced Plasma Bomber II</t>
  </si>
  <si>
    <t>Advanced Plasma Bomber III</t>
  </si>
  <si>
    <t>Elite Plasma Bomber II</t>
  </si>
  <si>
    <t>Elite Plasma Bomber III</t>
  </si>
  <si>
    <t>Assault Corvette I</t>
  </si>
  <si>
    <t>Assault Corvette II</t>
  </si>
  <si>
    <t>Assault Corvette III</t>
  </si>
  <si>
    <t>Elite Assault Corvette II</t>
  </si>
  <si>
    <t>Epic Assault Corvette III</t>
  </si>
  <si>
    <t>Pulsar Corvette I</t>
  </si>
  <si>
    <t>Pulsar Corvette II</t>
  </si>
  <si>
    <t>Pulsar Corvette III</t>
  </si>
  <si>
    <t>Elite Pulsar Corvette II</t>
  </si>
  <si>
    <t>Elite Pulsar Corvette III</t>
  </si>
  <si>
    <t>Resource Collector I</t>
  </si>
  <si>
    <t>Resource Collector II</t>
  </si>
  <si>
    <t>Resource Collector III</t>
  </si>
  <si>
    <t>Elite Resource Collector III</t>
  </si>
  <si>
    <t xml:space="preserve">Mat3 </t>
  </si>
  <si>
    <t>Carrier I</t>
  </si>
  <si>
    <t>Carrier II</t>
  </si>
  <si>
    <t>Carrer III</t>
  </si>
  <si>
    <t>Explorer I</t>
  </si>
  <si>
    <t>Explorer II</t>
  </si>
  <si>
    <t>Explorer II Mohaava</t>
  </si>
  <si>
    <t>Explorer II Tiirshak</t>
  </si>
  <si>
    <t>Explorer III</t>
  </si>
  <si>
    <t>Battlecruiser II</t>
  </si>
  <si>
    <t>Assault Frigate I</t>
  </si>
  <si>
    <t>Assault Frigate II</t>
  </si>
  <si>
    <t>Assault Frigate III</t>
  </si>
  <si>
    <t>Advanced Assault Frigate I</t>
  </si>
  <si>
    <t>Advanced Assault Frigate II</t>
  </si>
  <si>
    <t>Elite Assault Frigate III</t>
  </si>
  <si>
    <t>Light Torpedo Frigate I</t>
  </si>
  <si>
    <t>Torpedo Frigate II</t>
  </si>
  <si>
    <t>Torpedo Frigate III</t>
  </si>
  <si>
    <t>Epic Torpedo Frigate III</t>
  </si>
  <si>
    <t>Ion Frigate II</t>
  </si>
  <si>
    <t>Ion Frigate III</t>
  </si>
  <si>
    <t>Destroyer I</t>
  </si>
  <si>
    <t>Destroyer II</t>
  </si>
  <si>
    <t>Destroyer III</t>
  </si>
  <si>
    <t>Advanced Destroyer II</t>
  </si>
  <si>
    <t>Advanced Destroyer III</t>
  </si>
  <si>
    <t>Elite Destroyer III</t>
  </si>
  <si>
    <t>Resource Controller I</t>
  </si>
  <si>
    <t>Resource Controller II</t>
  </si>
  <si>
    <t>Resource Controller III</t>
  </si>
  <si>
    <t>Select Blueprint</t>
  </si>
  <si>
    <t>Large Ship Construction Calculator (For Now)</t>
  </si>
  <si>
    <t>,if(B1='Modules',Modules!A2:A49,if(B1='Ships',Ships!A2:A32))</t>
  </si>
  <si>
    <t>Enter Quanity                            ---&gt;</t>
  </si>
  <si>
    <t>Enter Bridge Discount              ---&gt;</t>
  </si>
  <si>
    <t>Enter Additional Discounts     ---&gt;</t>
  </si>
  <si>
    <t>Also why do some officers have a slightly off value for their ability?! Why aren't they round?! Lol.. Report it in #Bug-Reports if you verify that</t>
  </si>
  <si>
    <t>- why did I do this logic? saved jic</t>
  </si>
  <si>
    <t>Total Resource Calculation (raw?)</t>
  </si>
  <si>
    <t>Duplicate for Strike Craft/Modules/Parts OR (Smarter), dependent dropdowns (def this)</t>
  </si>
  <si>
    <t>Data Prep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</si>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</sst>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Inconsolata"/>
    </font>
    <font>
      <b/>
      <sz val="11"/>
      <color theme="1"/>
      <name val="Calibri"/>
    </font>
    <font>
      <sz val="12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3" fillId="0" borderId="4" xfId="0" applyFont="1" applyBorder="1" applyAlignment="1"/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right"/>
    </xf>
    <xf numFmtId="0" fontId="1" fillId="3" borderId="6" xfId="0" applyFont="1" applyFill="1" applyBorder="1" applyAlignment="1"/>
    <xf numFmtId="0" fontId="0" fillId="3" borderId="7" xfId="0" applyFont="1" applyFill="1" applyBorder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0" fillId="3" borderId="6" xfId="0" applyFont="1" applyFill="1" applyBorder="1" applyAlignment="1"/>
    <xf numFmtId="1" fontId="1" fillId="3" borderId="6" xfId="0" applyNumberFormat="1" applyFont="1" applyFill="1" applyBorder="1" applyAlignment="1"/>
    <xf numFmtId="1" fontId="3" fillId="3" borderId="6" xfId="0" applyNumberFormat="1" applyFont="1" applyFill="1" applyBorder="1" applyAlignment="1"/>
    <xf numFmtId="1" fontId="3" fillId="0" borderId="0" xfId="0" applyNumberFormat="1" applyFont="1" applyAlignment="1">
      <alignment horizontal="right"/>
    </xf>
    <xf numFmtId="1" fontId="3" fillId="0" borderId="5" xfId="0" applyNumberFormat="1" applyFont="1" applyBorder="1" applyAlignment="1">
      <alignment horizontal="right"/>
    </xf>
    <xf numFmtId="1" fontId="3" fillId="0" borderId="8" xfId="0" applyNumberFormat="1" applyFont="1" applyBorder="1"/>
    <xf numFmtId="1" fontId="3" fillId="0" borderId="0" xfId="0" applyNumberFormat="1" applyFont="1"/>
    <xf numFmtId="1" fontId="3" fillId="0" borderId="6" xfId="0" applyNumberFormat="1" applyFont="1" applyBorder="1" applyAlignment="1">
      <alignment horizontal="right"/>
    </xf>
    <xf numFmtId="1" fontId="3" fillId="0" borderId="9" xfId="0" applyNumberFormat="1" applyFont="1" applyBorder="1" applyAlignment="1">
      <alignment horizontal="right"/>
    </xf>
    <xf numFmtId="1" fontId="3" fillId="0" borderId="10" xfId="0" applyNumberFormat="1" applyFont="1" applyBorder="1"/>
    <xf numFmtId="1" fontId="3" fillId="0" borderId="6" xfId="0" applyNumberFormat="1" applyFont="1" applyBorder="1"/>
    <xf numFmtId="1" fontId="3" fillId="0" borderId="7" xfId="0" applyNumberFormat="1" applyFont="1" applyBorder="1" applyAlignment="1">
      <alignment horizontal="right"/>
    </xf>
    <xf numFmtId="1" fontId="3" fillId="0" borderId="11" xfId="0" applyNumberFormat="1" applyFont="1" applyBorder="1" applyAlignment="1">
      <alignment horizontal="right"/>
    </xf>
    <xf numFmtId="1" fontId="0" fillId="0" borderId="6" xfId="0" applyNumberFormat="1" applyFont="1" applyBorder="1"/>
    <xf numFmtId="1" fontId="0" fillId="0" borderId="6" xfId="0" applyNumberFormat="1" applyFont="1" applyBorder="1" applyAlignment="1">
      <alignment horizontal="right"/>
    </xf>
    <xf numFmtId="1" fontId="0" fillId="0" borderId="9" xfId="0" applyNumberFormat="1" applyFont="1" applyBorder="1" applyAlignment="1">
      <alignment horizontal="right"/>
    </xf>
    <xf numFmtId="1" fontId="0" fillId="0" borderId="0" xfId="0" applyNumberFormat="1" applyFont="1"/>
    <xf numFmtId="1" fontId="0" fillId="0" borderId="0" xfId="0" applyNumberFormat="1" applyFont="1" applyAlignment="1">
      <alignment horizontal="right"/>
    </xf>
    <xf numFmtId="1" fontId="0" fillId="0" borderId="5" xfId="0" applyNumberFormat="1" applyFont="1" applyBorder="1" applyAlignment="1">
      <alignment horizontal="right"/>
    </xf>
    <xf numFmtId="0" fontId="4" fillId="4" borderId="0" xfId="0" applyFont="1" applyFill="1"/>
    <xf numFmtId="0" fontId="3" fillId="0" borderId="0" xfId="0" applyFont="1"/>
    <xf numFmtId="1" fontId="3" fillId="0" borderId="12" xfId="0" applyNumberFormat="1" applyFont="1" applyBorder="1"/>
    <xf numFmtId="1" fontId="0" fillId="0" borderId="13" xfId="0" applyNumberFormat="1" applyFont="1" applyBorder="1"/>
    <xf numFmtId="1" fontId="0" fillId="0" borderId="13" xfId="0" applyNumberFormat="1" applyFont="1" applyBorder="1" applyAlignment="1">
      <alignment horizontal="right"/>
    </xf>
    <xf numFmtId="1" fontId="0" fillId="0" borderId="14" xfId="0" applyNumberFormat="1" applyFont="1" applyBorder="1" applyAlignment="1">
      <alignment horizontal="right"/>
    </xf>
    <xf numFmtId="0" fontId="0" fillId="3" borderId="7" xfId="0" applyFont="1" applyFill="1" applyBorder="1" applyAlignment="1"/>
    <xf numFmtId="0" fontId="3" fillId="0" borderId="0" xfId="0" applyFont="1"/>
    <xf numFmtId="0" fontId="0" fillId="8" borderId="0" xfId="0" applyFont="1" applyFill="1" applyAlignment="1">
      <alignment horizontal="left"/>
    </xf>
    <xf numFmtId="0" fontId="1" fillId="8" borderId="0" xfId="0" applyFont="1" applyFill="1" applyAlignment="1">
      <alignment horizontal="center"/>
    </xf>
    <xf numFmtId="0" fontId="5" fillId="0" borderId="0" xfId="0" applyFont="1" applyAlignment="1"/>
    <xf numFmtId="0" fontId="3" fillId="8" borderId="0" xfId="0" applyFont="1" applyFill="1"/>
    <xf numFmtId="0" fontId="3" fillId="0" borderId="0" xfId="0" applyFont="1" applyAlignment="1"/>
    <xf numFmtId="0" fontId="6" fillId="9" borderId="15" xfId="0" applyFont="1" applyFill="1" applyBorder="1" applyAlignment="1">
      <alignment wrapText="1"/>
    </xf>
    <xf numFmtId="0" fontId="6" fillId="9" borderId="15" xfId="0" applyFont="1" applyFill="1" applyBorder="1" applyAlignment="1">
      <alignment wrapText="1"/>
    </xf>
    <xf numFmtId="0" fontId="6" fillId="0" borderId="0" xfId="0" applyFont="1" applyAlignment="1"/>
    <xf numFmtId="0" fontId="6" fillId="0" borderId="0" xfId="0" applyFont="1"/>
    <xf numFmtId="0" fontId="3" fillId="0" borderId="8" xfId="0" applyFont="1" applyBorder="1"/>
    <xf numFmtId="0" fontId="0" fillId="3" borderId="6" xfId="0" applyFont="1" applyFill="1" applyBorder="1"/>
    <xf numFmtId="1" fontId="3" fillId="3" borderId="6" xfId="0" applyNumberFormat="1" applyFont="1" applyFill="1" applyBorder="1"/>
    <xf numFmtId="1" fontId="4" fillId="4" borderId="0" xfId="0" applyNumberFormat="1" applyFont="1" applyFill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" fontId="1" fillId="5" borderId="1" xfId="0" applyNumberFormat="1" applyFont="1" applyFill="1" applyBorder="1" applyAlignment="1">
      <alignment horizontal="center" wrapText="1"/>
    </xf>
    <xf numFmtId="1" fontId="1" fillId="6" borderId="1" xfId="0" applyNumberFormat="1" applyFont="1" applyFill="1" applyBorder="1" applyAlignment="1">
      <alignment horizontal="center" wrapText="1"/>
    </xf>
    <xf numFmtId="1" fontId="1" fillId="7" borderId="1" xfId="0" applyNumberFormat="1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</cellXfs>
  <cellStyles count="1">
    <cellStyle name="Normal" xfId="0" builtinId="0"/>
  </cellStyles>
  <dxfs count="18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6">
    <tableStyle name="Types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Parts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Parts-style 2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Modules-style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StrikeCraft-style" pivot="0" count="3" xr9:uid="{00000000-0011-0000-FFFF-FFFF04000000}">
      <tableStyleElement type="headerRow" dxfId="5"/>
      <tableStyleElement type="firstRowStripe" dxfId="4"/>
      <tableStyleElement type="secondRowStripe" dxfId="3"/>
    </tableStyle>
    <tableStyle name="Ships-style" pivot="0" count="3" xr9:uid="{00000000-0011-0000-FFFF-FFFF05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4">
  <tableColumns count="1">
    <tableColumn id="1" xr3:uid="{00000000-0010-0000-0000-000001000000}" name="Type"/>
  </tableColumns>
  <tableStyleInfo name="Typ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0:E34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Part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E15">
  <tableColumns count="5">
    <tableColumn id="1" xr3:uid="{00000000-0010-0000-0200-000001000000}" name="Part"/>
    <tableColumn id="2" xr3:uid="{00000000-0010-0000-0200-000002000000}" name="Mat1"/>
    <tableColumn id="3" xr3:uid="{00000000-0010-0000-0200-000003000000}" name="Qty1"/>
    <tableColumn id="4" xr3:uid="{00000000-0010-0000-0200-000004000000}" name="Mat2"/>
    <tableColumn id="5" xr3:uid="{00000000-0010-0000-0200-000005000000}" name="Qty2"/>
  </tableColumns>
  <tableStyleInfo name="Parts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9">
  <tableColumns count="7">
    <tableColumn id="1" xr3:uid="{00000000-0010-0000-0300-000001000000}" name="Modules"/>
    <tableColumn id="2" xr3:uid="{00000000-0010-0000-0300-000002000000}" name="Mat1"/>
    <tableColumn id="3" xr3:uid="{00000000-0010-0000-0300-000003000000}" name="Qty1"/>
    <tableColumn id="4" xr3:uid="{00000000-0010-0000-0300-000004000000}" name="Mat2"/>
    <tableColumn id="5" xr3:uid="{00000000-0010-0000-0300-000005000000}" name="Qty2"/>
    <tableColumn id="6" xr3:uid="{00000000-0010-0000-0300-000006000000}" name="Mat3"/>
    <tableColumn id="7" xr3:uid="{00000000-0010-0000-0300-000007000000}" name="Qty3"/>
  </tableColumns>
  <tableStyleInfo name="Module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G33">
  <tableColumns count="7">
    <tableColumn id="1" xr3:uid="{00000000-0010-0000-0400-000001000000}" name="Strike Craft"/>
    <tableColumn id="2" xr3:uid="{00000000-0010-0000-0400-000002000000}" name="Mat1"/>
    <tableColumn id="3" xr3:uid="{00000000-0010-0000-0400-000003000000}" name="Qty1"/>
    <tableColumn id="4" xr3:uid="{00000000-0010-0000-0400-000004000000}" name="Mat2"/>
    <tableColumn id="5" xr3:uid="{00000000-0010-0000-0400-000005000000}" name="Qty2"/>
    <tableColumn id="6" xr3:uid="{00000000-0010-0000-0400-000006000000}" name="Mat3"/>
    <tableColumn id="7" xr3:uid="{00000000-0010-0000-0400-000007000000}" name="Qty3"/>
  </tableColumns>
  <tableStyleInfo name="StrikeCraft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G32">
  <tableColumns count="7">
    <tableColumn id="1" xr3:uid="{00000000-0010-0000-0500-000001000000}" name="Ships"/>
    <tableColumn id="2" xr3:uid="{00000000-0010-0000-0500-000002000000}" name="Mat1"/>
    <tableColumn id="3" xr3:uid="{00000000-0010-0000-0500-000003000000}" name="Qty1"/>
    <tableColumn id="4" xr3:uid="{00000000-0010-0000-0500-000004000000}" name="Mat2"/>
    <tableColumn id="5" xr3:uid="{00000000-0010-0000-0500-000005000000}" name="Qty2"/>
    <tableColumn id="6" xr3:uid="{00000000-0010-0000-0500-000006000000}" name="Mat3 "/>
    <tableColumn id="7" xr3:uid="{00000000-0010-0000-0500-000007000000}" name="Qty3"/>
  </tableColumns>
  <tableStyleInfo name="Ship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003"/>
  <sheetViews>
    <sheetView tabSelected="1" workbookViewId="0">
      <selection activeCell="A38" sqref="A38:D38"/>
    </sheetView>
  </sheetViews>
  <sheetFormatPr defaultColWidth="14.44140625" defaultRowHeight="15" customHeight="1"/>
  <cols>
    <col min="1" max="1" width="30.33203125" customWidth="1"/>
    <col min="2" max="2" width="27.44140625" customWidth="1"/>
    <col min="3" max="4" width="15" customWidth="1"/>
    <col min="5" max="5" width="9.44140625" customWidth="1"/>
    <col min="6" max="7" width="8.6640625" customWidth="1"/>
    <col min="8" max="8" width="13.33203125" customWidth="1"/>
    <col min="9" max="9" width="8.6640625" customWidth="1"/>
    <col min="10" max="10" width="9" customWidth="1"/>
    <col min="11" max="11" width="18" customWidth="1"/>
    <col min="12" max="26" width="8.6640625" customWidth="1"/>
  </cols>
  <sheetData>
    <row r="2" spans="1:13" ht="14.4">
      <c r="A2" s="49" t="s">
        <v>0</v>
      </c>
      <c r="B2" s="50"/>
      <c r="C2" s="50"/>
      <c r="D2" s="51"/>
    </row>
    <row r="3" spans="1:13" ht="14.4">
      <c r="A3" s="1" t="s">
        <v>1</v>
      </c>
      <c r="B3" s="2" t="s">
        <v>2</v>
      </c>
      <c r="C3" s="3" t="s">
        <v>3</v>
      </c>
      <c r="D3" s="4"/>
    </row>
    <row r="4" spans="1:13" ht="14.4">
      <c r="A4" s="5" t="s">
        <v>4</v>
      </c>
      <c r="B4" s="6">
        <v>1</v>
      </c>
      <c r="C4" s="7"/>
      <c r="D4" s="4"/>
      <c r="F4" s="8"/>
    </row>
    <row r="5" spans="1:13" ht="14.4">
      <c r="A5" s="5" t="s">
        <v>5</v>
      </c>
      <c r="B5" s="9">
        <v>12.6</v>
      </c>
      <c r="C5" s="7"/>
      <c r="D5" s="4"/>
      <c r="F5" s="8" t="s">
        <v>6</v>
      </c>
    </row>
    <row r="6" spans="1:13" ht="14.4">
      <c r="A6" s="10" t="s">
        <v>7</v>
      </c>
      <c r="B6" s="11"/>
      <c r="C6" s="12"/>
      <c r="D6" s="13"/>
      <c r="F6" s="8" t="s">
        <v>8</v>
      </c>
    </row>
    <row r="7" spans="1:13" ht="14.4">
      <c r="A7" s="14"/>
      <c r="B7" s="15"/>
      <c r="C7" s="12"/>
      <c r="D7" s="13"/>
      <c r="F7" s="8" t="s">
        <v>9</v>
      </c>
    </row>
    <row r="8" spans="1:13" ht="14.4">
      <c r="A8" s="14"/>
      <c r="B8" s="15"/>
      <c r="C8" s="16" t="s">
        <v>10</v>
      </c>
      <c r="D8" s="17" t="s">
        <v>11</v>
      </c>
    </row>
    <row r="9" spans="1:13" ht="14.4">
      <c r="A9" s="18" t="s">
        <v>12</v>
      </c>
      <c r="B9" s="19" t="str">
        <f ca="1">IFERROR(__xludf.DUMMYFUNCTION("FILTER(Ships!B2:B32, Ships!A2:A32=B3)"),"Large Hull Parts III")</f>
        <v>Large Hull Parts III</v>
      </c>
      <c r="C9" s="20"/>
      <c r="D9" s="21"/>
    </row>
    <row r="10" spans="1:13" ht="14.4">
      <c r="A10" s="18" t="s">
        <v>13</v>
      </c>
      <c r="B10" s="22">
        <f ca="1">IFERROR(__xludf.DUMMYFUNCTION("FILTER(Ships!C2:C32, Ships!A2:A32=B3)*(1-(B5/100))"),4955.58)</f>
        <v>4955.58</v>
      </c>
      <c r="C10" s="23">
        <f ca="1">B10*B4</f>
        <v>4955.58</v>
      </c>
      <c r="D10" s="24">
        <f ca="1">IF(LEFT(TRIM(B9),1)="R","N/A",ROUNDUP(C10/25,0))</f>
        <v>199</v>
      </c>
      <c r="F10" s="8" t="s">
        <v>14</v>
      </c>
    </row>
    <row r="11" spans="1:13" ht="14.4">
      <c r="A11" s="14"/>
      <c r="B11" s="25"/>
      <c r="C11" s="26"/>
      <c r="D11" s="27"/>
    </row>
    <row r="12" spans="1:13" ht="14.4">
      <c r="A12" s="18" t="s">
        <v>15</v>
      </c>
      <c r="B12" s="22" t="str">
        <f ca="1">IFERROR(__xludf.DUMMYFUNCTION("FILTER(Ships!D2:D32, Ships!A2:A32=B3)"),"Large Weapon Parts III")</f>
        <v>Large Weapon Parts III</v>
      </c>
      <c r="C12" s="23"/>
      <c r="D12" s="24"/>
      <c r="E12" s="28"/>
      <c r="G12" s="29" t="s">
        <v>16</v>
      </c>
      <c r="L12" s="8" t="s">
        <v>17</v>
      </c>
      <c r="M12" s="8">
        <v>1</v>
      </c>
    </row>
    <row r="13" spans="1:13" ht="14.4">
      <c r="A13" s="18" t="s">
        <v>13</v>
      </c>
      <c r="B13" s="22">
        <f ca="1">IFERROR(__xludf.DUMMYFUNCTION("FILTER(Ships!E2:E32, Ships!A2:A32=B3)*(1-(B5/100))"),1415.88)</f>
        <v>1415.88</v>
      </c>
      <c r="C13" s="23">
        <f ca="1">B13*B4</f>
        <v>1415.88</v>
      </c>
      <c r="D13" s="24">
        <f ca="1">IF(LEFT(TRIM(B12),1)="R","N/A",ROUNDUP(C13/25,0))</f>
        <v>57</v>
      </c>
      <c r="G13" s="8" t="s">
        <v>18</v>
      </c>
      <c r="L13" s="8" t="s">
        <v>19</v>
      </c>
      <c r="M13" s="8">
        <v>1</v>
      </c>
    </row>
    <row r="14" spans="1:13" ht="14.4">
      <c r="A14" s="14"/>
      <c r="B14" s="25"/>
      <c r="C14" s="26"/>
      <c r="D14" s="27"/>
      <c r="G14" s="8" t="s">
        <v>20</v>
      </c>
    </row>
    <row r="15" spans="1:13" ht="14.4">
      <c r="A15" s="18" t="s">
        <v>21</v>
      </c>
      <c r="B15" s="22" t="str">
        <f ca="1">IFERROR(__xludf.DUMMYFUNCTION("FILTER(Ships!F2:F32, Ships!A2:A32=B3)"),"Large Machinery Parts III")</f>
        <v>Large Machinery Parts III</v>
      </c>
      <c r="C15" s="23"/>
      <c r="D15" s="24"/>
      <c r="G15" s="8" t="s">
        <v>22</v>
      </c>
      <c r="L15" s="8" t="s">
        <v>23</v>
      </c>
    </row>
    <row r="16" spans="1:13" ht="14.4">
      <c r="A16" s="30" t="s">
        <v>13</v>
      </c>
      <c r="B16" s="31">
        <f ca="1">IFERROR(__xludf.DUMMYFUNCTION("FILTER(Ships!G2:G32, Ships!A2:A32=B3)*(1-(B5/100))"),707.94)</f>
        <v>707.94</v>
      </c>
      <c r="C16" s="32">
        <f ca="1">B16*B4</f>
        <v>707.94</v>
      </c>
      <c r="D16" s="33">
        <f ca="1">IF(LEFT(TRIM(B15),1)="R","N/A",ROUNDUP(C16/25,0))</f>
        <v>29</v>
      </c>
      <c r="L16" s="8" t="s">
        <v>24</v>
      </c>
    </row>
    <row r="17" spans="1:15" ht="14.4">
      <c r="A17" s="15"/>
      <c r="B17" s="25"/>
      <c r="C17" s="26"/>
      <c r="D17" s="26"/>
      <c r="L17" s="8" t="s">
        <v>25</v>
      </c>
    </row>
    <row r="18" spans="1:15" ht="14.4">
      <c r="A18" s="52" t="s">
        <v>26</v>
      </c>
      <c r="B18" s="50"/>
      <c r="C18" s="50"/>
      <c r="D18" s="51"/>
      <c r="L18" s="8" t="s">
        <v>27</v>
      </c>
    </row>
    <row r="19" spans="1:15" ht="14.4">
      <c r="A19" s="18" t="s">
        <v>28</v>
      </c>
      <c r="B19" s="22" t="str">
        <f ca="1">IF(LEFT(TRIM(B9),1)="R","N/A",B9)</f>
        <v>Large Hull Parts III</v>
      </c>
      <c r="C19" s="23" t="s">
        <v>10</v>
      </c>
      <c r="D19" s="24" t="s">
        <v>11</v>
      </c>
    </row>
    <row r="20" spans="1:15" ht="14.4">
      <c r="A20" s="18" t="s">
        <v>29</v>
      </c>
      <c r="B20" s="22">
        <f ca="1">IF(B19="N/A", B19, C10)</f>
        <v>4955.58</v>
      </c>
      <c r="C20" s="23"/>
      <c r="D20" s="24">
        <f ca="1">IF(B20="N/A", B20, ROUNDUP(B20/25, 0))</f>
        <v>199</v>
      </c>
    </row>
    <row r="21" spans="1:15" ht="14.4">
      <c r="A21" s="14"/>
      <c r="B21" s="25"/>
      <c r="C21" s="26"/>
      <c r="D21" s="27"/>
    </row>
    <row r="22" spans="1:15" ht="14.4">
      <c r="A22" s="18" t="s">
        <v>12</v>
      </c>
      <c r="B22" s="22" t="str">
        <f ca="1">IFERROR(__xludf.DUMMYFUNCTION("FILTER(Parts!B2:B15, Parts!A2:A15=B19)"),"RU A III")</f>
        <v>RU A III</v>
      </c>
      <c r="C22" s="23"/>
      <c r="D22" s="24"/>
    </row>
    <row r="23" spans="1:15" ht="14.4">
      <c r="A23" s="18" t="s">
        <v>13</v>
      </c>
      <c r="B23" s="22">
        <f ca="1">IFERROR(__xludf.DUMMYFUNCTION("FILTER(Parts!C2:C15,Parts!A2:A15=B19)*(1-((B5+B6)/100))"),61.18)</f>
        <v>61.18</v>
      </c>
      <c r="C23" s="23">
        <f ca="1">B23*D20</f>
        <v>12174.82</v>
      </c>
      <c r="D23" s="24" t="str">
        <f ca="1">IF(LEFT(TRIM(B22),1)="R","N/A",ROUNDUP(C23/25,0))</f>
        <v>N/A</v>
      </c>
      <c r="K23" s="8" t="s">
        <v>30</v>
      </c>
      <c r="L23" s="8" t="s">
        <v>31</v>
      </c>
      <c r="M23" s="8" t="s">
        <v>32</v>
      </c>
      <c r="N23" s="8" t="s">
        <v>33</v>
      </c>
      <c r="O23" s="8" t="s">
        <v>34</v>
      </c>
    </row>
    <row r="24" spans="1:15" ht="15.75" customHeight="1">
      <c r="A24" s="14"/>
      <c r="B24" s="25"/>
      <c r="C24" s="26"/>
      <c r="D24" s="27"/>
      <c r="G24" s="8" t="s">
        <v>13</v>
      </c>
      <c r="H24" s="8" t="s">
        <v>10</v>
      </c>
      <c r="K24" s="8" t="s">
        <v>35</v>
      </c>
    </row>
    <row r="25" spans="1:15" ht="15.75" customHeight="1">
      <c r="A25" s="18" t="s">
        <v>15</v>
      </c>
      <c r="B25" s="22" t="str">
        <f ca="1">IFERROR(__xludf.DUMMYFUNCTION("FILTER(Parts!D2:D15, Parts!A2:A15=B19)"),"Large Hull Parts II")</f>
        <v>Large Hull Parts II</v>
      </c>
      <c r="C25" s="23"/>
      <c r="D25" s="24"/>
      <c r="E25" s="8" t="s">
        <v>36</v>
      </c>
      <c r="F25" s="29" t="str">
        <f ca="1">IFERROR(__xludf.DUMMYFUNCTION("FILTER(Parts!B2:B15, Parts!A2:A15=B25)"),"RU A II")</f>
        <v>RU A II</v>
      </c>
      <c r="G25" s="15">
        <f ca="1">IFERROR(__xludf.DUMMYFUNCTION("FILTER(Parts!C2:C15,Parts!A2:A15=B25)*(1-((B5+B6)/100))"),25.346)</f>
        <v>25.346</v>
      </c>
      <c r="H25" s="15">
        <f ca="1">D26*G25</f>
        <v>5297.3140000000003</v>
      </c>
      <c r="K25" s="8" t="s">
        <v>37</v>
      </c>
    </row>
    <row r="26" spans="1:15" ht="15.75" customHeight="1">
      <c r="A26" s="30" t="s">
        <v>13</v>
      </c>
      <c r="B26" s="31">
        <f ca="1">IFERROR(__xludf.DUMMYFUNCTION("FILTER(Parts!E2:E15,Parts!A2:A15=B19)*(1-((B5+B6)/100))"),26.22)</f>
        <v>26.22</v>
      </c>
      <c r="C26" s="32">
        <f ca="1">B26*D20</f>
        <v>5217.78</v>
      </c>
      <c r="D26" s="33">
        <f ca="1">IF(LEFT(TRIM(B25),1)="R","N/A",ROUNDUP(C26/25,0))</f>
        <v>209</v>
      </c>
      <c r="E26" s="8" t="s">
        <v>36</v>
      </c>
      <c r="K26" s="8" t="s">
        <v>37</v>
      </c>
    </row>
    <row r="27" spans="1:15" ht="15.75" customHeight="1">
      <c r="A27" s="15"/>
      <c r="B27" s="25"/>
      <c r="C27" s="26"/>
      <c r="D27" s="26"/>
      <c r="F27" s="29" t="str">
        <f ca="1">IFERROR(__xludf.DUMMYFUNCTION("FILTER(Parts!D2:D15, Parts!A2:A15=B25)"),"RU A I")</f>
        <v>RU A I</v>
      </c>
      <c r="G27" s="15">
        <f ca="1">IFERROR(__xludf.DUMMYFUNCTION("FILTER(Parts!E2:E15,Parts!A2:A15=B25)*(1-((B5+B6)/100))"),15.732)</f>
        <v>15.731999999999999</v>
      </c>
      <c r="H27" s="15">
        <f ca="1">G27*D26</f>
        <v>3287.9879999999998</v>
      </c>
    </row>
    <row r="28" spans="1:15" ht="15.75" customHeight="1">
      <c r="A28" s="53" t="s">
        <v>38</v>
      </c>
      <c r="B28" s="50"/>
      <c r="C28" s="50"/>
      <c r="D28" s="51"/>
    </row>
    <row r="29" spans="1:15" ht="15.75" customHeight="1">
      <c r="A29" s="18" t="s">
        <v>28</v>
      </c>
      <c r="B29" s="22" t="str">
        <f ca="1">IF(LEFT(TRIM(B12),1)="R","N/A",B12)</f>
        <v>Large Weapon Parts III</v>
      </c>
      <c r="C29" s="23" t="s">
        <v>10</v>
      </c>
      <c r="D29" s="24" t="s">
        <v>11</v>
      </c>
    </row>
    <row r="30" spans="1:15" ht="15.75" customHeight="1">
      <c r="A30" s="18" t="s">
        <v>29</v>
      </c>
      <c r="B30" s="22">
        <f ca="1">IF(B19="N/A", B29, C13)</f>
        <v>1415.88</v>
      </c>
      <c r="C30" s="23"/>
      <c r="D30" s="24">
        <f ca="1">IF(B20="N/A", B30, ROUNDUP(B30/25, 0))</f>
        <v>57</v>
      </c>
    </row>
    <row r="31" spans="1:15" ht="15.75" customHeight="1">
      <c r="A31" s="14"/>
      <c r="B31" s="25"/>
      <c r="C31" s="26"/>
      <c r="D31" s="27"/>
    </row>
    <row r="32" spans="1:15" ht="15.75" customHeight="1">
      <c r="A32" s="18" t="s">
        <v>12</v>
      </c>
      <c r="B32" s="22" t="str">
        <f ca="1">IFERROR(__xludf.DUMMYFUNCTION("FILTER(Parts!B2:B15, Parts!A2:A15=B29)"),"RU B III")</f>
        <v>RU B III</v>
      </c>
      <c r="C32" s="23"/>
      <c r="D32" s="24"/>
    </row>
    <row r="33" spans="1:8" ht="15.75" customHeight="1">
      <c r="A33" s="18" t="s">
        <v>13</v>
      </c>
      <c r="B33" s="22">
        <f ca="1">IFERROR(__xludf.DUMMYFUNCTION("FILTER(Parts!C2:C15,Parts!A2:A15=B29)*(1-((B5+B6)/100))"),61.18)</f>
        <v>61.18</v>
      </c>
      <c r="C33" s="23">
        <f ca="1">B33*D30</f>
        <v>3487.2599999999998</v>
      </c>
      <c r="D33" s="24" t="str">
        <f ca="1">IF(LEFT(TRIM(B32),1)="R","N/A",ROUNDUP(C33/25,0))</f>
        <v>N/A</v>
      </c>
    </row>
    <row r="34" spans="1:8" ht="15.75" customHeight="1">
      <c r="A34" s="14"/>
      <c r="B34" s="25"/>
      <c r="C34" s="26"/>
      <c r="D34" s="27"/>
      <c r="G34" s="8" t="s">
        <v>13</v>
      </c>
      <c r="H34" s="8" t="s">
        <v>10</v>
      </c>
    </row>
    <row r="35" spans="1:8" ht="15.75" customHeight="1">
      <c r="A35" s="18" t="s">
        <v>15</v>
      </c>
      <c r="B35" s="22" t="str">
        <f ca="1">IFERROR(__xludf.DUMMYFUNCTION("FILTER(Parts!D2:D15, Parts!A2:A15=B29)"),"Large Weapon Parts II")</f>
        <v>Large Weapon Parts II</v>
      </c>
      <c r="C35" s="23"/>
      <c r="D35" s="24"/>
      <c r="E35" s="8" t="s">
        <v>36</v>
      </c>
      <c r="F35" s="29" t="str">
        <f ca="1">IFERROR(__xludf.DUMMYFUNCTION("FILTER(Parts!B2:B15, Parts!A2:A15=B35)"),"RU B II")</f>
        <v>RU B II</v>
      </c>
      <c r="G35" s="15">
        <f ca="1">IFERROR(__xludf.DUMMYFUNCTION("FILTER(Parts!C2:C15,Parts!A2:A15=B35)*(1-((B5+B6)/100))"),25.346)</f>
        <v>25.346</v>
      </c>
      <c r="H35" s="15">
        <f ca="1">D36*G35</f>
        <v>1520.76</v>
      </c>
    </row>
    <row r="36" spans="1:8" ht="15.75" customHeight="1">
      <c r="A36" s="30" t="s">
        <v>13</v>
      </c>
      <c r="B36" s="31">
        <f ca="1">IFERROR(__xludf.DUMMYFUNCTION("FILTER(Parts!E2:E15,Parts!A2:A15=B29)*(1-((B5+B6)/100))"),26.22)</f>
        <v>26.22</v>
      </c>
      <c r="C36" s="32">
        <f ca="1">B36*D30</f>
        <v>1494.54</v>
      </c>
      <c r="D36" s="33">
        <f ca="1">IF(LEFT(TRIM(B35),1)="R","N/A",ROUNDUP(C36/25,0))</f>
        <v>60</v>
      </c>
      <c r="E36" s="8" t="s">
        <v>36</v>
      </c>
    </row>
    <row r="37" spans="1:8" ht="15.75" customHeight="1">
      <c r="A37" s="15"/>
      <c r="B37" s="25"/>
      <c r="C37" s="26"/>
      <c r="D37" s="26"/>
      <c r="F37" s="29" t="str">
        <f ca="1">IFERROR(__xludf.DUMMYFUNCTION("FILTER(Parts!D2:D15, Parts!A2:A15=B35)"),"RU B I")</f>
        <v>RU B I</v>
      </c>
      <c r="G37" s="15">
        <f ca="1">IFERROR(__xludf.DUMMYFUNCTION("FILTER(Parts!E2:E15,Parts!A2:A15=B35)*(1-((B5+B6)/100))"),15.732)</f>
        <v>15.731999999999999</v>
      </c>
      <c r="H37" s="15">
        <f ca="1">G37*D36</f>
        <v>943.92</v>
      </c>
    </row>
    <row r="38" spans="1:8" ht="15.75" customHeight="1">
      <c r="A38" s="54" t="s">
        <v>38</v>
      </c>
      <c r="B38" s="50"/>
      <c r="C38" s="50"/>
      <c r="D38" s="51"/>
    </row>
    <row r="39" spans="1:8" ht="15.75" customHeight="1">
      <c r="A39" s="18" t="s">
        <v>28</v>
      </c>
      <c r="B39" s="22" t="str">
        <f ca="1">IF(LEFT(TRIM(B15),1)="R","N/A",B15)</f>
        <v>Large Machinery Parts III</v>
      </c>
      <c r="C39" s="23" t="s">
        <v>10</v>
      </c>
      <c r="D39" s="24" t="s">
        <v>11</v>
      </c>
    </row>
    <row r="40" spans="1:8" ht="15.75" customHeight="1">
      <c r="A40" s="18" t="s">
        <v>29</v>
      </c>
      <c r="B40" s="22">
        <f ca="1">IF(B19="N/A", B39, C16)</f>
        <v>707.94</v>
      </c>
      <c r="C40" s="23"/>
      <c r="D40" s="24">
        <f ca="1">IF(B20="N/A", B40, ROUNDUP(B40/25, 0))</f>
        <v>29</v>
      </c>
    </row>
    <row r="41" spans="1:8" ht="15.75" customHeight="1">
      <c r="A41" s="14"/>
      <c r="B41" s="25"/>
      <c r="C41" s="26"/>
      <c r="D41" s="27"/>
    </row>
    <row r="42" spans="1:8" ht="15.75" customHeight="1">
      <c r="A42" s="18" t="s">
        <v>12</v>
      </c>
      <c r="B42" s="22" t="str">
        <f ca="1">IFERROR(__xludf.DUMMYFUNCTION("FILTER(Parts!B2:B15, Parts!A2:A15=B39)"),"RU C III")</f>
        <v>RU C III</v>
      </c>
      <c r="C42" s="23"/>
      <c r="D42" s="24"/>
    </row>
    <row r="43" spans="1:8" ht="15.75" customHeight="1">
      <c r="A43" s="18" t="s">
        <v>13</v>
      </c>
      <c r="B43" s="22">
        <f ca="1">IFERROR(__xludf.DUMMYFUNCTION("FILTER(Parts!C2:C15,Parts!A2:A15=B39)*(1-((B5+B6)/100))"),61.18)</f>
        <v>61.18</v>
      </c>
      <c r="C43" s="23">
        <f ca="1">B43*D40</f>
        <v>1774.22</v>
      </c>
      <c r="D43" s="24" t="str">
        <f ca="1">IF(LEFT(TRIM(B42),1)="R","N/A",ROUNDUP(C43/25,0))</f>
        <v>N/A</v>
      </c>
    </row>
    <row r="44" spans="1:8" ht="15.75" customHeight="1">
      <c r="A44" s="14"/>
      <c r="B44" s="25"/>
      <c r="C44" s="26"/>
      <c r="D44" s="27"/>
      <c r="G44" s="8" t="s">
        <v>13</v>
      </c>
      <c r="H44" s="8" t="s">
        <v>10</v>
      </c>
    </row>
    <row r="45" spans="1:8" ht="15.75" customHeight="1">
      <c r="A45" s="18" t="s">
        <v>15</v>
      </c>
      <c r="B45" s="22" t="str">
        <f ca="1">IFERROR(__xludf.DUMMYFUNCTION("FILTER(Parts!D2:D15, Parts!A2:A15=B39)"),"Large Machinery Parts II")</f>
        <v>Large Machinery Parts II</v>
      </c>
      <c r="C45" s="23"/>
      <c r="D45" s="24"/>
      <c r="E45" s="8" t="s">
        <v>36</v>
      </c>
      <c r="F45" s="28" t="str">
        <f ca="1">IFERROR(__xludf.DUMMYFUNCTION("FILTER(Parts!B2:B15, Parts!A2:A15=B45)"),"RU C II")</f>
        <v>RU C II</v>
      </c>
      <c r="G45" s="15">
        <f ca="1">IFERROR(__xludf.DUMMYFUNCTION("FILTER(Parts!C2:C15,Parts!A2:A15=B45)*(1-((B5+B6)/100))"),25.346)</f>
        <v>25.346</v>
      </c>
      <c r="H45" s="15">
        <f ca="1">D46*G45</f>
        <v>785.726</v>
      </c>
    </row>
    <row r="46" spans="1:8" ht="15.75" customHeight="1">
      <c r="A46" s="30" t="s">
        <v>13</v>
      </c>
      <c r="B46" s="31">
        <f ca="1">IFERROR(__xludf.DUMMYFUNCTION("FILTER(Parts!E2:E15,Parts!A2:A15=B39)*(1-((B5+B6)/100))"),26.22)</f>
        <v>26.22</v>
      </c>
      <c r="C46" s="32">
        <f ca="1">B46*D40</f>
        <v>760.38</v>
      </c>
      <c r="D46" s="33">
        <f ca="1">IF(LEFT(TRIM(B45),1)="R","N/A",ROUNDUP(C46/25,0))</f>
        <v>31</v>
      </c>
      <c r="E46" s="8" t="s">
        <v>36</v>
      </c>
      <c r="G46" s="15"/>
    </row>
    <row r="47" spans="1:8" ht="15.75" customHeight="1">
      <c r="C47" s="7"/>
      <c r="D47" s="7"/>
      <c r="F47" s="28" t="str">
        <f ca="1">IFERROR(__xludf.DUMMYFUNCTION("FILTER(Parts!D2:D15, Parts!A2:A15=B45)"),"RU C I")</f>
        <v>RU C I</v>
      </c>
      <c r="G47" s="15">
        <f ca="1">IFERROR(__xludf.DUMMYFUNCTION("FILTER(Parts!E2:E15,Parts!A2:A15=B45)*(1-((B5+B6)/100))"),15.732)</f>
        <v>15.731999999999999</v>
      </c>
      <c r="H47" s="15">
        <f ca="1">G47*D46</f>
        <v>487.69200000000001</v>
      </c>
    </row>
    <row r="48" spans="1:8" ht="15.75" customHeight="1">
      <c r="C48" s="7"/>
      <c r="D48" s="7"/>
    </row>
    <row r="49" spans="3:4" ht="15.75" customHeight="1">
      <c r="C49" s="7"/>
      <c r="D49" s="7"/>
    </row>
    <row r="50" spans="3:4" ht="15.75" customHeight="1">
      <c r="C50" s="7"/>
      <c r="D50" s="7"/>
    </row>
    <row r="51" spans="3:4" ht="15.75" customHeight="1">
      <c r="C51" s="7"/>
      <c r="D51" s="7"/>
    </row>
    <row r="52" spans="3:4" ht="15.75" customHeight="1">
      <c r="C52" s="7"/>
      <c r="D52" s="7"/>
    </row>
    <row r="53" spans="3:4" ht="15.75" customHeight="1">
      <c r="C53" s="7"/>
      <c r="D53" s="7"/>
    </row>
    <row r="54" spans="3:4" ht="15.75" customHeight="1">
      <c r="C54" s="7"/>
      <c r="D54" s="7"/>
    </row>
    <row r="55" spans="3:4" ht="15.75" customHeight="1">
      <c r="C55" s="7"/>
      <c r="D55" s="7"/>
    </row>
    <row r="56" spans="3:4" ht="15.75" customHeight="1">
      <c r="C56" s="7"/>
      <c r="D56" s="7"/>
    </row>
    <row r="57" spans="3:4" ht="15.75" customHeight="1">
      <c r="C57" s="7"/>
      <c r="D57" s="7"/>
    </row>
    <row r="58" spans="3:4" ht="15.75" customHeight="1">
      <c r="C58" s="7"/>
      <c r="D58" s="7"/>
    </row>
    <row r="59" spans="3:4" ht="15.75" customHeight="1">
      <c r="C59" s="7"/>
      <c r="D59" s="7"/>
    </row>
    <row r="60" spans="3:4" ht="15.75" customHeight="1">
      <c r="C60" s="7"/>
      <c r="D60" s="7"/>
    </row>
    <row r="61" spans="3:4" ht="15.75" customHeight="1">
      <c r="C61" s="7"/>
      <c r="D61" s="7"/>
    </row>
    <row r="62" spans="3:4" ht="15.75" customHeight="1">
      <c r="C62" s="7"/>
      <c r="D62" s="7"/>
    </row>
    <row r="63" spans="3:4" ht="15.75" customHeight="1">
      <c r="C63" s="7"/>
      <c r="D63" s="7"/>
    </row>
    <row r="64" spans="3:4" ht="15.75" customHeight="1">
      <c r="C64" s="7"/>
      <c r="D64" s="7"/>
    </row>
    <row r="65" spans="3:4" ht="15.75" customHeight="1">
      <c r="C65" s="7"/>
      <c r="D65" s="7"/>
    </row>
    <row r="66" spans="3:4" ht="15.75" customHeight="1">
      <c r="C66" s="7"/>
      <c r="D66" s="7"/>
    </row>
    <row r="67" spans="3:4" ht="15.75" customHeight="1">
      <c r="C67" s="7"/>
      <c r="D67" s="7"/>
    </row>
    <row r="68" spans="3:4" ht="15.75" customHeight="1">
      <c r="C68" s="7"/>
      <c r="D68" s="7"/>
    </row>
    <row r="69" spans="3:4" ht="15.75" customHeight="1">
      <c r="C69" s="7"/>
      <c r="D69" s="7"/>
    </row>
    <row r="70" spans="3:4" ht="15.75" customHeight="1">
      <c r="C70" s="7"/>
      <c r="D70" s="7"/>
    </row>
    <row r="71" spans="3:4" ht="15.75" customHeight="1">
      <c r="C71" s="7"/>
      <c r="D71" s="7"/>
    </row>
    <row r="72" spans="3:4" ht="15.75" customHeight="1">
      <c r="C72" s="7"/>
      <c r="D72" s="7"/>
    </row>
    <row r="73" spans="3:4" ht="15.75" customHeight="1">
      <c r="C73" s="7"/>
      <c r="D73" s="7"/>
    </row>
    <row r="74" spans="3:4" ht="15.75" customHeight="1">
      <c r="C74" s="7"/>
      <c r="D74" s="7"/>
    </row>
    <row r="75" spans="3:4" ht="15.75" customHeight="1">
      <c r="C75" s="7"/>
      <c r="D75" s="7"/>
    </row>
    <row r="76" spans="3:4" ht="15.75" customHeight="1">
      <c r="C76" s="7"/>
      <c r="D76" s="7"/>
    </row>
    <row r="77" spans="3:4" ht="15.75" customHeight="1">
      <c r="C77" s="7"/>
      <c r="D77" s="7"/>
    </row>
    <row r="78" spans="3:4" ht="15.75" customHeight="1">
      <c r="C78" s="7"/>
      <c r="D78" s="7"/>
    </row>
    <row r="79" spans="3:4" ht="15.75" customHeight="1">
      <c r="C79" s="7"/>
      <c r="D79" s="7"/>
    </row>
    <row r="80" spans="3:4" ht="15.75" customHeight="1">
      <c r="C80" s="7"/>
      <c r="D80" s="7"/>
    </row>
    <row r="81" spans="3:4" ht="15.75" customHeight="1">
      <c r="C81" s="7"/>
      <c r="D81" s="7"/>
    </row>
    <row r="82" spans="3:4" ht="15.75" customHeight="1">
      <c r="C82" s="7"/>
      <c r="D82" s="7"/>
    </row>
    <row r="83" spans="3:4" ht="15.75" customHeight="1">
      <c r="C83" s="7"/>
      <c r="D83" s="7"/>
    </row>
    <row r="84" spans="3:4" ht="15.75" customHeight="1">
      <c r="C84" s="7"/>
      <c r="D84" s="7"/>
    </row>
    <row r="85" spans="3:4" ht="15.75" customHeight="1">
      <c r="C85" s="7"/>
      <c r="D85" s="7"/>
    </row>
    <row r="86" spans="3:4" ht="15.75" customHeight="1">
      <c r="C86" s="7"/>
      <c r="D86" s="7"/>
    </row>
    <row r="87" spans="3:4" ht="15.75" customHeight="1">
      <c r="C87" s="7"/>
      <c r="D87" s="7"/>
    </row>
    <row r="88" spans="3:4" ht="15.75" customHeight="1">
      <c r="C88" s="7"/>
      <c r="D88" s="7"/>
    </row>
    <row r="89" spans="3:4" ht="15.75" customHeight="1">
      <c r="C89" s="7"/>
      <c r="D89" s="7"/>
    </row>
    <row r="90" spans="3:4" ht="15.75" customHeight="1">
      <c r="C90" s="7"/>
      <c r="D90" s="7"/>
    </row>
    <row r="91" spans="3:4" ht="15.75" customHeight="1">
      <c r="C91" s="7"/>
      <c r="D91" s="7"/>
    </row>
    <row r="92" spans="3:4" ht="15.75" customHeight="1">
      <c r="C92" s="7"/>
      <c r="D92" s="7"/>
    </row>
    <row r="93" spans="3:4" ht="15.75" customHeight="1">
      <c r="C93" s="7"/>
      <c r="D93" s="7"/>
    </row>
    <row r="94" spans="3:4" ht="15.75" customHeight="1">
      <c r="C94" s="7"/>
      <c r="D94" s="7"/>
    </row>
    <row r="95" spans="3:4" ht="15.75" customHeight="1">
      <c r="C95" s="7"/>
      <c r="D95" s="7"/>
    </row>
    <row r="96" spans="3:4" ht="15.75" customHeight="1">
      <c r="C96" s="7"/>
      <c r="D96" s="7"/>
    </row>
    <row r="97" spans="3:4" ht="15.75" customHeight="1">
      <c r="C97" s="7"/>
      <c r="D97" s="7"/>
    </row>
    <row r="98" spans="3:4" ht="15.75" customHeight="1">
      <c r="C98" s="7"/>
      <c r="D98" s="7"/>
    </row>
    <row r="99" spans="3:4" ht="15.75" customHeight="1">
      <c r="C99" s="7"/>
      <c r="D99" s="7"/>
    </row>
    <row r="100" spans="3:4" ht="15.75" customHeight="1">
      <c r="C100" s="7"/>
      <c r="D100" s="7"/>
    </row>
    <row r="101" spans="3:4" ht="15.75" customHeight="1">
      <c r="C101" s="7"/>
      <c r="D101" s="7"/>
    </row>
    <row r="102" spans="3:4" ht="15.75" customHeight="1">
      <c r="C102" s="7"/>
      <c r="D102" s="7"/>
    </row>
    <row r="103" spans="3:4" ht="15.75" customHeight="1">
      <c r="C103" s="7"/>
      <c r="D103" s="7"/>
    </row>
    <row r="104" spans="3:4" ht="15.75" customHeight="1">
      <c r="C104" s="7"/>
      <c r="D104" s="7"/>
    </row>
    <row r="105" spans="3:4" ht="15.75" customHeight="1">
      <c r="C105" s="7"/>
      <c r="D105" s="7"/>
    </row>
    <row r="106" spans="3:4" ht="15.75" customHeight="1">
      <c r="C106" s="7"/>
      <c r="D106" s="7"/>
    </row>
    <row r="107" spans="3:4" ht="15.75" customHeight="1">
      <c r="C107" s="7"/>
      <c r="D107" s="7"/>
    </row>
    <row r="108" spans="3:4" ht="15.75" customHeight="1">
      <c r="C108" s="7"/>
      <c r="D108" s="7"/>
    </row>
    <row r="109" spans="3:4" ht="15.75" customHeight="1">
      <c r="C109" s="7"/>
      <c r="D109" s="7"/>
    </row>
    <row r="110" spans="3:4" ht="15.75" customHeight="1">
      <c r="C110" s="7"/>
      <c r="D110" s="7"/>
    </row>
    <row r="111" spans="3:4" ht="15.75" customHeight="1">
      <c r="C111" s="7"/>
      <c r="D111" s="7"/>
    </row>
    <row r="112" spans="3:4" ht="15.75" customHeight="1">
      <c r="C112" s="7"/>
      <c r="D112" s="7"/>
    </row>
    <row r="113" spans="3:4" ht="15.75" customHeight="1">
      <c r="C113" s="7"/>
      <c r="D113" s="7"/>
    </row>
    <row r="114" spans="3:4" ht="15.75" customHeight="1">
      <c r="C114" s="7"/>
      <c r="D114" s="7"/>
    </row>
    <row r="115" spans="3:4" ht="15.75" customHeight="1">
      <c r="C115" s="7"/>
      <c r="D115" s="7"/>
    </row>
    <row r="116" spans="3:4" ht="15.75" customHeight="1">
      <c r="C116" s="7"/>
      <c r="D116" s="7"/>
    </row>
    <row r="117" spans="3:4" ht="15.75" customHeight="1">
      <c r="C117" s="7"/>
      <c r="D117" s="7"/>
    </row>
    <row r="118" spans="3:4" ht="15.75" customHeight="1">
      <c r="C118" s="7"/>
      <c r="D118" s="7"/>
    </row>
    <row r="119" spans="3:4" ht="15.75" customHeight="1">
      <c r="C119" s="7"/>
      <c r="D119" s="7"/>
    </row>
    <row r="120" spans="3:4" ht="15.75" customHeight="1">
      <c r="C120" s="7"/>
      <c r="D120" s="7"/>
    </row>
    <row r="121" spans="3:4" ht="15.75" customHeight="1">
      <c r="C121" s="7"/>
      <c r="D121" s="7"/>
    </row>
    <row r="122" spans="3:4" ht="15.75" customHeight="1">
      <c r="C122" s="7"/>
      <c r="D122" s="7"/>
    </row>
    <row r="123" spans="3:4" ht="15.75" customHeight="1">
      <c r="C123" s="7"/>
      <c r="D123" s="7"/>
    </row>
    <row r="124" spans="3:4" ht="15.75" customHeight="1">
      <c r="C124" s="7"/>
      <c r="D124" s="7"/>
    </row>
    <row r="125" spans="3:4" ht="15.75" customHeight="1">
      <c r="C125" s="7"/>
      <c r="D125" s="7"/>
    </row>
    <row r="126" spans="3:4" ht="15.75" customHeight="1">
      <c r="C126" s="7"/>
      <c r="D126" s="7"/>
    </row>
    <row r="127" spans="3:4" ht="15.75" customHeight="1">
      <c r="C127" s="7"/>
      <c r="D127" s="7"/>
    </row>
    <row r="128" spans="3:4" ht="15.75" customHeight="1">
      <c r="C128" s="7"/>
      <c r="D128" s="7"/>
    </row>
    <row r="129" spans="3:4" ht="15.75" customHeight="1">
      <c r="C129" s="7"/>
      <c r="D129" s="7"/>
    </row>
    <row r="130" spans="3:4" ht="15.75" customHeight="1">
      <c r="C130" s="7"/>
      <c r="D130" s="7"/>
    </row>
    <row r="131" spans="3:4" ht="15.75" customHeight="1">
      <c r="C131" s="7"/>
      <c r="D131" s="7"/>
    </row>
    <row r="132" spans="3:4" ht="15.75" customHeight="1">
      <c r="C132" s="7"/>
      <c r="D132" s="7"/>
    </row>
    <row r="133" spans="3:4" ht="15.75" customHeight="1">
      <c r="C133" s="7"/>
      <c r="D133" s="7"/>
    </row>
    <row r="134" spans="3:4" ht="15.75" customHeight="1">
      <c r="C134" s="7"/>
      <c r="D134" s="7"/>
    </row>
    <row r="135" spans="3:4" ht="15.75" customHeight="1">
      <c r="C135" s="7"/>
      <c r="D135" s="7"/>
    </row>
    <row r="136" spans="3:4" ht="15.75" customHeight="1">
      <c r="C136" s="7"/>
      <c r="D136" s="7"/>
    </row>
    <row r="137" spans="3:4" ht="15.75" customHeight="1">
      <c r="C137" s="7"/>
      <c r="D137" s="7"/>
    </row>
    <row r="138" spans="3:4" ht="15.75" customHeight="1">
      <c r="C138" s="7"/>
      <c r="D138" s="7"/>
    </row>
    <row r="139" spans="3:4" ht="15.75" customHeight="1">
      <c r="C139" s="7"/>
      <c r="D139" s="7"/>
    </row>
    <row r="140" spans="3:4" ht="15.75" customHeight="1">
      <c r="C140" s="7"/>
      <c r="D140" s="7"/>
    </row>
    <row r="141" spans="3:4" ht="15.75" customHeight="1">
      <c r="C141" s="7"/>
      <c r="D141" s="7"/>
    </row>
    <row r="142" spans="3:4" ht="15.75" customHeight="1">
      <c r="C142" s="7"/>
      <c r="D142" s="7"/>
    </row>
    <row r="143" spans="3:4" ht="15.75" customHeight="1">
      <c r="C143" s="7"/>
      <c r="D143" s="7"/>
    </row>
    <row r="144" spans="3:4" ht="15.75" customHeight="1">
      <c r="C144" s="7"/>
      <c r="D144" s="7"/>
    </row>
    <row r="145" spans="3:4" ht="15.75" customHeight="1">
      <c r="C145" s="7"/>
      <c r="D145" s="7"/>
    </row>
    <row r="146" spans="3:4" ht="15.75" customHeight="1">
      <c r="C146" s="7"/>
      <c r="D146" s="7"/>
    </row>
    <row r="147" spans="3:4" ht="15.75" customHeight="1">
      <c r="C147" s="7"/>
      <c r="D147" s="7"/>
    </row>
    <row r="148" spans="3:4" ht="15.75" customHeight="1">
      <c r="C148" s="7"/>
      <c r="D148" s="7"/>
    </row>
    <row r="149" spans="3:4" ht="15.75" customHeight="1">
      <c r="C149" s="7"/>
      <c r="D149" s="7"/>
    </row>
    <row r="150" spans="3:4" ht="15.75" customHeight="1">
      <c r="C150" s="7"/>
      <c r="D150" s="7"/>
    </row>
    <row r="151" spans="3:4" ht="15.75" customHeight="1">
      <c r="C151" s="7"/>
      <c r="D151" s="7"/>
    </row>
    <row r="152" spans="3:4" ht="15.75" customHeight="1">
      <c r="C152" s="7"/>
      <c r="D152" s="7"/>
    </row>
    <row r="153" spans="3:4" ht="15.75" customHeight="1">
      <c r="C153" s="7"/>
      <c r="D153" s="7"/>
    </row>
    <row r="154" spans="3:4" ht="15.75" customHeight="1">
      <c r="C154" s="7"/>
      <c r="D154" s="7"/>
    </row>
    <row r="155" spans="3:4" ht="15.75" customHeight="1">
      <c r="C155" s="7"/>
      <c r="D155" s="7"/>
    </row>
    <row r="156" spans="3:4" ht="15.75" customHeight="1">
      <c r="C156" s="7"/>
      <c r="D156" s="7"/>
    </row>
    <row r="157" spans="3:4" ht="15.75" customHeight="1">
      <c r="C157" s="7"/>
      <c r="D157" s="7"/>
    </row>
    <row r="158" spans="3:4" ht="15.75" customHeight="1">
      <c r="C158" s="7"/>
      <c r="D158" s="7"/>
    </row>
    <row r="159" spans="3:4" ht="15.75" customHeight="1">
      <c r="C159" s="7"/>
      <c r="D159" s="7"/>
    </row>
    <row r="160" spans="3:4" ht="15.75" customHeight="1">
      <c r="C160" s="7"/>
      <c r="D160" s="7"/>
    </row>
    <row r="161" spans="3:4" ht="15.75" customHeight="1">
      <c r="C161" s="7"/>
      <c r="D161" s="7"/>
    </row>
    <row r="162" spans="3:4" ht="15.75" customHeight="1">
      <c r="C162" s="7"/>
      <c r="D162" s="7"/>
    </row>
    <row r="163" spans="3:4" ht="15.75" customHeight="1">
      <c r="C163" s="7"/>
      <c r="D163" s="7"/>
    </row>
    <row r="164" spans="3:4" ht="15.75" customHeight="1">
      <c r="C164" s="7"/>
      <c r="D164" s="7"/>
    </row>
    <row r="165" spans="3:4" ht="15.75" customHeight="1">
      <c r="C165" s="7"/>
      <c r="D165" s="7"/>
    </row>
    <row r="166" spans="3:4" ht="15.75" customHeight="1">
      <c r="C166" s="7"/>
      <c r="D166" s="7"/>
    </row>
    <row r="167" spans="3:4" ht="15.75" customHeight="1">
      <c r="C167" s="7"/>
      <c r="D167" s="7"/>
    </row>
    <row r="168" spans="3:4" ht="15.75" customHeight="1">
      <c r="C168" s="7"/>
      <c r="D168" s="7"/>
    </row>
    <row r="169" spans="3:4" ht="15.75" customHeight="1">
      <c r="C169" s="7"/>
      <c r="D169" s="7"/>
    </row>
    <row r="170" spans="3:4" ht="15.75" customHeight="1">
      <c r="C170" s="7"/>
      <c r="D170" s="7"/>
    </row>
    <row r="171" spans="3:4" ht="15.75" customHeight="1">
      <c r="C171" s="7"/>
      <c r="D171" s="7"/>
    </row>
    <row r="172" spans="3:4" ht="15.75" customHeight="1">
      <c r="C172" s="7"/>
      <c r="D172" s="7"/>
    </row>
    <row r="173" spans="3:4" ht="15.75" customHeight="1">
      <c r="C173" s="7"/>
      <c r="D173" s="7"/>
    </row>
    <row r="174" spans="3:4" ht="15.75" customHeight="1">
      <c r="C174" s="7"/>
      <c r="D174" s="7"/>
    </row>
    <row r="175" spans="3:4" ht="15.75" customHeight="1">
      <c r="C175" s="7"/>
      <c r="D175" s="7"/>
    </row>
    <row r="176" spans="3:4" ht="15.75" customHeight="1">
      <c r="C176" s="7"/>
      <c r="D176" s="7"/>
    </row>
    <row r="177" spans="3:4" ht="15.75" customHeight="1">
      <c r="C177" s="7"/>
      <c r="D177" s="7"/>
    </row>
    <row r="178" spans="3:4" ht="15.75" customHeight="1">
      <c r="C178" s="7"/>
      <c r="D178" s="7"/>
    </row>
    <row r="179" spans="3:4" ht="15.75" customHeight="1">
      <c r="C179" s="7"/>
      <c r="D179" s="7"/>
    </row>
    <row r="180" spans="3:4" ht="15.75" customHeight="1">
      <c r="C180" s="7"/>
      <c r="D180" s="7"/>
    </row>
    <row r="181" spans="3:4" ht="15.75" customHeight="1">
      <c r="C181" s="7"/>
      <c r="D181" s="7"/>
    </row>
    <row r="182" spans="3:4" ht="15.75" customHeight="1">
      <c r="C182" s="7"/>
      <c r="D182" s="7"/>
    </row>
    <row r="183" spans="3:4" ht="15.75" customHeight="1">
      <c r="C183" s="7"/>
      <c r="D183" s="7"/>
    </row>
    <row r="184" spans="3:4" ht="15.75" customHeight="1">
      <c r="C184" s="7"/>
      <c r="D184" s="7"/>
    </row>
    <row r="185" spans="3:4" ht="15.75" customHeight="1">
      <c r="C185" s="7"/>
      <c r="D185" s="7"/>
    </row>
    <row r="186" spans="3:4" ht="15.75" customHeight="1">
      <c r="C186" s="7"/>
      <c r="D186" s="7"/>
    </row>
    <row r="187" spans="3:4" ht="15.75" customHeight="1">
      <c r="C187" s="7"/>
      <c r="D187" s="7"/>
    </row>
    <row r="188" spans="3:4" ht="15.75" customHeight="1">
      <c r="C188" s="7"/>
      <c r="D188" s="7"/>
    </row>
    <row r="189" spans="3:4" ht="15.75" customHeight="1">
      <c r="C189" s="7"/>
      <c r="D189" s="7"/>
    </row>
    <row r="190" spans="3:4" ht="15.75" customHeight="1">
      <c r="C190" s="7"/>
      <c r="D190" s="7"/>
    </row>
    <row r="191" spans="3:4" ht="15.75" customHeight="1">
      <c r="C191" s="7"/>
      <c r="D191" s="7"/>
    </row>
    <row r="192" spans="3:4" ht="15.75" customHeight="1">
      <c r="C192" s="7"/>
      <c r="D192" s="7"/>
    </row>
    <row r="193" spans="3:4" ht="15.75" customHeight="1">
      <c r="C193" s="7"/>
      <c r="D193" s="7"/>
    </row>
    <row r="194" spans="3:4" ht="15.75" customHeight="1">
      <c r="C194" s="7"/>
      <c r="D194" s="7"/>
    </row>
    <row r="195" spans="3:4" ht="15.75" customHeight="1">
      <c r="C195" s="7"/>
      <c r="D195" s="7"/>
    </row>
    <row r="196" spans="3:4" ht="15.75" customHeight="1">
      <c r="C196" s="7"/>
      <c r="D196" s="7"/>
    </row>
    <row r="197" spans="3:4" ht="15.75" customHeight="1">
      <c r="C197" s="7"/>
      <c r="D197" s="7"/>
    </row>
    <row r="198" spans="3:4" ht="15.75" customHeight="1">
      <c r="C198" s="7"/>
      <c r="D198" s="7"/>
    </row>
    <row r="199" spans="3:4" ht="15.75" customHeight="1">
      <c r="C199" s="7"/>
      <c r="D199" s="7"/>
    </row>
    <row r="200" spans="3:4" ht="15.75" customHeight="1">
      <c r="C200" s="7"/>
      <c r="D200" s="7"/>
    </row>
    <row r="201" spans="3:4" ht="15.75" customHeight="1">
      <c r="C201" s="7"/>
      <c r="D201" s="7"/>
    </row>
    <row r="202" spans="3:4" ht="15.75" customHeight="1">
      <c r="C202" s="7"/>
      <c r="D202" s="7"/>
    </row>
    <row r="203" spans="3:4" ht="15.75" customHeight="1">
      <c r="C203" s="7"/>
      <c r="D203" s="7"/>
    </row>
    <row r="204" spans="3:4" ht="15.75" customHeight="1">
      <c r="C204" s="7"/>
      <c r="D204" s="7"/>
    </row>
    <row r="205" spans="3:4" ht="15.75" customHeight="1">
      <c r="C205" s="7"/>
      <c r="D205" s="7"/>
    </row>
    <row r="206" spans="3:4" ht="15.75" customHeight="1">
      <c r="C206" s="7"/>
      <c r="D206" s="7"/>
    </row>
    <row r="207" spans="3:4" ht="15.75" customHeight="1">
      <c r="C207" s="7"/>
      <c r="D207" s="7"/>
    </row>
    <row r="208" spans="3:4" ht="15.75" customHeight="1">
      <c r="C208" s="7"/>
      <c r="D208" s="7"/>
    </row>
    <row r="209" spans="3:4" ht="15.75" customHeight="1">
      <c r="C209" s="7"/>
      <c r="D209" s="7"/>
    </row>
    <row r="210" spans="3:4" ht="15.75" customHeight="1">
      <c r="C210" s="7"/>
      <c r="D210" s="7"/>
    </row>
    <row r="211" spans="3:4" ht="15.75" customHeight="1">
      <c r="C211" s="7"/>
      <c r="D211" s="7"/>
    </row>
    <row r="212" spans="3:4" ht="15.75" customHeight="1">
      <c r="C212" s="7"/>
      <c r="D212" s="7"/>
    </row>
    <row r="213" spans="3:4" ht="15.75" customHeight="1">
      <c r="C213" s="7"/>
      <c r="D213" s="7"/>
    </row>
    <row r="214" spans="3:4" ht="15.75" customHeight="1">
      <c r="C214" s="7"/>
      <c r="D214" s="7"/>
    </row>
    <row r="215" spans="3:4" ht="15.75" customHeight="1">
      <c r="C215" s="7"/>
      <c r="D215" s="7"/>
    </row>
    <row r="216" spans="3:4" ht="15.75" customHeight="1">
      <c r="C216" s="7"/>
      <c r="D216" s="7"/>
    </row>
    <row r="217" spans="3:4" ht="15.75" customHeight="1">
      <c r="C217" s="7"/>
      <c r="D217" s="7"/>
    </row>
    <row r="218" spans="3:4" ht="15.75" customHeight="1">
      <c r="C218" s="7"/>
      <c r="D218" s="7"/>
    </row>
    <row r="219" spans="3:4" ht="15.75" customHeight="1">
      <c r="C219" s="7"/>
      <c r="D219" s="7"/>
    </row>
    <row r="220" spans="3:4" ht="15.75" customHeight="1">
      <c r="C220" s="7"/>
      <c r="D220" s="7"/>
    </row>
    <row r="221" spans="3:4" ht="15.75" customHeight="1">
      <c r="C221" s="7"/>
      <c r="D221" s="7"/>
    </row>
    <row r="222" spans="3:4" ht="15.75" customHeight="1">
      <c r="C222" s="7"/>
      <c r="D222" s="7"/>
    </row>
    <row r="223" spans="3:4" ht="15.75" customHeight="1">
      <c r="C223" s="7"/>
      <c r="D223" s="7"/>
    </row>
    <row r="224" spans="3:4" ht="15.75" customHeight="1">
      <c r="C224" s="7"/>
      <c r="D224" s="7"/>
    </row>
    <row r="225" spans="3:4" ht="15.75" customHeight="1">
      <c r="C225" s="7"/>
      <c r="D225" s="7"/>
    </row>
    <row r="226" spans="3:4" ht="15.75" customHeight="1">
      <c r="C226" s="7"/>
      <c r="D226" s="7"/>
    </row>
    <row r="227" spans="3:4" ht="15.75" customHeight="1">
      <c r="C227" s="7"/>
      <c r="D227" s="7"/>
    </row>
    <row r="228" spans="3:4" ht="15.75" customHeight="1">
      <c r="C228" s="7"/>
      <c r="D228" s="7"/>
    </row>
    <row r="229" spans="3:4" ht="15.75" customHeight="1">
      <c r="C229" s="7"/>
      <c r="D229" s="7"/>
    </row>
    <row r="230" spans="3:4" ht="15.75" customHeight="1">
      <c r="C230" s="7"/>
      <c r="D230" s="7"/>
    </row>
    <row r="231" spans="3:4" ht="15.75" customHeight="1">
      <c r="C231" s="7"/>
      <c r="D231" s="7"/>
    </row>
    <row r="232" spans="3:4" ht="15.75" customHeight="1">
      <c r="C232" s="7"/>
      <c r="D232" s="7"/>
    </row>
    <row r="233" spans="3:4" ht="15.75" customHeight="1">
      <c r="C233" s="7"/>
      <c r="D233" s="7"/>
    </row>
    <row r="234" spans="3:4" ht="15.75" customHeight="1">
      <c r="C234" s="7"/>
      <c r="D234" s="7"/>
    </row>
    <row r="235" spans="3:4" ht="15.75" customHeight="1">
      <c r="C235" s="7"/>
      <c r="D235" s="7"/>
    </row>
    <row r="236" spans="3:4" ht="15.75" customHeight="1">
      <c r="C236" s="7"/>
      <c r="D236" s="7"/>
    </row>
    <row r="237" spans="3:4" ht="15.75" customHeight="1">
      <c r="C237" s="7"/>
      <c r="D237" s="7"/>
    </row>
    <row r="238" spans="3:4" ht="15.75" customHeight="1">
      <c r="C238" s="7"/>
      <c r="D238" s="7"/>
    </row>
    <row r="239" spans="3:4" ht="15.75" customHeight="1">
      <c r="C239" s="7"/>
      <c r="D239" s="7"/>
    </row>
    <row r="240" spans="3:4" ht="15.75" customHeight="1">
      <c r="C240" s="7"/>
      <c r="D240" s="7"/>
    </row>
    <row r="241" spans="3:4" ht="15.75" customHeight="1">
      <c r="C241" s="7"/>
      <c r="D241" s="7"/>
    </row>
    <row r="242" spans="3:4" ht="15.75" customHeight="1">
      <c r="C242" s="7"/>
      <c r="D242" s="7"/>
    </row>
    <row r="243" spans="3:4" ht="15.75" customHeight="1">
      <c r="C243" s="7"/>
      <c r="D243" s="7"/>
    </row>
    <row r="244" spans="3:4" ht="15.75" customHeight="1">
      <c r="C244" s="7"/>
      <c r="D244" s="7"/>
    </row>
    <row r="245" spans="3:4" ht="15.75" customHeight="1">
      <c r="C245" s="7"/>
      <c r="D245" s="7"/>
    </row>
    <row r="246" spans="3:4" ht="15.75" customHeight="1">
      <c r="C246" s="7"/>
      <c r="D246" s="7"/>
    </row>
    <row r="247" spans="3:4" ht="15.75" customHeight="1">
      <c r="C247" s="7"/>
      <c r="D247" s="7"/>
    </row>
    <row r="248" spans="3:4" ht="15.75" customHeight="1">
      <c r="C248" s="7"/>
      <c r="D248" s="7"/>
    </row>
    <row r="249" spans="3:4" ht="15.75" customHeight="1">
      <c r="C249" s="7"/>
      <c r="D249" s="7"/>
    </row>
    <row r="250" spans="3:4" ht="15.75" customHeight="1">
      <c r="C250" s="7"/>
      <c r="D250" s="7"/>
    </row>
    <row r="251" spans="3:4" ht="15.75" customHeight="1">
      <c r="C251" s="7"/>
      <c r="D251" s="7"/>
    </row>
    <row r="252" spans="3:4" ht="15.75" customHeight="1">
      <c r="C252" s="7"/>
      <c r="D252" s="7"/>
    </row>
    <row r="253" spans="3:4" ht="15.75" customHeight="1">
      <c r="C253" s="7"/>
      <c r="D253" s="7"/>
    </row>
    <row r="254" spans="3:4" ht="15.75" customHeight="1">
      <c r="C254" s="7"/>
      <c r="D254" s="7"/>
    </row>
    <row r="255" spans="3:4" ht="15.75" customHeight="1">
      <c r="C255" s="7"/>
      <c r="D255" s="7"/>
    </row>
    <row r="256" spans="3:4" ht="15.75" customHeight="1">
      <c r="C256" s="7"/>
      <c r="D256" s="7"/>
    </row>
    <row r="257" spans="3:4" ht="15.75" customHeight="1">
      <c r="C257" s="7"/>
      <c r="D257" s="7"/>
    </row>
    <row r="258" spans="3:4" ht="15.75" customHeight="1">
      <c r="C258" s="7"/>
      <c r="D258" s="7"/>
    </row>
    <row r="259" spans="3:4" ht="15.75" customHeight="1">
      <c r="C259" s="7"/>
      <c r="D259" s="7"/>
    </row>
    <row r="260" spans="3:4" ht="15.75" customHeight="1">
      <c r="C260" s="7"/>
      <c r="D260" s="7"/>
    </row>
    <row r="261" spans="3:4" ht="15.75" customHeight="1">
      <c r="C261" s="7"/>
      <c r="D261" s="7"/>
    </row>
    <row r="262" spans="3:4" ht="15.75" customHeight="1">
      <c r="C262" s="7"/>
      <c r="D262" s="7"/>
    </row>
    <row r="263" spans="3:4" ht="15.75" customHeight="1">
      <c r="C263" s="7"/>
      <c r="D263" s="7"/>
    </row>
    <row r="264" spans="3:4" ht="15.75" customHeight="1">
      <c r="C264" s="7"/>
      <c r="D264" s="7"/>
    </row>
    <row r="265" spans="3:4" ht="15.75" customHeight="1">
      <c r="C265" s="7"/>
      <c r="D265" s="7"/>
    </row>
    <row r="266" spans="3:4" ht="15.75" customHeight="1">
      <c r="C266" s="7"/>
      <c r="D266" s="7"/>
    </row>
    <row r="267" spans="3:4" ht="15.75" customHeight="1">
      <c r="C267" s="7"/>
      <c r="D267" s="7"/>
    </row>
    <row r="268" spans="3:4" ht="15.75" customHeight="1">
      <c r="C268" s="7"/>
      <c r="D268" s="7"/>
    </row>
    <row r="269" spans="3:4" ht="15.75" customHeight="1">
      <c r="C269" s="7"/>
      <c r="D269" s="7"/>
    </row>
    <row r="270" spans="3:4" ht="15.75" customHeight="1">
      <c r="C270" s="7"/>
      <c r="D270" s="7"/>
    </row>
    <row r="271" spans="3:4" ht="15.75" customHeight="1">
      <c r="C271" s="7"/>
      <c r="D271" s="7"/>
    </row>
    <row r="272" spans="3:4" ht="15.75" customHeight="1">
      <c r="C272" s="7"/>
      <c r="D272" s="7"/>
    </row>
    <row r="273" spans="3:4" ht="15.75" customHeight="1">
      <c r="C273" s="7"/>
      <c r="D273" s="7"/>
    </row>
    <row r="274" spans="3:4" ht="15.75" customHeight="1">
      <c r="C274" s="7"/>
      <c r="D274" s="7"/>
    </row>
    <row r="275" spans="3:4" ht="15.75" customHeight="1">
      <c r="C275" s="7"/>
      <c r="D275" s="7"/>
    </row>
    <row r="276" spans="3:4" ht="15.75" customHeight="1">
      <c r="C276" s="7"/>
      <c r="D276" s="7"/>
    </row>
    <row r="277" spans="3:4" ht="15.75" customHeight="1">
      <c r="C277" s="7"/>
      <c r="D277" s="7"/>
    </row>
    <row r="278" spans="3:4" ht="15.75" customHeight="1">
      <c r="C278" s="7"/>
      <c r="D278" s="7"/>
    </row>
    <row r="279" spans="3:4" ht="15.75" customHeight="1">
      <c r="C279" s="7"/>
      <c r="D279" s="7"/>
    </row>
    <row r="280" spans="3:4" ht="15.75" customHeight="1">
      <c r="C280" s="7"/>
      <c r="D280" s="7"/>
    </row>
    <row r="281" spans="3:4" ht="15.75" customHeight="1">
      <c r="C281" s="7"/>
      <c r="D281" s="7"/>
    </row>
    <row r="282" spans="3:4" ht="15.75" customHeight="1">
      <c r="C282" s="7"/>
      <c r="D282" s="7"/>
    </row>
    <row r="283" spans="3:4" ht="15.75" customHeight="1">
      <c r="C283" s="7"/>
      <c r="D283" s="7"/>
    </row>
    <row r="284" spans="3:4" ht="15.75" customHeight="1">
      <c r="C284" s="7"/>
      <c r="D284" s="7"/>
    </row>
    <row r="285" spans="3:4" ht="15.75" customHeight="1">
      <c r="C285" s="7"/>
      <c r="D285" s="7"/>
    </row>
    <row r="286" spans="3:4" ht="15.75" customHeight="1">
      <c r="C286" s="7"/>
      <c r="D286" s="7"/>
    </row>
    <row r="287" spans="3:4" ht="15.75" customHeight="1">
      <c r="C287" s="7"/>
      <c r="D287" s="7"/>
    </row>
    <row r="288" spans="3:4" ht="15.75" customHeight="1">
      <c r="C288" s="7"/>
      <c r="D288" s="7"/>
    </row>
    <row r="289" spans="3:4" ht="15.75" customHeight="1">
      <c r="C289" s="7"/>
      <c r="D289" s="7"/>
    </row>
    <row r="290" spans="3:4" ht="15.75" customHeight="1">
      <c r="C290" s="7"/>
      <c r="D290" s="7"/>
    </row>
    <row r="291" spans="3:4" ht="15.75" customHeight="1">
      <c r="C291" s="7"/>
      <c r="D291" s="7"/>
    </row>
    <row r="292" spans="3:4" ht="15.75" customHeight="1">
      <c r="C292" s="7"/>
      <c r="D292" s="7"/>
    </row>
    <row r="293" spans="3:4" ht="15.75" customHeight="1">
      <c r="C293" s="7"/>
      <c r="D293" s="7"/>
    </row>
    <row r="294" spans="3:4" ht="15.75" customHeight="1">
      <c r="C294" s="7"/>
      <c r="D294" s="7"/>
    </row>
    <row r="295" spans="3:4" ht="15.75" customHeight="1">
      <c r="C295" s="7"/>
      <c r="D295" s="7"/>
    </row>
    <row r="296" spans="3:4" ht="15.75" customHeight="1">
      <c r="C296" s="7"/>
      <c r="D296" s="7"/>
    </row>
    <row r="297" spans="3:4" ht="15.75" customHeight="1">
      <c r="C297" s="7"/>
      <c r="D297" s="7"/>
    </row>
    <row r="298" spans="3:4" ht="15.75" customHeight="1">
      <c r="C298" s="7"/>
      <c r="D298" s="7"/>
    </row>
    <row r="299" spans="3:4" ht="15.75" customHeight="1">
      <c r="C299" s="7"/>
      <c r="D299" s="7"/>
    </row>
    <row r="300" spans="3:4" ht="15.75" customHeight="1">
      <c r="C300" s="7"/>
      <c r="D300" s="7"/>
    </row>
    <row r="301" spans="3:4" ht="15.75" customHeight="1">
      <c r="C301" s="7"/>
      <c r="D301" s="7"/>
    </row>
    <row r="302" spans="3:4" ht="15.75" customHeight="1">
      <c r="C302" s="7"/>
      <c r="D302" s="7"/>
    </row>
    <row r="303" spans="3:4" ht="15.75" customHeight="1">
      <c r="C303" s="7"/>
      <c r="D303" s="7"/>
    </row>
    <row r="304" spans="3:4" ht="15.75" customHeight="1">
      <c r="C304" s="7"/>
      <c r="D304" s="7"/>
    </row>
    <row r="305" spans="3:4" ht="15.75" customHeight="1">
      <c r="C305" s="7"/>
      <c r="D305" s="7"/>
    </row>
    <row r="306" spans="3:4" ht="15.75" customHeight="1">
      <c r="C306" s="7"/>
      <c r="D306" s="7"/>
    </row>
    <row r="307" spans="3:4" ht="15.75" customHeight="1">
      <c r="C307" s="7"/>
      <c r="D307" s="7"/>
    </row>
    <row r="308" spans="3:4" ht="15.75" customHeight="1">
      <c r="C308" s="7"/>
      <c r="D308" s="7"/>
    </row>
    <row r="309" spans="3:4" ht="15.75" customHeight="1">
      <c r="C309" s="7"/>
      <c r="D309" s="7"/>
    </row>
    <row r="310" spans="3:4" ht="15.75" customHeight="1">
      <c r="C310" s="7"/>
      <c r="D310" s="7"/>
    </row>
    <row r="311" spans="3:4" ht="15.75" customHeight="1">
      <c r="C311" s="7"/>
      <c r="D311" s="7"/>
    </row>
    <row r="312" spans="3:4" ht="15.75" customHeight="1">
      <c r="C312" s="7"/>
      <c r="D312" s="7"/>
    </row>
    <row r="313" spans="3:4" ht="15.75" customHeight="1">
      <c r="C313" s="7"/>
      <c r="D313" s="7"/>
    </row>
    <row r="314" spans="3:4" ht="15.75" customHeight="1">
      <c r="C314" s="7"/>
      <c r="D314" s="7"/>
    </row>
    <row r="315" spans="3:4" ht="15.75" customHeight="1">
      <c r="C315" s="7"/>
      <c r="D315" s="7"/>
    </row>
    <row r="316" spans="3:4" ht="15.75" customHeight="1">
      <c r="C316" s="7"/>
      <c r="D316" s="7"/>
    </row>
    <row r="317" spans="3:4" ht="15.75" customHeight="1">
      <c r="C317" s="7"/>
      <c r="D317" s="7"/>
    </row>
    <row r="318" spans="3:4" ht="15.75" customHeight="1">
      <c r="C318" s="7"/>
      <c r="D318" s="7"/>
    </row>
    <row r="319" spans="3:4" ht="15.75" customHeight="1">
      <c r="C319" s="7"/>
      <c r="D319" s="7"/>
    </row>
    <row r="320" spans="3:4" ht="15.75" customHeight="1">
      <c r="C320" s="7"/>
      <c r="D320" s="7"/>
    </row>
    <row r="321" spans="3:4" ht="15.75" customHeight="1">
      <c r="C321" s="7"/>
      <c r="D321" s="7"/>
    </row>
    <row r="322" spans="3:4" ht="15.75" customHeight="1">
      <c r="C322" s="7"/>
      <c r="D322" s="7"/>
    </row>
    <row r="323" spans="3:4" ht="15.75" customHeight="1">
      <c r="C323" s="7"/>
      <c r="D323" s="7"/>
    </row>
    <row r="324" spans="3:4" ht="15.75" customHeight="1">
      <c r="C324" s="7"/>
      <c r="D324" s="7"/>
    </row>
    <row r="325" spans="3:4" ht="15.75" customHeight="1">
      <c r="C325" s="7"/>
      <c r="D325" s="7"/>
    </row>
    <row r="326" spans="3:4" ht="15.75" customHeight="1">
      <c r="C326" s="7"/>
      <c r="D326" s="7"/>
    </row>
    <row r="327" spans="3:4" ht="15.75" customHeight="1">
      <c r="C327" s="7"/>
      <c r="D327" s="7"/>
    </row>
    <row r="328" spans="3:4" ht="15.75" customHeight="1">
      <c r="C328" s="7"/>
      <c r="D328" s="7"/>
    </row>
    <row r="329" spans="3:4" ht="15.75" customHeight="1">
      <c r="C329" s="7"/>
      <c r="D329" s="7"/>
    </row>
    <row r="330" spans="3:4" ht="15.75" customHeight="1">
      <c r="C330" s="7"/>
      <c r="D330" s="7"/>
    </row>
    <row r="331" spans="3:4" ht="15.75" customHeight="1">
      <c r="C331" s="7"/>
      <c r="D331" s="7"/>
    </row>
    <row r="332" spans="3:4" ht="15.75" customHeight="1">
      <c r="C332" s="7"/>
      <c r="D332" s="7"/>
    </row>
    <row r="333" spans="3:4" ht="15.75" customHeight="1">
      <c r="C333" s="7"/>
      <c r="D333" s="7"/>
    </row>
    <row r="334" spans="3:4" ht="15.75" customHeight="1">
      <c r="C334" s="7"/>
      <c r="D334" s="7"/>
    </row>
    <row r="335" spans="3:4" ht="15.75" customHeight="1">
      <c r="C335" s="7"/>
      <c r="D335" s="7"/>
    </row>
    <row r="336" spans="3:4" ht="15.75" customHeight="1">
      <c r="C336" s="7"/>
      <c r="D336" s="7"/>
    </row>
    <row r="337" spans="3:4" ht="15.75" customHeight="1">
      <c r="C337" s="7"/>
      <c r="D337" s="7"/>
    </row>
    <row r="338" spans="3:4" ht="15.75" customHeight="1">
      <c r="C338" s="7"/>
      <c r="D338" s="7"/>
    </row>
    <row r="339" spans="3:4" ht="15.75" customHeight="1">
      <c r="C339" s="7"/>
      <c r="D339" s="7"/>
    </row>
    <row r="340" spans="3:4" ht="15.75" customHeight="1">
      <c r="C340" s="7"/>
      <c r="D340" s="7"/>
    </row>
    <row r="341" spans="3:4" ht="15.75" customHeight="1">
      <c r="C341" s="7"/>
      <c r="D341" s="7"/>
    </row>
    <row r="342" spans="3:4" ht="15.75" customHeight="1">
      <c r="C342" s="7"/>
      <c r="D342" s="7"/>
    </row>
    <row r="343" spans="3:4" ht="15.75" customHeight="1">
      <c r="C343" s="7"/>
      <c r="D343" s="7"/>
    </row>
    <row r="344" spans="3:4" ht="15.75" customHeight="1">
      <c r="C344" s="7"/>
      <c r="D344" s="7"/>
    </row>
    <row r="345" spans="3:4" ht="15.75" customHeight="1">
      <c r="C345" s="7"/>
      <c r="D345" s="7"/>
    </row>
    <row r="346" spans="3:4" ht="15.75" customHeight="1">
      <c r="C346" s="7"/>
      <c r="D346" s="7"/>
    </row>
    <row r="347" spans="3:4" ht="15.75" customHeight="1">
      <c r="C347" s="7"/>
      <c r="D347" s="7"/>
    </row>
    <row r="348" spans="3:4" ht="15.75" customHeight="1">
      <c r="C348" s="7"/>
      <c r="D348" s="7"/>
    </row>
    <row r="349" spans="3:4" ht="15.75" customHeight="1">
      <c r="C349" s="7"/>
      <c r="D349" s="7"/>
    </row>
    <row r="350" spans="3:4" ht="15.75" customHeight="1">
      <c r="C350" s="7"/>
      <c r="D350" s="7"/>
    </row>
    <row r="351" spans="3:4" ht="15.75" customHeight="1">
      <c r="C351" s="7"/>
      <c r="D351" s="7"/>
    </row>
    <row r="352" spans="3:4" ht="15.75" customHeight="1">
      <c r="C352" s="7"/>
      <c r="D352" s="7"/>
    </row>
    <row r="353" spans="3:4" ht="15.75" customHeight="1">
      <c r="C353" s="7"/>
      <c r="D353" s="7"/>
    </row>
    <row r="354" spans="3:4" ht="15.75" customHeight="1">
      <c r="C354" s="7"/>
      <c r="D354" s="7"/>
    </row>
    <row r="355" spans="3:4" ht="15.75" customHeight="1">
      <c r="C355" s="7"/>
      <c r="D355" s="7"/>
    </row>
    <row r="356" spans="3:4" ht="15.75" customHeight="1">
      <c r="C356" s="7"/>
      <c r="D356" s="7"/>
    </row>
    <row r="357" spans="3:4" ht="15.75" customHeight="1">
      <c r="C357" s="7"/>
      <c r="D357" s="7"/>
    </row>
    <row r="358" spans="3:4" ht="15.75" customHeight="1">
      <c r="C358" s="7"/>
      <c r="D358" s="7"/>
    </row>
    <row r="359" spans="3:4" ht="15.75" customHeight="1">
      <c r="C359" s="7"/>
      <c r="D359" s="7"/>
    </row>
    <row r="360" spans="3:4" ht="15.75" customHeight="1">
      <c r="C360" s="7"/>
      <c r="D360" s="7"/>
    </row>
    <row r="361" spans="3:4" ht="15.75" customHeight="1">
      <c r="C361" s="7"/>
      <c r="D361" s="7"/>
    </row>
    <row r="362" spans="3:4" ht="15.75" customHeight="1">
      <c r="C362" s="7"/>
      <c r="D362" s="7"/>
    </row>
    <row r="363" spans="3:4" ht="15.75" customHeight="1">
      <c r="C363" s="7"/>
      <c r="D363" s="7"/>
    </row>
    <row r="364" spans="3:4" ht="15.75" customHeight="1">
      <c r="C364" s="7"/>
      <c r="D364" s="7"/>
    </row>
    <row r="365" spans="3:4" ht="15.75" customHeight="1">
      <c r="C365" s="7"/>
      <c r="D365" s="7"/>
    </row>
    <row r="366" spans="3:4" ht="15.75" customHeight="1">
      <c r="C366" s="7"/>
      <c r="D366" s="7"/>
    </row>
    <row r="367" spans="3:4" ht="15.75" customHeight="1">
      <c r="C367" s="7"/>
      <c r="D367" s="7"/>
    </row>
    <row r="368" spans="3:4" ht="15.75" customHeight="1">
      <c r="C368" s="7"/>
      <c r="D368" s="7"/>
    </row>
    <row r="369" spans="3:4" ht="15.75" customHeight="1">
      <c r="C369" s="7"/>
      <c r="D369" s="7"/>
    </row>
    <row r="370" spans="3:4" ht="15.75" customHeight="1">
      <c r="C370" s="7"/>
      <c r="D370" s="7"/>
    </row>
    <row r="371" spans="3:4" ht="15.75" customHeight="1">
      <c r="C371" s="7"/>
      <c r="D371" s="7"/>
    </row>
    <row r="372" spans="3:4" ht="15.75" customHeight="1">
      <c r="C372" s="7"/>
      <c r="D372" s="7"/>
    </row>
    <row r="373" spans="3:4" ht="15.75" customHeight="1">
      <c r="C373" s="7"/>
      <c r="D373" s="7"/>
    </row>
    <row r="374" spans="3:4" ht="15.75" customHeight="1">
      <c r="C374" s="7"/>
      <c r="D374" s="7"/>
    </row>
    <row r="375" spans="3:4" ht="15.75" customHeight="1">
      <c r="C375" s="7"/>
      <c r="D375" s="7"/>
    </row>
    <row r="376" spans="3:4" ht="15.75" customHeight="1">
      <c r="C376" s="7"/>
      <c r="D376" s="7"/>
    </row>
    <row r="377" spans="3:4" ht="15.75" customHeight="1">
      <c r="C377" s="7"/>
      <c r="D377" s="7"/>
    </row>
    <row r="378" spans="3:4" ht="15.75" customHeight="1">
      <c r="C378" s="7"/>
      <c r="D378" s="7"/>
    </row>
    <row r="379" spans="3:4" ht="15.75" customHeight="1">
      <c r="C379" s="7"/>
      <c r="D379" s="7"/>
    </row>
    <row r="380" spans="3:4" ht="15.75" customHeight="1">
      <c r="C380" s="7"/>
      <c r="D380" s="7"/>
    </row>
    <row r="381" spans="3:4" ht="15.75" customHeight="1">
      <c r="C381" s="7"/>
      <c r="D381" s="7"/>
    </row>
    <row r="382" spans="3:4" ht="15.75" customHeight="1">
      <c r="C382" s="7"/>
      <c r="D382" s="7"/>
    </row>
    <row r="383" spans="3:4" ht="15.75" customHeight="1">
      <c r="C383" s="7"/>
      <c r="D383" s="7"/>
    </row>
    <row r="384" spans="3:4" ht="15.75" customHeight="1">
      <c r="C384" s="7"/>
      <c r="D384" s="7"/>
    </row>
    <row r="385" spans="3:4" ht="15.75" customHeight="1">
      <c r="C385" s="7"/>
      <c r="D385" s="7"/>
    </row>
    <row r="386" spans="3:4" ht="15.75" customHeight="1">
      <c r="C386" s="7"/>
      <c r="D386" s="7"/>
    </row>
    <row r="387" spans="3:4" ht="15.75" customHeight="1">
      <c r="C387" s="7"/>
      <c r="D387" s="7"/>
    </row>
    <row r="388" spans="3:4" ht="15.75" customHeight="1">
      <c r="C388" s="7"/>
      <c r="D388" s="7"/>
    </row>
    <row r="389" spans="3:4" ht="15.75" customHeight="1">
      <c r="C389" s="7"/>
      <c r="D389" s="7"/>
    </row>
    <row r="390" spans="3:4" ht="15.75" customHeight="1">
      <c r="C390" s="7"/>
      <c r="D390" s="7"/>
    </row>
    <row r="391" spans="3:4" ht="15.75" customHeight="1">
      <c r="C391" s="7"/>
      <c r="D391" s="7"/>
    </row>
    <row r="392" spans="3:4" ht="15.75" customHeight="1">
      <c r="C392" s="7"/>
      <c r="D392" s="7"/>
    </row>
    <row r="393" spans="3:4" ht="15.75" customHeight="1">
      <c r="C393" s="7"/>
      <c r="D393" s="7"/>
    </row>
    <row r="394" spans="3:4" ht="15.75" customHeight="1">
      <c r="C394" s="7"/>
      <c r="D394" s="7"/>
    </row>
    <row r="395" spans="3:4" ht="15.75" customHeight="1">
      <c r="C395" s="7"/>
      <c r="D395" s="7"/>
    </row>
    <row r="396" spans="3:4" ht="15.75" customHeight="1">
      <c r="C396" s="7"/>
      <c r="D396" s="7"/>
    </row>
    <row r="397" spans="3:4" ht="15.75" customHeight="1">
      <c r="C397" s="7"/>
      <c r="D397" s="7"/>
    </row>
    <row r="398" spans="3:4" ht="15.75" customHeight="1">
      <c r="C398" s="7"/>
      <c r="D398" s="7"/>
    </row>
    <row r="399" spans="3:4" ht="15.75" customHeight="1">
      <c r="C399" s="7"/>
      <c r="D399" s="7"/>
    </row>
    <row r="400" spans="3:4" ht="15.75" customHeight="1">
      <c r="C400" s="7"/>
      <c r="D400" s="7"/>
    </row>
    <row r="401" spans="3:4" ht="15.75" customHeight="1">
      <c r="C401" s="7"/>
      <c r="D401" s="7"/>
    </row>
    <row r="402" spans="3:4" ht="15.75" customHeight="1">
      <c r="C402" s="7"/>
      <c r="D402" s="7"/>
    </row>
    <row r="403" spans="3:4" ht="15.75" customHeight="1">
      <c r="C403" s="7"/>
      <c r="D403" s="7"/>
    </row>
    <row r="404" spans="3:4" ht="15.75" customHeight="1">
      <c r="C404" s="7"/>
      <c r="D404" s="7"/>
    </row>
    <row r="405" spans="3:4" ht="15.75" customHeight="1">
      <c r="C405" s="7"/>
      <c r="D405" s="7"/>
    </row>
    <row r="406" spans="3:4" ht="15.75" customHeight="1">
      <c r="C406" s="7"/>
      <c r="D406" s="7"/>
    </row>
    <row r="407" spans="3:4" ht="15.75" customHeight="1">
      <c r="C407" s="7"/>
      <c r="D407" s="7"/>
    </row>
    <row r="408" spans="3:4" ht="15.75" customHeight="1">
      <c r="C408" s="7"/>
      <c r="D408" s="7"/>
    </row>
    <row r="409" spans="3:4" ht="15.75" customHeight="1">
      <c r="C409" s="7"/>
      <c r="D409" s="7"/>
    </row>
    <row r="410" spans="3:4" ht="15.75" customHeight="1">
      <c r="C410" s="7"/>
      <c r="D410" s="7"/>
    </row>
    <row r="411" spans="3:4" ht="15.75" customHeight="1">
      <c r="C411" s="7"/>
      <c r="D411" s="7"/>
    </row>
    <row r="412" spans="3:4" ht="15.75" customHeight="1">
      <c r="C412" s="7"/>
      <c r="D412" s="7"/>
    </row>
    <row r="413" spans="3:4" ht="15.75" customHeight="1">
      <c r="C413" s="7"/>
      <c r="D413" s="7"/>
    </row>
    <row r="414" spans="3:4" ht="15.75" customHeight="1">
      <c r="C414" s="7"/>
      <c r="D414" s="7"/>
    </row>
    <row r="415" spans="3:4" ht="15.75" customHeight="1">
      <c r="C415" s="7"/>
      <c r="D415" s="7"/>
    </row>
    <row r="416" spans="3:4" ht="15.75" customHeight="1">
      <c r="C416" s="7"/>
      <c r="D416" s="7"/>
    </row>
    <row r="417" spans="3:4" ht="15.75" customHeight="1">
      <c r="C417" s="7"/>
      <c r="D417" s="7"/>
    </row>
    <row r="418" spans="3:4" ht="15.75" customHeight="1">
      <c r="C418" s="7"/>
      <c r="D418" s="7"/>
    </row>
    <row r="419" spans="3:4" ht="15.75" customHeight="1">
      <c r="C419" s="7"/>
      <c r="D419" s="7"/>
    </row>
    <row r="420" spans="3:4" ht="15.75" customHeight="1">
      <c r="C420" s="7"/>
      <c r="D420" s="7"/>
    </row>
    <row r="421" spans="3:4" ht="15.75" customHeight="1">
      <c r="C421" s="7"/>
      <c r="D421" s="7"/>
    </row>
    <row r="422" spans="3:4" ht="15.75" customHeight="1">
      <c r="C422" s="7"/>
      <c r="D422" s="7"/>
    </row>
    <row r="423" spans="3:4" ht="15.75" customHeight="1">
      <c r="C423" s="7"/>
      <c r="D423" s="7"/>
    </row>
    <row r="424" spans="3:4" ht="15.75" customHeight="1">
      <c r="C424" s="7"/>
      <c r="D424" s="7"/>
    </row>
    <row r="425" spans="3:4" ht="15.75" customHeight="1">
      <c r="C425" s="7"/>
      <c r="D425" s="7"/>
    </row>
    <row r="426" spans="3:4" ht="15.75" customHeight="1">
      <c r="C426" s="7"/>
      <c r="D426" s="7"/>
    </row>
    <row r="427" spans="3:4" ht="15.75" customHeight="1">
      <c r="C427" s="7"/>
      <c r="D427" s="7"/>
    </row>
    <row r="428" spans="3:4" ht="15.75" customHeight="1">
      <c r="C428" s="7"/>
      <c r="D428" s="7"/>
    </row>
    <row r="429" spans="3:4" ht="15.75" customHeight="1">
      <c r="C429" s="7"/>
      <c r="D429" s="7"/>
    </row>
    <row r="430" spans="3:4" ht="15.75" customHeight="1">
      <c r="C430" s="7"/>
      <c r="D430" s="7"/>
    </row>
    <row r="431" spans="3:4" ht="15.75" customHeight="1">
      <c r="C431" s="7"/>
      <c r="D431" s="7"/>
    </row>
    <row r="432" spans="3:4" ht="15.75" customHeight="1">
      <c r="C432" s="7"/>
      <c r="D432" s="7"/>
    </row>
    <row r="433" spans="3:4" ht="15.75" customHeight="1">
      <c r="C433" s="7"/>
      <c r="D433" s="7"/>
    </row>
    <row r="434" spans="3:4" ht="15.75" customHeight="1">
      <c r="C434" s="7"/>
      <c r="D434" s="7"/>
    </row>
    <row r="435" spans="3:4" ht="15.75" customHeight="1">
      <c r="C435" s="7"/>
      <c r="D435" s="7"/>
    </row>
    <row r="436" spans="3:4" ht="15.75" customHeight="1">
      <c r="C436" s="7"/>
      <c r="D436" s="7"/>
    </row>
    <row r="437" spans="3:4" ht="15.75" customHeight="1">
      <c r="C437" s="7"/>
      <c r="D437" s="7"/>
    </row>
    <row r="438" spans="3:4" ht="15.75" customHeight="1">
      <c r="C438" s="7"/>
      <c r="D438" s="7"/>
    </row>
    <row r="439" spans="3:4" ht="15.75" customHeight="1">
      <c r="C439" s="7"/>
      <c r="D439" s="7"/>
    </row>
    <row r="440" spans="3:4" ht="15.75" customHeight="1">
      <c r="C440" s="7"/>
      <c r="D440" s="7"/>
    </row>
    <row r="441" spans="3:4" ht="15.75" customHeight="1">
      <c r="C441" s="7"/>
      <c r="D441" s="7"/>
    </row>
    <row r="442" spans="3:4" ht="15.75" customHeight="1">
      <c r="C442" s="7"/>
      <c r="D442" s="7"/>
    </row>
    <row r="443" spans="3:4" ht="15.75" customHeight="1">
      <c r="C443" s="7"/>
      <c r="D443" s="7"/>
    </row>
    <row r="444" spans="3:4" ht="15.75" customHeight="1">
      <c r="C444" s="7"/>
      <c r="D444" s="7"/>
    </row>
    <row r="445" spans="3:4" ht="15.75" customHeight="1">
      <c r="C445" s="7"/>
      <c r="D445" s="7"/>
    </row>
    <row r="446" spans="3:4" ht="15.75" customHeight="1">
      <c r="C446" s="7"/>
      <c r="D446" s="7"/>
    </row>
    <row r="447" spans="3:4" ht="15.75" customHeight="1">
      <c r="C447" s="7"/>
      <c r="D447" s="7"/>
    </row>
    <row r="448" spans="3:4" ht="15.75" customHeight="1">
      <c r="C448" s="7"/>
      <c r="D448" s="7"/>
    </row>
    <row r="449" spans="3:4" ht="15.75" customHeight="1">
      <c r="C449" s="7"/>
      <c r="D449" s="7"/>
    </row>
    <row r="450" spans="3:4" ht="15.75" customHeight="1">
      <c r="C450" s="7"/>
      <c r="D450" s="7"/>
    </row>
    <row r="451" spans="3:4" ht="15.75" customHeight="1">
      <c r="C451" s="7"/>
      <c r="D451" s="7"/>
    </row>
    <row r="452" spans="3:4" ht="15.75" customHeight="1">
      <c r="C452" s="7"/>
      <c r="D452" s="7"/>
    </row>
    <row r="453" spans="3:4" ht="15.75" customHeight="1">
      <c r="C453" s="7"/>
      <c r="D453" s="7"/>
    </row>
    <row r="454" spans="3:4" ht="15.75" customHeight="1">
      <c r="C454" s="7"/>
      <c r="D454" s="7"/>
    </row>
    <row r="455" spans="3:4" ht="15.75" customHeight="1">
      <c r="C455" s="7"/>
      <c r="D455" s="7"/>
    </row>
    <row r="456" spans="3:4" ht="15.75" customHeight="1">
      <c r="C456" s="7"/>
      <c r="D456" s="7"/>
    </row>
    <row r="457" spans="3:4" ht="15.75" customHeight="1">
      <c r="C457" s="7"/>
      <c r="D457" s="7"/>
    </row>
    <row r="458" spans="3:4" ht="15.75" customHeight="1">
      <c r="C458" s="7"/>
      <c r="D458" s="7"/>
    </row>
    <row r="459" spans="3:4" ht="15.75" customHeight="1">
      <c r="C459" s="7"/>
      <c r="D459" s="7"/>
    </row>
    <row r="460" spans="3:4" ht="15.75" customHeight="1">
      <c r="C460" s="7"/>
      <c r="D460" s="7"/>
    </row>
    <row r="461" spans="3:4" ht="15.75" customHeight="1">
      <c r="C461" s="7"/>
      <c r="D461" s="7"/>
    </row>
    <row r="462" spans="3:4" ht="15.75" customHeight="1">
      <c r="C462" s="7"/>
      <c r="D462" s="7"/>
    </row>
    <row r="463" spans="3:4" ht="15.75" customHeight="1">
      <c r="C463" s="7"/>
      <c r="D463" s="7"/>
    </row>
    <row r="464" spans="3:4" ht="15.75" customHeight="1">
      <c r="C464" s="7"/>
      <c r="D464" s="7"/>
    </row>
    <row r="465" spans="3:4" ht="15.75" customHeight="1">
      <c r="C465" s="7"/>
      <c r="D465" s="7"/>
    </row>
    <row r="466" spans="3:4" ht="15.75" customHeight="1">
      <c r="C466" s="7"/>
      <c r="D466" s="7"/>
    </row>
    <row r="467" spans="3:4" ht="15.75" customHeight="1">
      <c r="C467" s="7"/>
      <c r="D467" s="7"/>
    </row>
    <row r="468" spans="3:4" ht="15.75" customHeight="1">
      <c r="C468" s="7"/>
      <c r="D468" s="7"/>
    </row>
    <row r="469" spans="3:4" ht="15.75" customHeight="1">
      <c r="C469" s="7"/>
      <c r="D469" s="7"/>
    </row>
    <row r="470" spans="3:4" ht="15.75" customHeight="1">
      <c r="C470" s="7"/>
      <c r="D470" s="7"/>
    </row>
    <row r="471" spans="3:4" ht="15.75" customHeight="1">
      <c r="C471" s="7"/>
      <c r="D471" s="7"/>
    </row>
    <row r="472" spans="3:4" ht="15.75" customHeight="1">
      <c r="C472" s="7"/>
      <c r="D472" s="7"/>
    </row>
    <row r="473" spans="3:4" ht="15.75" customHeight="1">
      <c r="C473" s="7"/>
      <c r="D473" s="7"/>
    </row>
    <row r="474" spans="3:4" ht="15.75" customHeight="1">
      <c r="C474" s="7"/>
      <c r="D474" s="7"/>
    </row>
    <row r="475" spans="3:4" ht="15.75" customHeight="1">
      <c r="C475" s="7"/>
      <c r="D475" s="7"/>
    </row>
    <row r="476" spans="3:4" ht="15.75" customHeight="1">
      <c r="C476" s="7"/>
      <c r="D476" s="7"/>
    </row>
    <row r="477" spans="3:4" ht="15.75" customHeight="1">
      <c r="C477" s="7"/>
      <c r="D477" s="7"/>
    </row>
    <row r="478" spans="3:4" ht="15.75" customHeight="1">
      <c r="C478" s="7"/>
      <c r="D478" s="7"/>
    </row>
    <row r="479" spans="3:4" ht="15.75" customHeight="1">
      <c r="C479" s="7"/>
      <c r="D479" s="7"/>
    </row>
    <row r="480" spans="3:4" ht="15.75" customHeight="1">
      <c r="C480" s="7"/>
      <c r="D480" s="7"/>
    </row>
    <row r="481" spans="3:4" ht="15.75" customHeight="1">
      <c r="C481" s="7"/>
      <c r="D481" s="7"/>
    </row>
    <row r="482" spans="3:4" ht="15.75" customHeight="1">
      <c r="C482" s="7"/>
      <c r="D482" s="7"/>
    </row>
    <row r="483" spans="3:4" ht="15.75" customHeight="1">
      <c r="C483" s="7"/>
      <c r="D483" s="7"/>
    </row>
    <row r="484" spans="3:4" ht="15.75" customHeight="1">
      <c r="C484" s="7"/>
      <c r="D484" s="7"/>
    </row>
    <row r="485" spans="3:4" ht="15.75" customHeight="1">
      <c r="C485" s="7"/>
      <c r="D485" s="7"/>
    </row>
    <row r="486" spans="3:4" ht="15.75" customHeight="1">
      <c r="C486" s="7"/>
      <c r="D486" s="7"/>
    </row>
    <row r="487" spans="3:4" ht="15.75" customHeight="1">
      <c r="C487" s="7"/>
      <c r="D487" s="7"/>
    </row>
    <row r="488" spans="3:4" ht="15.75" customHeight="1">
      <c r="C488" s="7"/>
      <c r="D488" s="7"/>
    </row>
    <row r="489" spans="3:4" ht="15.75" customHeight="1">
      <c r="C489" s="7"/>
      <c r="D489" s="7"/>
    </row>
    <row r="490" spans="3:4" ht="15.75" customHeight="1">
      <c r="C490" s="7"/>
      <c r="D490" s="7"/>
    </row>
    <row r="491" spans="3:4" ht="15.75" customHeight="1">
      <c r="C491" s="7"/>
      <c r="D491" s="7"/>
    </row>
    <row r="492" spans="3:4" ht="15.75" customHeight="1">
      <c r="C492" s="7"/>
      <c r="D492" s="7"/>
    </row>
    <row r="493" spans="3:4" ht="15.75" customHeight="1">
      <c r="C493" s="7"/>
      <c r="D493" s="7"/>
    </row>
    <row r="494" spans="3:4" ht="15.75" customHeight="1">
      <c r="C494" s="7"/>
      <c r="D494" s="7"/>
    </row>
    <row r="495" spans="3:4" ht="15.75" customHeight="1">
      <c r="C495" s="7"/>
      <c r="D495" s="7"/>
    </row>
    <row r="496" spans="3:4" ht="15.75" customHeight="1">
      <c r="C496" s="7"/>
      <c r="D496" s="7"/>
    </row>
    <row r="497" spans="3:4" ht="15.75" customHeight="1">
      <c r="C497" s="7"/>
      <c r="D497" s="7"/>
    </row>
    <row r="498" spans="3:4" ht="15.75" customHeight="1">
      <c r="C498" s="7"/>
      <c r="D498" s="7"/>
    </row>
    <row r="499" spans="3:4" ht="15.75" customHeight="1">
      <c r="C499" s="7"/>
      <c r="D499" s="7"/>
    </row>
    <row r="500" spans="3:4" ht="15.75" customHeight="1">
      <c r="C500" s="7"/>
      <c r="D500" s="7"/>
    </row>
    <row r="501" spans="3:4" ht="15.75" customHeight="1">
      <c r="C501" s="7"/>
      <c r="D501" s="7"/>
    </row>
    <row r="502" spans="3:4" ht="15.75" customHeight="1">
      <c r="C502" s="7"/>
      <c r="D502" s="7"/>
    </row>
    <row r="503" spans="3:4" ht="15.75" customHeight="1">
      <c r="C503" s="7"/>
      <c r="D503" s="7"/>
    </row>
    <row r="504" spans="3:4" ht="15.75" customHeight="1">
      <c r="C504" s="7"/>
      <c r="D504" s="7"/>
    </row>
    <row r="505" spans="3:4" ht="15.75" customHeight="1">
      <c r="C505" s="7"/>
      <c r="D505" s="7"/>
    </row>
    <row r="506" spans="3:4" ht="15.75" customHeight="1">
      <c r="C506" s="7"/>
      <c r="D506" s="7"/>
    </row>
    <row r="507" spans="3:4" ht="15.75" customHeight="1">
      <c r="C507" s="7"/>
      <c r="D507" s="7"/>
    </row>
    <row r="508" spans="3:4" ht="15.75" customHeight="1">
      <c r="C508" s="7"/>
      <c r="D508" s="7"/>
    </row>
    <row r="509" spans="3:4" ht="15.75" customHeight="1">
      <c r="C509" s="7"/>
      <c r="D509" s="7"/>
    </row>
    <row r="510" spans="3:4" ht="15.75" customHeight="1">
      <c r="C510" s="7"/>
      <c r="D510" s="7"/>
    </row>
    <row r="511" spans="3:4" ht="15.75" customHeight="1">
      <c r="C511" s="7"/>
      <c r="D511" s="7"/>
    </row>
    <row r="512" spans="3:4" ht="15.75" customHeight="1">
      <c r="C512" s="7"/>
      <c r="D512" s="7"/>
    </row>
    <row r="513" spans="3:4" ht="15.75" customHeight="1">
      <c r="C513" s="7"/>
      <c r="D513" s="7"/>
    </row>
    <row r="514" spans="3:4" ht="15.75" customHeight="1">
      <c r="C514" s="7"/>
      <c r="D514" s="7"/>
    </row>
    <row r="515" spans="3:4" ht="15.75" customHeight="1">
      <c r="C515" s="7"/>
      <c r="D515" s="7"/>
    </row>
    <row r="516" spans="3:4" ht="15.75" customHeight="1">
      <c r="C516" s="7"/>
      <c r="D516" s="7"/>
    </row>
    <row r="517" spans="3:4" ht="15.75" customHeight="1">
      <c r="C517" s="7"/>
      <c r="D517" s="7"/>
    </row>
    <row r="518" spans="3:4" ht="15.75" customHeight="1">
      <c r="C518" s="7"/>
      <c r="D518" s="7"/>
    </row>
    <row r="519" spans="3:4" ht="15.75" customHeight="1">
      <c r="C519" s="7"/>
      <c r="D519" s="7"/>
    </row>
    <row r="520" spans="3:4" ht="15.75" customHeight="1">
      <c r="C520" s="7"/>
      <c r="D520" s="7"/>
    </row>
    <row r="521" spans="3:4" ht="15.75" customHeight="1">
      <c r="C521" s="7"/>
      <c r="D521" s="7"/>
    </row>
    <row r="522" spans="3:4" ht="15.75" customHeight="1">
      <c r="C522" s="7"/>
      <c r="D522" s="7"/>
    </row>
    <row r="523" spans="3:4" ht="15.75" customHeight="1">
      <c r="C523" s="7"/>
      <c r="D523" s="7"/>
    </row>
    <row r="524" spans="3:4" ht="15.75" customHeight="1">
      <c r="C524" s="7"/>
      <c r="D524" s="7"/>
    </row>
    <row r="525" spans="3:4" ht="15.75" customHeight="1">
      <c r="C525" s="7"/>
      <c r="D525" s="7"/>
    </row>
    <row r="526" spans="3:4" ht="15.75" customHeight="1">
      <c r="C526" s="7"/>
      <c r="D526" s="7"/>
    </row>
    <row r="527" spans="3:4" ht="15.75" customHeight="1">
      <c r="C527" s="7"/>
      <c r="D527" s="7"/>
    </row>
    <row r="528" spans="3:4" ht="15.75" customHeight="1">
      <c r="C528" s="7"/>
      <c r="D528" s="7"/>
    </row>
    <row r="529" spans="3:4" ht="15.75" customHeight="1">
      <c r="C529" s="7"/>
      <c r="D529" s="7"/>
    </row>
    <row r="530" spans="3:4" ht="15.75" customHeight="1">
      <c r="C530" s="7"/>
      <c r="D530" s="7"/>
    </row>
    <row r="531" spans="3:4" ht="15.75" customHeight="1">
      <c r="C531" s="7"/>
      <c r="D531" s="7"/>
    </row>
    <row r="532" spans="3:4" ht="15.75" customHeight="1">
      <c r="C532" s="7"/>
      <c r="D532" s="7"/>
    </row>
    <row r="533" spans="3:4" ht="15.75" customHeight="1">
      <c r="C533" s="7"/>
      <c r="D533" s="7"/>
    </row>
    <row r="534" spans="3:4" ht="15.75" customHeight="1">
      <c r="C534" s="7"/>
      <c r="D534" s="7"/>
    </row>
    <row r="535" spans="3:4" ht="15.75" customHeight="1">
      <c r="C535" s="7"/>
      <c r="D535" s="7"/>
    </row>
    <row r="536" spans="3:4" ht="15.75" customHeight="1">
      <c r="C536" s="7"/>
      <c r="D536" s="7"/>
    </row>
    <row r="537" spans="3:4" ht="15.75" customHeight="1">
      <c r="C537" s="7"/>
      <c r="D537" s="7"/>
    </row>
    <row r="538" spans="3:4" ht="15.75" customHeight="1">
      <c r="C538" s="7"/>
      <c r="D538" s="7"/>
    </row>
    <row r="539" spans="3:4" ht="15.75" customHeight="1">
      <c r="C539" s="7"/>
      <c r="D539" s="7"/>
    </row>
    <row r="540" spans="3:4" ht="15.75" customHeight="1">
      <c r="C540" s="7"/>
      <c r="D540" s="7"/>
    </row>
    <row r="541" spans="3:4" ht="15.75" customHeight="1">
      <c r="C541" s="7"/>
      <c r="D541" s="7"/>
    </row>
    <row r="542" spans="3:4" ht="15.75" customHeight="1">
      <c r="C542" s="7"/>
      <c r="D542" s="7"/>
    </row>
    <row r="543" spans="3:4" ht="15.75" customHeight="1">
      <c r="C543" s="7"/>
      <c r="D543" s="7"/>
    </row>
    <row r="544" spans="3:4" ht="15.75" customHeight="1">
      <c r="C544" s="7"/>
      <c r="D544" s="7"/>
    </row>
    <row r="545" spans="3:4" ht="15.75" customHeight="1">
      <c r="C545" s="7"/>
      <c r="D545" s="7"/>
    </row>
    <row r="546" spans="3:4" ht="15.75" customHeight="1">
      <c r="C546" s="7"/>
      <c r="D546" s="7"/>
    </row>
    <row r="547" spans="3:4" ht="15.75" customHeight="1">
      <c r="C547" s="7"/>
      <c r="D547" s="7"/>
    </row>
    <row r="548" spans="3:4" ht="15.75" customHeight="1">
      <c r="C548" s="7"/>
      <c r="D548" s="7"/>
    </row>
    <row r="549" spans="3:4" ht="15.75" customHeight="1">
      <c r="C549" s="7"/>
      <c r="D549" s="7"/>
    </row>
    <row r="550" spans="3:4" ht="15.75" customHeight="1">
      <c r="C550" s="7"/>
      <c r="D550" s="7"/>
    </row>
    <row r="551" spans="3:4" ht="15.75" customHeight="1">
      <c r="C551" s="7"/>
      <c r="D551" s="7"/>
    </row>
    <row r="552" spans="3:4" ht="15.75" customHeight="1">
      <c r="C552" s="7"/>
      <c r="D552" s="7"/>
    </row>
    <row r="553" spans="3:4" ht="15.75" customHeight="1">
      <c r="C553" s="7"/>
      <c r="D553" s="7"/>
    </row>
    <row r="554" spans="3:4" ht="15.75" customHeight="1">
      <c r="C554" s="7"/>
      <c r="D554" s="7"/>
    </row>
    <row r="555" spans="3:4" ht="15.75" customHeight="1">
      <c r="C555" s="7"/>
      <c r="D555" s="7"/>
    </row>
    <row r="556" spans="3:4" ht="15.75" customHeight="1">
      <c r="C556" s="7"/>
      <c r="D556" s="7"/>
    </row>
    <row r="557" spans="3:4" ht="15.75" customHeight="1">
      <c r="C557" s="7"/>
      <c r="D557" s="7"/>
    </row>
    <row r="558" spans="3:4" ht="15.75" customHeight="1">
      <c r="C558" s="7"/>
      <c r="D558" s="7"/>
    </row>
    <row r="559" spans="3:4" ht="15.75" customHeight="1">
      <c r="C559" s="7"/>
      <c r="D559" s="7"/>
    </row>
    <row r="560" spans="3:4" ht="15.75" customHeight="1">
      <c r="C560" s="7"/>
      <c r="D560" s="7"/>
    </row>
    <row r="561" spans="3:4" ht="15.75" customHeight="1">
      <c r="C561" s="7"/>
      <c r="D561" s="7"/>
    </row>
    <row r="562" spans="3:4" ht="15.75" customHeight="1">
      <c r="C562" s="7"/>
      <c r="D562" s="7"/>
    </row>
    <row r="563" spans="3:4" ht="15.75" customHeight="1">
      <c r="C563" s="7"/>
      <c r="D563" s="7"/>
    </row>
    <row r="564" spans="3:4" ht="15.75" customHeight="1">
      <c r="C564" s="7"/>
      <c r="D564" s="7"/>
    </row>
    <row r="565" spans="3:4" ht="15.75" customHeight="1">
      <c r="C565" s="7"/>
      <c r="D565" s="7"/>
    </row>
    <row r="566" spans="3:4" ht="15.75" customHeight="1">
      <c r="C566" s="7"/>
      <c r="D566" s="7"/>
    </row>
    <row r="567" spans="3:4" ht="15.75" customHeight="1">
      <c r="C567" s="7"/>
      <c r="D567" s="7"/>
    </row>
    <row r="568" spans="3:4" ht="15.75" customHeight="1">
      <c r="C568" s="7"/>
      <c r="D568" s="7"/>
    </row>
    <row r="569" spans="3:4" ht="15.75" customHeight="1">
      <c r="C569" s="7"/>
      <c r="D569" s="7"/>
    </row>
    <row r="570" spans="3:4" ht="15.75" customHeight="1">
      <c r="C570" s="7"/>
      <c r="D570" s="7"/>
    </row>
    <row r="571" spans="3:4" ht="15.75" customHeight="1">
      <c r="C571" s="7"/>
      <c r="D571" s="7"/>
    </row>
    <row r="572" spans="3:4" ht="15.75" customHeight="1">
      <c r="C572" s="7"/>
      <c r="D572" s="7"/>
    </row>
    <row r="573" spans="3:4" ht="15.75" customHeight="1">
      <c r="C573" s="7"/>
      <c r="D573" s="7"/>
    </row>
    <row r="574" spans="3:4" ht="15.75" customHeight="1">
      <c r="C574" s="7"/>
      <c r="D574" s="7"/>
    </row>
    <row r="575" spans="3:4" ht="15.75" customHeight="1">
      <c r="C575" s="7"/>
      <c r="D575" s="7"/>
    </row>
    <row r="576" spans="3:4" ht="15.75" customHeight="1">
      <c r="C576" s="7"/>
      <c r="D576" s="7"/>
    </row>
    <row r="577" spans="3:4" ht="15.75" customHeight="1">
      <c r="C577" s="7"/>
      <c r="D577" s="7"/>
    </row>
    <row r="578" spans="3:4" ht="15.75" customHeight="1">
      <c r="C578" s="7"/>
      <c r="D578" s="7"/>
    </row>
    <row r="579" spans="3:4" ht="15.75" customHeight="1">
      <c r="C579" s="7"/>
      <c r="D579" s="7"/>
    </row>
    <row r="580" spans="3:4" ht="15.75" customHeight="1">
      <c r="C580" s="7"/>
      <c r="D580" s="7"/>
    </row>
    <row r="581" spans="3:4" ht="15.75" customHeight="1">
      <c r="C581" s="7"/>
      <c r="D581" s="7"/>
    </row>
    <row r="582" spans="3:4" ht="15.75" customHeight="1">
      <c r="C582" s="7"/>
      <c r="D582" s="7"/>
    </row>
    <row r="583" spans="3:4" ht="15.75" customHeight="1">
      <c r="C583" s="7"/>
      <c r="D583" s="7"/>
    </row>
    <row r="584" spans="3:4" ht="15.75" customHeight="1">
      <c r="C584" s="7"/>
      <c r="D584" s="7"/>
    </row>
    <row r="585" spans="3:4" ht="15.75" customHeight="1">
      <c r="C585" s="7"/>
      <c r="D585" s="7"/>
    </row>
    <row r="586" spans="3:4" ht="15.75" customHeight="1">
      <c r="C586" s="7"/>
      <c r="D586" s="7"/>
    </row>
    <row r="587" spans="3:4" ht="15.75" customHeight="1">
      <c r="C587" s="7"/>
      <c r="D587" s="7"/>
    </row>
    <row r="588" spans="3:4" ht="15.75" customHeight="1">
      <c r="C588" s="7"/>
      <c r="D588" s="7"/>
    </row>
    <row r="589" spans="3:4" ht="15.75" customHeight="1">
      <c r="C589" s="7"/>
      <c r="D589" s="7"/>
    </row>
    <row r="590" spans="3:4" ht="15.75" customHeight="1">
      <c r="C590" s="7"/>
      <c r="D590" s="7"/>
    </row>
    <row r="591" spans="3:4" ht="15.75" customHeight="1">
      <c r="C591" s="7"/>
      <c r="D591" s="7"/>
    </row>
    <row r="592" spans="3:4" ht="15.75" customHeight="1">
      <c r="C592" s="7"/>
      <c r="D592" s="7"/>
    </row>
    <row r="593" spans="3:4" ht="15.75" customHeight="1">
      <c r="C593" s="7"/>
      <c r="D593" s="7"/>
    </row>
    <row r="594" spans="3:4" ht="15.75" customHeight="1">
      <c r="C594" s="7"/>
      <c r="D594" s="7"/>
    </row>
    <row r="595" spans="3:4" ht="15.75" customHeight="1">
      <c r="C595" s="7"/>
      <c r="D595" s="7"/>
    </row>
    <row r="596" spans="3:4" ht="15.75" customHeight="1">
      <c r="C596" s="7"/>
      <c r="D596" s="7"/>
    </row>
    <row r="597" spans="3:4" ht="15.75" customHeight="1">
      <c r="C597" s="7"/>
      <c r="D597" s="7"/>
    </row>
    <row r="598" spans="3:4" ht="15.75" customHeight="1">
      <c r="C598" s="7"/>
      <c r="D598" s="7"/>
    </row>
    <row r="599" spans="3:4" ht="15.75" customHeight="1">
      <c r="C599" s="7"/>
      <c r="D599" s="7"/>
    </row>
    <row r="600" spans="3:4" ht="15.75" customHeight="1">
      <c r="C600" s="7"/>
      <c r="D600" s="7"/>
    </row>
    <row r="601" spans="3:4" ht="15.75" customHeight="1">
      <c r="C601" s="7"/>
      <c r="D601" s="7"/>
    </row>
    <row r="602" spans="3:4" ht="15.75" customHeight="1">
      <c r="C602" s="7"/>
      <c r="D602" s="7"/>
    </row>
    <row r="603" spans="3:4" ht="15.75" customHeight="1">
      <c r="C603" s="7"/>
      <c r="D603" s="7"/>
    </row>
    <row r="604" spans="3:4" ht="15.75" customHeight="1">
      <c r="C604" s="7"/>
      <c r="D604" s="7"/>
    </row>
    <row r="605" spans="3:4" ht="15.75" customHeight="1">
      <c r="C605" s="7"/>
      <c r="D605" s="7"/>
    </row>
    <row r="606" spans="3:4" ht="15.75" customHeight="1">
      <c r="C606" s="7"/>
      <c r="D606" s="7"/>
    </row>
    <row r="607" spans="3:4" ht="15.75" customHeight="1">
      <c r="C607" s="7"/>
      <c r="D607" s="7"/>
    </row>
    <row r="608" spans="3:4" ht="15.75" customHeight="1">
      <c r="C608" s="7"/>
      <c r="D608" s="7"/>
    </row>
    <row r="609" spans="3:4" ht="15.75" customHeight="1">
      <c r="C609" s="7"/>
      <c r="D609" s="7"/>
    </row>
    <row r="610" spans="3:4" ht="15.75" customHeight="1">
      <c r="C610" s="7"/>
      <c r="D610" s="7"/>
    </row>
    <row r="611" spans="3:4" ht="15.75" customHeight="1">
      <c r="C611" s="7"/>
      <c r="D611" s="7"/>
    </row>
    <row r="612" spans="3:4" ht="15.75" customHeight="1">
      <c r="C612" s="7"/>
      <c r="D612" s="7"/>
    </row>
    <row r="613" spans="3:4" ht="15.75" customHeight="1">
      <c r="C613" s="7"/>
      <c r="D613" s="7"/>
    </row>
    <row r="614" spans="3:4" ht="15.75" customHeight="1">
      <c r="C614" s="7"/>
      <c r="D614" s="7"/>
    </row>
    <row r="615" spans="3:4" ht="15.75" customHeight="1">
      <c r="C615" s="7"/>
      <c r="D615" s="7"/>
    </row>
    <row r="616" spans="3:4" ht="15.75" customHeight="1">
      <c r="C616" s="7"/>
      <c r="D616" s="7"/>
    </row>
    <row r="617" spans="3:4" ht="15.75" customHeight="1">
      <c r="C617" s="7"/>
      <c r="D617" s="7"/>
    </row>
    <row r="618" spans="3:4" ht="15.75" customHeight="1">
      <c r="C618" s="7"/>
      <c r="D618" s="7"/>
    </row>
    <row r="619" spans="3:4" ht="15.75" customHeight="1">
      <c r="C619" s="7"/>
      <c r="D619" s="7"/>
    </row>
    <row r="620" spans="3:4" ht="15.75" customHeight="1">
      <c r="C620" s="7"/>
      <c r="D620" s="7"/>
    </row>
    <row r="621" spans="3:4" ht="15.75" customHeight="1">
      <c r="C621" s="7"/>
      <c r="D621" s="7"/>
    </row>
    <row r="622" spans="3:4" ht="15.75" customHeight="1">
      <c r="C622" s="7"/>
      <c r="D622" s="7"/>
    </row>
    <row r="623" spans="3:4" ht="15.75" customHeight="1">
      <c r="C623" s="7"/>
      <c r="D623" s="7"/>
    </row>
    <row r="624" spans="3:4" ht="15.75" customHeight="1">
      <c r="C624" s="7"/>
      <c r="D624" s="7"/>
    </row>
    <row r="625" spans="3:4" ht="15.75" customHeight="1">
      <c r="C625" s="7"/>
      <c r="D625" s="7"/>
    </row>
    <row r="626" spans="3:4" ht="15.75" customHeight="1">
      <c r="C626" s="7"/>
      <c r="D626" s="7"/>
    </row>
    <row r="627" spans="3:4" ht="15.75" customHeight="1">
      <c r="C627" s="7"/>
      <c r="D627" s="7"/>
    </row>
    <row r="628" spans="3:4" ht="15.75" customHeight="1">
      <c r="C628" s="7"/>
      <c r="D628" s="7"/>
    </row>
    <row r="629" spans="3:4" ht="15.75" customHeight="1">
      <c r="C629" s="7"/>
      <c r="D629" s="7"/>
    </row>
    <row r="630" spans="3:4" ht="15.75" customHeight="1">
      <c r="C630" s="7"/>
      <c r="D630" s="7"/>
    </row>
    <row r="631" spans="3:4" ht="15.75" customHeight="1">
      <c r="C631" s="7"/>
      <c r="D631" s="7"/>
    </row>
    <row r="632" spans="3:4" ht="15.75" customHeight="1">
      <c r="C632" s="7"/>
      <c r="D632" s="7"/>
    </row>
    <row r="633" spans="3:4" ht="15.75" customHeight="1">
      <c r="C633" s="7"/>
      <c r="D633" s="7"/>
    </row>
    <row r="634" spans="3:4" ht="15.75" customHeight="1">
      <c r="C634" s="7"/>
      <c r="D634" s="7"/>
    </row>
    <row r="635" spans="3:4" ht="15.75" customHeight="1">
      <c r="C635" s="7"/>
      <c r="D635" s="7"/>
    </row>
    <row r="636" spans="3:4" ht="15.75" customHeight="1">
      <c r="C636" s="7"/>
      <c r="D636" s="7"/>
    </row>
    <row r="637" spans="3:4" ht="15.75" customHeight="1">
      <c r="C637" s="7"/>
      <c r="D637" s="7"/>
    </row>
    <row r="638" spans="3:4" ht="15.75" customHeight="1">
      <c r="C638" s="7"/>
      <c r="D638" s="7"/>
    </row>
    <row r="639" spans="3:4" ht="15.75" customHeight="1">
      <c r="C639" s="7"/>
      <c r="D639" s="7"/>
    </row>
    <row r="640" spans="3:4" ht="15.75" customHeight="1">
      <c r="C640" s="7"/>
      <c r="D640" s="7"/>
    </row>
    <row r="641" spans="3:4" ht="15.75" customHeight="1">
      <c r="C641" s="7"/>
      <c r="D641" s="7"/>
    </row>
    <row r="642" spans="3:4" ht="15.75" customHeight="1">
      <c r="C642" s="7"/>
      <c r="D642" s="7"/>
    </row>
    <row r="643" spans="3:4" ht="15.75" customHeight="1">
      <c r="C643" s="7"/>
      <c r="D643" s="7"/>
    </row>
    <row r="644" spans="3:4" ht="15.75" customHeight="1">
      <c r="C644" s="7"/>
      <c r="D644" s="7"/>
    </row>
    <row r="645" spans="3:4" ht="15.75" customHeight="1">
      <c r="C645" s="7"/>
      <c r="D645" s="7"/>
    </row>
    <row r="646" spans="3:4" ht="15.75" customHeight="1">
      <c r="C646" s="7"/>
      <c r="D646" s="7"/>
    </row>
    <row r="647" spans="3:4" ht="15.75" customHeight="1">
      <c r="C647" s="7"/>
      <c r="D647" s="7"/>
    </row>
    <row r="648" spans="3:4" ht="15.75" customHeight="1">
      <c r="C648" s="7"/>
      <c r="D648" s="7"/>
    </row>
    <row r="649" spans="3:4" ht="15.75" customHeight="1">
      <c r="C649" s="7"/>
      <c r="D649" s="7"/>
    </row>
    <row r="650" spans="3:4" ht="15.75" customHeight="1">
      <c r="C650" s="7"/>
      <c r="D650" s="7"/>
    </row>
    <row r="651" spans="3:4" ht="15.75" customHeight="1">
      <c r="C651" s="7"/>
      <c r="D651" s="7"/>
    </row>
    <row r="652" spans="3:4" ht="15.75" customHeight="1">
      <c r="C652" s="7"/>
      <c r="D652" s="7"/>
    </row>
    <row r="653" spans="3:4" ht="15.75" customHeight="1">
      <c r="C653" s="7"/>
      <c r="D653" s="7"/>
    </row>
    <row r="654" spans="3:4" ht="15.75" customHeight="1">
      <c r="C654" s="7"/>
      <c r="D654" s="7"/>
    </row>
    <row r="655" spans="3:4" ht="15.75" customHeight="1">
      <c r="C655" s="7"/>
      <c r="D655" s="7"/>
    </row>
    <row r="656" spans="3:4" ht="15.75" customHeight="1">
      <c r="C656" s="7"/>
      <c r="D656" s="7"/>
    </row>
    <row r="657" spans="3:4" ht="15.75" customHeight="1">
      <c r="C657" s="7"/>
      <c r="D657" s="7"/>
    </row>
    <row r="658" spans="3:4" ht="15.75" customHeight="1">
      <c r="C658" s="7"/>
      <c r="D658" s="7"/>
    </row>
    <row r="659" spans="3:4" ht="15.75" customHeight="1">
      <c r="C659" s="7"/>
      <c r="D659" s="7"/>
    </row>
    <row r="660" spans="3:4" ht="15.75" customHeight="1">
      <c r="C660" s="7"/>
      <c r="D660" s="7"/>
    </row>
    <row r="661" spans="3:4" ht="15.75" customHeight="1">
      <c r="C661" s="7"/>
      <c r="D661" s="7"/>
    </row>
    <row r="662" spans="3:4" ht="15.75" customHeight="1">
      <c r="C662" s="7"/>
      <c r="D662" s="7"/>
    </row>
    <row r="663" spans="3:4" ht="15.75" customHeight="1">
      <c r="C663" s="7"/>
      <c r="D663" s="7"/>
    </row>
    <row r="664" spans="3:4" ht="15.75" customHeight="1">
      <c r="C664" s="7"/>
      <c r="D664" s="7"/>
    </row>
    <row r="665" spans="3:4" ht="15.75" customHeight="1">
      <c r="C665" s="7"/>
      <c r="D665" s="7"/>
    </row>
    <row r="666" spans="3:4" ht="15.75" customHeight="1">
      <c r="C666" s="7"/>
      <c r="D666" s="7"/>
    </row>
    <row r="667" spans="3:4" ht="15.75" customHeight="1">
      <c r="C667" s="7"/>
      <c r="D667" s="7"/>
    </row>
    <row r="668" spans="3:4" ht="15.75" customHeight="1">
      <c r="C668" s="7"/>
      <c r="D668" s="7"/>
    </row>
    <row r="669" spans="3:4" ht="15.75" customHeight="1">
      <c r="C669" s="7"/>
      <c r="D669" s="7"/>
    </row>
    <row r="670" spans="3:4" ht="15.75" customHeight="1">
      <c r="C670" s="7"/>
      <c r="D670" s="7"/>
    </row>
    <row r="671" spans="3:4" ht="15.75" customHeight="1">
      <c r="C671" s="7"/>
      <c r="D671" s="7"/>
    </row>
    <row r="672" spans="3:4" ht="15.75" customHeight="1">
      <c r="C672" s="7"/>
      <c r="D672" s="7"/>
    </row>
    <row r="673" spans="3:4" ht="15.75" customHeight="1">
      <c r="C673" s="7"/>
      <c r="D673" s="7"/>
    </row>
    <row r="674" spans="3:4" ht="15.75" customHeight="1">
      <c r="C674" s="7"/>
      <c r="D674" s="7"/>
    </row>
    <row r="675" spans="3:4" ht="15.75" customHeight="1">
      <c r="C675" s="7"/>
      <c r="D675" s="7"/>
    </row>
    <row r="676" spans="3:4" ht="15.75" customHeight="1">
      <c r="C676" s="7"/>
      <c r="D676" s="7"/>
    </row>
    <row r="677" spans="3:4" ht="15.75" customHeight="1">
      <c r="C677" s="7"/>
      <c r="D677" s="7"/>
    </row>
    <row r="678" spans="3:4" ht="15.75" customHeight="1">
      <c r="C678" s="7"/>
      <c r="D678" s="7"/>
    </row>
    <row r="679" spans="3:4" ht="15.75" customHeight="1">
      <c r="C679" s="7"/>
      <c r="D679" s="7"/>
    </row>
    <row r="680" spans="3:4" ht="15.75" customHeight="1">
      <c r="C680" s="7"/>
      <c r="D680" s="7"/>
    </row>
    <row r="681" spans="3:4" ht="15.75" customHeight="1">
      <c r="C681" s="7"/>
      <c r="D681" s="7"/>
    </row>
    <row r="682" spans="3:4" ht="15.75" customHeight="1">
      <c r="C682" s="7"/>
      <c r="D682" s="7"/>
    </row>
    <row r="683" spans="3:4" ht="15.75" customHeight="1">
      <c r="C683" s="7"/>
      <c r="D683" s="7"/>
    </row>
    <row r="684" spans="3:4" ht="15.75" customHeight="1">
      <c r="C684" s="7"/>
      <c r="D684" s="7"/>
    </row>
    <row r="685" spans="3:4" ht="15.75" customHeight="1">
      <c r="C685" s="7"/>
      <c r="D685" s="7"/>
    </row>
    <row r="686" spans="3:4" ht="15.75" customHeight="1">
      <c r="C686" s="7"/>
      <c r="D686" s="7"/>
    </row>
    <row r="687" spans="3:4" ht="15.75" customHeight="1">
      <c r="C687" s="7"/>
      <c r="D687" s="7"/>
    </row>
    <row r="688" spans="3:4" ht="15.75" customHeight="1">
      <c r="C688" s="7"/>
      <c r="D688" s="7"/>
    </row>
    <row r="689" spans="3:4" ht="15.75" customHeight="1">
      <c r="C689" s="7"/>
      <c r="D689" s="7"/>
    </row>
    <row r="690" spans="3:4" ht="15.75" customHeight="1">
      <c r="C690" s="7"/>
      <c r="D690" s="7"/>
    </row>
    <row r="691" spans="3:4" ht="15.75" customHeight="1">
      <c r="C691" s="7"/>
      <c r="D691" s="7"/>
    </row>
    <row r="692" spans="3:4" ht="15.75" customHeight="1">
      <c r="C692" s="7"/>
      <c r="D692" s="7"/>
    </row>
    <row r="693" spans="3:4" ht="15.75" customHeight="1">
      <c r="C693" s="7"/>
      <c r="D693" s="7"/>
    </row>
    <row r="694" spans="3:4" ht="15.75" customHeight="1">
      <c r="C694" s="7"/>
      <c r="D694" s="7"/>
    </row>
    <row r="695" spans="3:4" ht="15.75" customHeight="1">
      <c r="C695" s="7"/>
      <c r="D695" s="7"/>
    </row>
    <row r="696" spans="3:4" ht="15.75" customHeight="1">
      <c r="C696" s="7"/>
      <c r="D696" s="7"/>
    </row>
    <row r="697" spans="3:4" ht="15.75" customHeight="1">
      <c r="C697" s="7"/>
      <c r="D697" s="7"/>
    </row>
    <row r="698" spans="3:4" ht="15.75" customHeight="1">
      <c r="C698" s="7"/>
      <c r="D698" s="7"/>
    </row>
    <row r="699" spans="3:4" ht="15.75" customHeight="1">
      <c r="C699" s="7"/>
      <c r="D699" s="7"/>
    </row>
    <row r="700" spans="3:4" ht="15.75" customHeight="1">
      <c r="C700" s="7"/>
      <c r="D700" s="7"/>
    </row>
    <row r="701" spans="3:4" ht="15.75" customHeight="1">
      <c r="C701" s="7"/>
      <c r="D701" s="7"/>
    </row>
    <row r="702" spans="3:4" ht="15.75" customHeight="1">
      <c r="C702" s="7"/>
      <c r="D702" s="7"/>
    </row>
    <row r="703" spans="3:4" ht="15.75" customHeight="1">
      <c r="C703" s="7"/>
      <c r="D703" s="7"/>
    </row>
    <row r="704" spans="3:4" ht="15.75" customHeight="1">
      <c r="C704" s="7"/>
      <c r="D704" s="7"/>
    </row>
    <row r="705" spans="3:4" ht="15.75" customHeight="1">
      <c r="C705" s="7"/>
      <c r="D705" s="7"/>
    </row>
    <row r="706" spans="3:4" ht="15.75" customHeight="1">
      <c r="C706" s="7"/>
      <c r="D706" s="7"/>
    </row>
    <row r="707" spans="3:4" ht="15.75" customHeight="1">
      <c r="C707" s="7"/>
      <c r="D707" s="7"/>
    </row>
    <row r="708" spans="3:4" ht="15.75" customHeight="1">
      <c r="C708" s="7"/>
      <c r="D708" s="7"/>
    </row>
    <row r="709" spans="3:4" ht="15.75" customHeight="1">
      <c r="C709" s="7"/>
      <c r="D709" s="7"/>
    </row>
    <row r="710" spans="3:4" ht="15.75" customHeight="1">
      <c r="C710" s="7"/>
      <c r="D710" s="7"/>
    </row>
    <row r="711" spans="3:4" ht="15.75" customHeight="1">
      <c r="C711" s="7"/>
      <c r="D711" s="7"/>
    </row>
    <row r="712" spans="3:4" ht="15.75" customHeight="1">
      <c r="C712" s="7"/>
      <c r="D712" s="7"/>
    </row>
    <row r="713" spans="3:4" ht="15.75" customHeight="1">
      <c r="C713" s="7"/>
      <c r="D713" s="7"/>
    </row>
    <row r="714" spans="3:4" ht="15.75" customHeight="1">
      <c r="C714" s="7"/>
      <c r="D714" s="7"/>
    </row>
    <row r="715" spans="3:4" ht="15.75" customHeight="1">
      <c r="C715" s="7"/>
      <c r="D715" s="7"/>
    </row>
    <row r="716" spans="3:4" ht="15.75" customHeight="1">
      <c r="C716" s="7"/>
      <c r="D716" s="7"/>
    </row>
    <row r="717" spans="3:4" ht="15.75" customHeight="1">
      <c r="C717" s="7"/>
      <c r="D717" s="7"/>
    </row>
    <row r="718" spans="3:4" ht="15.75" customHeight="1">
      <c r="C718" s="7"/>
      <c r="D718" s="7"/>
    </row>
    <row r="719" spans="3:4" ht="15.75" customHeight="1">
      <c r="C719" s="7"/>
      <c r="D719" s="7"/>
    </row>
    <row r="720" spans="3:4" ht="15.75" customHeight="1">
      <c r="C720" s="7"/>
      <c r="D720" s="7"/>
    </row>
    <row r="721" spans="3:4" ht="15.75" customHeight="1">
      <c r="C721" s="7"/>
      <c r="D721" s="7"/>
    </row>
    <row r="722" spans="3:4" ht="15.75" customHeight="1">
      <c r="C722" s="7"/>
      <c r="D722" s="7"/>
    </row>
    <row r="723" spans="3:4" ht="15.75" customHeight="1">
      <c r="C723" s="7"/>
      <c r="D723" s="7"/>
    </row>
    <row r="724" spans="3:4" ht="15.75" customHeight="1">
      <c r="C724" s="7"/>
      <c r="D724" s="7"/>
    </row>
    <row r="725" spans="3:4" ht="15.75" customHeight="1">
      <c r="C725" s="7"/>
      <c r="D725" s="7"/>
    </row>
    <row r="726" spans="3:4" ht="15.75" customHeight="1">
      <c r="C726" s="7"/>
      <c r="D726" s="7"/>
    </row>
    <row r="727" spans="3:4" ht="15.75" customHeight="1">
      <c r="C727" s="7"/>
      <c r="D727" s="7"/>
    </row>
    <row r="728" spans="3:4" ht="15.75" customHeight="1">
      <c r="C728" s="7"/>
      <c r="D728" s="7"/>
    </row>
    <row r="729" spans="3:4" ht="15.75" customHeight="1">
      <c r="C729" s="7"/>
      <c r="D729" s="7"/>
    </row>
    <row r="730" spans="3:4" ht="15.75" customHeight="1">
      <c r="C730" s="7"/>
      <c r="D730" s="7"/>
    </row>
    <row r="731" spans="3:4" ht="15.75" customHeight="1">
      <c r="C731" s="7"/>
      <c r="D731" s="7"/>
    </row>
    <row r="732" spans="3:4" ht="15.75" customHeight="1">
      <c r="C732" s="7"/>
      <c r="D732" s="7"/>
    </row>
    <row r="733" spans="3:4" ht="15.75" customHeight="1">
      <c r="C733" s="7"/>
      <c r="D733" s="7"/>
    </row>
    <row r="734" spans="3:4" ht="15.75" customHeight="1">
      <c r="C734" s="7"/>
      <c r="D734" s="7"/>
    </row>
    <row r="735" spans="3:4" ht="15.75" customHeight="1">
      <c r="C735" s="7"/>
      <c r="D735" s="7"/>
    </row>
    <row r="736" spans="3:4" ht="15.75" customHeight="1">
      <c r="C736" s="7"/>
      <c r="D736" s="7"/>
    </row>
    <row r="737" spans="3:4" ht="15.75" customHeight="1">
      <c r="C737" s="7"/>
      <c r="D737" s="7"/>
    </row>
    <row r="738" spans="3:4" ht="15.75" customHeight="1">
      <c r="C738" s="7"/>
      <c r="D738" s="7"/>
    </row>
    <row r="739" spans="3:4" ht="15.75" customHeight="1">
      <c r="C739" s="7"/>
      <c r="D739" s="7"/>
    </row>
    <row r="740" spans="3:4" ht="15.75" customHeight="1">
      <c r="C740" s="7"/>
      <c r="D740" s="7"/>
    </row>
    <row r="741" spans="3:4" ht="15.75" customHeight="1">
      <c r="C741" s="7"/>
      <c r="D741" s="7"/>
    </row>
    <row r="742" spans="3:4" ht="15.75" customHeight="1">
      <c r="C742" s="7"/>
      <c r="D742" s="7"/>
    </row>
    <row r="743" spans="3:4" ht="15.75" customHeight="1">
      <c r="C743" s="7"/>
      <c r="D743" s="7"/>
    </row>
    <row r="744" spans="3:4" ht="15.75" customHeight="1">
      <c r="C744" s="7"/>
      <c r="D744" s="7"/>
    </row>
    <row r="745" spans="3:4" ht="15.75" customHeight="1">
      <c r="C745" s="7"/>
      <c r="D745" s="7"/>
    </row>
    <row r="746" spans="3:4" ht="15.75" customHeight="1">
      <c r="C746" s="7"/>
      <c r="D746" s="7"/>
    </row>
    <row r="747" spans="3:4" ht="15.75" customHeight="1">
      <c r="C747" s="7"/>
      <c r="D747" s="7"/>
    </row>
    <row r="748" spans="3:4" ht="15.75" customHeight="1">
      <c r="C748" s="7"/>
      <c r="D748" s="7"/>
    </row>
    <row r="749" spans="3:4" ht="15.75" customHeight="1">
      <c r="C749" s="7"/>
      <c r="D749" s="7"/>
    </row>
    <row r="750" spans="3:4" ht="15.75" customHeight="1">
      <c r="C750" s="7"/>
      <c r="D750" s="7"/>
    </row>
    <row r="751" spans="3:4" ht="15.75" customHeight="1">
      <c r="C751" s="7"/>
      <c r="D751" s="7"/>
    </row>
    <row r="752" spans="3:4" ht="15.75" customHeight="1">
      <c r="C752" s="7"/>
      <c r="D752" s="7"/>
    </row>
    <row r="753" spans="3:4" ht="15.75" customHeight="1">
      <c r="C753" s="7"/>
      <c r="D753" s="7"/>
    </row>
    <row r="754" spans="3:4" ht="15.75" customHeight="1">
      <c r="C754" s="7"/>
      <c r="D754" s="7"/>
    </row>
    <row r="755" spans="3:4" ht="15.75" customHeight="1">
      <c r="C755" s="7"/>
      <c r="D755" s="7"/>
    </row>
    <row r="756" spans="3:4" ht="15.75" customHeight="1">
      <c r="C756" s="7"/>
      <c r="D756" s="7"/>
    </row>
    <row r="757" spans="3:4" ht="15.75" customHeight="1">
      <c r="C757" s="7"/>
      <c r="D757" s="7"/>
    </row>
    <row r="758" spans="3:4" ht="15.75" customHeight="1">
      <c r="C758" s="7"/>
      <c r="D758" s="7"/>
    </row>
    <row r="759" spans="3:4" ht="15.75" customHeight="1">
      <c r="C759" s="7"/>
      <c r="D759" s="7"/>
    </row>
    <row r="760" spans="3:4" ht="15.75" customHeight="1">
      <c r="C760" s="7"/>
      <c r="D760" s="7"/>
    </row>
    <row r="761" spans="3:4" ht="15.75" customHeight="1">
      <c r="C761" s="7"/>
      <c r="D761" s="7"/>
    </row>
    <row r="762" spans="3:4" ht="15.75" customHeight="1">
      <c r="C762" s="7"/>
      <c r="D762" s="7"/>
    </row>
    <row r="763" spans="3:4" ht="15.75" customHeight="1">
      <c r="C763" s="7"/>
      <c r="D763" s="7"/>
    </row>
    <row r="764" spans="3:4" ht="15.75" customHeight="1">
      <c r="C764" s="7"/>
      <c r="D764" s="7"/>
    </row>
    <row r="765" spans="3:4" ht="15.75" customHeight="1">
      <c r="C765" s="7"/>
      <c r="D765" s="7"/>
    </row>
    <row r="766" spans="3:4" ht="15.75" customHeight="1">
      <c r="C766" s="7"/>
      <c r="D766" s="7"/>
    </row>
    <row r="767" spans="3:4" ht="15.75" customHeight="1">
      <c r="C767" s="7"/>
      <c r="D767" s="7"/>
    </row>
    <row r="768" spans="3:4" ht="15.75" customHeight="1">
      <c r="C768" s="7"/>
      <c r="D768" s="7"/>
    </row>
    <row r="769" spans="3:4" ht="15.75" customHeight="1">
      <c r="C769" s="7"/>
      <c r="D769" s="7"/>
    </row>
    <row r="770" spans="3:4" ht="15.75" customHeight="1">
      <c r="C770" s="7"/>
      <c r="D770" s="7"/>
    </row>
    <row r="771" spans="3:4" ht="15.75" customHeight="1">
      <c r="C771" s="7"/>
      <c r="D771" s="7"/>
    </row>
    <row r="772" spans="3:4" ht="15.75" customHeight="1">
      <c r="C772" s="7"/>
      <c r="D772" s="7"/>
    </row>
    <row r="773" spans="3:4" ht="15.75" customHeight="1">
      <c r="C773" s="7"/>
      <c r="D773" s="7"/>
    </row>
    <row r="774" spans="3:4" ht="15.75" customHeight="1">
      <c r="C774" s="7"/>
      <c r="D774" s="7"/>
    </row>
    <row r="775" spans="3:4" ht="15.75" customHeight="1">
      <c r="C775" s="7"/>
      <c r="D775" s="7"/>
    </row>
    <row r="776" spans="3:4" ht="15.75" customHeight="1">
      <c r="C776" s="7"/>
      <c r="D776" s="7"/>
    </row>
    <row r="777" spans="3:4" ht="15.75" customHeight="1">
      <c r="C777" s="7"/>
      <c r="D777" s="7"/>
    </row>
    <row r="778" spans="3:4" ht="15.75" customHeight="1">
      <c r="C778" s="7"/>
      <c r="D778" s="7"/>
    </row>
    <row r="779" spans="3:4" ht="15.75" customHeight="1">
      <c r="C779" s="7"/>
      <c r="D779" s="7"/>
    </row>
    <row r="780" spans="3:4" ht="15.75" customHeight="1">
      <c r="C780" s="7"/>
      <c r="D780" s="7"/>
    </row>
    <row r="781" spans="3:4" ht="15.75" customHeight="1">
      <c r="C781" s="7"/>
      <c r="D781" s="7"/>
    </row>
    <row r="782" spans="3:4" ht="15.75" customHeight="1">
      <c r="C782" s="7"/>
      <c r="D782" s="7"/>
    </row>
    <row r="783" spans="3:4" ht="15.75" customHeight="1">
      <c r="C783" s="7"/>
      <c r="D783" s="7"/>
    </row>
    <row r="784" spans="3:4" ht="15.75" customHeight="1">
      <c r="C784" s="7"/>
      <c r="D784" s="7"/>
    </row>
    <row r="785" spans="3:4" ht="15.75" customHeight="1">
      <c r="C785" s="7"/>
      <c r="D785" s="7"/>
    </row>
    <row r="786" spans="3:4" ht="15.75" customHeight="1">
      <c r="C786" s="7"/>
      <c r="D786" s="7"/>
    </row>
    <row r="787" spans="3:4" ht="15.75" customHeight="1">
      <c r="C787" s="7"/>
      <c r="D787" s="7"/>
    </row>
    <row r="788" spans="3:4" ht="15.75" customHeight="1">
      <c r="C788" s="7"/>
      <c r="D788" s="7"/>
    </row>
    <row r="789" spans="3:4" ht="15.75" customHeight="1">
      <c r="C789" s="7"/>
      <c r="D789" s="7"/>
    </row>
    <row r="790" spans="3:4" ht="15.75" customHeight="1">
      <c r="C790" s="7"/>
      <c r="D790" s="7"/>
    </row>
    <row r="791" spans="3:4" ht="15.75" customHeight="1">
      <c r="C791" s="7"/>
      <c r="D791" s="7"/>
    </row>
    <row r="792" spans="3:4" ht="15.75" customHeight="1">
      <c r="C792" s="7"/>
      <c r="D792" s="7"/>
    </row>
    <row r="793" spans="3:4" ht="15.75" customHeight="1">
      <c r="C793" s="7"/>
      <c r="D793" s="7"/>
    </row>
    <row r="794" spans="3:4" ht="15.75" customHeight="1">
      <c r="C794" s="7"/>
      <c r="D794" s="7"/>
    </row>
    <row r="795" spans="3:4" ht="15.75" customHeight="1">
      <c r="C795" s="7"/>
      <c r="D795" s="7"/>
    </row>
    <row r="796" spans="3:4" ht="15.75" customHeight="1">
      <c r="C796" s="7"/>
      <c r="D796" s="7"/>
    </row>
    <row r="797" spans="3:4" ht="15.75" customHeight="1">
      <c r="C797" s="7"/>
      <c r="D797" s="7"/>
    </row>
    <row r="798" spans="3:4" ht="15.75" customHeight="1">
      <c r="C798" s="7"/>
      <c r="D798" s="7"/>
    </row>
    <row r="799" spans="3:4" ht="15.75" customHeight="1">
      <c r="C799" s="7"/>
      <c r="D799" s="7"/>
    </row>
    <row r="800" spans="3:4" ht="15.75" customHeight="1">
      <c r="C800" s="7"/>
      <c r="D800" s="7"/>
    </row>
    <row r="801" spans="3:4" ht="15.75" customHeight="1">
      <c r="C801" s="7"/>
      <c r="D801" s="7"/>
    </row>
    <row r="802" spans="3:4" ht="15.75" customHeight="1">
      <c r="C802" s="7"/>
      <c r="D802" s="7"/>
    </row>
    <row r="803" spans="3:4" ht="15.75" customHeight="1">
      <c r="C803" s="7"/>
      <c r="D803" s="7"/>
    </row>
    <row r="804" spans="3:4" ht="15.75" customHeight="1">
      <c r="C804" s="7"/>
      <c r="D804" s="7"/>
    </row>
    <row r="805" spans="3:4" ht="15.75" customHeight="1">
      <c r="C805" s="7"/>
      <c r="D805" s="7"/>
    </row>
    <row r="806" spans="3:4" ht="15.75" customHeight="1">
      <c r="C806" s="7"/>
      <c r="D806" s="7"/>
    </row>
    <row r="807" spans="3:4" ht="15.75" customHeight="1">
      <c r="C807" s="7"/>
      <c r="D807" s="7"/>
    </row>
    <row r="808" spans="3:4" ht="15.75" customHeight="1">
      <c r="C808" s="7"/>
      <c r="D808" s="7"/>
    </row>
    <row r="809" spans="3:4" ht="15.75" customHeight="1">
      <c r="C809" s="7"/>
      <c r="D809" s="7"/>
    </row>
    <row r="810" spans="3:4" ht="15.75" customHeight="1">
      <c r="C810" s="7"/>
      <c r="D810" s="7"/>
    </row>
    <row r="811" spans="3:4" ht="15.75" customHeight="1">
      <c r="C811" s="7"/>
      <c r="D811" s="7"/>
    </row>
    <row r="812" spans="3:4" ht="15.75" customHeight="1">
      <c r="C812" s="7"/>
      <c r="D812" s="7"/>
    </row>
    <row r="813" spans="3:4" ht="15.75" customHeight="1">
      <c r="C813" s="7"/>
      <c r="D813" s="7"/>
    </row>
    <row r="814" spans="3:4" ht="15.75" customHeight="1">
      <c r="C814" s="7"/>
      <c r="D814" s="7"/>
    </row>
    <row r="815" spans="3:4" ht="15.75" customHeight="1">
      <c r="C815" s="7"/>
      <c r="D815" s="7"/>
    </row>
    <row r="816" spans="3:4" ht="15.75" customHeight="1">
      <c r="C816" s="7"/>
      <c r="D816" s="7"/>
    </row>
    <row r="817" spans="3:4" ht="15.75" customHeight="1">
      <c r="C817" s="7"/>
      <c r="D817" s="7"/>
    </row>
    <row r="818" spans="3:4" ht="15.75" customHeight="1">
      <c r="C818" s="7"/>
      <c r="D818" s="7"/>
    </row>
    <row r="819" spans="3:4" ht="15.75" customHeight="1">
      <c r="C819" s="7"/>
      <c r="D819" s="7"/>
    </row>
    <row r="820" spans="3:4" ht="15.75" customHeight="1">
      <c r="C820" s="7"/>
      <c r="D820" s="7"/>
    </row>
    <row r="821" spans="3:4" ht="15.75" customHeight="1">
      <c r="C821" s="7"/>
      <c r="D821" s="7"/>
    </row>
    <row r="822" spans="3:4" ht="15.75" customHeight="1">
      <c r="C822" s="7"/>
      <c r="D822" s="7"/>
    </row>
    <row r="823" spans="3:4" ht="15.75" customHeight="1">
      <c r="C823" s="7"/>
      <c r="D823" s="7"/>
    </row>
    <row r="824" spans="3:4" ht="15.75" customHeight="1">
      <c r="C824" s="7"/>
      <c r="D824" s="7"/>
    </row>
    <row r="825" spans="3:4" ht="15.75" customHeight="1">
      <c r="C825" s="7"/>
      <c r="D825" s="7"/>
    </row>
    <row r="826" spans="3:4" ht="15.75" customHeight="1">
      <c r="C826" s="7"/>
      <c r="D826" s="7"/>
    </row>
    <row r="827" spans="3:4" ht="15.75" customHeight="1">
      <c r="C827" s="7"/>
      <c r="D827" s="7"/>
    </row>
    <row r="828" spans="3:4" ht="15.75" customHeight="1">
      <c r="C828" s="7"/>
      <c r="D828" s="7"/>
    </row>
    <row r="829" spans="3:4" ht="15.75" customHeight="1">
      <c r="C829" s="7"/>
      <c r="D829" s="7"/>
    </row>
    <row r="830" spans="3:4" ht="15.75" customHeight="1">
      <c r="C830" s="7"/>
      <c r="D830" s="7"/>
    </row>
    <row r="831" spans="3:4" ht="15.75" customHeight="1">
      <c r="C831" s="7"/>
      <c r="D831" s="7"/>
    </row>
    <row r="832" spans="3:4" ht="15.75" customHeight="1">
      <c r="C832" s="7"/>
      <c r="D832" s="7"/>
    </row>
    <row r="833" spans="3:4" ht="15.75" customHeight="1">
      <c r="C833" s="7"/>
      <c r="D833" s="7"/>
    </row>
    <row r="834" spans="3:4" ht="15.75" customHeight="1">
      <c r="C834" s="7"/>
      <c r="D834" s="7"/>
    </row>
    <row r="835" spans="3:4" ht="15.75" customHeight="1">
      <c r="C835" s="7"/>
      <c r="D835" s="7"/>
    </row>
    <row r="836" spans="3:4" ht="15.75" customHeight="1">
      <c r="C836" s="7"/>
      <c r="D836" s="7"/>
    </row>
    <row r="837" spans="3:4" ht="15.75" customHeight="1">
      <c r="C837" s="7"/>
      <c r="D837" s="7"/>
    </row>
    <row r="838" spans="3:4" ht="15.75" customHeight="1">
      <c r="C838" s="7"/>
      <c r="D838" s="7"/>
    </row>
    <row r="839" spans="3:4" ht="15.75" customHeight="1">
      <c r="C839" s="7"/>
      <c r="D839" s="7"/>
    </row>
    <row r="840" spans="3:4" ht="15.75" customHeight="1">
      <c r="C840" s="7"/>
      <c r="D840" s="7"/>
    </row>
    <row r="841" spans="3:4" ht="15.75" customHeight="1">
      <c r="C841" s="7"/>
      <c r="D841" s="7"/>
    </row>
    <row r="842" spans="3:4" ht="15.75" customHeight="1">
      <c r="C842" s="7"/>
      <c r="D842" s="7"/>
    </row>
    <row r="843" spans="3:4" ht="15.75" customHeight="1">
      <c r="C843" s="7"/>
      <c r="D843" s="7"/>
    </row>
    <row r="844" spans="3:4" ht="15.75" customHeight="1">
      <c r="C844" s="7"/>
      <c r="D844" s="7"/>
    </row>
    <row r="845" spans="3:4" ht="15.75" customHeight="1">
      <c r="C845" s="7"/>
      <c r="D845" s="7"/>
    </row>
    <row r="846" spans="3:4" ht="15.75" customHeight="1">
      <c r="C846" s="7"/>
      <c r="D846" s="7"/>
    </row>
    <row r="847" spans="3:4" ht="15.75" customHeight="1">
      <c r="C847" s="7"/>
      <c r="D847" s="7"/>
    </row>
    <row r="848" spans="3:4" ht="15.75" customHeight="1">
      <c r="C848" s="7"/>
      <c r="D848" s="7"/>
    </row>
    <row r="849" spans="3:4" ht="15.75" customHeight="1">
      <c r="C849" s="7"/>
      <c r="D849" s="7"/>
    </row>
    <row r="850" spans="3:4" ht="15.75" customHeight="1">
      <c r="C850" s="7"/>
      <c r="D850" s="7"/>
    </row>
    <row r="851" spans="3:4" ht="15.75" customHeight="1">
      <c r="C851" s="7"/>
      <c r="D851" s="7"/>
    </row>
    <row r="852" spans="3:4" ht="15.75" customHeight="1">
      <c r="C852" s="7"/>
      <c r="D852" s="7"/>
    </row>
    <row r="853" spans="3:4" ht="15.75" customHeight="1">
      <c r="C853" s="7"/>
      <c r="D853" s="7"/>
    </row>
    <row r="854" spans="3:4" ht="15.75" customHeight="1">
      <c r="C854" s="7"/>
      <c r="D854" s="7"/>
    </row>
    <row r="855" spans="3:4" ht="15.75" customHeight="1">
      <c r="C855" s="7"/>
      <c r="D855" s="7"/>
    </row>
    <row r="856" spans="3:4" ht="15.75" customHeight="1">
      <c r="C856" s="7"/>
      <c r="D856" s="7"/>
    </row>
    <row r="857" spans="3:4" ht="15.75" customHeight="1">
      <c r="C857" s="7"/>
      <c r="D857" s="7"/>
    </row>
    <row r="858" spans="3:4" ht="15.75" customHeight="1">
      <c r="C858" s="7"/>
      <c r="D858" s="7"/>
    </row>
    <row r="859" spans="3:4" ht="15.75" customHeight="1">
      <c r="C859" s="7"/>
      <c r="D859" s="7"/>
    </row>
    <row r="860" spans="3:4" ht="15.75" customHeight="1">
      <c r="C860" s="7"/>
      <c r="D860" s="7"/>
    </row>
    <row r="861" spans="3:4" ht="15.75" customHeight="1">
      <c r="C861" s="7"/>
      <c r="D861" s="7"/>
    </row>
    <row r="862" spans="3:4" ht="15.75" customHeight="1">
      <c r="C862" s="7"/>
      <c r="D862" s="7"/>
    </row>
    <row r="863" spans="3:4" ht="15.75" customHeight="1">
      <c r="C863" s="7"/>
      <c r="D863" s="7"/>
    </row>
    <row r="864" spans="3:4" ht="15.75" customHeight="1">
      <c r="C864" s="7"/>
      <c r="D864" s="7"/>
    </row>
    <row r="865" spans="3:4" ht="15.75" customHeight="1">
      <c r="C865" s="7"/>
      <c r="D865" s="7"/>
    </row>
    <row r="866" spans="3:4" ht="15.75" customHeight="1">
      <c r="C866" s="7"/>
      <c r="D866" s="7"/>
    </row>
    <row r="867" spans="3:4" ht="15.75" customHeight="1">
      <c r="C867" s="7"/>
      <c r="D867" s="7"/>
    </row>
    <row r="868" spans="3:4" ht="15.75" customHeight="1">
      <c r="C868" s="7"/>
      <c r="D868" s="7"/>
    </row>
    <row r="869" spans="3:4" ht="15.75" customHeight="1">
      <c r="C869" s="7"/>
      <c r="D869" s="7"/>
    </row>
    <row r="870" spans="3:4" ht="15.75" customHeight="1">
      <c r="C870" s="7"/>
      <c r="D870" s="7"/>
    </row>
    <row r="871" spans="3:4" ht="15.75" customHeight="1">
      <c r="C871" s="7"/>
      <c r="D871" s="7"/>
    </row>
    <row r="872" spans="3:4" ht="15.75" customHeight="1">
      <c r="C872" s="7"/>
      <c r="D872" s="7"/>
    </row>
    <row r="873" spans="3:4" ht="15.75" customHeight="1">
      <c r="C873" s="7"/>
      <c r="D873" s="7"/>
    </row>
    <row r="874" spans="3:4" ht="15.75" customHeight="1">
      <c r="C874" s="7"/>
      <c r="D874" s="7"/>
    </row>
    <row r="875" spans="3:4" ht="15.75" customHeight="1">
      <c r="C875" s="7"/>
      <c r="D875" s="7"/>
    </row>
    <row r="876" spans="3:4" ht="15.75" customHeight="1">
      <c r="C876" s="7"/>
      <c r="D876" s="7"/>
    </row>
    <row r="877" spans="3:4" ht="15.75" customHeight="1">
      <c r="C877" s="7"/>
      <c r="D877" s="7"/>
    </row>
    <row r="878" spans="3:4" ht="15.75" customHeight="1">
      <c r="C878" s="7"/>
      <c r="D878" s="7"/>
    </row>
    <row r="879" spans="3:4" ht="15.75" customHeight="1">
      <c r="C879" s="7"/>
      <c r="D879" s="7"/>
    </row>
    <row r="880" spans="3:4" ht="15.75" customHeight="1">
      <c r="C880" s="7"/>
      <c r="D880" s="7"/>
    </row>
    <row r="881" spans="3:4" ht="15.75" customHeight="1">
      <c r="C881" s="7"/>
      <c r="D881" s="7"/>
    </row>
    <row r="882" spans="3:4" ht="15.75" customHeight="1">
      <c r="C882" s="7"/>
      <c r="D882" s="7"/>
    </row>
    <row r="883" spans="3:4" ht="15.75" customHeight="1">
      <c r="C883" s="7"/>
      <c r="D883" s="7"/>
    </row>
    <row r="884" spans="3:4" ht="15.75" customHeight="1">
      <c r="C884" s="7"/>
      <c r="D884" s="7"/>
    </row>
    <row r="885" spans="3:4" ht="15.75" customHeight="1">
      <c r="C885" s="7"/>
      <c r="D885" s="7"/>
    </row>
    <row r="886" spans="3:4" ht="15.75" customHeight="1">
      <c r="C886" s="7"/>
      <c r="D886" s="7"/>
    </row>
    <row r="887" spans="3:4" ht="15.75" customHeight="1">
      <c r="C887" s="7"/>
      <c r="D887" s="7"/>
    </row>
    <row r="888" spans="3:4" ht="15.75" customHeight="1">
      <c r="C888" s="7"/>
      <c r="D888" s="7"/>
    </row>
    <row r="889" spans="3:4" ht="15.75" customHeight="1">
      <c r="C889" s="7"/>
      <c r="D889" s="7"/>
    </row>
    <row r="890" spans="3:4" ht="15.75" customHeight="1">
      <c r="C890" s="7"/>
      <c r="D890" s="7"/>
    </row>
    <row r="891" spans="3:4" ht="15.75" customHeight="1">
      <c r="C891" s="7"/>
      <c r="D891" s="7"/>
    </row>
    <row r="892" spans="3:4" ht="15.75" customHeight="1">
      <c r="C892" s="7"/>
      <c r="D892" s="7"/>
    </row>
    <row r="893" spans="3:4" ht="15.75" customHeight="1">
      <c r="C893" s="7"/>
      <c r="D893" s="7"/>
    </row>
    <row r="894" spans="3:4" ht="15.75" customHeight="1">
      <c r="C894" s="7"/>
      <c r="D894" s="7"/>
    </row>
    <row r="895" spans="3:4" ht="15.75" customHeight="1">
      <c r="C895" s="7"/>
      <c r="D895" s="7"/>
    </row>
    <row r="896" spans="3:4" ht="15.75" customHeight="1">
      <c r="C896" s="7"/>
      <c r="D896" s="7"/>
    </row>
    <row r="897" spans="3:4" ht="15.75" customHeight="1">
      <c r="C897" s="7"/>
      <c r="D897" s="7"/>
    </row>
    <row r="898" spans="3:4" ht="15.75" customHeight="1">
      <c r="C898" s="7"/>
      <c r="D898" s="7"/>
    </row>
    <row r="899" spans="3:4" ht="15.75" customHeight="1">
      <c r="C899" s="7"/>
      <c r="D899" s="7"/>
    </row>
    <row r="900" spans="3:4" ht="15.75" customHeight="1">
      <c r="C900" s="7"/>
      <c r="D900" s="7"/>
    </row>
    <row r="901" spans="3:4" ht="15.75" customHeight="1">
      <c r="C901" s="7"/>
      <c r="D901" s="7"/>
    </row>
    <row r="902" spans="3:4" ht="15.75" customHeight="1">
      <c r="C902" s="7"/>
      <c r="D902" s="7"/>
    </row>
    <row r="903" spans="3:4" ht="15.75" customHeight="1">
      <c r="C903" s="7"/>
      <c r="D903" s="7"/>
    </row>
    <row r="904" spans="3:4" ht="15.75" customHeight="1">
      <c r="C904" s="7"/>
      <c r="D904" s="7"/>
    </row>
    <row r="905" spans="3:4" ht="15.75" customHeight="1">
      <c r="C905" s="7"/>
      <c r="D905" s="7"/>
    </row>
    <row r="906" spans="3:4" ht="15.75" customHeight="1">
      <c r="C906" s="7"/>
      <c r="D906" s="7"/>
    </row>
    <row r="907" spans="3:4" ht="15.75" customHeight="1">
      <c r="C907" s="7"/>
      <c r="D907" s="7"/>
    </row>
    <row r="908" spans="3:4" ht="15.75" customHeight="1">
      <c r="C908" s="7"/>
      <c r="D908" s="7"/>
    </row>
    <row r="909" spans="3:4" ht="15.75" customHeight="1">
      <c r="C909" s="7"/>
      <c r="D909" s="7"/>
    </row>
    <row r="910" spans="3:4" ht="15.75" customHeight="1">
      <c r="C910" s="7"/>
      <c r="D910" s="7"/>
    </row>
    <row r="911" spans="3:4" ht="15.75" customHeight="1">
      <c r="C911" s="7"/>
      <c r="D911" s="7"/>
    </row>
    <row r="912" spans="3:4" ht="15.75" customHeight="1">
      <c r="C912" s="7"/>
      <c r="D912" s="7"/>
    </row>
    <row r="913" spans="3:4" ht="15.75" customHeight="1">
      <c r="C913" s="7"/>
      <c r="D913" s="7"/>
    </row>
    <row r="914" spans="3:4" ht="15.75" customHeight="1">
      <c r="C914" s="7"/>
      <c r="D914" s="7"/>
    </row>
    <row r="915" spans="3:4" ht="15.75" customHeight="1">
      <c r="C915" s="7"/>
      <c r="D915" s="7"/>
    </row>
    <row r="916" spans="3:4" ht="15.75" customHeight="1">
      <c r="C916" s="7"/>
      <c r="D916" s="7"/>
    </row>
    <row r="917" spans="3:4" ht="15.75" customHeight="1">
      <c r="C917" s="7"/>
      <c r="D917" s="7"/>
    </row>
    <row r="918" spans="3:4" ht="15.75" customHeight="1">
      <c r="C918" s="7"/>
      <c r="D918" s="7"/>
    </row>
    <row r="919" spans="3:4" ht="15.75" customHeight="1">
      <c r="C919" s="7"/>
      <c r="D919" s="7"/>
    </row>
    <row r="920" spans="3:4" ht="15.75" customHeight="1">
      <c r="C920" s="7"/>
      <c r="D920" s="7"/>
    </row>
    <row r="921" spans="3:4" ht="15.75" customHeight="1">
      <c r="C921" s="7"/>
      <c r="D921" s="7"/>
    </row>
    <row r="922" spans="3:4" ht="15.75" customHeight="1">
      <c r="C922" s="7"/>
      <c r="D922" s="7"/>
    </row>
    <row r="923" spans="3:4" ht="15.75" customHeight="1">
      <c r="C923" s="7"/>
      <c r="D923" s="7"/>
    </row>
    <row r="924" spans="3:4" ht="15.75" customHeight="1">
      <c r="C924" s="7"/>
      <c r="D924" s="7"/>
    </row>
    <row r="925" spans="3:4" ht="15.75" customHeight="1">
      <c r="C925" s="7"/>
      <c r="D925" s="7"/>
    </row>
    <row r="926" spans="3:4" ht="15.75" customHeight="1">
      <c r="C926" s="7"/>
      <c r="D926" s="7"/>
    </row>
    <row r="927" spans="3:4" ht="15.75" customHeight="1">
      <c r="C927" s="7"/>
      <c r="D927" s="7"/>
    </row>
    <row r="928" spans="3:4" ht="15.75" customHeight="1">
      <c r="C928" s="7"/>
      <c r="D928" s="7"/>
    </row>
    <row r="929" spans="3:4" ht="15.75" customHeight="1">
      <c r="C929" s="7"/>
      <c r="D929" s="7"/>
    </row>
    <row r="930" spans="3:4" ht="15.75" customHeight="1">
      <c r="C930" s="7"/>
      <c r="D930" s="7"/>
    </row>
    <row r="931" spans="3:4" ht="15.75" customHeight="1">
      <c r="C931" s="7"/>
      <c r="D931" s="7"/>
    </row>
    <row r="932" spans="3:4" ht="15.75" customHeight="1">
      <c r="C932" s="7"/>
      <c r="D932" s="7"/>
    </row>
    <row r="933" spans="3:4" ht="15.75" customHeight="1">
      <c r="C933" s="7"/>
      <c r="D933" s="7"/>
    </row>
    <row r="934" spans="3:4" ht="15.75" customHeight="1">
      <c r="C934" s="7"/>
      <c r="D934" s="7"/>
    </row>
    <row r="935" spans="3:4" ht="15.75" customHeight="1">
      <c r="C935" s="7"/>
      <c r="D935" s="7"/>
    </row>
    <row r="936" spans="3:4" ht="15.75" customHeight="1">
      <c r="C936" s="7"/>
      <c r="D936" s="7"/>
    </row>
    <row r="937" spans="3:4" ht="15.75" customHeight="1">
      <c r="C937" s="7"/>
      <c r="D937" s="7"/>
    </row>
    <row r="938" spans="3:4" ht="15.75" customHeight="1">
      <c r="C938" s="7"/>
      <c r="D938" s="7"/>
    </row>
    <row r="939" spans="3:4" ht="15.75" customHeight="1">
      <c r="C939" s="7"/>
      <c r="D939" s="7"/>
    </row>
    <row r="940" spans="3:4" ht="15.75" customHeight="1">
      <c r="C940" s="7"/>
      <c r="D940" s="7"/>
    </row>
    <row r="941" spans="3:4" ht="15.75" customHeight="1">
      <c r="C941" s="7"/>
      <c r="D941" s="7"/>
    </row>
    <row r="942" spans="3:4" ht="15.75" customHeight="1">
      <c r="C942" s="7"/>
      <c r="D942" s="7"/>
    </row>
    <row r="943" spans="3:4" ht="15.75" customHeight="1">
      <c r="C943" s="7"/>
      <c r="D943" s="7"/>
    </row>
    <row r="944" spans="3:4" ht="15.75" customHeight="1">
      <c r="C944" s="7"/>
      <c r="D944" s="7"/>
    </row>
    <row r="945" spans="3:4" ht="15.75" customHeight="1">
      <c r="C945" s="7"/>
      <c r="D945" s="7"/>
    </row>
    <row r="946" spans="3:4" ht="15.75" customHeight="1">
      <c r="C946" s="7"/>
      <c r="D946" s="7"/>
    </row>
    <row r="947" spans="3:4" ht="15.75" customHeight="1">
      <c r="C947" s="7"/>
      <c r="D947" s="7"/>
    </row>
    <row r="948" spans="3:4" ht="15.75" customHeight="1">
      <c r="C948" s="7"/>
      <c r="D948" s="7"/>
    </row>
    <row r="949" spans="3:4" ht="15.75" customHeight="1">
      <c r="C949" s="7"/>
      <c r="D949" s="7"/>
    </row>
    <row r="950" spans="3:4" ht="15.75" customHeight="1">
      <c r="C950" s="7"/>
      <c r="D950" s="7"/>
    </row>
    <row r="951" spans="3:4" ht="15.75" customHeight="1">
      <c r="C951" s="7"/>
      <c r="D951" s="7"/>
    </row>
    <row r="952" spans="3:4" ht="15.75" customHeight="1">
      <c r="C952" s="7"/>
      <c r="D952" s="7"/>
    </row>
    <row r="953" spans="3:4" ht="15.75" customHeight="1">
      <c r="C953" s="7"/>
      <c r="D953" s="7"/>
    </row>
    <row r="954" spans="3:4" ht="15.75" customHeight="1">
      <c r="C954" s="7"/>
      <c r="D954" s="7"/>
    </row>
    <row r="955" spans="3:4" ht="15.75" customHeight="1">
      <c r="C955" s="7"/>
      <c r="D955" s="7"/>
    </row>
    <row r="956" spans="3:4" ht="15.75" customHeight="1">
      <c r="C956" s="7"/>
      <c r="D956" s="7"/>
    </row>
    <row r="957" spans="3:4" ht="15.75" customHeight="1">
      <c r="C957" s="7"/>
      <c r="D957" s="7"/>
    </row>
    <row r="958" spans="3:4" ht="15.75" customHeight="1">
      <c r="C958" s="7"/>
      <c r="D958" s="7"/>
    </row>
    <row r="959" spans="3:4" ht="15.75" customHeight="1">
      <c r="C959" s="7"/>
      <c r="D959" s="7"/>
    </row>
    <row r="960" spans="3:4" ht="15.75" customHeight="1">
      <c r="C960" s="7"/>
      <c r="D960" s="7"/>
    </row>
    <row r="961" spans="3:4" ht="15.75" customHeight="1">
      <c r="C961" s="7"/>
      <c r="D961" s="7"/>
    </row>
    <row r="962" spans="3:4" ht="15.75" customHeight="1">
      <c r="C962" s="7"/>
      <c r="D962" s="7"/>
    </row>
    <row r="963" spans="3:4" ht="15.75" customHeight="1">
      <c r="C963" s="7"/>
      <c r="D963" s="7"/>
    </row>
    <row r="964" spans="3:4" ht="15.75" customHeight="1">
      <c r="C964" s="7"/>
      <c r="D964" s="7"/>
    </row>
    <row r="965" spans="3:4" ht="15.75" customHeight="1">
      <c r="C965" s="7"/>
      <c r="D965" s="7"/>
    </row>
    <row r="966" spans="3:4" ht="15.75" customHeight="1">
      <c r="C966" s="7"/>
      <c r="D966" s="7"/>
    </row>
    <row r="967" spans="3:4" ht="15.75" customHeight="1">
      <c r="C967" s="7"/>
      <c r="D967" s="7"/>
    </row>
    <row r="968" spans="3:4" ht="15.75" customHeight="1">
      <c r="C968" s="7"/>
      <c r="D968" s="7"/>
    </row>
    <row r="969" spans="3:4" ht="15.75" customHeight="1">
      <c r="C969" s="7"/>
      <c r="D969" s="7"/>
    </row>
    <row r="970" spans="3:4" ht="15.75" customHeight="1">
      <c r="C970" s="7"/>
      <c r="D970" s="7"/>
    </row>
    <row r="971" spans="3:4" ht="15.75" customHeight="1">
      <c r="C971" s="7"/>
      <c r="D971" s="7"/>
    </row>
    <row r="972" spans="3:4" ht="15.75" customHeight="1">
      <c r="C972" s="7"/>
      <c r="D972" s="7"/>
    </row>
    <row r="973" spans="3:4" ht="15.75" customHeight="1">
      <c r="C973" s="7"/>
      <c r="D973" s="7"/>
    </row>
    <row r="974" spans="3:4" ht="15.75" customHeight="1">
      <c r="C974" s="7"/>
      <c r="D974" s="7"/>
    </row>
    <row r="975" spans="3:4" ht="15.75" customHeight="1">
      <c r="C975" s="7"/>
      <c r="D975" s="7"/>
    </row>
    <row r="976" spans="3:4" ht="15.75" customHeight="1">
      <c r="C976" s="7"/>
      <c r="D976" s="7"/>
    </row>
    <row r="977" spans="3:4" ht="15.75" customHeight="1">
      <c r="C977" s="7"/>
      <c r="D977" s="7"/>
    </row>
    <row r="978" spans="3:4" ht="15.75" customHeight="1">
      <c r="C978" s="7"/>
      <c r="D978" s="7"/>
    </row>
    <row r="979" spans="3:4" ht="15.75" customHeight="1">
      <c r="C979" s="7"/>
      <c r="D979" s="7"/>
    </row>
    <row r="980" spans="3:4" ht="15.75" customHeight="1">
      <c r="C980" s="7"/>
      <c r="D980" s="7"/>
    </row>
    <row r="981" spans="3:4" ht="15.75" customHeight="1">
      <c r="C981" s="7"/>
      <c r="D981" s="7"/>
    </row>
    <row r="982" spans="3:4" ht="15.75" customHeight="1">
      <c r="C982" s="7"/>
      <c r="D982" s="7"/>
    </row>
    <row r="983" spans="3:4" ht="15.75" customHeight="1">
      <c r="C983" s="7"/>
      <c r="D983" s="7"/>
    </row>
    <row r="984" spans="3:4" ht="15.75" customHeight="1">
      <c r="C984" s="7"/>
      <c r="D984" s="7"/>
    </row>
    <row r="985" spans="3:4" ht="15.75" customHeight="1">
      <c r="C985" s="7"/>
      <c r="D985" s="7"/>
    </row>
    <row r="986" spans="3:4" ht="15.75" customHeight="1">
      <c r="C986" s="7"/>
      <c r="D986" s="7"/>
    </row>
    <row r="987" spans="3:4" ht="15.75" customHeight="1">
      <c r="C987" s="7"/>
      <c r="D987" s="7"/>
    </row>
    <row r="988" spans="3:4" ht="15.75" customHeight="1">
      <c r="C988" s="7"/>
      <c r="D988" s="7"/>
    </row>
    <row r="989" spans="3:4" ht="15.75" customHeight="1">
      <c r="C989" s="7"/>
      <c r="D989" s="7"/>
    </row>
    <row r="990" spans="3:4" ht="15.75" customHeight="1">
      <c r="C990" s="7"/>
      <c r="D990" s="7"/>
    </row>
    <row r="991" spans="3:4" ht="15.75" customHeight="1">
      <c r="C991" s="7"/>
      <c r="D991" s="7"/>
    </row>
    <row r="992" spans="3:4" ht="15.75" customHeight="1">
      <c r="C992" s="7"/>
      <c r="D992" s="7"/>
    </row>
    <row r="993" spans="3:4" ht="15.75" customHeight="1">
      <c r="C993" s="7"/>
      <c r="D993" s="7"/>
    </row>
    <row r="994" spans="3:4" ht="15.75" customHeight="1">
      <c r="C994" s="7"/>
      <c r="D994" s="7"/>
    </row>
    <row r="995" spans="3:4" ht="15.75" customHeight="1">
      <c r="C995" s="7"/>
      <c r="D995" s="7"/>
    </row>
    <row r="996" spans="3:4" ht="15.75" customHeight="1">
      <c r="C996" s="7"/>
      <c r="D996" s="7"/>
    </row>
    <row r="997" spans="3:4" ht="15.75" customHeight="1">
      <c r="C997" s="7"/>
      <c r="D997" s="7"/>
    </row>
    <row r="998" spans="3:4" ht="15.75" customHeight="1">
      <c r="C998" s="7"/>
      <c r="D998" s="7"/>
    </row>
    <row r="999" spans="3:4" ht="15.75" customHeight="1">
      <c r="C999" s="7"/>
      <c r="D999" s="7"/>
    </row>
    <row r="1000" spans="3:4" ht="15.75" customHeight="1">
      <c r="C1000" s="7"/>
      <c r="D1000" s="7"/>
    </row>
    <row r="1001" spans="3:4" ht="15.75" customHeight="1">
      <c r="C1001" s="7"/>
      <c r="D1001" s="7"/>
    </row>
    <row r="1002" spans="3:4" ht="15.75" customHeight="1">
      <c r="C1002" s="7"/>
      <c r="D1002" s="7"/>
    </row>
    <row r="1003" spans="3:4" ht="15.75" customHeight="1">
      <c r="C1003" s="7"/>
      <c r="D1003" s="7"/>
    </row>
  </sheetData>
  <mergeCells count="4">
    <mergeCell ref="A2:D2"/>
    <mergeCell ref="A18:D18"/>
    <mergeCell ref="A28:D28"/>
    <mergeCell ref="A38:D38"/>
  </mergeCells>
  <dataValidations count="2">
    <dataValidation type="decimal" allowBlank="1" showDropDown="1" showErrorMessage="1" sqref="B5" xr:uid="{00000000-0002-0000-0000-000000000000}">
      <formula1>-99</formula1>
      <formula2>99</formula2>
    </dataValidation>
    <dataValidation type="decimal" allowBlank="1" showErrorMessage="1" sqref="B4" xr:uid="{00000000-0002-0000-0000-000002000000}">
      <formula1>1</formula1>
      <formula2>9</formula2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1000000}">
          <x14:formula1>
            <xm:f>Ships!$A$2:$A$55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003"/>
  <sheetViews>
    <sheetView workbookViewId="0">
      <selection activeCell="B4" sqref="B4"/>
    </sheetView>
  </sheetViews>
  <sheetFormatPr defaultColWidth="14.44140625" defaultRowHeight="15" customHeight="1"/>
  <cols>
    <col min="1" max="1" width="30.33203125" customWidth="1"/>
    <col min="2" max="2" width="27.44140625" customWidth="1"/>
    <col min="3" max="3" width="14.44140625" customWidth="1"/>
    <col min="4" max="4" width="15.88671875" customWidth="1"/>
    <col min="5" max="5" width="9.44140625" customWidth="1"/>
    <col min="6" max="26" width="8.6640625" customWidth="1"/>
  </cols>
  <sheetData>
    <row r="2" spans="1:6" ht="14.4">
      <c r="A2" s="49" t="s">
        <v>39</v>
      </c>
      <c r="B2" s="50"/>
      <c r="C2" s="50"/>
      <c r="D2" s="51"/>
    </row>
    <row r="3" spans="1:6" ht="14.4">
      <c r="A3" s="1" t="s">
        <v>1</v>
      </c>
      <c r="B3" s="2" t="s">
        <v>101</v>
      </c>
      <c r="C3" s="3" t="s">
        <v>3</v>
      </c>
      <c r="D3" s="4"/>
    </row>
    <row r="4" spans="1:6" ht="14.4">
      <c r="A4" s="5" t="s">
        <v>4</v>
      </c>
      <c r="B4" s="34">
        <v>3</v>
      </c>
      <c r="C4" s="7"/>
      <c r="D4" s="4"/>
      <c r="F4" s="8"/>
    </row>
    <row r="5" spans="1:6" ht="14.4">
      <c r="A5" s="5" t="s">
        <v>5</v>
      </c>
      <c r="B5" s="9">
        <v>12.6</v>
      </c>
      <c r="C5" s="7"/>
      <c r="D5" s="4"/>
    </row>
    <row r="6" spans="1:6" ht="14.4">
      <c r="A6" s="10" t="s">
        <v>7</v>
      </c>
      <c r="B6" s="11">
        <v>0</v>
      </c>
      <c r="C6" s="12"/>
      <c r="D6" s="13"/>
    </row>
    <row r="7" spans="1:6" ht="14.4">
      <c r="A7" s="14"/>
      <c r="B7" s="15"/>
      <c r="C7" s="12"/>
      <c r="D7" s="13"/>
    </row>
    <row r="8" spans="1:6" ht="14.4">
      <c r="A8" s="14"/>
      <c r="B8" s="15"/>
      <c r="C8" s="16" t="s">
        <v>10</v>
      </c>
      <c r="D8" s="17" t="s">
        <v>11</v>
      </c>
    </row>
    <row r="9" spans="1:6" ht="14.4">
      <c r="A9" s="18" t="s">
        <v>12</v>
      </c>
      <c r="B9" s="19" t="str">
        <f ca="1">IFERROR(__xludf.DUMMYFUNCTION("FILTER(Modules!B2:B32, Modules!A2:A32=B3)"),"RU A III")</f>
        <v>RU A III</v>
      </c>
      <c r="C9" s="16"/>
      <c r="D9" s="17"/>
    </row>
    <row r="10" spans="1:6" ht="14.4">
      <c r="A10" s="18" t="s">
        <v>13</v>
      </c>
      <c r="B10" s="22">
        <f ca="1">IFERROR(__xludf.DUMMYFUNCTION("FILTER(Modules!C2:C32, Modules!A2:A32=B3)*(1-(B5/100))"),111.872)</f>
        <v>111.872</v>
      </c>
      <c r="C10" s="23">
        <f ca="1">B10*B4</f>
        <v>335.61599999999999</v>
      </c>
      <c r="D10" s="24" t="str">
        <f ca="1">IF(LEFT(TRIM(B9),1)="R","N/A",ROUNDUP(C10/25,0))</f>
        <v>N/A</v>
      </c>
    </row>
    <row r="11" spans="1:6" ht="14.4">
      <c r="A11" s="14"/>
      <c r="B11" s="25"/>
      <c r="C11" s="26"/>
      <c r="D11" s="27"/>
    </row>
    <row r="12" spans="1:6" ht="14.4">
      <c r="A12" s="18" t="s">
        <v>15</v>
      </c>
      <c r="B12" s="22" t="str">
        <f ca="1">IFERROR(__xludf.DUMMYFUNCTION("FILTER(Modules!D2:D32, Modules!A2:A32=B3)"),"Large Weapon Parts III")</f>
        <v>Large Weapon Parts III</v>
      </c>
      <c r="C12" s="23"/>
      <c r="D12" s="24"/>
      <c r="E12" s="28"/>
    </row>
    <row r="13" spans="1:6" ht="14.4">
      <c r="A13" s="18" t="s">
        <v>13</v>
      </c>
      <c r="B13" s="22">
        <f ca="1">IFERROR(__xludf.DUMMYFUNCTION("FILTER(Modules!E2:E32, Modules!A2:A32=B3)*(1-(B5/100))"),195.776)</f>
        <v>195.77600000000001</v>
      </c>
      <c r="C13" s="23">
        <f ca="1">B13*B4</f>
        <v>587.32799999999997</v>
      </c>
      <c r="D13" s="24">
        <f ca="1">IF(LEFT(TRIM(B12),1)="R","N/A",ROUNDUP(C13/25,0))</f>
        <v>24</v>
      </c>
    </row>
    <row r="14" spans="1:6" ht="14.4">
      <c r="A14" s="14"/>
      <c r="B14" s="25"/>
      <c r="C14" s="26"/>
      <c r="D14" s="27"/>
    </row>
    <row r="15" spans="1:6" ht="14.4">
      <c r="A15" s="18" t="s">
        <v>21</v>
      </c>
      <c r="B15" s="22" t="str">
        <f ca="1">IFERROR(__xludf.DUMMYFUNCTION("FILTER(Modules!F2:F32, Modules!A2:A32=B3)"),"Large Machinery Parts III")</f>
        <v>Large Machinery Parts III</v>
      </c>
      <c r="C15" s="23"/>
      <c r="D15" s="24"/>
    </row>
    <row r="16" spans="1:6" ht="14.4">
      <c r="A16" s="30" t="s">
        <v>13</v>
      </c>
      <c r="B16" s="31">
        <f ca="1">IFERROR(__xludf.DUMMYFUNCTION("FILTER(Modules!G2:G32, Modules!A2:A32=B3)*(1-(B5/100))"),55.936)</f>
        <v>55.936</v>
      </c>
      <c r="C16" s="32">
        <f ca="1">B16*B4</f>
        <v>167.80799999999999</v>
      </c>
      <c r="D16" s="33">
        <f ca="1">IF(LEFT(TRIM(B15),1)="R","N/A",ROUNDUP(C16/25,0))</f>
        <v>7</v>
      </c>
    </row>
    <row r="17" spans="1:7" ht="14.4">
      <c r="A17" s="15"/>
      <c r="B17" s="25"/>
      <c r="C17" s="26"/>
      <c r="D17" s="26"/>
    </row>
    <row r="18" spans="1:7" ht="14.4">
      <c r="A18" s="52" t="s">
        <v>26</v>
      </c>
      <c r="B18" s="50"/>
      <c r="C18" s="50"/>
      <c r="D18" s="51"/>
      <c r="G18" s="28"/>
    </row>
    <row r="19" spans="1:7" ht="14.4">
      <c r="A19" s="18" t="s">
        <v>28</v>
      </c>
      <c r="B19" s="22" t="str">
        <f ca="1">IF(LEFT(TRIM(B9),1)="R","N/A",B9)</f>
        <v>N/A</v>
      </c>
      <c r="C19" s="23" t="s">
        <v>10</v>
      </c>
      <c r="D19" s="24" t="s">
        <v>11</v>
      </c>
    </row>
    <row r="20" spans="1:7" ht="14.4">
      <c r="A20" s="18" t="s">
        <v>29</v>
      </c>
      <c r="B20" s="22" t="str">
        <f ca="1">IF(B19="N/A", B19, C10)</f>
        <v>N/A</v>
      </c>
      <c r="C20" s="23"/>
      <c r="D20" s="24" t="str">
        <f ca="1">IF(B20="N/A", B20, ROUNDUP(B20/25, 0))</f>
        <v>N/A</v>
      </c>
    </row>
    <row r="21" spans="1:7" ht="14.4">
      <c r="A21" s="14"/>
      <c r="B21" s="25"/>
      <c r="C21" s="26"/>
      <c r="D21" s="27"/>
    </row>
    <row r="22" spans="1:7" ht="14.4">
      <c r="A22" s="18" t="s">
        <v>12</v>
      </c>
      <c r="B22" s="22" t="str">
        <f ca="1">IFERROR(__xludf.DUMMYFUNCTION("FILTER(Parts!B2:B15, Parts!A2:A15=B19)"),"#N/A")</f>
        <v>#N/A</v>
      </c>
      <c r="C22" s="23"/>
      <c r="D22" s="24"/>
    </row>
    <row r="23" spans="1:7" ht="14.4">
      <c r="A23" s="18" t="s">
        <v>13</v>
      </c>
      <c r="B23" s="22" t="str">
        <f ca="1">IFERROR(__xludf.DUMMYFUNCTION("FILTER(Parts!C2:C15,Parts!A2:A15=B19)*(1-((B5+B6)/100))"),"#N/A")</f>
        <v>#N/A</v>
      </c>
      <c r="C23" s="23" t="e">
        <f ca="1">B23*D20</f>
        <v>#VALUE!</v>
      </c>
      <c r="D23" s="24" t="e">
        <f ca="1">IF(LEFT(TRIM(B22),1)="R","N/A",ROUNDUP(C23/25,0))</f>
        <v>#VALUE!</v>
      </c>
    </row>
    <row r="24" spans="1:7" ht="15.75" customHeight="1">
      <c r="A24" s="14"/>
      <c r="B24" s="25"/>
      <c r="C24" s="26"/>
      <c r="D24" s="27"/>
    </row>
    <row r="25" spans="1:7" ht="15.75" customHeight="1">
      <c r="A25" s="18" t="s">
        <v>15</v>
      </c>
      <c r="B25" s="22" t="str">
        <f ca="1">IFERROR(__xludf.DUMMYFUNCTION("FILTER(Parts!D2:D15, Parts!A2:A15=B19)"),"#N/A")</f>
        <v>#N/A</v>
      </c>
      <c r="C25" s="23"/>
      <c r="D25" s="24"/>
    </row>
    <row r="26" spans="1:7" ht="15.75" customHeight="1">
      <c r="A26" s="30" t="s">
        <v>13</v>
      </c>
      <c r="B26" s="31" t="str">
        <f ca="1">IFERROR(__xludf.DUMMYFUNCTION("FILTER(Parts!E2:E15,Parts!A2:A15=B19)*(1-((B5+B6)/100))"),"#N/A")</f>
        <v>#N/A</v>
      </c>
      <c r="C26" s="32" t="e">
        <f ca="1">B26*D20</f>
        <v>#VALUE!</v>
      </c>
      <c r="D26" s="33" t="e">
        <f ca="1">IF(LEFT(TRIM(B25),1)="R","N/A",ROUNDUP(C26/25,0))</f>
        <v>#VALUE!</v>
      </c>
    </row>
    <row r="27" spans="1:7" ht="15.75" customHeight="1">
      <c r="A27" s="15"/>
      <c r="B27" s="25"/>
      <c r="C27" s="26"/>
      <c r="D27" s="26"/>
    </row>
    <row r="28" spans="1:7" ht="15.75" customHeight="1">
      <c r="A28" s="53" t="s">
        <v>38</v>
      </c>
      <c r="B28" s="50"/>
      <c r="C28" s="50"/>
      <c r="D28" s="51"/>
    </row>
    <row r="29" spans="1:7" ht="15.75" customHeight="1">
      <c r="A29" s="18" t="s">
        <v>28</v>
      </c>
      <c r="B29" s="22" t="str">
        <f ca="1">IF(LEFT(TRIM(B12),1)="R","N/A",B12)</f>
        <v>Large Weapon Parts III</v>
      </c>
      <c r="C29" s="23" t="s">
        <v>10</v>
      </c>
      <c r="D29" s="24" t="s">
        <v>11</v>
      </c>
    </row>
    <row r="30" spans="1:7" ht="15.75" customHeight="1">
      <c r="A30" s="18" t="s">
        <v>29</v>
      </c>
      <c r="B30" s="22">
        <f ca="1">IF(B29="N/A", B29, C13)</f>
        <v>587.32799999999997</v>
      </c>
      <c r="C30" s="23"/>
      <c r="D30" s="24">
        <f ca="1">IF(B20="N/A", B30, ROUNDUP(B30/25, 0))</f>
        <v>587.32799999999997</v>
      </c>
    </row>
    <row r="31" spans="1:7" ht="15.75" customHeight="1">
      <c r="A31" s="14"/>
      <c r="B31" s="25"/>
      <c r="C31" s="26"/>
      <c r="D31" s="27"/>
    </row>
    <row r="32" spans="1:7" ht="15.75" customHeight="1">
      <c r="A32" s="18" t="s">
        <v>12</v>
      </c>
      <c r="B32" s="22" t="str">
        <f ca="1">IFERROR(__xludf.DUMMYFUNCTION("FILTER(Parts!B2:B15, Parts!A2:A15=B29)"),"RU B III")</f>
        <v>RU B III</v>
      </c>
      <c r="C32" s="23"/>
      <c r="D32" s="24"/>
    </row>
    <row r="33" spans="1:4" ht="15.75" customHeight="1">
      <c r="A33" s="18" t="s">
        <v>13</v>
      </c>
      <c r="B33" s="22">
        <f ca="1">IFERROR(__xludf.DUMMYFUNCTION("FILTER(Parts!C2:C15,Parts!A2:A15=B29)*(1-((B5+B6)/100))"),61.18)</f>
        <v>61.18</v>
      </c>
      <c r="C33" s="23">
        <f ca="1">B33*D30</f>
        <v>35932.727039999998</v>
      </c>
      <c r="D33" s="24" t="str">
        <f ca="1">IF(LEFT(TRIM(B32),1)="R","N/A",ROUNDUP(C33/25,0))</f>
        <v>N/A</v>
      </c>
    </row>
    <row r="34" spans="1:4" ht="15.75" customHeight="1">
      <c r="A34" s="14"/>
      <c r="B34" s="25"/>
      <c r="C34" s="26"/>
      <c r="D34" s="27"/>
    </row>
    <row r="35" spans="1:4" ht="15.75" customHeight="1">
      <c r="A35" s="18" t="s">
        <v>15</v>
      </c>
      <c r="B35" s="22" t="str">
        <f ca="1">IFERROR(__xludf.DUMMYFUNCTION("FILTER(Parts!D2:D15, Parts!A2:A15=B29)"),"Large Weapon Parts II")</f>
        <v>Large Weapon Parts II</v>
      </c>
      <c r="C35" s="23"/>
      <c r="D35" s="24"/>
    </row>
    <row r="36" spans="1:4" ht="15.75" customHeight="1">
      <c r="A36" s="30" t="s">
        <v>13</v>
      </c>
      <c r="B36" s="31">
        <f ca="1">IFERROR(__xludf.DUMMYFUNCTION("FILTER(Parts!E2:E15,Parts!A2:A15=B29)*(1-((B5+B6)/100))"),26.22)</f>
        <v>26.22</v>
      </c>
      <c r="C36" s="32">
        <f ca="1">B36*D30</f>
        <v>15399.740159999999</v>
      </c>
      <c r="D36" s="33">
        <f ca="1">IF(LEFT(TRIM(B35),1)="R","N/A",ROUNDUP(C36/25,0))</f>
        <v>616</v>
      </c>
    </row>
    <row r="37" spans="1:4" ht="15.75" customHeight="1">
      <c r="A37" s="15"/>
      <c r="B37" s="25"/>
      <c r="C37" s="26"/>
      <c r="D37" s="26"/>
    </row>
    <row r="38" spans="1:4" ht="15.75" customHeight="1">
      <c r="A38" s="54" t="s">
        <v>38</v>
      </c>
      <c r="B38" s="50"/>
      <c r="C38" s="50"/>
      <c r="D38" s="51"/>
    </row>
    <row r="39" spans="1:4" ht="15.75" customHeight="1">
      <c r="A39" s="18" t="s">
        <v>28</v>
      </c>
      <c r="B39" s="22" t="str">
        <f ca="1">IF(LEFT(TRIM(B15),1)="R","N/A",B15)</f>
        <v>Large Machinery Parts III</v>
      </c>
      <c r="C39" s="23" t="s">
        <v>10</v>
      </c>
      <c r="D39" s="24" t="s">
        <v>11</v>
      </c>
    </row>
    <row r="40" spans="1:4" ht="15.75" customHeight="1">
      <c r="A40" s="18" t="s">
        <v>29</v>
      </c>
      <c r="B40" s="22">
        <f ca="1">IF(B39="N/A", B39, C16)</f>
        <v>167.80799999999999</v>
      </c>
      <c r="C40" s="23"/>
      <c r="D40" s="24">
        <f ca="1">IF(B20="N/A", B40, ROUNDUP(B40/25, 0))</f>
        <v>167.80799999999999</v>
      </c>
    </row>
    <row r="41" spans="1:4" ht="15.75" customHeight="1">
      <c r="A41" s="14"/>
      <c r="B41" s="25"/>
      <c r="C41" s="26"/>
      <c r="D41" s="27"/>
    </row>
    <row r="42" spans="1:4" ht="15.75" customHeight="1">
      <c r="A42" s="18" t="s">
        <v>12</v>
      </c>
      <c r="B42" s="22" t="str">
        <f ca="1">IFERROR(__xludf.DUMMYFUNCTION("FILTER(Parts!B2:B15, Parts!A2:A15=B39)"),"RU C III")</f>
        <v>RU C III</v>
      </c>
      <c r="C42" s="23"/>
      <c r="D42" s="24"/>
    </row>
    <row r="43" spans="1:4" ht="15.75" customHeight="1">
      <c r="A43" s="18" t="s">
        <v>13</v>
      </c>
      <c r="B43" s="22">
        <f ca="1">IFERROR(__xludf.DUMMYFUNCTION("FILTER(Parts!C2:C15,Parts!A2:A15=B39)*(1-((B5+B6)/100))"),61.18)</f>
        <v>61.18</v>
      </c>
      <c r="C43" s="23">
        <f ca="1">B43*D40</f>
        <v>10266.49344</v>
      </c>
      <c r="D43" s="24" t="str">
        <f ca="1">IF(LEFT(TRIM(B42),1)="R","N/A",ROUNDUP(C43/25,0))</f>
        <v>N/A</v>
      </c>
    </row>
    <row r="44" spans="1:4" ht="15.75" customHeight="1">
      <c r="A44" s="14"/>
      <c r="B44" s="25"/>
      <c r="C44" s="26"/>
      <c r="D44" s="27"/>
    </row>
    <row r="45" spans="1:4" ht="15.75" customHeight="1">
      <c r="A45" s="18" t="s">
        <v>15</v>
      </c>
      <c r="B45" s="22" t="str">
        <f ca="1">IFERROR(__xludf.DUMMYFUNCTION("FILTER(Parts!D2:D15, Parts!A2:A15=B39)"),"Large Machinery Parts II")</f>
        <v>Large Machinery Parts II</v>
      </c>
      <c r="C45" s="23"/>
      <c r="D45" s="24"/>
    </row>
    <row r="46" spans="1:4" ht="15.75" customHeight="1">
      <c r="A46" s="30" t="s">
        <v>13</v>
      </c>
      <c r="B46" s="31">
        <f ca="1">IFERROR(__xludf.DUMMYFUNCTION("FILTER(Parts!E2:E15,Parts!A2:A15=B39)*(1-((B5+B6)/100))"),26.22)</f>
        <v>26.22</v>
      </c>
      <c r="C46" s="32">
        <f ca="1">B46*D40</f>
        <v>4399.9257599999992</v>
      </c>
      <c r="D46" s="33">
        <f ca="1">IF(LEFT(TRIM(B45),1)="R","N/A",ROUNDUP(C46/25,0))</f>
        <v>176</v>
      </c>
    </row>
    <row r="47" spans="1:4" ht="15.75" customHeight="1">
      <c r="C47" s="7"/>
      <c r="D47" s="7"/>
    </row>
    <row r="48" spans="1:4" ht="15.75" customHeight="1">
      <c r="C48" s="7"/>
      <c r="D48" s="7"/>
    </row>
    <row r="49" spans="3:4" ht="15.75" customHeight="1">
      <c r="C49" s="7"/>
      <c r="D49" s="7"/>
    </row>
    <row r="50" spans="3:4" ht="15.75" customHeight="1">
      <c r="C50" s="7"/>
      <c r="D50" s="7"/>
    </row>
    <row r="51" spans="3:4" ht="15.75" customHeight="1">
      <c r="C51" s="7"/>
      <c r="D51" s="7"/>
    </row>
    <row r="52" spans="3:4" ht="15.75" customHeight="1">
      <c r="C52" s="7"/>
      <c r="D52" s="7"/>
    </row>
    <row r="53" spans="3:4" ht="15.75" customHeight="1">
      <c r="C53" s="7"/>
      <c r="D53" s="7"/>
    </row>
    <row r="54" spans="3:4" ht="15.75" customHeight="1">
      <c r="C54" s="7"/>
      <c r="D54" s="7"/>
    </row>
    <row r="55" spans="3:4" ht="15.75" customHeight="1">
      <c r="C55" s="7"/>
      <c r="D55" s="7"/>
    </row>
    <row r="56" spans="3:4" ht="15.75" customHeight="1">
      <c r="C56" s="7"/>
      <c r="D56" s="7"/>
    </row>
    <row r="57" spans="3:4" ht="15.75" customHeight="1">
      <c r="C57" s="7"/>
      <c r="D57" s="7"/>
    </row>
    <row r="58" spans="3:4" ht="15.75" customHeight="1">
      <c r="C58" s="7"/>
      <c r="D58" s="7"/>
    </row>
    <row r="59" spans="3:4" ht="15.75" customHeight="1">
      <c r="C59" s="7"/>
      <c r="D59" s="7"/>
    </row>
    <row r="60" spans="3:4" ht="15.75" customHeight="1">
      <c r="C60" s="7"/>
      <c r="D60" s="7"/>
    </row>
    <row r="61" spans="3:4" ht="15.75" customHeight="1">
      <c r="C61" s="7"/>
      <c r="D61" s="7"/>
    </row>
    <row r="62" spans="3:4" ht="15.75" customHeight="1">
      <c r="C62" s="7"/>
      <c r="D62" s="7"/>
    </row>
    <row r="63" spans="3:4" ht="15.75" customHeight="1">
      <c r="C63" s="7"/>
      <c r="D63" s="7"/>
    </row>
    <row r="64" spans="3:4" ht="15.75" customHeight="1">
      <c r="C64" s="7"/>
      <c r="D64" s="7"/>
    </row>
    <row r="65" spans="3:4" ht="15.75" customHeight="1">
      <c r="C65" s="7"/>
      <c r="D65" s="7"/>
    </row>
    <row r="66" spans="3:4" ht="15.75" customHeight="1">
      <c r="C66" s="7"/>
      <c r="D66" s="7"/>
    </row>
    <row r="67" spans="3:4" ht="15.75" customHeight="1">
      <c r="C67" s="7"/>
      <c r="D67" s="7"/>
    </row>
    <row r="68" spans="3:4" ht="15.75" customHeight="1">
      <c r="C68" s="7"/>
      <c r="D68" s="7"/>
    </row>
    <row r="69" spans="3:4" ht="15.75" customHeight="1">
      <c r="C69" s="7"/>
      <c r="D69" s="7"/>
    </row>
    <row r="70" spans="3:4" ht="15.75" customHeight="1">
      <c r="C70" s="7"/>
      <c r="D70" s="7"/>
    </row>
    <row r="71" spans="3:4" ht="15.75" customHeight="1">
      <c r="C71" s="7"/>
      <c r="D71" s="7"/>
    </row>
    <row r="72" spans="3:4" ht="15.75" customHeight="1">
      <c r="C72" s="7"/>
      <c r="D72" s="7"/>
    </row>
    <row r="73" spans="3:4" ht="15.75" customHeight="1">
      <c r="C73" s="7"/>
      <c r="D73" s="7"/>
    </row>
    <row r="74" spans="3:4" ht="15.75" customHeight="1">
      <c r="C74" s="7"/>
      <c r="D74" s="7"/>
    </row>
    <row r="75" spans="3:4" ht="15.75" customHeight="1">
      <c r="C75" s="7"/>
      <c r="D75" s="7"/>
    </row>
    <row r="76" spans="3:4" ht="15.75" customHeight="1">
      <c r="C76" s="7"/>
      <c r="D76" s="7"/>
    </row>
    <row r="77" spans="3:4" ht="15.75" customHeight="1">
      <c r="C77" s="7"/>
      <c r="D77" s="7"/>
    </row>
    <row r="78" spans="3:4" ht="15.75" customHeight="1">
      <c r="C78" s="7"/>
      <c r="D78" s="7"/>
    </row>
    <row r="79" spans="3:4" ht="15.75" customHeight="1">
      <c r="C79" s="7"/>
      <c r="D79" s="7"/>
    </row>
    <row r="80" spans="3:4" ht="15.75" customHeight="1">
      <c r="C80" s="7"/>
      <c r="D80" s="7"/>
    </row>
    <row r="81" spans="3:4" ht="15.75" customHeight="1">
      <c r="C81" s="7"/>
      <c r="D81" s="7"/>
    </row>
    <row r="82" spans="3:4" ht="15.75" customHeight="1">
      <c r="C82" s="7"/>
      <c r="D82" s="7"/>
    </row>
    <row r="83" spans="3:4" ht="15.75" customHeight="1">
      <c r="C83" s="7"/>
      <c r="D83" s="7"/>
    </row>
    <row r="84" spans="3:4" ht="15.75" customHeight="1">
      <c r="C84" s="7"/>
      <c r="D84" s="7"/>
    </row>
    <row r="85" spans="3:4" ht="15.75" customHeight="1">
      <c r="C85" s="7"/>
      <c r="D85" s="7"/>
    </row>
    <row r="86" spans="3:4" ht="15.75" customHeight="1">
      <c r="C86" s="7"/>
      <c r="D86" s="7"/>
    </row>
    <row r="87" spans="3:4" ht="15.75" customHeight="1">
      <c r="C87" s="7"/>
      <c r="D87" s="7"/>
    </row>
    <row r="88" spans="3:4" ht="15.75" customHeight="1">
      <c r="C88" s="7"/>
      <c r="D88" s="7"/>
    </row>
    <row r="89" spans="3:4" ht="15.75" customHeight="1">
      <c r="C89" s="7"/>
      <c r="D89" s="7"/>
    </row>
    <row r="90" spans="3:4" ht="15.75" customHeight="1">
      <c r="C90" s="7"/>
      <c r="D90" s="7"/>
    </row>
    <row r="91" spans="3:4" ht="15.75" customHeight="1">
      <c r="C91" s="7"/>
      <c r="D91" s="7"/>
    </row>
    <row r="92" spans="3:4" ht="15.75" customHeight="1">
      <c r="C92" s="7"/>
      <c r="D92" s="7"/>
    </row>
    <row r="93" spans="3:4" ht="15.75" customHeight="1">
      <c r="C93" s="7"/>
      <c r="D93" s="7"/>
    </row>
    <row r="94" spans="3:4" ht="15.75" customHeight="1">
      <c r="C94" s="7"/>
      <c r="D94" s="7"/>
    </row>
    <row r="95" spans="3:4" ht="15.75" customHeight="1">
      <c r="C95" s="7"/>
      <c r="D95" s="7"/>
    </row>
    <row r="96" spans="3:4" ht="15.75" customHeight="1">
      <c r="C96" s="7"/>
      <c r="D96" s="7"/>
    </row>
    <row r="97" spans="3:4" ht="15.75" customHeight="1">
      <c r="C97" s="7"/>
      <c r="D97" s="7"/>
    </row>
    <row r="98" spans="3:4" ht="15.75" customHeight="1">
      <c r="C98" s="7"/>
      <c r="D98" s="7"/>
    </row>
    <row r="99" spans="3:4" ht="15.75" customHeight="1">
      <c r="C99" s="7"/>
      <c r="D99" s="7"/>
    </row>
    <row r="100" spans="3:4" ht="15.75" customHeight="1">
      <c r="C100" s="7"/>
      <c r="D100" s="7"/>
    </row>
    <row r="101" spans="3:4" ht="15.75" customHeight="1">
      <c r="C101" s="7"/>
      <c r="D101" s="7"/>
    </row>
    <row r="102" spans="3:4" ht="15.75" customHeight="1">
      <c r="C102" s="7"/>
      <c r="D102" s="7"/>
    </row>
    <row r="103" spans="3:4" ht="15.75" customHeight="1">
      <c r="C103" s="7"/>
      <c r="D103" s="7"/>
    </row>
    <row r="104" spans="3:4" ht="15.75" customHeight="1">
      <c r="C104" s="7"/>
      <c r="D104" s="7"/>
    </row>
    <row r="105" spans="3:4" ht="15.75" customHeight="1">
      <c r="C105" s="7"/>
      <c r="D105" s="7"/>
    </row>
    <row r="106" spans="3:4" ht="15.75" customHeight="1">
      <c r="C106" s="7"/>
      <c r="D106" s="7"/>
    </row>
    <row r="107" spans="3:4" ht="15.75" customHeight="1">
      <c r="C107" s="7"/>
      <c r="D107" s="7"/>
    </row>
    <row r="108" spans="3:4" ht="15.75" customHeight="1">
      <c r="C108" s="7"/>
      <c r="D108" s="7"/>
    </row>
    <row r="109" spans="3:4" ht="15.75" customHeight="1">
      <c r="C109" s="7"/>
      <c r="D109" s="7"/>
    </row>
    <row r="110" spans="3:4" ht="15.75" customHeight="1">
      <c r="C110" s="7"/>
      <c r="D110" s="7"/>
    </row>
    <row r="111" spans="3:4" ht="15.75" customHeight="1">
      <c r="C111" s="7"/>
      <c r="D111" s="7"/>
    </row>
    <row r="112" spans="3:4" ht="15.75" customHeight="1">
      <c r="C112" s="7"/>
      <c r="D112" s="7"/>
    </row>
    <row r="113" spans="3:4" ht="15.75" customHeight="1">
      <c r="C113" s="7"/>
      <c r="D113" s="7"/>
    </row>
    <row r="114" spans="3:4" ht="15.75" customHeight="1">
      <c r="C114" s="7"/>
      <c r="D114" s="7"/>
    </row>
    <row r="115" spans="3:4" ht="15.75" customHeight="1">
      <c r="C115" s="7"/>
      <c r="D115" s="7"/>
    </row>
    <row r="116" spans="3:4" ht="15.75" customHeight="1">
      <c r="C116" s="7"/>
      <c r="D116" s="7"/>
    </row>
    <row r="117" spans="3:4" ht="15.75" customHeight="1">
      <c r="C117" s="7"/>
      <c r="D117" s="7"/>
    </row>
    <row r="118" spans="3:4" ht="15.75" customHeight="1">
      <c r="C118" s="7"/>
      <c r="D118" s="7"/>
    </row>
    <row r="119" spans="3:4" ht="15.75" customHeight="1">
      <c r="C119" s="7"/>
      <c r="D119" s="7"/>
    </row>
    <row r="120" spans="3:4" ht="15.75" customHeight="1">
      <c r="C120" s="7"/>
      <c r="D120" s="7"/>
    </row>
    <row r="121" spans="3:4" ht="15.75" customHeight="1">
      <c r="C121" s="7"/>
      <c r="D121" s="7"/>
    </row>
    <row r="122" spans="3:4" ht="15.75" customHeight="1">
      <c r="C122" s="7"/>
      <c r="D122" s="7"/>
    </row>
    <row r="123" spans="3:4" ht="15.75" customHeight="1">
      <c r="C123" s="7"/>
      <c r="D123" s="7"/>
    </row>
    <row r="124" spans="3:4" ht="15.75" customHeight="1">
      <c r="C124" s="7"/>
      <c r="D124" s="7"/>
    </row>
    <row r="125" spans="3:4" ht="15.75" customHeight="1">
      <c r="C125" s="7"/>
      <c r="D125" s="7"/>
    </row>
    <row r="126" spans="3:4" ht="15.75" customHeight="1">
      <c r="C126" s="7"/>
      <c r="D126" s="7"/>
    </row>
    <row r="127" spans="3:4" ht="15.75" customHeight="1">
      <c r="C127" s="7"/>
      <c r="D127" s="7"/>
    </row>
    <row r="128" spans="3:4" ht="15.75" customHeight="1">
      <c r="C128" s="7"/>
      <c r="D128" s="7"/>
    </row>
    <row r="129" spans="3:4" ht="15.75" customHeight="1">
      <c r="C129" s="7"/>
      <c r="D129" s="7"/>
    </row>
    <row r="130" spans="3:4" ht="15.75" customHeight="1">
      <c r="C130" s="7"/>
      <c r="D130" s="7"/>
    </row>
    <row r="131" spans="3:4" ht="15.75" customHeight="1">
      <c r="C131" s="7"/>
      <c r="D131" s="7"/>
    </row>
    <row r="132" spans="3:4" ht="15.75" customHeight="1">
      <c r="C132" s="7"/>
      <c r="D132" s="7"/>
    </row>
    <row r="133" spans="3:4" ht="15.75" customHeight="1">
      <c r="C133" s="7"/>
      <c r="D133" s="7"/>
    </row>
    <row r="134" spans="3:4" ht="15.75" customHeight="1">
      <c r="C134" s="7"/>
      <c r="D134" s="7"/>
    </row>
    <row r="135" spans="3:4" ht="15.75" customHeight="1">
      <c r="C135" s="7"/>
      <c r="D135" s="7"/>
    </row>
    <row r="136" spans="3:4" ht="15.75" customHeight="1">
      <c r="C136" s="7"/>
      <c r="D136" s="7"/>
    </row>
    <row r="137" spans="3:4" ht="15.75" customHeight="1">
      <c r="C137" s="7"/>
      <c r="D137" s="7"/>
    </row>
    <row r="138" spans="3:4" ht="15.75" customHeight="1">
      <c r="C138" s="7"/>
      <c r="D138" s="7"/>
    </row>
    <row r="139" spans="3:4" ht="15.75" customHeight="1">
      <c r="C139" s="7"/>
      <c r="D139" s="7"/>
    </row>
    <row r="140" spans="3:4" ht="15.75" customHeight="1">
      <c r="C140" s="7"/>
      <c r="D140" s="7"/>
    </row>
    <row r="141" spans="3:4" ht="15.75" customHeight="1">
      <c r="C141" s="7"/>
      <c r="D141" s="7"/>
    </row>
    <row r="142" spans="3:4" ht="15.75" customHeight="1">
      <c r="C142" s="7"/>
      <c r="D142" s="7"/>
    </row>
    <row r="143" spans="3:4" ht="15.75" customHeight="1">
      <c r="C143" s="7"/>
      <c r="D143" s="7"/>
    </row>
    <row r="144" spans="3:4" ht="15.75" customHeight="1">
      <c r="C144" s="7"/>
      <c r="D144" s="7"/>
    </row>
    <row r="145" spans="3:4" ht="15.75" customHeight="1">
      <c r="C145" s="7"/>
      <c r="D145" s="7"/>
    </row>
    <row r="146" spans="3:4" ht="15.75" customHeight="1">
      <c r="C146" s="7"/>
      <c r="D146" s="7"/>
    </row>
    <row r="147" spans="3:4" ht="15.75" customHeight="1">
      <c r="C147" s="7"/>
      <c r="D147" s="7"/>
    </row>
    <row r="148" spans="3:4" ht="15.75" customHeight="1">
      <c r="C148" s="7"/>
      <c r="D148" s="7"/>
    </row>
    <row r="149" spans="3:4" ht="15.75" customHeight="1">
      <c r="C149" s="7"/>
      <c r="D149" s="7"/>
    </row>
    <row r="150" spans="3:4" ht="15.75" customHeight="1">
      <c r="C150" s="7"/>
      <c r="D150" s="7"/>
    </row>
    <row r="151" spans="3:4" ht="15.75" customHeight="1">
      <c r="C151" s="7"/>
      <c r="D151" s="7"/>
    </row>
    <row r="152" spans="3:4" ht="15.75" customHeight="1">
      <c r="C152" s="7"/>
      <c r="D152" s="7"/>
    </row>
    <row r="153" spans="3:4" ht="15.75" customHeight="1">
      <c r="C153" s="7"/>
      <c r="D153" s="7"/>
    </row>
    <row r="154" spans="3:4" ht="15.75" customHeight="1">
      <c r="C154" s="7"/>
      <c r="D154" s="7"/>
    </row>
    <row r="155" spans="3:4" ht="15.75" customHeight="1">
      <c r="C155" s="7"/>
      <c r="D155" s="7"/>
    </row>
    <row r="156" spans="3:4" ht="15.75" customHeight="1">
      <c r="C156" s="7"/>
      <c r="D156" s="7"/>
    </row>
    <row r="157" spans="3:4" ht="15.75" customHeight="1">
      <c r="C157" s="7"/>
      <c r="D157" s="7"/>
    </row>
    <row r="158" spans="3:4" ht="15.75" customHeight="1">
      <c r="C158" s="7"/>
      <c r="D158" s="7"/>
    </row>
    <row r="159" spans="3:4" ht="15.75" customHeight="1">
      <c r="C159" s="7"/>
      <c r="D159" s="7"/>
    </row>
    <row r="160" spans="3:4" ht="15.75" customHeight="1">
      <c r="C160" s="7"/>
      <c r="D160" s="7"/>
    </row>
    <row r="161" spans="3:4" ht="15.75" customHeight="1">
      <c r="C161" s="7"/>
      <c r="D161" s="7"/>
    </row>
    <row r="162" spans="3:4" ht="15.75" customHeight="1">
      <c r="C162" s="7"/>
      <c r="D162" s="7"/>
    </row>
    <row r="163" spans="3:4" ht="15.75" customHeight="1">
      <c r="C163" s="7"/>
      <c r="D163" s="7"/>
    </row>
    <row r="164" spans="3:4" ht="15.75" customHeight="1">
      <c r="C164" s="7"/>
      <c r="D164" s="7"/>
    </row>
    <row r="165" spans="3:4" ht="15.75" customHeight="1">
      <c r="C165" s="7"/>
      <c r="D165" s="7"/>
    </row>
    <row r="166" spans="3:4" ht="15.75" customHeight="1">
      <c r="C166" s="7"/>
      <c r="D166" s="7"/>
    </row>
    <row r="167" spans="3:4" ht="15.75" customHeight="1">
      <c r="C167" s="7"/>
      <c r="D167" s="7"/>
    </row>
    <row r="168" spans="3:4" ht="15.75" customHeight="1">
      <c r="C168" s="7"/>
      <c r="D168" s="7"/>
    </row>
    <row r="169" spans="3:4" ht="15.75" customHeight="1">
      <c r="C169" s="7"/>
      <c r="D169" s="7"/>
    </row>
    <row r="170" spans="3:4" ht="15.75" customHeight="1">
      <c r="C170" s="7"/>
      <c r="D170" s="7"/>
    </row>
    <row r="171" spans="3:4" ht="15.75" customHeight="1">
      <c r="C171" s="7"/>
      <c r="D171" s="7"/>
    </row>
    <row r="172" spans="3:4" ht="15.75" customHeight="1">
      <c r="C172" s="7"/>
      <c r="D172" s="7"/>
    </row>
    <row r="173" spans="3:4" ht="15.75" customHeight="1">
      <c r="C173" s="7"/>
      <c r="D173" s="7"/>
    </row>
    <row r="174" spans="3:4" ht="15.75" customHeight="1">
      <c r="C174" s="7"/>
      <c r="D174" s="7"/>
    </row>
    <row r="175" spans="3:4" ht="15.75" customHeight="1">
      <c r="C175" s="7"/>
      <c r="D175" s="7"/>
    </row>
    <row r="176" spans="3:4" ht="15.75" customHeight="1">
      <c r="C176" s="7"/>
      <c r="D176" s="7"/>
    </row>
    <row r="177" spans="3:4" ht="15.75" customHeight="1">
      <c r="C177" s="7"/>
      <c r="D177" s="7"/>
    </row>
    <row r="178" spans="3:4" ht="15.75" customHeight="1">
      <c r="C178" s="7"/>
      <c r="D178" s="7"/>
    </row>
    <row r="179" spans="3:4" ht="15.75" customHeight="1">
      <c r="C179" s="7"/>
      <c r="D179" s="7"/>
    </row>
    <row r="180" spans="3:4" ht="15.75" customHeight="1">
      <c r="C180" s="7"/>
      <c r="D180" s="7"/>
    </row>
    <row r="181" spans="3:4" ht="15.75" customHeight="1">
      <c r="C181" s="7"/>
      <c r="D181" s="7"/>
    </row>
    <row r="182" spans="3:4" ht="15.75" customHeight="1">
      <c r="C182" s="7"/>
      <c r="D182" s="7"/>
    </row>
    <row r="183" spans="3:4" ht="15.75" customHeight="1">
      <c r="C183" s="7"/>
      <c r="D183" s="7"/>
    </row>
    <row r="184" spans="3:4" ht="15.75" customHeight="1">
      <c r="C184" s="7"/>
      <c r="D184" s="7"/>
    </row>
    <row r="185" spans="3:4" ht="15.75" customHeight="1">
      <c r="C185" s="7"/>
      <c r="D185" s="7"/>
    </row>
    <row r="186" spans="3:4" ht="15.75" customHeight="1">
      <c r="C186" s="7"/>
      <c r="D186" s="7"/>
    </row>
    <row r="187" spans="3:4" ht="15.75" customHeight="1">
      <c r="C187" s="7"/>
      <c r="D187" s="7"/>
    </row>
    <row r="188" spans="3:4" ht="15.75" customHeight="1">
      <c r="C188" s="7"/>
      <c r="D188" s="7"/>
    </row>
    <row r="189" spans="3:4" ht="15.75" customHeight="1">
      <c r="C189" s="7"/>
      <c r="D189" s="7"/>
    </row>
    <row r="190" spans="3:4" ht="15.75" customHeight="1">
      <c r="C190" s="7"/>
      <c r="D190" s="7"/>
    </row>
    <row r="191" spans="3:4" ht="15.75" customHeight="1">
      <c r="C191" s="7"/>
      <c r="D191" s="7"/>
    </row>
    <row r="192" spans="3:4" ht="15.75" customHeight="1">
      <c r="C192" s="7"/>
      <c r="D192" s="7"/>
    </row>
    <row r="193" spans="3:4" ht="15.75" customHeight="1">
      <c r="C193" s="7"/>
      <c r="D193" s="7"/>
    </row>
    <row r="194" spans="3:4" ht="15.75" customHeight="1">
      <c r="C194" s="7"/>
      <c r="D194" s="7"/>
    </row>
    <row r="195" spans="3:4" ht="15.75" customHeight="1">
      <c r="C195" s="7"/>
      <c r="D195" s="7"/>
    </row>
    <row r="196" spans="3:4" ht="15.75" customHeight="1">
      <c r="C196" s="7"/>
      <c r="D196" s="7"/>
    </row>
    <row r="197" spans="3:4" ht="15.75" customHeight="1">
      <c r="C197" s="7"/>
      <c r="D197" s="7"/>
    </row>
    <row r="198" spans="3:4" ht="15.75" customHeight="1">
      <c r="C198" s="7"/>
      <c r="D198" s="7"/>
    </row>
    <row r="199" spans="3:4" ht="15.75" customHeight="1">
      <c r="C199" s="7"/>
      <c r="D199" s="7"/>
    </row>
    <row r="200" spans="3:4" ht="15.75" customHeight="1">
      <c r="C200" s="7"/>
      <c r="D200" s="7"/>
    </row>
    <row r="201" spans="3:4" ht="15.75" customHeight="1">
      <c r="C201" s="7"/>
      <c r="D201" s="7"/>
    </row>
    <row r="202" spans="3:4" ht="15.75" customHeight="1">
      <c r="C202" s="7"/>
      <c r="D202" s="7"/>
    </row>
    <row r="203" spans="3:4" ht="15.75" customHeight="1">
      <c r="C203" s="7"/>
      <c r="D203" s="7"/>
    </row>
    <row r="204" spans="3:4" ht="15.75" customHeight="1">
      <c r="C204" s="7"/>
      <c r="D204" s="7"/>
    </row>
    <row r="205" spans="3:4" ht="15.75" customHeight="1">
      <c r="C205" s="7"/>
      <c r="D205" s="7"/>
    </row>
    <row r="206" spans="3:4" ht="15.75" customHeight="1">
      <c r="C206" s="7"/>
      <c r="D206" s="7"/>
    </row>
    <row r="207" spans="3:4" ht="15.75" customHeight="1">
      <c r="C207" s="7"/>
      <c r="D207" s="7"/>
    </row>
    <row r="208" spans="3:4" ht="15.75" customHeight="1">
      <c r="C208" s="7"/>
      <c r="D208" s="7"/>
    </row>
    <row r="209" spans="3:4" ht="15.75" customHeight="1">
      <c r="C209" s="7"/>
      <c r="D209" s="7"/>
    </row>
    <row r="210" spans="3:4" ht="15.75" customHeight="1">
      <c r="C210" s="7"/>
      <c r="D210" s="7"/>
    </row>
    <row r="211" spans="3:4" ht="15.75" customHeight="1">
      <c r="C211" s="7"/>
      <c r="D211" s="7"/>
    </row>
    <row r="212" spans="3:4" ht="15.75" customHeight="1">
      <c r="C212" s="7"/>
      <c r="D212" s="7"/>
    </row>
    <row r="213" spans="3:4" ht="15.75" customHeight="1">
      <c r="C213" s="7"/>
      <c r="D213" s="7"/>
    </row>
    <row r="214" spans="3:4" ht="15.75" customHeight="1">
      <c r="C214" s="7"/>
      <c r="D214" s="7"/>
    </row>
    <row r="215" spans="3:4" ht="15.75" customHeight="1">
      <c r="C215" s="7"/>
      <c r="D215" s="7"/>
    </row>
    <row r="216" spans="3:4" ht="15.75" customHeight="1">
      <c r="C216" s="7"/>
      <c r="D216" s="7"/>
    </row>
    <row r="217" spans="3:4" ht="15.75" customHeight="1">
      <c r="C217" s="7"/>
      <c r="D217" s="7"/>
    </row>
    <row r="218" spans="3:4" ht="15.75" customHeight="1">
      <c r="C218" s="7"/>
      <c r="D218" s="7"/>
    </row>
    <row r="219" spans="3:4" ht="15.75" customHeight="1">
      <c r="C219" s="7"/>
      <c r="D219" s="7"/>
    </row>
    <row r="220" spans="3:4" ht="15.75" customHeight="1">
      <c r="C220" s="7"/>
      <c r="D220" s="7"/>
    </row>
    <row r="221" spans="3:4" ht="15.75" customHeight="1">
      <c r="C221" s="7"/>
      <c r="D221" s="7"/>
    </row>
    <row r="222" spans="3:4" ht="15.75" customHeight="1">
      <c r="C222" s="7"/>
      <c r="D222" s="7"/>
    </row>
    <row r="223" spans="3:4" ht="15.75" customHeight="1">
      <c r="C223" s="7"/>
      <c r="D223" s="7"/>
    </row>
    <row r="224" spans="3:4" ht="15.75" customHeight="1">
      <c r="C224" s="7"/>
      <c r="D224" s="7"/>
    </row>
    <row r="225" spans="3:4" ht="15.75" customHeight="1">
      <c r="C225" s="7"/>
      <c r="D225" s="7"/>
    </row>
    <row r="226" spans="3:4" ht="15.75" customHeight="1">
      <c r="C226" s="7"/>
      <c r="D226" s="7"/>
    </row>
    <row r="227" spans="3:4" ht="15.75" customHeight="1">
      <c r="C227" s="7"/>
      <c r="D227" s="7"/>
    </row>
    <row r="228" spans="3:4" ht="15.75" customHeight="1">
      <c r="C228" s="7"/>
      <c r="D228" s="7"/>
    </row>
    <row r="229" spans="3:4" ht="15.75" customHeight="1">
      <c r="C229" s="7"/>
      <c r="D229" s="7"/>
    </row>
    <row r="230" spans="3:4" ht="15.75" customHeight="1">
      <c r="C230" s="7"/>
      <c r="D230" s="7"/>
    </row>
    <row r="231" spans="3:4" ht="15.75" customHeight="1">
      <c r="C231" s="7"/>
      <c r="D231" s="7"/>
    </row>
    <row r="232" spans="3:4" ht="15.75" customHeight="1">
      <c r="C232" s="7"/>
      <c r="D232" s="7"/>
    </row>
    <row r="233" spans="3:4" ht="15.75" customHeight="1">
      <c r="C233" s="7"/>
      <c r="D233" s="7"/>
    </row>
    <row r="234" spans="3:4" ht="15.75" customHeight="1">
      <c r="C234" s="7"/>
      <c r="D234" s="7"/>
    </row>
    <row r="235" spans="3:4" ht="15.75" customHeight="1">
      <c r="C235" s="7"/>
      <c r="D235" s="7"/>
    </row>
    <row r="236" spans="3:4" ht="15.75" customHeight="1">
      <c r="C236" s="7"/>
      <c r="D236" s="7"/>
    </row>
    <row r="237" spans="3:4" ht="15.75" customHeight="1">
      <c r="C237" s="7"/>
      <c r="D237" s="7"/>
    </row>
    <row r="238" spans="3:4" ht="15.75" customHeight="1">
      <c r="C238" s="7"/>
      <c r="D238" s="7"/>
    </row>
    <row r="239" spans="3:4" ht="15.75" customHeight="1">
      <c r="C239" s="7"/>
      <c r="D239" s="7"/>
    </row>
    <row r="240" spans="3:4" ht="15.75" customHeight="1">
      <c r="C240" s="7"/>
      <c r="D240" s="7"/>
    </row>
    <row r="241" spans="3:4" ht="15.75" customHeight="1">
      <c r="C241" s="7"/>
      <c r="D241" s="7"/>
    </row>
    <row r="242" spans="3:4" ht="15.75" customHeight="1">
      <c r="C242" s="7"/>
      <c r="D242" s="7"/>
    </row>
    <row r="243" spans="3:4" ht="15.75" customHeight="1">
      <c r="C243" s="7"/>
      <c r="D243" s="7"/>
    </row>
    <row r="244" spans="3:4" ht="15.75" customHeight="1">
      <c r="C244" s="7"/>
      <c r="D244" s="7"/>
    </row>
    <row r="245" spans="3:4" ht="15.75" customHeight="1">
      <c r="C245" s="7"/>
      <c r="D245" s="7"/>
    </row>
    <row r="246" spans="3:4" ht="15.75" customHeight="1">
      <c r="C246" s="7"/>
      <c r="D246" s="7"/>
    </row>
    <row r="247" spans="3:4" ht="15.75" customHeight="1">
      <c r="C247" s="7"/>
      <c r="D247" s="7"/>
    </row>
    <row r="248" spans="3:4" ht="15.75" customHeight="1">
      <c r="C248" s="7"/>
      <c r="D248" s="7"/>
    </row>
    <row r="249" spans="3:4" ht="15.75" customHeight="1">
      <c r="C249" s="7"/>
      <c r="D249" s="7"/>
    </row>
    <row r="250" spans="3:4" ht="15.75" customHeight="1">
      <c r="C250" s="7"/>
      <c r="D250" s="7"/>
    </row>
    <row r="251" spans="3:4" ht="15.75" customHeight="1">
      <c r="C251" s="7"/>
      <c r="D251" s="7"/>
    </row>
    <row r="252" spans="3:4" ht="15.75" customHeight="1">
      <c r="C252" s="7"/>
      <c r="D252" s="7"/>
    </row>
    <row r="253" spans="3:4" ht="15.75" customHeight="1">
      <c r="C253" s="7"/>
      <c r="D253" s="7"/>
    </row>
    <row r="254" spans="3:4" ht="15.75" customHeight="1">
      <c r="C254" s="7"/>
      <c r="D254" s="7"/>
    </row>
    <row r="255" spans="3:4" ht="15.75" customHeight="1">
      <c r="C255" s="7"/>
      <c r="D255" s="7"/>
    </row>
    <row r="256" spans="3:4" ht="15.75" customHeight="1">
      <c r="C256" s="7"/>
      <c r="D256" s="7"/>
    </row>
    <row r="257" spans="3:4" ht="15.75" customHeight="1">
      <c r="C257" s="7"/>
      <c r="D257" s="7"/>
    </row>
    <row r="258" spans="3:4" ht="15.75" customHeight="1">
      <c r="C258" s="7"/>
      <c r="D258" s="7"/>
    </row>
    <row r="259" spans="3:4" ht="15.75" customHeight="1">
      <c r="C259" s="7"/>
      <c r="D259" s="7"/>
    </row>
    <row r="260" spans="3:4" ht="15.75" customHeight="1">
      <c r="C260" s="7"/>
      <c r="D260" s="7"/>
    </row>
    <row r="261" spans="3:4" ht="15.75" customHeight="1">
      <c r="C261" s="7"/>
      <c r="D261" s="7"/>
    </row>
    <row r="262" spans="3:4" ht="15.75" customHeight="1">
      <c r="C262" s="7"/>
      <c r="D262" s="7"/>
    </row>
    <row r="263" spans="3:4" ht="15.75" customHeight="1">
      <c r="C263" s="7"/>
      <c r="D263" s="7"/>
    </row>
    <row r="264" spans="3:4" ht="15.75" customHeight="1">
      <c r="C264" s="7"/>
      <c r="D264" s="7"/>
    </row>
    <row r="265" spans="3:4" ht="15.75" customHeight="1">
      <c r="C265" s="7"/>
      <c r="D265" s="7"/>
    </row>
    <row r="266" spans="3:4" ht="15.75" customHeight="1">
      <c r="C266" s="7"/>
      <c r="D266" s="7"/>
    </row>
    <row r="267" spans="3:4" ht="15.75" customHeight="1">
      <c r="C267" s="7"/>
      <c r="D267" s="7"/>
    </row>
    <row r="268" spans="3:4" ht="15.75" customHeight="1">
      <c r="C268" s="7"/>
      <c r="D268" s="7"/>
    </row>
    <row r="269" spans="3:4" ht="15.75" customHeight="1">
      <c r="C269" s="7"/>
      <c r="D269" s="7"/>
    </row>
    <row r="270" spans="3:4" ht="15.75" customHeight="1">
      <c r="C270" s="7"/>
      <c r="D270" s="7"/>
    </row>
    <row r="271" spans="3:4" ht="15.75" customHeight="1">
      <c r="C271" s="7"/>
      <c r="D271" s="7"/>
    </row>
    <row r="272" spans="3:4" ht="15.75" customHeight="1">
      <c r="C272" s="7"/>
      <c r="D272" s="7"/>
    </row>
    <row r="273" spans="3:4" ht="15.75" customHeight="1">
      <c r="C273" s="7"/>
      <c r="D273" s="7"/>
    </row>
    <row r="274" spans="3:4" ht="15.75" customHeight="1">
      <c r="C274" s="7"/>
      <c r="D274" s="7"/>
    </row>
    <row r="275" spans="3:4" ht="15.75" customHeight="1">
      <c r="C275" s="7"/>
      <c r="D275" s="7"/>
    </row>
    <row r="276" spans="3:4" ht="15.75" customHeight="1">
      <c r="C276" s="7"/>
      <c r="D276" s="7"/>
    </row>
    <row r="277" spans="3:4" ht="15.75" customHeight="1">
      <c r="C277" s="7"/>
      <c r="D277" s="7"/>
    </row>
    <row r="278" spans="3:4" ht="15.75" customHeight="1">
      <c r="C278" s="7"/>
      <c r="D278" s="7"/>
    </row>
    <row r="279" spans="3:4" ht="15.75" customHeight="1">
      <c r="C279" s="7"/>
      <c r="D279" s="7"/>
    </row>
    <row r="280" spans="3:4" ht="15.75" customHeight="1">
      <c r="C280" s="7"/>
      <c r="D280" s="7"/>
    </row>
    <row r="281" spans="3:4" ht="15.75" customHeight="1">
      <c r="C281" s="7"/>
      <c r="D281" s="7"/>
    </row>
    <row r="282" spans="3:4" ht="15.75" customHeight="1">
      <c r="C282" s="7"/>
      <c r="D282" s="7"/>
    </row>
    <row r="283" spans="3:4" ht="15.75" customHeight="1">
      <c r="C283" s="7"/>
      <c r="D283" s="7"/>
    </row>
    <row r="284" spans="3:4" ht="15.75" customHeight="1">
      <c r="C284" s="7"/>
      <c r="D284" s="7"/>
    </row>
    <row r="285" spans="3:4" ht="15.75" customHeight="1">
      <c r="C285" s="7"/>
      <c r="D285" s="7"/>
    </row>
    <row r="286" spans="3:4" ht="15.75" customHeight="1">
      <c r="C286" s="7"/>
      <c r="D286" s="7"/>
    </row>
    <row r="287" spans="3:4" ht="15.75" customHeight="1">
      <c r="C287" s="7"/>
      <c r="D287" s="7"/>
    </row>
    <row r="288" spans="3:4" ht="15.75" customHeight="1">
      <c r="C288" s="7"/>
      <c r="D288" s="7"/>
    </row>
    <row r="289" spans="3:4" ht="15.75" customHeight="1">
      <c r="C289" s="7"/>
      <c r="D289" s="7"/>
    </row>
    <row r="290" spans="3:4" ht="15.75" customHeight="1">
      <c r="C290" s="7"/>
      <c r="D290" s="7"/>
    </row>
    <row r="291" spans="3:4" ht="15.75" customHeight="1">
      <c r="C291" s="7"/>
      <c r="D291" s="7"/>
    </row>
    <row r="292" spans="3:4" ht="15.75" customHeight="1">
      <c r="C292" s="7"/>
      <c r="D292" s="7"/>
    </row>
    <row r="293" spans="3:4" ht="15.75" customHeight="1">
      <c r="C293" s="7"/>
      <c r="D293" s="7"/>
    </row>
    <row r="294" spans="3:4" ht="15.75" customHeight="1">
      <c r="C294" s="7"/>
      <c r="D294" s="7"/>
    </row>
    <row r="295" spans="3:4" ht="15.75" customHeight="1">
      <c r="C295" s="7"/>
      <c r="D295" s="7"/>
    </row>
    <row r="296" spans="3:4" ht="15.75" customHeight="1">
      <c r="C296" s="7"/>
      <c r="D296" s="7"/>
    </row>
    <row r="297" spans="3:4" ht="15.75" customHeight="1">
      <c r="C297" s="7"/>
      <c r="D297" s="7"/>
    </row>
    <row r="298" spans="3:4" ht="15.75" customHeight="1">
      <c r="C298" s="7"/>
      <c r="D298" s="7"/>
    </row>
    <row r="299" spans="3:4" ht="15.75" customHeight="1">
      <c r="C299" s="7"/>
      <c r="D299" s="7"/>
    </row>
    <row r="300" spans="3:4" ht="15.75" customHeight="1">
      <c r="C300" s="7"/>
      <c r="D300" s="7"/>
    </row>
    <row r="301" spans="3:4" ht="15.75" customHeight="1">
      <c r="C301" s="7"/>
      <c r="D301" s="7"/>
    </row>
    <row r="302" spans="3:4" ht="15.75" customHeight="1">
      <c r="C302" s="7"/>
      <c r="D302" s="7"/>
    </row>
    <row r="303" spans="3:4" ht="15.75" customHeight="1">
      <c r="C303" s="7"/>
      <c r="D303" s="7"/>
    </row>
    <row r="304" spans="3:4" ht="15.75" customHeight="1">
      <c r="C304" s="7"/>
      <c r="D304" s="7"/>
    </row>
    <row r="305" spans="3:4" ht="15.75" customHeight="1">
      <c r="C305" s="7"/>
      <c r="D305" s="7"/>
    </row>
    <row r="306" spans="3:4" ht="15.75" customHeight="1">
      <c r="C306" s="7"/>
      <c r="D306" s="7"/>
    </row>
    <row r="307" spans="3:4" ht="15.75" customHeight="1">
      <c r="C307" s="7"/>
      <c r="D307" s="7"/>
    </row>
    <row r="308" spans="3:4" ht="15.75" customHeight="1">
      <c r="C308" s="7"/>
      <c r="D308" s="7"/>
    </row>
    <row r="309" spans="3:4" ht="15.75" customHeight="1">
      <c r="C309" s="7"/>
      <c r="D309" s="7"/>
    </row>
    <row r="310" spans="3:4" ht="15.75" customHeight="1">
      <c r="C310" s="7"/>
      <c r="D310" s="7"/>
    </row>
    <row r="311" spans="3:4" ht="15.75" customHeight="1">
      <c r="C311" s="7"/>
      <c r="D311" s="7"/>
    </row>
    <row r="312" spans="3:4" ht="15.75" customHeight="1">
      <c r="C312" s="7"/>
      <c r="D312" s="7"/>
    </row>
    <row r="313" spans="3:4" ht="15.75" customHeight="1">
      <c r="C313" s="7"/>
      <c r="D313" s="7"/>
    </row>
    <row r="314" spans="3:4" ht="15.75" customHeight="1">
      <c r="C314" s="7"/>
      <c r="D314" s="7"/>
    </row>
    <row r="315" spans="3:4" ht="15.75" customHeight="1">
      <c r="C315" s="7"/>
      <c r="D315" s="7"/>
    </row>
    <row r="316" spans="3:4" ht="15.75" customHeight="1">
      <c r="C316" s="7"/>
      <c r="D316" s="7"/>
    </row>
    <row r="317" spans="3:4" ht="15.75" customHeight="1">
      <c r="C317" s="7"/>
      <c r="D317" s="7"/>
    </row>
    <row r="318" spans="3:4" ht="15.75" customHeight="1">
      <c r="C318" s="7"/>
      <c r="D318" s="7"/>
    </row>
    <row r="319" spans="3:4" ht="15.75" customHeight="1">
      <c r="C319" s="7"/>
      <c r="D319" s="7"/>
    </row>
    <row r="320" spans="3:4" ht="15.75" customHeight="1">
      <c r="C320" s="7"/>
      <c r="D320" s="7"/>
    </row>
    <row r="321" spans="3:4" ht="15.75" customHeight="1">
      <c r="C321" s="7"/>
      <c r="D321" s="7"/>
    </row>
    <row r="322" spans="3:4" ht="15.75" customHeight="1">
      <c r="C322" s="7"/>
      <c r="D322" s="7"/>
    </row>
    <row r="323" spans="3:4" ht="15.75" customHeight="1">
      <c r="C323" s="7"/>
      <c r="D323" s="7"/>
    </row>
    <row r="324" spans="3:4" ht="15.75" customHeight="1">
      <c r="C324" s="7"/>
      <c r="D324" s="7"/>
    </row>
    <row r="325" spans="3:4" ht="15.75" customHeight="1">
      <c r="C325" s="7"/>
      <c r="D325" s="7"/>
    </row>
    <row r="326" spans="3:4" ht="15.75" customHeight="1">
      <c r="C326" s="7"/>
      <c r="D326" s="7"/>
    </row>
    <row r="327" spans="3:4" ht="15.75" customHeight="1">
      <c r="C327" s="7"/>
      <c r="D327" s="7"/>
    </row>
    <row r="328" spans="3:4" ht="15.75" customHeight="1">
      <c r="C328" s="7"/>
      <c r="D328" s="7"/>
    </row>
    <row r="329" spans="3:4" ht="15.75" customHeight="1">
      <c r="C329" s="7"/>
      <c r="D329" s="7"/>
    </row>
    <row r="330" spans="3:4" ht="15.75" customHeight="1">
      <c r="C330" s="7"/>
      <c r="D330" s="7"/>
    </row>
    <row r="331" spans="3:4" ht="15.75" customHeight="1">
      <c r="C331" s="7"/>
      <c r="D331" s="7"/>
    </row>
    <row r="332" spans="3:4" ht="15.75" customHeight="1">
      <c r="C332" s="7"/>
      <c r="D332" s="7"/>
    </row>
    <row r="333" spans="3:4" ht="15.75" customHeight="1">
      <c r="C333" s="7"/>
      <c r="D333" s="7"/>
    </row>
    <row r="334" spans="3:4" ht="15.75" customHeight="1">
      <c r="C334" s="7"/>
      <c r="D334" s="7"/>
    </row>
    <row r="335" spans="3:4" ht="15.75" customHeight="1">
      <c r="C335" s="7"/>
      <c r="D335" s="7"/>
    </row>
    <row r="336" spans="3:4" ht="15.75" customHeight="1">
      <c r="C336" s="7"/>
      <c r="D336" s="7"/>
    </row>
    <row r="337" spans="3:4" ht="15.75" customHeight="1">
      <c r="C337" s="7"/>
      <c r="D337" s="7"/>
    </row>
    <row r="338" spans="3:4" ht="15.75" customHeight="1">
      <c r="C338" s="7"/>
      <c r="D338" s="7"/>
    </row>
    <row r="339" spans="3:4" ht="15.75" customHeight="1">
      <c r="C339" s="7"/>
      <c r="D339" s="7"/>
    </row>
    <row r="340" spans="3:4" ht="15.75" customHeight="1">
      <c r="C340" s="7"/>
      <c r="D340" s="7"/>
    </row>
    <row r="341" spans="3:4" ht="15.75" customHeight="1">
      <c r="C341" s="7"/>
      <c r="D341" s="7"/>
    </row>
    <row r="342" spans="3:4" ht="15.75" customHeight="1">
      <c r="C342" s="7"/>
      <c r="D342" s="7"/>
    </row>
    <row r="343" spans="3:4" ht="15.75" customHeight="1">
      <c r="C343" s="7"/>
      <c r="D343" s="7"/>
    </row>
    <row r="344" spans="3:4" ht="15.75" customHeight="1">
      <c r="C344" s="7"/>
      <c r="D344" s="7"/>
    </row>
    <row r="345" spans="3:4" ht="15.75" customHeight="1">
      <c r="C345" s="7"/>
      <c r="D345" s="7"/>
    </row>
    <row r="346" spans="3:4" ht="15.75" customHeight="1">
      <c r="C346" s="7"/>
      <c r="D346" s="7"/>
    </row>
    <row r="347" spans="3:4" ht="15.75" customHeight="1">
      <c r="C347" s="7"/>
      <c r="D347" s="7"/>
    </row>
    <row r="348" spans="3:4" ht="15.75" customHeight="1">
      <c r="C348" s="7"/>
      <c r="D348" s="7"/>
    </row>
    <row r="349" spans="3:4" ht="15.75" customHeight="1">
      <c r="C349" s="7"/>
      <c r="D349" s="7"/>
    </row>
    <row r="350" spans="3:4" ht="15.75" customHeight="1">
      <c r="C350" s="7"/>
      <c r="D350" s="7"/>
    </row>
    <row r="351" spans="3:4" ht="15.75" customHeight="1">
      <c r="C351" s="7"/>
      <c r="D351" s="7"/>
    </row>
    <row r="352" spans="3:4" ht="15.75" customHeight="1">
      <c r="C352" s="7"/>
      <c r="D352" s="7"/>
    </row>
    <row r="353" spans="3:4" ht="15.75" customHeight="1">
      <c r="C353" s="7"/>
      <c r="D353" s="7"/>
    </row>
    <row r="354" spans="3:4" ht="15.75" customHeight="1">
      <c r="C354" s="7"/>
      <c r="D354" s="7"/>
    </row>
    <row r="355" spans="3:4" ht="15.75" customHeight="1">
      <c r="C355" s="7"/>
      <c r="D355" s="7"/>
    </row>
    <row r="356" spans="3:4" ht="15.75" customHeight="1">
      <c r="C356" s="7"/>
      <c r="D356" s="7"/>
    </row>
    <row r="357" spans="3:4" ht="15.75" customHeight="1">
      <c r="C357" s="7"/>
      <c r="D357" s="7"/>
    </row>
    <row r="358" spans="3:4" ht="15.75" customHeight="1">
      <c r="C358" s="7"/>
      <c r="D358" s="7"/>
    </row>
    <row r="359" spans="3:4" ht="15.75" customHeight="1">
      <c r="C359" s="7"/>
      <c r="D359" s="7"/>
    </row>
    <row r="360" spans="3:4" ht="15.75" customHeight="1">
      <c r="C360" s="7"/>
      <c r="D360" s="7"/>
    </row>
    <row r="361" spans="3:4" ht="15.75" customHeight="1">
      <c r="C361" s="7"/>
      <c r="D361" s="7"/>
    </row>
    <row r="362" spans="3:4" ht="15.75" customHeight="1">
      <c r="C362" s="7"/>
      <c r="D362" s="7"/>
    </row>
    <row r="363" spans="3:4" ht="15.75" customHeight="1">
      <c r="C363" s="7"/>
      <c r="D363" s="7"/>
    </row>
    <row r="364" spans="3:4" ht="15.75" customHeight="1">
      <c r="C364" s="7"/>
      <c r="D364" s="7"/>
    </row>
    <row r="365" spans="3:4" ht="15.75" customHeight="1">
      <c r="C365" s="7"/>
      <c r="D365" s="7"/>
    </row>
    <row r="366" spans="3:4" ht="15.75" customHeight="1">
      <c r="C366" s="7"/>
      <c r="D366" s="7"/>
    </row>
    <row r="367" spans="3:4" ht="15.75" customHeight="1">
      <c r="C367" s="7"/>
      <c r="D367" s="7"/>
    </row>
    <row r="368" spans="3:4" ht="15.75" customHeight="1">
      <c r="C368" s="7"/>
      <c r="D368" s="7"/>
    </row>
    <row r="369" spans="3:4" ht="15.75" customHeight="1">
      <c r="C369" s="7"/>
      <c r="D369" s="7"/>
    </row>
    <row r="370" spans="3:4" ht="15.75" customHeight="1">
      <c r="C370" s="7"/>
      <c r="D370" s="7"/>
    </row>
    <row r="371" spans="3:4" ht="15.75" customHeight="1">
      <c r="C371" s="7"/>
      <c r="D371" s="7"/>
    </row>
    <row r="372" spans="3:4" ht="15.75" customHeight="1">
      <c r="C372" s="7"/>
      <c r="D372" s="7"/>
    </row>
    <row r="373" spans="3:4" ht="15.75" customHeight="1">
      <c r="C373" s="7"/>
      <c r="D373" s="7"/>
    </row>
    <row r="374" spans="3:4" ht="15.75" customHeight="1">
      <c r="C374" s="7"/>
      <c r="D374" s="7"/>
    </row>
    <row r="375" spans="3:4" ht="15.75" customHeight="1">
      <c r="C375" s="7"/>
      <c r="D375" s="7"/>
    </row>
    <row r="376" spans="3:4" ht="15.75" customHeight="1">
      <c r="C376" s="7"/>
      <c r="D376" s="7"/>
    </row>
    <row r="377" spans="3:4" ht="15.75" customHeight="1">
      <c r="C377" s="7"/>
      <c r="D377" s="7"/>
    </row>
    <row r="378" spans="3:4" ht="15.75" customHeight="1">
      <c r="C378" s="7"/>
      <c r="D378" s="7"/>
    </row>
    <row r="379" spans="3:4" ht="15.75" customHeight="1">
      <c r="C379" s="7"/>
      <c r="D379" s="7"/>
    </row>
    <row r="380" spans="3:4" ht="15.75" customHeight="1">
      <c r="C380" s="7"/>
      <c r="D380" s="7"/>
    </row>
    <row r="381" spans="3:4" ht="15.75" customHeight="1">
      <c r="C381" s="7"/>
      <c r="D381" s="7"/>
    </row>
    <row r="382" spans="3:4" ht="15.75" customHeight="1">
      <c r="C382" s="7"/>
      <c r="D382" s="7"/>
    </row>
    <row r="383" spans="3:4" ht="15.75" customHeight="1">
      <c r="C383" s="7"/>
      <c r="D383" s="7"/>
    </row>
    <row r="384" spans="3:4" ht="15.75" customHeight="1">
      <c r="C384" s="7"/>
      <c r="D384" s="7"/>
    </row>
    <row r="385" spans="3:4" ht="15.75" customHeight="1">
      <c r="C385" s="7"/>
      <c r="D385" s="7"/>
    </row>
    <row r="386" spans="3:4" ht="15.75" customHeight="1">
      <c r="C386" s="7"/>
      <c r="D386" s="7"/>
    </row>
    <row r="387" spans="3:4" ht="15.75" customHeight="1">
      <c r="C387" s="7"/>
      <c r="D387" s="7"/>
    </row>
    <row r="388" spans="3:4" ht="15.75" customHeight="1">
      <c r="C388" s="7"/>
      <c r="D388" s="7"/>
    </row>
    <row r="389" spans="3:4" ht="15.75" customHeight="1">
      <c r="C389" s="7"/>
      <c r="D389" s="7"/>
    </row>
    <row r="390" spans="3:4" ht="15.75" customHeight="1">
      <c r="C390" s="7"/>
      <c r="D390" s="7"/>
    </row>
    <row r="391" spans="3:4" ht="15.75" customHeight="1">
      <c r="C391" s="7"/>
      <c r="D391" s="7"/>
    </row>
    <row r="392" spans="3:4" ht="15.75" customHeight="1">
      <c r="C392" s="7"/>
      <c r="D392" s="7"/>
    </row>
    <row r="393" spans="3:4" ht="15.75" customHeight="1">
      <c r="C393" s="7"/>
      <c r="D393" s="7"/>
    </row>
    <row r="394" spans="3:4" ht="15.75" customHeight="1">
      <c r="C394" s="7"/>
      <c r="D394" s="7"/>
    </row>
    <row r="395" spans="3:4" ht="15.75" customHeight="1">
      <c r="C395" s="7"/>
      <c r="D395" s="7"/>
    </row>
    <row r="396" spans="3:4" ht="15.75" customHeight="1">
      <c r="C396" s="7"/>
      <c r="D396" s="7"/>
    </row>
    <row r="397" spans="3:4" ht="15.75" customHeight="1">
      <c r="C397" s="7"/>
      <c r="D397" s="7"/>
    </row>
    <row r="398" spans="3:4" ht="15.75" customHeight="1">
      <c r="C398" s="7"/>
      <c r="D398" s="7"/>
    </row>
    <row r="399" spans="3:4" ht="15.75" customHeight="1">
      <c r="C399" s="7"/>
      <c r="D399" s="7"/>
    </row>
    <row r="400" spans="3:4" ht="15.75" customHeight="1">
      <c r="C400" s="7"/>
      <c r="D400" s="7"/>
    </row>
    <row r="401" spans="3:4" ht="15.75" customHeight="1">
      <c r="C401" s="7"/>
      <c r="D401" s="7"/>
    </row>
    <row r="402" spans="3:4" ht="15.75" customHeight="1">
      <c r="C402" s="7"/>
      <c r="D402" s="7"/>
    </row>
    <row r="403" spans="3:4" ht="15.75" customHeight="1">
      <c r="C403" s="7"/>
      <c r="D403" s="7"/>
    </row>
    <row r="404" spans="3:4" ht="15.75" customHeight="1">
      <c r="C404" s="7"/>
      <c r="D404" s="7"/>
    </row>
    <row r="405" spans="3:4" ht="15.75" customHeight="1">
      <c r="C405" s="7"/>
      <c r="D405" s="7"/>
    </row>
    <row r="406" spans="3:4" ht="15.75" customHeight="1">
      <c r="C406" s="7"/>
      <c r="D406" s="7"/>
    </row>
    <row r="407" spans="3:4" ht="15.75" customHeight="1">
      <c r="C407" s="7"/>
      <c r="D407" s="7"/>
    </row>
    <row r="408" spans="3:4" ht="15.75" customHeight="1">
      <c r="C408" s="7"/>
      <c r="D408" s="7"/>
    </row>
    <row r="409" spans="3:4" ht="15.75" customHeight="1">
      <c r="C409" s="7"/>
      <c r="D409" s="7"/>
    </row>
    <row r="410" spans="3:4" ht="15.75" customHeight="1">
      <c r="C410" s="7"/>
      <c r="D410" s="7"/>
    </row>
    <row r="411" spans="3:4" ht="15.75" customHeight="1">
      <c r="C411" s="7"/>
      <c r="D411" s="7"/>
    </row>
    <row r="412" spans="3:4" ht="15.75" customHeight="1">
      <c r="C412" s="7"/>
      <c r="D412" s="7"/>
    </row>
    <row r="413" spans="3:4" ht="15.75" customHeight="1">
      <c r="C413" s="7"/>
      <c r="D413" s="7"/>
    </row>
    <row r="414" spans="3:4" ht="15.75" customHeight="1">
      <c r="C414" s="7"/>
      <c r="D414" s="7"/>
    </row>
    <row r="415" spans="3:4" ht="15.75" customHeight="1">
      <c r="C415" s="7"/>
      <c r="D415" s="7"/>
    </row>
    <row r="416" spans="3:4" ht="15.75" customHeight="1">
      <c r="C416" s="7"/>
      <c r="D416" s="7"/>
    </row>
    <row r="417" spans="3:4" ht="15.75" customHeight="1">
      <c r="C417" s="7"/>
      <c r="D417" s="7"/>
    </row>
    <row r="418" spans="3:4" ht="15.75" customHeight="1">
      <c r="C418" s="7"/>
      <c r="D418" s="7"/>
    </row>
    <row r="419" spans="3:4" ht="15.75" customHeight="1">
      <c r="C419" s="7"/>
      <c r="D419" s="7"/>
    </row>
    <row r="420" spans="3:4" ht="15.75" customHeight="1">
      <c r="C420" s="7"/>
      <c r="D420" s="7"/>
    </row>
    <row r="421" spans="3:4" ht="15.75" customHeight="1">
      <c r="C421" s="7"/>
      <c r="D421" s="7"/>
    </row>
    <row r="422" spans="3:4" ht="15.75" customHeight="1">
      <c r="C422" s="7"/>
      <c r="D422" s="7"/>
    </row>
    <row r="423" spans="3:4" ht="15.75" customHeight="1">
      <c r="C423" s="7"/>
      <c r="D423" s="7"/>
    </row>
    <row r="424" spans="3:4" ht="15.75" customHeight="1">
      <c r="C424" s="7"/>
      <c r="D424" s="7"/>
    </row>
    <row r="425" spans="3:4" ht="15.75" customHeight="1">
      <c r="C425" s="7"/>
      <c r="D425" s="7"/>
    </row>
    <row r="426" spans="3:4" ht="15.75" customHeight="1">
      <c r="C426" s="7"/>
      <c r="D426" s="7"/>
    </row>
    <row r="427" spans="3:4" ht="15.75" customHeight="1">
      <c r="C427" s="7"/>
      <c r="D427" s="7"/>
    </row>
    <row r="428" spans="3:4" ht="15.75" customHeight="1">
      <c r="C428" s="7"/>
      <c r="D428" s="7"/>
    </row>
    <row r="429" spans="3:4" ht="15.75" customHeight="1">
      <c r="C429" s="7"/>
      <c r="D429" s="7"/>
    </row>
    <row r="430" spans="3:4" ht="15.75" customHeight="1">
      <c r="C430" s="7"/>
      <c r="D430" s="7"/>
    </row>
    <row r="431" spans="3:4" ht="15.75" customHeight="1">
      <c r="C431" s="7"/>
      <c r="D431" s="7"/>
    </row>
    <row r="432" spans="3:4" ht="15.75" customHeight="1">
      <c r="C432" s="7"/>
      <c r="D432" s="7"/>
    </row>
    <row r="433" spans="3:4" ht="15.75" customHeight="1">
      <c r="C433" s="7"/>
      <c r="D433" s="7"/>
    </row>
    <row r="434" spans="3:4" ht="15.75" customHeight="1">
      <c r="C434" s="7"/>
      <c r="D434" s="7"/>
    </row>
    <row r="435" spans="3:4" ht="15.75" customHeight="1">
      <c r="C435" s="7"/>
      <c r="D435" s="7"/>
    </row>
    <row r="436" spans="3:4" ht="15.75" customHeight="1">
      <c r="C436" s="7"/>
      <c r="D436" s="7"/>
    </row>
    <row r="437" spans="3:4" ht="15.75" customHeight="1">
      <c r="C437" s="7"/>
      <c r="D437" s="7"/>
    </row>
    <row r="438" spans="3:4" ht="15.75" customHeight="1">
      <c r="C438" s="7"/>
      <c r="D438" s="7"/>
    </row>
    <row r="439" spans="3:4" ht="15.75" customHeight="1">
      <c r="C439" s="7"/>
      <c r="D439" s="7"/>
    </row>
    <row r="440" spans="3:4" ht="15.75" customHeight="1">
      <c r="C440" s="7"/>
      <c r="D440" s="7"/>
    </row>
    <row r="441" spans="3:4" ht="15.75" customHeight="1">
      <c r="C441" s="7"/>
      <c r="D441" s="7"/>
    </row>
    <row r="442" spans="3:4" ht="15.75" customHeight="1">
      <c r="C442" s="7"/>
      <c r="D442" s="7"/>
    </row>
    <row r="443" spans="3:4" ht="15.75" customHeight="1">
      <c r="C443" s="7"/>
      <c r="D443" s="7"/>
    </row>
    <row r="444" spans="3:4" ht="15.75" customHeight="1">
      <c r="C444" s="7"/>
      <c r="D444" s="7"/>
    </row>
    <row r="445" spans="3:4" ht="15.75" customHeight="1">
      <c r="C445" s="7"/>
      <c r="D445" s="7"/>
    </row>
    <row r="446" spans="3:4" ht="15.75" customHeight="1">
      <c r="C446" s="7"/>
      <c r="D446" s="7"/>
    </row>
    <row r="447" spans="3:4" ht="15.75" customHeight="1">
      <c r="C447" s="7"/>
      <c r="D447" s="7"/>
    </row>
    <row r="448" spans="3:4" ht="15.75" customHeight="1">
      <c r="C448" s="7"/>
      <c r="D448" s="7"/>
    </row>
    <row r="449" spans="3:4" ht="15.75" customHeight="1">
      <c r="C449" s="7"/>
      <c r="D449" s="7"/>
    </row>
    <row r="450" spans="3:4" ht="15.75" customHeight="1">
      <c r="C450" s="7"/>
      <c r="D450" s="7"/>
    </row>
    <row r="451" spans="3:4" ht="15.75" customHeight="1">
      <c r="C451" s="7"/>
      <c r="D451" s="7"/>
    </row>
    <row r="452" spans="3:4" ht="15.75" customHeight="1">
      <c r="C452" s="7"/>
      <c r="D452" s="7"/>
    </row>
    <row r="453" spans="3:4" ht="15.75" customHeight="1">
      <c r="C453" s="7"/>
      <c r="D453" s="7"/>
    </row>
    <row r="454" spans="3:4" ht="15.75" customHeight="1">
      <c r="C454" s="7"/>
      <c r="D454" s="7"/>
    </row>
    <row r="455" spans="3:4" ht="15.75" customHeight="1">
      <c r="C455" s="7"/>
      <c r="D455" s="7"/>
    </row>
    <row r="456" spans="3:4" ht="15.75" customHeight="1">
      <c r="C456" s="7"/>
      <c r="D456" s="7"/>
    </row>
    <row r="457" spans="3:4" ht="15.75" customHeight="1">
      <c r="C457" s="7"/>
      <c r="D457" s="7"/>
    </row>
    <row r="458" spans="3:4" ht="15.75" customHeight="1">
      <c r="C458" s="7"/>
      <c r="D458" s="7"/>
    </row>
    <row r="459" spans="3:4" ht="15.75" customHeight="1">
      <c r="C459" s="7"/>
      <c r="D459" s="7"/>
    </row>
    <row r="460" spans="3:4" ht="15.75" customHeight="1">
      <c r="C460" s="7"/>
      <c r="D460" s="7"/>
    </row>
    <row r="461" spans="3:4" ht="15.75" customHeight="1">
      <c r="C461" s="7"/>
      <c r="D461" s="7"/>
    </row>
    <row r="462" spans="3:4" ht="15.75" customHeight="1">
      <c r="C462" s="7"/>
      <c r="D462" s="7"/>
    </row>
    <row r="463" spans="3:4" ht="15.75" customHeight="1">
      <c r="C463" s="7"/>
      <c r="D463" s="7"/>
    </row>
    <row r="464" spans="3:4" ht="15.75" customHeight="1">
      <c r="C464" s="7"/>
      <c r="D464" s="7"/>
    </row>
    <row r="465" spans="3:4" ht="15.75" customHeight="1">
      <c r="C465" s="7"/>
      <c r="D465" s="7"/>
    </row>
    <row r="466" spans="3:4" ht="15.75" customHeight="1">
      <c r="C466" s="7"/>
      <c r="D466" s="7"/>
    </row>
    <row r="467" spans="3:4" ht="15.75" customHeight="1">
      <c r="C467" s="7"/>
      <c r="D467" s="7"/>
    </row>
    <row r="468" spans="3:4" ht="15.75" customHeight="1">
      <c r="C468" s="7"/>
      <c r="D468" s="7"/>
    </row>
    <row r="469" spans="3:4" ht="15.75" customHeight="1">
      <c r="C469" s="7"/>
      <c r="D469" s="7"/>
    </row>
    <row r="470" spans="3:4" ht="15.75" customHeight="1">
      <c r="C470" s="7"/>
      <c r="D470" s="7"/>
    </row>
    <row r="471" spans="3:4" ht="15.75" customHeight="1">
      <c r="C471" s="7"/>
      <c r="D471" s="7"/>
    </row>
    <row r="472" spans="3:4" ht="15.75" customHeight="1">
      <c r="C472" s="7"/>
      <c r="D472" s="7"/>
    </row>
    <row r="473" spans="3:4" ht="15.75" customHeight="1">
      <c r="C473" s="7"/>
      <c r="D473" s="7"/>
    </row>
    <row r="474" spans="3:4" ht="15.75" customHeight="1">
      <c r="C474" s="7"/>
      <c r="D474" s="7"/>
    </row>
    <row r="475" spans="3:4" ht="15.75" customHeight="1">
      <c r="C475" s="7"/>
      <c r="D475" s="7"/>
    </row>
    <row r="476" spans="3:4" ht="15.75" customHeight="1">
      <c r="C476" s="7"/>
      <c r="D476" s="7"/>
    </row>
    <row r="477" spans="3:4" ht="15.75" customHeight="1">
      <c r="C477" s="7"/>
      <c r="D477" s="7"/>
    </row>
    <row r="478" spans="3:4" ht="15.75" customHeight="1">
      <c r="C478" s="7"/>
      <c r="D478" s="7"/>
    </row>
    <row r="479" spans="3:4" ht="15.75" customHeight="1">
      <c r="C479" s="7"/>
      <c r="D479" s="7"/>
    </row>
    <row r="480" spans="3:4" ht="15.75" customHeight="1">
      <c r="C480" s="7"/>
      <c r="D480" s="7"/>
    </row>
    <row r="481" spans="3:4" ht="15.75" customHeight="1">
      <c r="C481" s="7"/>
      <c r="D481" s="7"/>
    </row>
    <row r="482" spans="3:4" ht="15.75" customHeight="1">
      <c r="C482" s="7"/>
      <c r="D482" s="7"/>
    </row>
    <row r="483" spans="3:4" ht="15.75" customHeight="1">
      <c r="C483" s="7"/>
      <c r="D483" s="7"/>
    </row>
    <row r="484" spans="3:4" ht="15.75" customHeight="1">
      <c r="C484" s="7"/>
      <c r="D484" s="7"/>
    </row>
    <row r="485" spans="3:4" ht="15.75" customHeight="1">
      <c r="C485" s="7"/>
      <c r="D485" s="7"/>
    </row>
    <row r="486" spans="3:4" ht="15.75" customHeight="1">
      <c r="C486" s="7"/>
      <c r="D486" s="7"/>
    </row>
    <row r="487" spans="3:4" ht="15.75" customHeight="1">
      <c r="C487" s="7"/>
      <c r="D487" s="7"/>
    </row>
    <row r="488" spans="3:4" ht="15.75" customHeight="1">
      <c r="C488" s="7"/>
      <c r="D488" s="7"/>
    </row>
    <row r="489" spans="3:4" ht="15.75" customHeight="1">
      <c r="C489" s="7"/>
      <c r="D489" s="7"/>
    </row>
    <row r="490" spans="3:4" ht="15.75" customHeight="1">
      <c r="C490" s="7"/>
      <c r="D490" s="7"/>
    </row>
    <row r="491" spans="3:4" ht="15.75" customHeight="1">
      <c r="C491" s="7"/>
      <c r="D491" s="7"/>
    </row>
    <row r="492" spans="3:4" ht="15.75" customHeight="1">
      <c r="C492" s="7"/>
      <c r="D492" s="7"/>
    </row>
    <row r="493" spans="3:4" ht="15.75" customHeight="1">
      <c r="C493" s="7"/>
      <c r="D493" s="7"/>
    </row>
    <row r="494" spans="3:4" ht="15.75" customHeight="1">
      <c r="C494" s="7"/>
      <c r="D494" s="7"/>
    </row>
    <row r="495" spans="3:4" ht="15.75" customHeight="1">
      <c r="C495" s="7"/>
      <c r="D495" s="7"/>
    </row>
    <row r="496" spans="3:4" ht="15.75" customHeight="1">
      <c r="C496" s="7"/>
      <c r="D496" s="7"/>
    </row>
    <row r="497" spans="3:4" ht="15.75" customHeight="1">
      <c r="C497" s="7"/>
      <c r="D497" s="7"/>
    </row>
    <row r="498" spans="3:4" ht="15.75" customHeight="1">
      <c r="C498" s="7"/>
      <c r="D498" s="7"/>
    </row>
    <row r="499" spans="3:4" ht="15.75" customHeight="1">
      <c r="C499" s="7"/>
      <c r="D499" s="7"/>
    </row>
    <row r="500" spans="3:4" ht="15.75" customHeight="1">
      <c r="C500" s="7"/>
      <c r="D500" s="7"/>
    </row>
    <row r="501" spans="3:4" ht="15.75" customHeight="1">
      <c r="C501" s="7"/>
      <c r="D501" s="7"/>
    </row>
    <row r="502" spans="3:4" ht="15.75" customHeight="1">
      <c r="C502" s="7"/>
      <c r="D502" s="7"/>
    </row>
    <row r="503" spans="3:4" ht="15.75" customHeight="1">
      <c r="C503" s="7"/>
      <c r="D503" s="7"/>
    </row>
    <row r="504" spans="3:4" ht="15.75" customHeight="1">
      <c r="C504" s="7"/>
      <c r="D504" s="7"/>
    </row>
    <row r="505" spans="3:4" ht="15.75" customHeight="1">
      <c r="C505" s="7"/>
      <c r="D505" s="7"/>
    </row>
    <row r="506" spans="3:4" ht="15.75" customHeight="1">
      <c r="C506" s="7"/>
      <c r="D506" s="7"/>
    </row>
    <row r="507" spans="3:4" ht="15.75" customHeight="1">
      <c r="C507" s="7"/>
      <c r="D507" s="7"/>
    </row>
    <row r="508" spans="3:4" ht="15.75" customHeight="1">
      <c r="C508" s="7"/>
      <c r="D508" s="7"/>
    </row>
    <row r="509" spans="3:4" ht="15.75" customHeight="1">
      <c r="C509" s="7"/>
      <c r="D509" s="7"/>
    </row>
    <row r="510" spans="3:4" ht="15.75" customHeight="1">
      <c r="C510" s="7"/>
      <c r="D510" s="7"/>
    </row>
    <row r="511" spans="3:4" ht="15.75" customHeight="1">
      <c r="C511" s="7"/>
      <c r="D511" s="7"/>
    </row>
    <row r="512" spans="3:4" ht="15.75" customHeight="1">
      <c r="C512" s="7"/>
      <c r="D512" s="7"/>
    </row>
    <row r="513" spans="3:4" ht="15.75" customHeight="1">
      <c r="C513" s="7"/>
      <c r="D513" s="7"/>
    </row>
    <row r="514" spans="3:4" ht="15.75" customHeight="1">
      <c r="C514" s="7"/>
      <c r="D514" s="7"/>
    </row>
    <row r="515" spans="3:4" ht="15.75" customHeight="1">
      <c r="C515" s="7"/>
      <c r="D515" s="7"/>
    </row>
    <row r="516" spans="3:4" ht="15.75" customHeight="1">
      <c r="C516" s="7"/>
      <c r="D516" s="7"/>
    </row>
    <row r="517" spans="3:4" ht="15.75" customHeight="1">
      <c r="C517" s="7"/>
      <c r="D517" s="7"/>
    </row>
    <row r="518" spans="3:4" ht="15.75" customHeight="1">
      <c r="C518" s="7"/>
      <c r="D518" s="7"/>
    </row>
    <row r="519" spans="3:4" ht="15.75" customHeight="1">
      <c r="C519" s="7"/>
      <c r="D519" s="7"/>
    </row>
    <row r="520" spans="3:4" ht="15.75" customHeight="1">
      <c r="C520" s="7"/>
      <c r="D520" s="7"/>
    </row>
    <row r="521" spans="3:4" ht="15.75" customHeight="1">
      <c r="C521" s="7"/>
      <c r="D521" s="7"/>
    </row>
    <row r="522" spans="3:4" ht="15.75" customHeight="1">
      <c r="C522" s="7"/>
      <c r="D522" s="7"/>
    </row>
    <row r="523" spans="3:4" ht="15.75" customHeight="1">
      <c r="C523" s="7"/>
      <c r="D523" s="7"/>
    </row>
    <row r="524" spans="3:4" ht="15.75" customHeight="1">
      <c r="C524" s="7"/>
      <c r="D524" s="7"/>
    </row>
    <row r="525" spans="3:4" ht="15.75" customHeight="1">
      <c r="C525" s="7"/>
      <c r="D525" s="7"/>
    </row>
    <row r="526" spans="3:4" ht="15.75" customHeight="1">
      <c r="C526" s="7"/>
      <c r="D526" s="7"/>
    </row>
    <row r="527" spans="3:4" ht="15.75" customHeight="1">
      <c r="C527" s="7"/>
      <c r="D527" s="7"/>
    </row>
    <row r="528" spans="3:4" ht="15.75" customHeight="1">
      <c r="C528" s="7"/>
      <c r="D528" s="7"/>
    </row>
    <row r="529" spans="3:4" ht="15.75" customHeight="1">
      <c r="C529" s="7"/>
      <c r="D529" s="7"/>
    </row>
    <row r="530" spans="3:4" ht="15.75" customHeight="1">
      <c r="C530" s="7"/>
      <c r="D530" s="7"/>
    </row>
    <row r="531" spans="3:4" ht="15.75" customHeight="1">
      <c r="C531" s="7"/>
      <c r="D531" s="7"/>
    </row>
    <row r="532" spans="3:4" ht="15.75" customHeight="1">
      <c r="C532" s="7"/>
      <c r="D532" s="7"/>
    </row>
    <row r="533" spans="3:4" ht="15.75" customHeight="1">
      <c r="C533" s="7"/>
      <c r="D533" s="7"/>
    </row>
    <row r="534" spans="3:4" ht="15.75" customHeight="1">
      <c r="C534" s="7"/>
      <c r="D534" s="7"/>
    </row>
    <row r="535" spans="3:4" ht="15.75" customHeight="1">
      <c r="C535" s="7"/>
      <c r="D535" s="7"/>
    </row>
    <row r="536" spans="3:4" ht="15.75" customHeight="1">
      <c r="C536" s="7"/>
      <c r="D536" s="7"/>
    </row>
    <row r="537" spans="3:4" ht="15.75" customHeight="1">
      <c r="C537" s="7"/>
      <c r="D537" s="7"/>
    </row>
    <row r="538" spans="3:4" ht="15.75" customHeight="1">
      <c r="C538" s="7"/>
      <c r="D538" s="7"/>
    </row>
    <row r="539" spans="3:4" ht="15.75" customHeight="1">
      <c r="C539" s="7"/>
      <c r="D539" s="7"/>
    </row>
    <row r="540" spans="3:4" ht="15.75" customHeight="1">
      <c r="C540" s="7"/>
      <c r="D540" s="7"/>
    </row>
    <row r="541" spans="3:4" ht="15.75" customHeight="1">
      <c r="C541" s="7"/>
      <c r="D541" s="7"/>
    </row>
    <row r="542" spans="3:4" ht="15.75" customHeight="1">
      <c r="C542" s="7"/>
      <c r="D542" s="7"/>
    </row>
    <row r="543" spans="3:4" ht="15.75" customHeight="1">
      <c r="C543" s="7"/>
      <c r="D543" s="7"/>
    </row>
    <row r="544" spans="3:4" ht="15.75" customHeight="1">
      <c r="C544" s="7"/>
      <c r="D544" s="7"/>
    </row>
    <row r="545" spans="3:4" ht="15.75" customHeight="1">
      <c r="C545" s="7"/>
      <c r="D545" s="7"/>
    </row>
    <row r="546" spans="3:4" ht="15.75" customHeight="1">
      <c r="C546" s="7"/>
      <c r="D546" s="7"/>
    </row>
    <row r="547" spans="3:4" ht="15.75" customHeight="1">
      <c r="C547" s="7"/>
      <c r="D547" s="7"/>
    </row>
    <row r="548" spans="3:4" ht="15.75" customHeight="1">
      <c r="C548" s="7"/>
      <c r="D548" s="7"/>
    </row>
    <row r="549" spans="3:4" ht="15.75" customHeight="1">
      <c r="C549" s="7"/>
      <c r="D549" s="7"/>
    </row>
    <row r="550" spans="3:4" ht="15.75" customHeight="1">
      <c r="C550" s="7"/>
      <c r="D550" s="7"/>
    </row>
    <row r="551" spans="3:4" ht="15.75" customHeight="1">
      <c r="C551" s="7"/>
      <c r="D551" s="7"/>
    </row>
    <row r="552" spans="3:4" ht="15.75" customHeight="1">
      <c r="C552" s="7"/>
      <c r="D552" s="7"/>
    </row>
    <row r="553" spans="3:4" ht="15.75" customHeight="1">
      <c r="C553" s="7"/>
      <c r="D553" s="7"/>
    </row>
    <row r="554" spans="3:4" ht="15.75" customHeight="1">
      <c r="C554" s="7"/>
      <c r="D554" s="7"/>
    </row>
    <row r="555" spans="3:4" ht="15.75" customHeight="1">
      <c r="C555" s="7"/>
      <c r="D555" s="7"/>
    </row>
    <row r="556" spans="3:4" ht="15.75" customHeight="1">
      <c r="C556" s="7"/>
      <c r="D556" s="7"/>
    </row>
    <row r="557" spans="3:4" ht="15.75" customHeight="1">
      <c r="C557" s="7"/>
      <c r="D557" s="7"/>
    </row>
    <row r="558" spans="3:4" ht="15.75" customHeight="1">
      <c r="C558" s="7"/>
      <c r="D558" s="7"/>
    </row>
    <row r="559" spans="3:4" ht="15.75" customHeight="1">
      <c r="C559" s="7"/>
      <c r="D559" s="7"/>
    </row>
    <row r="560" spans="3:4" ht="15.75" customHeight="1">
      <c r="C560" s="7"/>
      <c r="D560" s="7"/>
    </row>
    <row r="561" spans="3:4" ht="15.75" customHeight="1">
      <c r="C561" s="7"/>
      <c r="D561" s="7"/>
    </row>
    <row r="562" spans="3:4" ht="15.75" customHeight="1">
      <c r="C562" s="7"/>
      <c r="D562" s="7"/>
    </row>
    <row r="563" spans="3:4" ht="15.75" customHeight="1">
      <c r="C563" s="7"/>
      <c r="D563" s="7"/>
    </row>
    <row r="564" spans="3:4" ht="15.75" customHeight="1">
      <c r="C564" s="7"/>
      <c r="D564" s="7"/>
    </row>
    <row r="565" spans="3:4" ht="15.75" customHeight="1">
      <c r="C565" s="7"/>
      <c r="D565" s="7"/>
    </row>
    <row r="566" spans="3:4" ht="15.75" customHeight="1">
      <c r="C566" s="7"/>
      <c r="D566" s="7"/>
    </row>
    <row r="567" spans="3:4" ht="15.75" customHeight="1">
      <c r="C567" s="7"/>
      <c r="D567" s="7"/>
    </row>
    <row r="568" spans="3:4" ht="15.75" customHeight="1">
      <c r="C568" s="7"/>
      <c r="D568" s="7"/>
    </row>
    <row r="569" spans="3:4" ht="15.75" customHeight="1">
      <c r="C569" s="7"/>
      <c r="D569" s="7"/>
    </row>
    <row r="570" spans="3:4" ht="15.75" customHeight="1">
      <c r="C570" s="7"/>
      <c r="D570" s="7"/>
    </row>
    <row r="571" spans="3:4" ht="15.75" customHeight="1">
      <c r="C571" s="7"/>
      <c r="D571" s="7"/>
    </row>
    <row r="572" spans="3:4" ht="15.75" customHeight="1">
      <c r="C572" s="7"/>
      <c r="D572" s="7"/>
    </row>
    <row r="573" spans="3:4" ht="15.75" customHeight="1">
      <c r="C573" s="7"/>
      <c r="D573" s="7"/>
    </row>
    <row r="574" spans="3:4" ht="15.75" customHeight="1">
      <c r="C574" s="7"/>
      <c r="D574" s="7"/>
    </row>
    <row r="575" spans="3:4" ht="15.75" customHeight="1">
      <c r="C575" s="7"/>
      <c r="D575" s="7"/>
    </row>
    <row r="576" spans="3:4" ht="15.75" customHeight="1">
      <c r="C576" s="7"/>
      <c r="D576" s="7"/>
    </row>
    <row r="577" spans="3:4" ht="15.75" customHeight="1">
      <c r="C577" s="7"/>
      <c r="D577" s="7"/>
    </row>
    <row r="578" spans="3:4" ht="15.75" customHeight="1">
      <c r="C578" s="7"/>
      <c r="D578" s="7"/>
    </row>
    <row r="579" spans="3:4" ht="15.75" customHeight="1">
      <c r="C579" s="7"/>
      <c r="D579" s="7"/>
    </row>
    <row r="580" spans="3:4" ht="15.75" customHeight="1">
      <c r="C580" s="7"/>
      <c r="D580" s="7"/>
    </row>
    <row r="581" spans="3:4" ht="15.75" customHeight="1">
      <c r="C581" s="7"/>
      <c r="D581" s="7"/>
    </row>
    <row r="582" spans="3:4" ht="15.75" customHeight="1">
      <c r="C582" s="7"/>
      <c r="D582" s="7"/>
    </row>
    <row r="583" spans="3:4" ht="15.75" customHeight="1">
      <c r="C583" s="7"/>
      <c r="D583" s="7"/>
    </row>
    <row r="584" spans="3:4" ht="15.75" customHeight="1">
      <c r="C584" s="7"/>
      <c r="D584" s="7"/>
    </row>
    <row r="585" spans="3:4" ht="15.75" customHeight="1">
      <c r="C585" s="7"/>
      <c r="D585" s="7"/>
    </row>
    <row r="586" spans="3:4" ht="15.75" customHeight="1">
      <c r="C586" s="7"/>
      <c r="D586" s="7"/>
    </row>
    <row r="587" spans="3:4" ht="15.75" customHeight="1">
      <c r="C587" s="7"/>
      <c r="D587" s="7"/>
    </row>
    <row r="588" spans="3:4" ht="15.75" customHeight="1">
      <c r="C588" s="7"/>
      <c r="D588" s="7"/>
    </row>
    <row r="589" spans="3:4" ht="15.75" customHeight="1">
      <c r="C589" s="7"/>
      <c r="D589" s="7"/>
    </row>
    <row r="590" spans="3:4" ht="15.75" customHeight="1">
      <c r="C590" s="7"/>
      <c r="D590" s="7"/>
    </row>
    <row r="591" spans="3:4" ht="15.75" customHeight="1">
      <c r="C591" s="7"/>
      <c r="D591" s="7"/>
    </row>
    <row r="592" spans="3:4" ht="15.75" customHeight="1">
      <c r="C592" s="7"/>
      <c r="D592" s="7"/>
    </row>
    <row r="593" spans="3:4" ht="15.75" customHeight="1">
      <c r="C593" s="7"/>
      <c r="D593" s="7"/>
    </row>
    <row r="594" spans="3:4" ht="15.75" customHeight="1">
      <c r="C594" s="7"/>
      <c r="D594" s="7"/>
    </row>
    <row r="595" spans="3:4" ht="15.75" customHeight="1">
      <c r="C595" s="7"/>
      <c r="D595" s="7"/>
    </row>
    <row r="596" spans="3:4" ht="15.75" customHeight="1">
      <c r="C596" s="7"/>
      <c r="D596" s="7"/>
    </row>
    <row r="597" spans="3:4" ht="15.75" customHeight="1">
      <c r="C597" s="7"/>
      <c r="D597" s="7"/>
    </row>
    <row r="598" spans="3:4" ht="15.75" customHeight="1">
      <c r="C598" s="7"/>
      <c r="D598" s="7"/>
    </row>
    <row r="599" spans="3:4" ht="15.75" customHeight="1">
      <c r="C599" s="7"/>
      <c r="D599" s="7"/>
    </row>
    <row r="600" spans="3:4" ht="15.75" customHeight="1">
      <c r="C600" s="7"/>
      <c r="D600" s="7"/>
    </row>
    <row r="601" spans="3:4" ht="15.75" customHeight="1">
      <c r="C601" s="7"/>
      <c r="D601" s="7"/>
    </row>
    <row r="602" spans="3:4" ht="15.75" customHeight="1">
      <c r="C602" s="7"/>
      <c r="D602" s="7"/>
    </row>
    <row r="603" spans="3:4" ht="15.75" customHeight="1">
      <c r="C603" s="7"/>
      <c r="D603" s="7"/>
    </row>
    <row r="604" spans="3:4" ht="15.75" customHeight="1">
      <c r="C604" s="7"/>
      <c r="D604" s="7"/>
    </row>
    <row r="605" spans="3:4" ht="15.75" customHeight="1">
      <c r="C605" s="7"/>
      <c r="D605" s="7"/>
    </row>
    <row r="606" spans="3:4" ht="15.75" customHeight="1">
      <c r="C606" s="7"/>
      <c r="D606" s="7"/>
    </row>
    <row r="607" spans="3:4" ht="15.75" customHeight="1">
      <c r="C607" s="7"/>
      <c r="D607" s="7"/>
    </row>
    <row r="608" spans="3:4" ht="15.75" customHeight="1">
      <c r="C608" s="7"/>
      <c r="D608" s="7"/>
    </row>
    <row r="609" spans="3:4" ht="15.75" customHeight="1">
      <c r="C609" s="7"/>
      <c r="D609" s="7"/>
    </row>
    <row r="610" spans="3:4" ht="15.75" customHeight="1">
      <c r="C610" s="7"/>
      <c r="D610" s="7"/>
    </row>
    <row r="611" spans="3:4" ht="15.75" customHeight="1">
      <c r="C611" s="7"/>
      <c r="D611" s="7"/>
    </row>
    <row r="612" spans="3:4" ht="15.75" customHeight="1">
      <c r="C612" s="7"/>
      <c r="D612" s="7"/>
    </row>
    <row r="613" spans="3:4" ht="15.75" customHeight="1">
      <c r="C613" s="7"/>
      <c r="D613" s="7"/>
    </row>
    <row r="614" spans="3:4" ht="15.75" customHeight="1">
      <c r="C614" s="7"/>
      <c r="D614" s="7"/>
    </row>
    <row r="615" spans="3:4" ht="15.75" customHeight="1">
      <c r="C615" s="7"/>
      <c r="D615" s="7"/>
    </row>
    <row r="616" spans="3:4" ht="15.75" customHeight="1">
      <c r="C616" s="7"/>
      <c r="D616" s="7"/>
    </row>
    <row r="617" spans="3:4" ht="15.75" customHeight="1">
      <c r="C617" s="7"/>
      <c r="D617" s="7"/>
    </row>
    <row r="618" spans="3:4" ht="15.75" customHeight="1">
      <c r="C618" s="7"/>
      <c r="D618" s="7"/>
    </row>
    <row r="619" spans="3:4" ht="15.75" customHeight="1">
      <c r="C619" s="7"/>
      <c r="D619" s="7"/>
    </row>
    <row r="620" spans="3:4" ht="15.75" customHeight="1">
      <c r="C620" s="7"/>
      <c r="D620" s="7"/>
    </row>
    <row r="621" spans="3:4" ht="15.75" customHeight="1">
      <c r="C621" s="7"/>
      <c r="D621" s="7"/>
    </row>
    <row r="622" spans="3:4" ht="15.75" customHeight="1">
      <c r="C622" s="7"/>
      <c r="D622" s="7"/>
    </row>
    <row r="623" spans="3:4" ht="15.75" customHeight="1">
      <c r="C623" s="7"/>
      <c r="D623" s="7"/>
    </row>
    <row r="624" spans="3:4" ht="15.75" customHeight="1">
      <c r="C624" s="7"/>
      <c r="D624" s="7"/>
    </row>
    <row r="625" spans="3:4" ht="15.75" customHeight="1">
      <c r="C625" s="7"/>
      <c r="D625" s="7"/>
    </row>
    <row r="626" spans="3:4" ht="15.75" customHeight="1">
      <c r="C626" s="7"/>
      <c r="D626" s="7"/>
    </row>
    <row r="627" spans="3:4" ht="15.75" customHeight="1">
      <c r="C627" s="7"/>
      <c r="D627" s="7"/>
    </row>
    <row r="628" spans="3:4" ht="15.75" customHeight="1">
      <c r="C628" s="7"/>
      <c r="D628" s="7"/>
    </row>
    <row r="629" spans="3:4" ht="15.75" customHeight="1">
      <c r="C629" s="7"/>
      <c r="D629" s="7"/>
    </row>
    <row r="630" spans="3:4" ht="15.75" customHeight="1">
      <c r="C630" s="7"/>
      <c r="D630" s="7"/>
    </row>
    <row r="631" spans="3:4" ht="15.75" customHeight="1">
      <c r="C631" s="7"/>
      <c r="D631" s="7"/>
    </row>
    <row r="632" spans="3:4" ht="15.75" customHeight="1">
      <c r="C632" s="7"/>
      <c r="D632" s="7"/>
    </row>
    <row r="633" spans="3:4" ht="15.75" customHeight="1">
      <c r="C633" s="7"/>
      <c r="D633" s="7"/>
    </row>
    <row r="634" spans="3:4" ht="15.75" customHeight="1">
      <c r="C634" s="7"/>
      <c r="D634" s="7"/>
    </row>
    <row r="635" spans="3:4" ht="15.75" customHeight="1">
      <c r="C635" s="7"/>
      <c r="D635" s="7"/>
    </row>
    <row r="636" spans="3:4" ht="15.75" customHeight="1">
      <c r="C636" s="7"/>
      <c r="D636" s="7"/>
    </row>
    <row r="637" spans="3:4" ht="15.75" customHeight="1">
      <c r="C637" s="7"/>
      <c r="D637" s="7"/>
    </row>
    <row r="638" spans="3:4" ht="15.75" customHeight="1">
      <c r="C638" s="7"/>
      <c r="D638" s="7"/>
    </row>
    <row r="639" spans="3:4" ht="15.75" customHeight="1">
      <c r="C639" s="7"/>
      <c r="D639" s="7"/>
    </row>
    <row r="640" spans="3:4" ht="15.75" customHeight="1">
      <c r="C640" s="7"/>
      <c r="D640" s="7"/>
    </row>
    <row r="641" spans="3:4" ht="15.75" customHeight="1">
      <c r="C641" s="7"/>
      <c r="D641" s="7"/>
    </row>
    <row r="642" spans="3:4" ht="15.75" customHeight="1">
      <c r="C642" s="7"/>
      <c r="D642" s="7"/>
    </row>
    <row r="643" spans="3:4" ht="15.75" customHeight="1">
      <c r="C643" s="7"/>
      <c r="D643" s="7"/>
    </row>
    <row r="644" spans="3:4" ht="15.75" customHeight="1">
      <c r="C644" s="7"/>
      <c r="D644" s="7"/>
    </row>
    <row r="645" spans="3:4" ht="15.75" customHeight="1">
      <c r="C645" s="7"/>
      <c r="D645" s="7"/>
    </row>
    <row r="646" spans="3:4" ht="15.75" customHeight="1">
      <c r="C646" s="7"/>
      <c r="D646" s="7"/>
    </row>
    <row r="647" spans="3:4" ht="15.75" customHeight="1">
      <c r="C647" s="7"/>
      <c r="D647" s="7"/>
    </row>
    <row r="648" spans="3:4" ht="15.75" customHeight="1">
      <c r="C648" s="7"/>
      <c r="D648" s="7"/>
    </row>
    <row r="649" spans="3:4" ht="15.75" customHeight="1">
      <c r="C649" s="7"/>
      <c r="D649" s="7"/>
    </row>
    <row r="650" spans="3:4" ht="15.75" customHeight="1">
      <c r="C650" s="7"/>
      <c r="D650" s="7"/>
    </row>
    <row r="651" spans="3:4" ht="15.75" customHeight="1">
      <c r="C651" s="7"/>
      <c r="D651" s="7"/>
    </row>
    <row r="652" spans="3:4" ht="15.75" customHeight="1">
      <c r="C652" s="7"/>
      <c r="D652" s="7"/>
    </row>
    <row r="653" spans="3:4" ht="15.75" customHeight="1">
      <c r="C653" s="7"/>
      <c r="D653" s="7"/>
    </row>
    <row r="654" spans="3:4" ht="15.75" customHeight="1">
      <c r="C654" s="7"/>
      <c r="D654" s="7"/>
    </row>
    <row r="655" spans="3:4" ht="15.75" customHeight="1">
      <c r="C655" s="7"/>
      <c r="D655" s="7"/>
    </row>
    <row r="656" spans="3:4" ht="15.75" customHeight="1">
      <c r="C656" s="7"/>
      <c r="D656" s="7"/>
    </row>
    <row r="657" spans="3:4" ht="15.75" customHeight="1">
      <c r="C657" s="7"/>
      <c r="D657" s="7"/>
    </row>
    <row r="658" spans="3:4" ht="15.75" customHeight="1">
      <c r="C658" s="7"/>
      <c r="D658" s="7"/>
    </row>
    <row r="659" spans="3:4" ht="15.75" customHeight="1">
      <c r="C659" s="7"/>
      <c r="D659" s="7"/>
    </row>
    <row r="660" spans="3:4" ht="15.75" customHeight="1">
      <c r="C660" s="7"/>
      <c r="D660" s="7"/>
    </row>
    <row r="661" spans="3:4" ht="15.75" customHeight="1">
      <c r="C661" s="7"/>
      <c r="D661" s="7"/>
    </row>
    <row r="662" spans="3:4" ht="15.75" customHeight="1">
      <c r="C662" s="7"/>
      <c r="D662" s="7"/>
    </row>
    <row r="663" spans="3:4" ht="15.75" customHeight="1">
      <c r="C663" s="7"/>
      <c r="D663" s="7"/>
    </row>
    <row r="664" spans="3:4" ht="15.75" customHeight="1">
      <c r="C664" s="7"/>
      <c r="D664" s="7"/>
    </row>
    <row r="665" spans="3:4" ht="15.75" customHeight="1">
      <c r="C665" s="7"/>
      <c r="D665" s="7"/>
    </row>
    <row r="666" spans="3:4" ht="15.75" customHeight="1">
      <c r="C666" s="7"/>
      <c r="D666" s="7"/>
    </row>
    <row r="667" spans="3:4" ht="15.75" customHeight="1">
      <c r="C667" s="7"/>
      <c r="D667" s="7"/>
    </row>
    <row r="668" spans="3:4" ht="15.75" customHeight="1">
      <c r="C668" s="7"/>
      <c r="D668" s="7"/>
    </row>
    <row r="669" spans="3:4" ht="15.75" customHeight="1">
      <c r="C669" s="7"/>
      <c r="D669" s="7"/>
    </row>
    <row r="670" spans="3:4" ht="15.75" customHeight="1">
      <c r="C670" s="7"/>
      <c r="D670" s="7"/>
    </row>
    <row r="671" spans="3:4" ht="15.75" customHeight="1">
      <c r="C671" s="7"/>
      <c r="D671" s="7"/>
    </row>
    <row r="672" spans="3:4" ht="15.75" customHeight="1">
      <c r="C672" s="7"/>
      <c r="D672" s="7"/>
    </row>
    <row r="673" spans="3:4" ht="15.75" customHeight="1">
      <c r="C673" s="7"/>
      <c r="D673" s="7"/>
    </row>
    <row r="674" spans="3:4" ht="15.75" customHeight="1">
      <c r="C674" s="7"/>
      <c r="D674" s="7"/>
    </row>
    <row r="675" spans="3:4" ht="15.75" customHeight="1">
      <c r="C675" s="7"/>
      <c r="D675" s="7"/>
    </row>
    <row r="676" spans="3:4" ht="15.75" customHeight="1">
      <c r="C676" s="7"/>
      <c r="D676" s="7"/>
    </row>
    <row r="677" spans="3:4" ht="15.75" customHeight="1">
      <c r="C677" s="7"/>
      <c r="D677" s="7"/>
    </row>
    <row r="678" spans="3:4" ht="15.75" customHeight="1">
      <c r="C678" s="7"/>
      <c r="D678" s="7"/>
    </row>
    <row r="679" spans="3:4" ht="15.75" customHeight="1">
      <c r="C679" s="7"/>
      <c r="D679" s="7"/>
    </row>
    <row r="680" spans="3:4" ht="15.75" customHeight="1">
      <c r="C680" s="7"/>
      <c r="D680" s="7"/>
    </row>
    <row r="681" spans="3:4" ht="15.75" customHeight="1">
      <c r="C681" s="7"/>
      <c r="D681" s="7"/>
    </row>
    <row r="682" spans="3:4" ht="15.75" customHeight="1">
      <c r="C682" s="7"/>
      <c r="D682" s="7"/>
    </row>
    <row r="683" spans="3:4" ht="15.75" customHeight="1">
      <c r="C683" s="7"/>
      <c r="D683" s="7"/>
    </row>
    <row r="684" spans="3:4" ht="15.75" customHeight="1">
      <c r="C684" s="7"/>
      <c r="D684" s="7"/>
    </row>
    <row r="685" spans="3:4" ht="15.75" customHeight="1">
      <c r="C685" s="7"/>
      <c r="D685" s="7"/>
    </row>
    <row r="686" spans="3:4" ht="15.75" customHeight="1">
      <c r="C686" s="7"/>
      <c r="D686" s="7"/>
    </row>
    <row r="687" spans="3:4" ht="15.75" customHeight="1">
      <c r="C687" s="7"/>
      <c r="D687" s="7"/>
    </row>
    <row r="688" spans="3:4" ht="15.75" customHeight="1">
      <c r="C688" s="7"/>
      <c r="D688" s="7"/>
    </row>
    <row r="689" spans="3:4" ht="15.75" customHeight="1">
      <c r="C689" s="7"/>
      <c r="D689" s="7"/>
    </row>
    <row r="690" spans="3:4" ht="15.75" customHeight="1">
      <c r="C690" s="7"/>
      <c r="D690" s="7"/>
    </row>
    <row r="691" spans="3:4" ht="15.75" customHeight="1">
      <c r="C691" s="7"/>
      <c r="D691" s="7"/>
    </row>
    <row r="692" spans="3:4" ht="15.75" customHeight="1">
      <c r="C692" s="7"/>
      <c r="D692" s="7"/>
    </row>
    <row r="693" spans="3:4" ht="15.75" customHeight="1">
      <c r="C693" s="7"/>
      <c r="D693" s="7"/>
    </row>
    <row r="694" spans="3:4" ht="15.75" customHeight="1">
      <c r="C694" s="7"/>
      <c r="D694" s="7"/>
    </row>
    <row r="695" spans="3:4" ht="15.75" customHeight="1">
      <c r="C695" s="7"/>
      <c r="D695" s="7"/>
    </row>
    <row r="696" spans="3:4" ht="15.75" customHeight="1">
      <c r="C696" s="7"/>
      <c r="D696" s="7"/>
    </row>
    <row r="697" spans="3:4" ht="15.75" customHeight="1">
      <c r="C697" s="7"/>
      <c r="D697" s="7"/>
    </row>
    <row r="698" spans="3:4" ht="15.75" customHeight="1">
      <c r="C698" s="7"/>
      <c r="D698" s="7"/>
    </row>
    <row r="699" spans="3:4" ht="15.75" customHeight="1">
      <c r="C699" s="7"/>
      <c r="D699" s="7"/>
    </row>
    <row r="700" spans="3:4" ht="15.75" customHeight="1">
      <c r="C700" s="7"/>
      <c r="D700" s="7"/>
    </row>
    <row r="701" spans="3:4" ht="15.75" customHeight="1">
      <c r="C701" s="7"/>
      <c r="D701" s="7"/>
    </row>
    <row r="702" spans="3:4" ht="15.75" customHeight="1">
      <c r="C702" s="7"/>
      <c r="D702" s="7"/>
    </row>
    <row r="703" spans="3:4" ht="15.75" customHeight="1">
      <c r="C703" s="7"/>
      <c r="D703" s="7"/>
    </row>
    <row r="704" spans="3:4" ht="15.75" customHeight="1">
      <c r="C704" s="7"/>
      <c r="D704" s="7"/>
    </row>
    <row r="705" spans="3:4" ht="15.75" customHeight="1">
      <c r="C705" s="7"/>
      <c r="D705" s="7"/>
    </row>
    <row r="706" spans="3:4" ht="15.75" customHeight="1">
      <c r="C706" s="7"/>
      <c r="D706" s="7"/>
    </row>
    <row r="707" spans="3:4" ht="15.75" customHeight="1">
      <c r="C707" s="7"/>
      <c r="D707" s="7"/>
    </row>
    <row r="708" spans="3:4" ht="15.75" customHeight="1">
      <c r="C708" s="7"/>
      <c r="D708" s="7"/>
    </row>
    <row r="709" spans="3:4" ht="15.75" customHeight="1">
      <c r="C709" s="7"/>
      <c r="D709" s="7"/>
    </row>
    <row r="710" spans="3:4" ht="15.75" customHeight="1">
      <c r="C710" s="7"/>
      <c r="D710" s="7"/>
    </row>
    <row r="711" spans="3:4" ht="15.75" customHeight="1">
      <c r="C711" s="7"/>
      <c r="D711" s="7"/>
    </row>
    <row r="712" spans="3:4" ht="15.75" customHeight="1">
      <c r="C712" s="7"/>
      <c r="D712" s="7"/>
    </row>
    <row r="713" spans="3:4" ht="15.75" customHeight="1">
      <c r="C713" s="7"/>
      <c r="D713" s="7"/>
    </row>
    <row r="714" spans="3:4" ht="15.75" customHeight="1">
      <c r="C714" s="7"/>
      <c r="D714" s="7"/>
    </row>
    <row r="715" spans="3:4" ht="15.75" customHeight="1">
      <c r="C715" s="7"/>
      <c r="D715" s="7"/>
    </row>
    <row r="716" spans="3:4" ht="15.75" customHeight="1">
      <c r="C716" s="7"/>
      <c r="D716" s="7"/>
    </row>
    <row r="717" spans="3:4" ht="15.75" customHeight="1">
      <c r="C717" s="7"/>
      <c r="D717" s="7"/>
    </row>
    <row r="718" spans="3:4" ht="15.75" customHeight="1">
      <c r="C718" s="7"/>
      <c r="D718" s="7"/>
    </row>
    <row r="719" spans="3:4" ht="15.75" customHeight="1">
      <c r="C719" s="7"/>
      <c r="D719" s="7"/>
    </row>
    <row r="720" spans="3:4" ht="15.75" customHeight="1">
      <c r="C720" s="7"/>
      <c r="D720" s="7"/>
    </row>
    <row r="721" spans="3:4" ht="15.75" customHeight="1">
      <c r="C721" s="7"/>
      <c r="D721" s="7"/>
    </row>
    <row r="722" spans="3:4" ht="15.75" customHeight="1">
      <c r="C722" s="7"/>
      <c r="D722" s="7"/>
    </row>
    <row r="723" spans="3:4" ht="15.75" customHeight="1">
      <c r="C723" s="7"/>
      <c r="D723" s="7"/>
    </row>
    <row r="724" spans="3:4" ht="15.75" customHeight="1">
      <c r="C724" s="7"/>
      <c r="D724" s="7"/>
    </row>
    <row r="725" spans="3:4" ht="15.75" customHeight="1">
      <c r="C725" s="7"/>
      <c r="D725" s="7"/>
    </row>
    <row r="726" spans="3:4" ht="15.75" customHeight="1">
      <c r="C726" s="7"/>
      <c r="D726" s="7"/>
    </row>
    <row r="727" spans="3:4" ht="15.75" customHeight="1">
      <c r="C727" s="7"/>
      <c r="D727" s="7"/>
    </row>
    <row r="728" spans="3:4" ht="15.75" customHeight="1">
      <c r="C728" s="7"/>
      <c r="D728" s="7"/>
    </row>
    <row r="729" spans="3:4" ht="15.75" customHeight="1">
      <c r="C729" s="7"/>
      <c r="D729" s="7"/>
    </row>
    <row r="730" spans="3:4" ht="15.75" customHeight="1">
      <c r="C730" s="7"/>
      <c r="D730" s="7"/>
    </row>
    <row r="731" spans="3:4" ht="15.75" customHeight="1">
      <c r="C731" s="7"/>
      <c r="D731" s="7"/>
    </row>
    <row r="732" spans="3:4" ht="15.75" customHeight="1">
      <c r="C732" s="7"/>
      <c r="D732" s="7"/>
    </row>
    <row r="733" spans="3:4" ht="15.75" customHeight="1">
      <c r="C733" s="7"/>
      <c r="D733" s="7"/>
    </row>
    <row r="734" spans="3:4" ht="15.75" customHeight="1">
      <c r="C734" s="7"/>
      <c r="D734" s="7"/>
    </row>
    <row r="735" spans="3:4" ht="15.75" customHeight="1">
      <c r="C735" s="7"/>
      <c r="D735" s="7"/>
    </row>
    <row r="736" spans="3:4" ht="15.75" customHeight="1">
      <c r="C736" s="7"/>
      <c r="D736" s="7"/>
    </row>
    <row r="737" spans="3:4" ht="15.75" customHeight="1">
      <c r="C737" s="7"/>
      <c r="D737" s="7"/>
    </row>
    <row r="738" spans="3:4" ht="15.75" customHeight="1">
      <c r="C738" s="7"/>
      <c r="D738" s="7"/>
    </row>
    <row r="739" spans="3:4" ht="15.75" customHeight="1">
      <c r="C739" s="7"/>
      <c r="D739" s="7"/>
    </row>
    <row r="740" spans="3:4" ht="15.75" customHeight="1">
      <c r="C740" s="7"/>
      <c r="D740" s="7"/>
    </row>
    <row r="741" spans="3:4" ht="15.75" customHeight="1">
      <c r="C741" s="7"/>
      <c r="D741" s="7"/>
    </row>
    <row r="742" spans="3:4" ht="15.75" customHeight="1">
      <c r="C742" s="7"/>
      <c r="D742" s="7"/>
    </row>
    <row r="743" spans="3:4" ht="15.75" customHeight="1">
      <c r="C743" s="7"/>
      <c r="D743" s="7"/>
    </row>
    <row r="744" spans="3:4" ht="15.75" customHeight="1">
      <c r="C744" s="7"/>
      <c r="D744" s="7"/>
    </row>
    <row r="745" spans="3:4" ht="15.75" customHeight="1">
      <c r="C745" s="7"/>
      <c r="D745" s="7"/>
    </row>
    <row r="746" spans="3:4" ht="15.75" customHeight="1">
      <c r="C746" s="7"/>
      <c r="D746" s="7"/>
    </row>
    <row r="747" spans="3:4" ht="15.75" customHeight="1">
      <c r="C747" s="7"/>
      <c r="D747" s="7"/>
    </row>
    <row r="748" spans="3:4" ht="15.75" customHeight="1">
      <c r="C748" s="7"/>
      <c r="D748" s="7"/>
    </row>
    <row r="749" spans="3:4" ht="15.75" customHeight="1">
      <c r="C749" s="7"/>
      <c r="D749" s="7"/>
    </row>
    <row r="750" spans="3:4" ht="15.75" customHeight="1">
      <c r="C750" s="7"/>
      <c r="D750" s="7"/>
    </row>
    <row r="751" spans="3:4" ht="15.75" customHeight="1">
      <c r="C751" s="7"/>
      <c r="D751" s="7"/>
    </row>
    <row r="752" spans="3:4" ht="15.75" customHeight="1">
      <c r="C752" s="7"/>
      <c r="D752" s="7"/>
    </row>
    <row r="753" spans="3:4" ht="15.75" customHeight="1">
      <c r="C753" s="7"/>
      <c r="D753" s="7"/>
    </row>
    <row r="754" spans="3:4" ht="15.75" customHeight="1">
      <c r="C754" s="7"/>
      <c r="D754" s="7"/>
    </row>
    <row r="755" spans="3:4" ht="15.75" customHeight="1">
      <c r="C755" s="7"/>
      <c r="D755" s="7"/>
    </row>
    <row r="756" spans="3:4" ht="15.75" customHeight="1">
      <c r="C756" s="7"/>
      <c r="D756" s="7"/>
    </row>
    <row r="757" spans="3:4" ht="15.75" customHeight="1">
      <c r="C757" s="7"/>
      <c r="D757" s="7"/>
    </row>
    <row r="758" spans="3:4" ht="15.75" customHeight="1">
      <c r="C758" s="7"/>
      <c r="D758" s="7"/>
    </row>
    <row r="759" spans="3:4" ht="15.75" customHeight="1">
      <c r="C759" s="7"/>
      <c r="D759" s="7"/>
    </row>
    <row r="760" spans="3:4" ht="15.75" customHeight="1">
      <c r="C760" s="7"/>
      <c r="D760" s="7"/>
    </row>
    <row r="761" spans="3:4" ht="15.75" customHeight="1">
      <c r="C761" s="7"/>
      <c r="D761" s="7"/>
    </row>
    <row r="762" spans="3:4" ht="15.75" customHeight="1">
      <c r="C762" s="7"/>
      <c r="D762" s="7"/>
    </row>
    <row r="763" spans="3:4" ht="15.75" customHeight="1">
      <c r="C763" s="7"/>
      <c r="D763" s="7"/>
    </row>
    <row r="764" spans="3:4" ht="15.75" customHeight="1">
      <c r="C764" s="7"/>
      <c r="D764" s="7"/>
    </row>
    <row r="765" spans="3:4" ht="15.75" customHeight="1">
      <c r="C765" s="7"/>
      <c r="D765" s="7"/>
    </row>
    <row r="766" spans="3:4" ht="15.75" customHeight="1">
      <c r="C766" s="7"/>
      <c r="D766" s="7"/>
    </row>
    <row r="767" spans="3:4" ht="15.75" customHeight="1">
      <c r="C767" s="7"/>
      <c r="D767" s="7"/>
    </row>
    <row r="768" spans="3:4" ht="15.75" customHeight="1">
      <c r="C768" s="7"/>
      <c r="D768" s="7"/>
    </row>
    <row r="769" spans="3:4" ht="15.75" customHeight="1">
      <c r="C769" s="7"/>
      <c r="D769" s="7"/>
    </row>
    <row r="770" spans="3:4" ht="15.75" customHeight="1">
      <c r="C770" s="7"/>
      <c r="D770" s="7"/>
    </row>
    <row r="771" spans="3:4" ht="15.75" customHeight="1">
      <c r="C771" s="7"/>
      <c r="D771" s="7"/>
    </row>
    <row r="772" spans="3:4" ht="15.75" customHeight="1">
      <c r="C772" s="7"/>
      <c r="D772" s="7"/>
    </row>
    <row r="773" spans="3:4" ht="15.75" customHeight="1">
      <c r="C773" s="7"/>
      <c r="D773" s="7"/>
    </row>
    <row r="774" spans="3:4" ht="15.75" customHeight="1">
      <c r="C774" s="7"/>
      <c r="D774" s="7"/>
    </row>
    <row r="775" spans="3:4" ht="15.75" customHeight="1">
      <c r="C775" s="7"/>
      <c r="D775" s="7"/>
    </row>
    <row r="776" spans="3:4" ht="15.75" customHeight="1">
      <c r="C776" s="7"/>
      <c r="D776" s="7"/>
    </row>
    <row r="777" spans="3:4" ht="15.75" customHeight="1">
      <c r="C777" s="7"/>
      <c r="D777" s="7"/>
    </row>
    <row r="778" spans="3:4" ht="15.75" customHeight="1">
      <c r="C778" s="7"/>
      <c r="D778" s="7"/>
    </row>
    <row r="779" spans="3:4" ht="15.75" customHeight="1">
      <c r="C779" s="7"/>
      <c r="D779" s="7"/>
    </row>
    <row r="780" spans="3:4" ht="15.75" customHeight="1">
      <c r="C780" s="7"/>
      <c r="D780" s="7"/>
    </row>
    <row r="781" spans="3:4" ht="15.75" customHeight="1">
      <c r="C781" s="7"/>
      <c r="D781" s="7"/>
    </row>
    <row r="782" spans="3:4" ht="15.75" customHeight="1">
      <c r="C782" s="7"/>
      <c r="D782" s="7"/>
    </row>
    <row r="783" spans="3:4" ht="15.75" customHeight="1">
      <c r="C783" s="7"/>
      <c r="D783" s="7"/>
    </row>
    <row r="784" spans="3:4" ht="15.75" customHeight="1">
      <c r="C784" s="7"/>
      <c r="D784" s="7"/>
    </row>
    <row r="785" spans="3:4" ht="15.75" customHeight="1">
      <c r="C785" s="7"/>
      <c r="D785" s="7"/>
    </row>
    <row r="786" spans="3:4" ht="15.75" customHeight="1">
      <c r="C786" s="7"/>
      <c r="D786" s="7"/>
    </row>
    <row r="787" spans="3:4" ht="15.75" customHeight="1">
      <c r="C787" s="7"/>
      <c r="D787" s="7"/>
    </row>
    <row r="788" spans="3:4" ht="15.75" customHeight="1">
      <c r="C788" s="7"/>
      <c r="D788" s="7"/>
    </row>
    <row r="789" spans="3:4" ht="15.75" customHeight="1">
      <c r="C789" s="7"/>
      <c r="D789" s="7"/>
    </row>
    <row r="790" spans="3:4" ht="15.75" customHeight="1">
      <c r="C790" s="7"/>
      <c r="D790" s="7"/>
    </row>
    <row r="791" spans="3:4" ht="15.75" customHeight="1">
      <c r="C791" s="7"/>
      <c r="D791" s="7"/>
    </row>
    <row r="792" spans="3:4" ht="15.75" customHeight="1">
      <c r="C792" s="7"/>
      <c r="D792" s="7"/>
    </row>
    <row r="793" spans="3:4" ht="15.75" customHeight="1">
      <c r="C793" s="7"/>
      <c r="D793" s="7"/>
    </row>
    <row r="794" spans="3:4" ht="15.75" customHeight="1">
      <c r="C794" s="7"/>
      <c r="D794" s="7"/>
    </row>
    <row r="795" spans="3:4" ht="15.75" customHeight="1">
      <c r="C795" s="7"/>
      <c r="D795" s="7"/>
    </row>
    <row r="796" spans="3:4" ht="15.75" customHeight="1">
      <c r="C796" s="7"/>
      <c r="D796" s="7"/>
    </row>
    <row r="797" spans="3:4" ht="15.75" customHeight="1">
      <c r="C797" s="7"/>
      <c r="D797" s="7"/>
    </row>
    <row r="798" spans="3:4" ht="15.75" customHeight="1">
      <c r="C798" s="7"/>
      <c r="D798" s="7"/>
    </row>
    <row r="799" spans="3:4" ht="15.75" customHeight="1">
      <c r="C799" s="7"/>
      <c r="D799" s="7"/>
    </row>
    <row r="800" spans="3:4" ht="15.75" customHeight="1">
      <c r="C800" s="7"/>
      <c r="D800" s="7"/>
    </row>
    <row r="801" spans="3:4" ht="15.75" customHeight="1">
      <c r="C801" s="7"/>
      <c r="D801" s="7"/>
    </row>
    <row r="802" spans="3:4" ht="15.75" customHeight="1">
      <c r="C802" s="7"/>
      <c r="D802" s="7"/>
    </row>
    <row r="803" spans="3:4" ht="15.75" customHeight="1">
      <c r="C803" s="7"/>
      <c r="D803" s="7"/>
    </row>
    <row r="804" spans="3:4" ht="15.75" customHeight="1">
      <c r="C804" s="7"/>
      <c r="D804" s="7"/>
    </row>
    <row r="805" spans="3:4" ht="15.75" customHeight="1">
      <c r="C805" s="7"/>
      <c r="D805" s="7"/>
    </row>
    <row r="806" spans="3:4" ht="15.75" customHeight="1">
      <c r="C806" s="7"/>
      <c r="D806" s="7"/>
    </row>
    <row r="807" spans="3:4" ht="15.75" customHeight="1">
      <c r="C807" s="7"/>
      <c r="D807" s="7"/>
    </row>
    <row r="808" spans="3:4" ht="15.75" customHeight="1">
      <c r="C808" s="7"/>
      <c r="D808" s="7"/>
    </row>
    <row r="809" spans="3:4" ht="15.75" customHeight="1">
      <c r="C809" s="7"/>
      <c r="D809" s="7"/>
    </row>
    <row r="810" spans="3:4" ht="15.75" customHeight="1">
      <c r="C810" s="7"/>
      <c r="D810" s="7"/>
    </row>
    <row r="811" spans="3:4" ht="15.75" customHeight="1">
      <c r="C811" s="7"/>
      <c r="D811" s="7"/>
    </row>
    <row r="812" spans="3:4" ht="15.75" customHeight="1">
      <c r="C812" s="7"/>
      <c r="D812" s="7"/>
    </row>
    <row r="813" spans="3:4" ht="15.75" customHeight="1">
      <c r="C813" s="7"/>
      <c r="D813" s="7"/>
    </row>
    <row r="814" spans="3:4" ht="15.75" customHeight="1">
      <c r="C814" s="7"/>
      <c r="D814" s="7"/>
    </row>
    <row r="815" spans="3:4" ht="15.75" customHeight="1">
      <c r="C815" s="7"/>
      <c r="D815" s="7"/>
    </row>
    <row r="816" spans="3:4" ht="15.75" customHeight="1">
      <c r="C816" s="7"/>
      <c r="D816" s="7"/>
    </row>
    <row r="817" spans="3:4" ht="15.75" customHeight="1">
      <c r="C817" s="7"/>
      <c r="D817" s="7"/>
    </row>
    <row r="818" spans="3:4" ht="15.75" customHeight="1">
      <c r="C818" s="7"/>
      <c r="D818" s="7"/>
    </row>
    <row r="819" spans="3:4" ht="15.75" customHeight="1">
      <c r="C819" s="7"/>
      <c r="D819" s="7"/>
    </row>
    <row r="820" spans="3:4" ht="15.75" customHeight="1">
      <c r="C820" s="7"/>
      <c r="D820" s="7"/>
    </row>
    <row r="821" spans="3:4" ht="15.75" customHeight="1">
      <c r="C821" s="7"/>
      <c r="D821" s="7"/>
    </row>
    <row r="822" spans="3:4" ht="15.75" customHeight="1">
      <c r="C822" s="7"/>
      <c r="D822" s="7"/>
    </row>
    <row r="823" spans="3:4" ht="15.75" customHeight="1">
      <c r="C823" s="7"/>
      <c r="D823" s="7"/>
    </row>
    <row r="824" spans="3:4" ht="15.75" customHeight="1">
      <c r="C824" s="7"/>
      <c r="D824" s="7"/>
    </row>
    <row r="825" spans="3:4" ht="15.75" customHeight="1">
      <c r="C825" s="7"/>
      <c r="D825" s="7"/>
    </row>
    <row r="826" spans="3:4" ht="15.75" customHeight="1">
      <c r="C826" s="7"/>
      <c r="D826" s="7"/>
    </row>
    <row r="827" spans="3:4" ht="15.75" customHeight="1">
      <c r="C827" s="7"/>
      <c r="D827" s="7"/>
    </row>
    <row r="828" spans="3:4" ht="15.75" customHeight="1">
      <c r="C828" s="7"/>
      <c r="D828" s="7"/>
    </row>
    <row r="829" spans="3:4" ht="15.75" customHeight="1">
      <c r="C829" s="7"/>
      <c r="D829" s="7"/>
    </row>
    <row r="830" spans="3:4" ht="15.75" customHeight="1">
      <c r="C830" s="7"/>
      <c r="D830" s="7"/>
    </row>
    <row r="831" spans="3:4" ht="15.75" customHeight="1">
      <c r="C831" s="7"/>
      <c r="D831" s="7"/>
    </row>
    <row r="832" spans="3:4" ht="15.75" customHeight="1">
      <c r="C832" s="7"/>
      <c r="D832" s="7"/>
    </row>
    <row r="833" spans="3:4" ht="15.75" customHeight="1">
      <c r="C833" s="7"/>
      <c r="D833" s="7"/>
    </row>
    <row r="834" spans="3:4" ht="15.75" customHeight="1">
      <c r="C834" s="7"/>
      <c r="D834" s="7"/>
    </row>
    <row r="835" spans="3:4" ht="15.75" customHeight="1">
      <c r="C835" s="7"/>
      <c r="D835" s="7"/>
    </row>
    <row r="836" spans="3:4" ht="15.75" customHeight="1">
      <c r="C836" s="7"/>
      <c r="D836" s="7"/>
    </row>
    <row r="837" spans="3:4" ht="15.75" customHeight="1">
      <c r="C837" s="7"/>
      <c r="D837" s="7"/>
    </row>
    <row r="838" spans="3:4" ht="15.75" customHeight="1">
      <c r="C838" s="7"/>
      <c r="D838" s="7"/>
    </row>
    <row r="839" spans="3:4" ht="15.75" customHeight="1">
      <c r="C839" s="7"/>
      <c r="D839" s="7"/>
    </row>
    <row r="840" spans="3:4" ht="15.75" customHeight="1">
      <c r="C840" s="7"/>
      <c r="D840" s="7"/>
    </row>
    <row r="841" spans="3:4" ht="15.75" customHeight="1">
      <c r="C841" s="7"/>
      <c r="D841" s="7"/>
    </row>
    <row r="842" spans="3:4" ht="15.75" customHeight="1">
      <c r="C842" s="7"/>
      <c r="D842" s="7"/>
    </row>
    <row r="843" spans="3:4" ht="15.75" customHeight="1">
      <c r="C843" s="7"/>
      <c r="D843" s="7"/>
    </row>
    <row r="844" spans="3:4" ht="15.75" customHeight="1">
      <c r="C844" s="7"/>
      <c r="D844" s="7"/>
    </row>
    <row r="845" spans="3:4" ht="15.75" customHeight="1">
      <c r="C845" s="7"/>
      <c r="D845" s="7"/>
    </row>
    <row r="846" spans="3:4" ht="15.75" customHeight="1">
      <c r="C846" s="7"/>
      <c r="D846" s="7"/>
    </row>
    <row r="847" spans="3:4" ht="15.75" customHeight="1">
      <c r="C847" s="7"/>
      <c r="D847" s="7"/>
    </row>
    <row r="848" spans="3:4" ht="15.75" customHeight="1">
      <c r="C848" s="7"/>
      <c r="D848" s="7"/>
    </row>
    <row r="849" spans="3:4" ht="15.75" customHeight="1">
      <c r="C849" s="7"/>
      <c r="D849" s="7"/>
    </row>
    <row r="850" spans="3:4" ht="15.75" customHeight="1">
      <c r="C850" s="7"/>
      <c r="D850" s="7"/>
    </row>
    <row r="851" spans="3:4" ht="15.75" customHeight="1">
      <c r="C851" s="7"/>
      <c r="D851" s="7"/>
    </row>
    <row r="852" spans="3:4" ht="15.75" customHeight="1">
      <c r="C852" s="7"/>
      <c r="D852" s="7"/>
    </row>
    <row r="853" spans="3:4" ht="15.75" customHeight="1">
      <c r="C853" s="7"/>
      <c r="D853" s="7"/>
    </row>
    <row r="854" spans="3:4" ht="15.75" customHeight="1">
      <c r="C854" s="7"/>
      <c r="D854" s="7"/>
    </row>
    <row r="855" spans="3:4" ht="15.75" customHeight="1">
      <c r="C855" s="7"/>
      <c r="D855" s="7"/>
    </row>
    <row r="856" spans="3:4" ht="15.75" customHeight="1">
      <c r="C856" s="7"/>
      <c r="D856" s="7"/>
    </row>
    <row r="857" spans="3:4" ht="15.75" customHeight="1">
      <c r="C857" s="7"/>
      <c r="D857" s="7"/>
    </row>
    <row r="858" spans="3:4" ht="15.75" customHeight="1">
      <c r="C858" s="7"/>
      <c r="D858" s="7"/>
    </row>
    <row r="859" spans="3:4" ht="15.75" customHeight="1">
      <c r="C859" s="7"/>
      <c r="D859" s="7"/>
    </row>
    <row r="860" spans="3:4" ht="15.75" customHeight="1">
      <c r="C860" s="7"/>
      <c r="D860" s="7"/>
    </row>
    <row r="861" spans="3:4" ht="15.75" customHeight="1">
      <c r="C861" s="7"/>
      <c r="D861" s="7"/>
    </row>
    <row r="862" spans="3:4" ht="15.75" customHeight="1">
      <c r="C862" s="7"/>
      <c r="D862" s="7"/>
    </row>
    <row r="863" spans="3:4" ht="15.75" customHeight="1">
      <c r="C863" s="7"/>
      <c r="D863" s="7"/>
    </row>
    <row r="864" spans="3:4" ht="15.75" customHeight="1">
      <c r="C864" s="7"/>
      <c r="D864" s="7"/>
    </row>
    <row r="865" spans="3:4" ht="15.75" customHeight="1">
      <c r="C865" s="7"/>
      <c r="D865" s="7"/>
    </row>
    <row r="866" spans="3:4" ht="15.75" customHeight="1">
      <c r="C866" s="7"/>
      <c r="D866" s="7"/>
    </row>
    <row r="867" spans="3:4" ht="15.75" customHeight="1">
      <c r="C867" s="7"/>
      <c r="D867" s="7"/>
    </row>
    <row r="868" spans="3:4" ht="15.75" customHeight="1">
      <c r="C868" s="7"/>
      <c r="D868" s="7"/>
    </row>
    <row r="869" spans="3:4" ht="15.75" customHeight="1">
      <c r="C869" s="7"/>
      <c r="D869" s="7"/>
    </row>
    <row r="870" spans="3:4" ht="15.75" customHeight="1">
      <c r="C870" s="7"/>
      <c r="D870" s="7"/>
    </row>
    <row r="871" spans="3:4" ht="15.75" customHeight="1">
      <c r="C871" s="7"/>
      <c r="D871" s="7"/>
    </row>
    <row r="872" spans="3:4" ht="15.75" customHeight="1">
      <c r="C872" s="7"/>
      <c r="D872" s="7"/>
    </row>
    <row r="873" spans="3:4" ht="15.75" customHeight="1">
      <c r="C873" s="7"/>
      <c r="D873" s="7"/>
    </row>
    <row r="874" spans="3:4" ht="15.75" customHeight="1">
      <c r="C874" s="7"/>
      <c r="D874" s="7"/>
    </row>
    <row r="875" spans="3:4" ht="15.75" customHeight="1">
      <c r="C875" s="7"/>
      <c r="D875" s="7"/>
    </row>
    <row r="876" spans="3:4" ht="15.75" customHeight="1">
      <c r="C876" s="7"/>
      <c r="D876" s="7"/>
    </row>
    <row r="877" spans="3:4" ht="15.75" customHeight="1">
      <c r="C877" s="7"/>
      <c r="D877" s="7"/>
    </row>
    <row r="878" spans="3:4" ht="15.75" customHeight="1">
      <c r="C878" s="7"/>
      <c r="D878" s="7"/>
    </row>
    <row r="879" spans="3:4" ht="15.75" customHeight="1">
      <c r="C879" s="7"/>
      <c r="D879" s="7"/>
    </row>
    <row r="880" spans="3:4" ht="15.75" customHeight="1">
      <c r="C880" s="7"/>
      <c r="D880" s="7"/>
    </row>
    <row r="881" spans="3:4" ht="15.75" customHeight="1">
      <c r="C881" s="7"/>
      <c r="D881" s="7"/>
    </row>
    <row r="882" spans="3:4" ht="15.75" customHeight="1">
      <c r="C882" s="7"/>
      <c r="D882" s="7"/>
    </row>
    <row r="883" spans="3:4" ht="15.75" customHeight="1">
      <c r="C883" s="7"/>
      <c r="D883" s="7"/>
    </row>
    <row r="884" spans="3:4" ht="15.75" customHeight="1">
      <c r="C884" s="7"/>
      <c r="D884" s="7"/>
    </row>
    <row r="885" spans="3:4" ht="15.75" customHeight="1">
      <c r="C885" s="7"/>
      <c r="D885" s="7"/>
    </row>
    <row r="886" spans="3:4" ht="15.75" customHeight="1">
      <c r="C886" s="7"/>
      <c r="D886" s="7"/>
    </row>
    <row r="887" spans="3:4" ht="15.75" customHeight="1">
      <c r="C887" s="7"/>
      <c r="D887" s="7"/>
    </row>
    <row r="888" spans="3:4" ht="15.75" customHeight="1">
      <c r="C888" s="7"/>
      <c r="D888" s="7"/>
    </row>
    <row r="889" spans="3:4" ht="15.75" customHeight="1">
      <c r="C889" s="7"/>
      <c r="D889" s="7"/>
    </row>
    <row r="890" spans="3:4" ht="15.75" customHeight="1">
      <c r="C890" s="7"/>
      <c r="D890" s="7"/>
    </row>
    <row r="891" spans="3:4" ht="15.75" customHeight="1">
      <c r="C891" s="7"/>
      <c r="D891" s="7"/>
    </row>
    <row r="892" spans="3:4" ht="15.75" customHeight="1">
      <c r="C892" s="7"/>
      <c r="D892" s="7"/>
    </row>
    <row r="893" spans="3:4" ht="15.75" customHeight="1">
      <c r="C893" s="7"/>
      <c r="D893" s="7"/>
    </row>
    <row r="894" spans="3:4" ht="15.75" customHeight="1">
      <c r="C894" s="7"/>
      <c r="D894" s="7"/>
    </row>
    <row r="895" spans="3:4" ht="15.75" customHeight="1">
      <c r="C895" s="7"/>
      <c r="D895" s="7"/>
    </row>
    <row r="896" spans="3:4" ht="15.75" customHeight="1">
      <c r="C896" s="7"/>
      <c r="D896" s="7"/>
    </row>
    <row r="897" spans="3:4" ht="15.75" customHeight="1">
      <c r="C897" s="7"/>
      <c r="D897" s="7"/>
    </row>
    <row r="898" spans="3:4" ht="15.75" customHeight="1">
      <c r="C898" s="7"/>
      <c r="D898" s="7"/>
    </row>
    <row r="899" spans="3:4" ht="15.75" customHeight="1">
      <c r="C899" s="7"/>
      <c r="D899" s="7"/>
    </row>
    <row r="900" spans="3:4" ht="15.75" customHeight="1">
      <c r="C900" s="7"/>
      <c r="D900" s="7"/>
    </row>
    <row r="901" spans="3:4" ht="15.75" customHeight="1">
      <c r="C901" s="7"/>
      <c r="D901" s="7"/>
    </row>
    <row r="902" spans="3:4" ht="15.75" customHeight="1">
      <c r="C902" s="7"/>
      <c r="D902" s="7"/>
    </row>
    <row r="903" spans="3:4" ht="15.75" customHeight="1">
      <c r="C903" s="7"/>
      <c r="D903" s="7"/>
    </row>
    <row r="904" spans="3:4" ht="15.75" customHeight="1">
      <c r="C904" s="7"/>
      <c r="D904" s="7"/>
    </row>
    <row r="905" spans="3:4" ht="15.75" customHeight="1">
      <c r="C905" s="7"/>
      <c r="D905" s="7"/>
    </row>
    <row r="906" spans="3:4" ht="15.75" customHeight="1">
      <c r="C906" s="7"/>
      <c r="D906" s="7"/>
    </row>
    <row r="907" spans="3:4" ht="15.75" customHeight="1">
      <c r="C907" s="7"/>
      <c r="D907" s="7"/>
    </row>
    <row r="908" spans="3:4" ht="15.75" customHeight="1">
      <c r="C908" s="7"/>
      <c r="D908" s="7"/>
    </row>
    <row r="909" spans="3:4" ht="15.75" customHeight="1">
      <c r="C909" s="7"/>
      <c r="D909" s="7"/>
    </row>
    <row r="910" spans="3:4" ht="15.75" customHeight="1">
      <c r="C910" s="7"/>
      <c r="D910" s="7"/>
    </row>
    <row r="911" spans="3:4" ht="15.75" customHeight="1">
      <c r="C911" s="7"/>
      <c r="D911" s="7"/>
    </row>
    <row r="912" spans="3:4" ht="15.75" customHeight="1">
      <c r="C912" s="7"/>
      <c r="D912" s="7"/>
    </row>
    <row r="913" spans="3:4" ht="15.75" customHeight="1">
      <c r="C913" s="7"/>
      <c r="D913" s="7"/>
    </row>
    <row r="914" spans="3:4" ht="15.75" customHeight="1">
      <c r="C914" s="7"/>
      <c r="D914" s="7"/>
    </row>
    <row r="915" spans="3:4" ht="15.75" customHeight="1">
      <c r="C915" s="7"/>
      <c r="D915" s="7"/>
    </row>
    <row r="916" spans="3:4" ht="15.75" customHeight="1">
      <c r="C916" s="7"/>
      <c r="D916" s="7"/>
    </row>
    <row r="917" spans="3:4" ht="15.75" customHeight="1">
      <c r="C917" s="7"/>
      <c r="D917" s="7"/>
    </row>
    <row r="918" spans="3:4" ht="15.75" customHeight="1">
      <c r="C918" s="7"/>
      <c r="D918" s="7"/>
    </row>
    <row r="919" spans="3:4" ht="15.75" customHeight="1">
      <c r="C919" s="7"/>
      <c r="D919" s="7"/>
    </row>
    <row r="920" spans="3:4" ht="15.75" customHeight="1">
      <c r="C920" s="7"/>
      <c r="D920" s="7"/>
    </row>
    <row r="921" spans="3:4" ht="15.75" customHeight="1">
      <c r="C921" s="7"/>
      <c r="D921" s="7"/>
    </row>
    <row r="922" spans="3:4" ht="15.75" customHeight="1">
      <c r="C922" s="7"/>
      <c r="D922" s="7"/>
    </row>
    <row r="923" spans="3:4" ht="15.75" customHeight="1">
      <c r="C923" s="7"/>
      <c r="D923" s="7"/>
    </row>
    <row r="924" spans="3:4" ht="15.75" customHeight="1">
      <c r="C924" s="7"/>
      <c r="D924" s="7"/>
    </row>
    <row r="925" spans="3:4" ht="15.75" customHeight="1">
      <c r="C925" s="7"/>
      <c r="D925" s="7"/>
    </row>
    <row r="926" spans="3:4" ht="15.75" customHeight="1">
      <c r="C926" s="7"/>
      <c r="D926" s="7"/>
    </row>
    <row r="927" spans="3:4" ht="15.75" customHeight="1">
      <c r="C927" s="7"/>
      <c r="D927" s="7"/>
    </row>
    <row r="928" spans="3:4" ht="15.75" customHeight="1">
      <c r="C928" s="7"/>
      <c r="D928" s="7"/>
    </row>
    <row r="929" spans="3:4" ht="15.75" customHeight="1">
      <c r="C929" s="7"/>
      <c r="D929" s="7"/>
    </row>
    <row r="930" spans="3:4" ht="15.75" customHeight="1">
      <c r="C930" s="7"/>
      <c r="D930" s="7"/>
    </row>
    <row r="931" spans="3:4" ht="15.75" customHeight="1">
      <c r="C931" s="7"/>
      <c r="D931" s="7"/>
    </row>
    <row r="932" spans="3:4" ht="15.75" customHeight="1">
      <c r="C932" s="7"/>
      <c r="D932" s="7"/>
    </row>
    <row r="933" spans="3:4" ht="15.75" customHeight="1">
      <c r="C933" s="7"/>
      <c r="D933" s="7"/>
    </row>
    <row r="934" spans="3:4" ht="15.75" customHeight="1">
      <c r="C934" s="7"/>
      <c r="D934" s="7"/>
    </row>
    <row r="935" spans="3:4" ht="15.75" customHeight="1">
      <c r="C935" s="7"/>
      <c r="D935" s="7"/>
    </row>
    <row r="936" spans="3:4" ht="15.75" customHeight="1">
      <c r="C936" s="7"/>
      <c r="D936" s="7"/>
    </row>
    <row r="937" spans="3:4" ht="15.75" customHeight="1">
      <c r="C937" s="7"/>
      <c r="D937" s="7"/>
    </row>
    <row r="938" spans="3:4" ht="15.75" customHeight="1">
      <c r="C938" s="7"/>
      <c r="D938" s="7"/>
    </row>
    <row r="939" spans="3:4" ht="15.75" customHeight="1">
      <c r="C939" s="7"/>
      <c r="D939" s="7"/>
    </row>
    <row r="940" spans="3:4" ht="15.75" customHeight="1">
      <c r="C940" s="7"/>
      <c r="D940" s="7"/>
    </row>
    <row r="941" spans="3:4" ht="15.75" customHeight="1">
      <c r="C941" s="7"/>
      <c r="D941" s="7"/>
    </row>
    <row r="942" spans="3:4" ht="15.75" customHeight="1">
      <c r="C942" s="7"/>
      <c r="D942" s="7"/>
    </row>
    <row r="943" spans="3:4" ht="15.75" customHeight="1">
      <c r="C943" s="7"/>
      <c r="D943" s="7"/>
    </row>
    <row r="944" spans="3:4" ht="15.75" customHeight="1">
      <c r="C944" s="7"/>
      <c r="D944" s="7"/>
    </row>
    <row r="945" spans="3:4" ht="15.75" customHeight="1">
      <c r="C945" s="7"/>
      <c r="D945" s="7"/>
    </row>
    <row r="946" spans="3:4" ht="15.75" customHeight="1">
      <c r="C946" s="7"/>
      <c r="D946" s="7"/>
    </row>
    <row r="947" spans="3:4" ht="15.75" customHeight="1">
      <c r="C947" s="7"/>
      <c r="D947" s="7"/>
    </row>
    <row r="948" spans="3:4" ht="15.75" customHeight="1">
      <c r="C948" s="7"/>
      <c r="D948" s="7"/>
    </row>
    <row r="949" spans="3:4" ht="15.75" customHeight="1">
      <c r="C949" s="7"/>
      <c r="D949" s="7"/>
    </row>
    <row r="950" spans="3:4" ht="15.75" customHeight="1">
      <c r="C950" s="7"/>
      <c r="D950" s="7"/>
    </row>
    <row r="951" spans="3:4" ht="15.75" customHeight="1">
      <c r="C951" s="7"/>
      <c r="D951" s="7"/>
    </row>
    <row r="952" spans="3:4" ht="15.75" customHeight="1">
      <c r="C952" s="7"/>
      <c r="D952" s="7"/>
    </row>
    <row r="953" spans="3:4" ht="15.75" customHeight="1">
      <c r="C953" s="7"/>
      <c r="D953" s="7"/>
    </row>
    <row r="954" spans="3:4" ht="15.75" customHeight="1">
      <c r="C954" s="7"/>
      <c r="D954" s="7"/>
    </row>
    <row r="955" spans="3:4" ht="15.75" customHeight="1">
      <c r="C955" s="7"/>
      <c r="D955" s="7"/>
    </row>
    <row r="956" spans="3:4" ht="15.75" customHeight="1">
      <c r="C956" s="7"/>
      <c r="D956" s="7"/>
    </row>
    <row r="957" spans="3:4" ht="15.75" customHeight="1">
      <c r="C957" s="7"/>
      <c r="D957" s="7"/>
    </row>
    <row r="958" spans="3:4" ht="15.75" customHeight="1">
      <c r="C958" s="7"/>
      <c r="D958" s="7"/>
    </row>
    <row r="959" spans="3:4" ht="15.75" customHeight="1">
      <c r="C959" s="7"/>
      <c r="D959" s="7"/>
    </row>
    <row r="960" spans="3:4" ht="15.75" customHeight="1">
      <c r="C960" s="7"/>
      <c r="D960" s="7"/>
    </row>
    <row r="961" spans="3:4" ht="15.75" customHeight="1">
      <c r="C961" s="7"/>
      <c r="D961" s="7"/>
    </row>
    <row r="962" spans="3:4" ht="15.75" customHeight="1">
      <c r="C962" s="7"/>
      <c r="D962" s="7"/>
    </row>
    <row r="963" spans="3:4" ht="15.75" customHeight="1">
      <c r="C963" s="7"/>
      <c r="D963" s="7"/>
    </row>
    <row r="964" spans="3:4" ht="15.75" customHeight="1">
      <c r="C964" s="7"/>
      <c r="D964" s="7"/>
    </row>
    <row r="965" spans="3:4" ht="15.75" customHeight="1">
      <c r="C965" s="7"/>
      <c r="D965" s="7"/>
    </row>
    <row r="966" spans="3:4" ht="15.75" customHeight="1">
      <c r="C966" s="7"/>
      <c r="D966" s="7"/>
    </row>
    <row r="967" spans="3:4" ht="15.75" customHeight="1">
      <c r="C967" s="7"/>
      <c r="D967" s="7"/>
    </row>
    <row r="968" spans="3:4" ht="15.75" customHeight="1">
      <c r="C968" s="7"/>
      <c r="D968" s="7"/>
    </row>
    <row r="969" spans="3:4" ht="15.75" customHeight="1">
      <c r="C969" s="7"/>
      <c r="D969" s="7"/>
    </row>
    <row r="970" spans="3:4" ht="15.75" customHeight="1">
      <c r="C970" s="7"/>
      <c r="D970" s="7"/>
    </row>
    <row r="971" spans="3:4" ht="15.75" customHeight="1">
      <c r="C971" s="7"/>
      <c r="D971" s="7"/>
    </row>
    <row r="972" spans="3:4" ht="15.75" customHeight="1">
      <c r="C972" s="7"/>
      <c r="D972" s="7"/>
    </row>
    <row r="973" spans="3:4" ht="15.75" customHeight="1">
      <c r="C973" s="7"/>
      <c r="D973" s="7"/>
    </row>
    <row r="974" spans="3:4" ht="15.75" customHeight="1">
      <c r="C974" s="7"/>
      <c r="D974" s="7"/>
    </row>
    <row r="975" spans="3:4" ht="15.75" customHeight="1">
      <c r="C975" s="7"/>
      <c r="D975" s="7"/>
    </row>
    <row r="976" spans="3:4" ht="15.75" customHeight="1">
      <c r="C976" s="7"/>
      <c r="D976" s="7"/>
    </row>
    <row r="977" spans="3:4" ht="15.75" customHeight="1">
      <c r="C977" s="7"/>
      <c r="D977" s="7"/>
    </row>
    <row r="978" spans="3:4" ht="15.75" customHeight="1">
      <c r="C978" s="7"/>
      <c r="D978" s="7"/>
    </row>
    <row r="979" spans="3:4" ht="15.75" customHeight="1">
      <c r="C979" s="7"/>
      <c r="D979" s="7"/>
    </row>
    <row r="980" spans="3:4" ht="15.75" customHeight="1">
      <c r="C980" s="7"/>
      <c r="D980" s="7"/>
    </row>
    <row r="981" spans="3:4" ht="15.75" customHeight="1">
      <c r="C981" s="7"/>
      <c r="D981" s="7"/>
    </row>
    <row r="982" spans="3:4" ht="15.75" customHeight="1">
      <c r="C982" s="7"/>
      <c r="D982" s="7"/>
    </row>
    <row r="983" spans="3:4" ht="15.75" customHeight="1">
      <c r="C983" s="7"/>
      <c r="D983" s="7"/>
    </row>
    <row r="984" spans="3:4" ht="15.75" customHeight="1">
      <c r="C984" s="7"/>
      <c r="D984" s="7"/>
    </row>
    <row r="985" spans="3:4" ht="15.75" customHeight="1">
      <c r="C985" s="7"/>
      <c r="D985" s="7"/>
    </row>
    <row r="986" spans="3:4" ht="15.75" customHeight="1">
      <c r="C986" s="7"/>
      <c r="D986" s="7"/>
    </row>
    <row r="987" spans="3:4" ht="15.75" customHeight="1">
      <c r="C987" s="7"/>
      <c r="D987" s="7"/>
    </row>
    <row r="988" spans="3:4" ht="15.75" customHeight="1">
      <c r="C988" s="7"/>
      <c r="D988" s="7"/>
    </row>
    <row r="989" spans="3:4" ht="15.75" customHeight="1">
      <c r="C989" s="7"/>
      <c r="D989" s="7"/>
    </row>
    <row r="990" spans="3:4" ht="15.75" customHeight="1">
      <c r="C990" s="7"/>
      <c r="D990" s="7"/>
    </row>
    <row r="991" spans="3:4" ht="15.75" customHeight="1">
      <c r="C991" s="7"/>
      <c r="D991" s="7"/>
    </row>
    <row r="992" spans="3:4" ht="15.75" customHeight="1">
      <c r="C992" s="7"/>
      <c r="D992" s="7"/>
    </row>
    <row r="993" spans="3:4" ht="15.75" customHeight="1">
      <c r="C993" s="7"/>
      <c r="D993" s="7"/>
    </row>
    <row r="994" spans="3:4" ht="15.75" customHeight="1">
      <c r="C994" s="7"/>
      <c r="D994" s="7"/>
    </row>
    <row r="995" spans="3:4" ht="15.75" customHeight="1">
      <c r="C995" s="7"/>
      <c r="D995" s="7"/>
    </row>
    <row r="996" spans="3:4" ht="15.75" customHeight="1">
      <c r="C996" s="7"/>
      <c r="D996" s="7"/>
    </row>
    <row r="997" spans="3:4" ht="15.75" customHeight="1">
      <c r="C997" s="7"/>
      <c r="D997" s="7"/>
    </row>
    <row r="998" spans="3:4" ht="15.75" customHeight="1">
      <c r="C998" s="7"/>
      <c r="D998" s="7"/>
    </row>
    <row r="999" spans="3:4" ht="15.75" customHeight="1">
      <c r="C999" s="7"/>
      <c r="D999" s="7"/>
    </row>
    <row r="1000" spans="3:4" ht="15.75" customHeight="1">
      <c r="C1000" s="7"/>
      <c r="D1000" s="7"/>
    </row>
    <row r="1001" spans="3:4" ht="15.75" customHeight="1">
      <c r="C1001" s="7"/>
      <c r="D1001" s="7"/>
    </row>
    <row r="1002" spans="3:4" ht="15.75" customHeight="1">
      <c r="C1002" s="7"/>
      <c r="D1002" s="7"/>
    </row>
    <row r="1003" spans="3:4" ht="15.75" customHeight="1">
      <c r="C1003" s="7"/>
      <c r="D1003" s="7"/>
    </row>
  </sheetData>
  <mergeCells count="4">
    <mergeCell ref="A2:D2"/>
    <mergeCell ref="A18:D18"/>
    <mergeCell ref="A28:D28"/>
    <mergeCell ref="A38:D38"/>
  </mergeCells>
  <dataValidations count="2">
    <dataValidation type="decimal" allowBlank="1" showDropDown="1" showErrorMessage="1" sqref="B5" xr:uid="{00000000-0002-0000-0100-000000000000}">
      <formula1>-99</formula1>
      <formula2>99</formula2>
    </dataValidation>
    <dataValidation type="decimal" allowBlank="1" showErrorMessage="1" sqref="B4" xr:uid="{00000000-0002-0000-0100-000002000000}">
      <formula1>1</formula1>
      <formula2>9</formula2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1000000}">
          <x14:formula1>
            <xm:f>Modules!$A$2:$A$55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003"/>
  <sheetViews>
    <sheetView workbookViewId="0">
      <selection activeCell="B3" sqref="B3"/>
    </sheetView>
  </sheetViews>
  <sheetFormatPr defaultColWidth="14.44140625" defaultRowHeight="15" customHeight="1"/>
  <cols>
    <col min="1" max="1" width="30.33203125" customWidth="1"/>
    <col min="2" max="2" width="27.44140625" customWidth="1"/>
    <col min="3" max="3" width="14.109375" customWidth="1"/>
    <col min="4" max="4" width="15.88671875" customWidth="1"/>
    <col min="5" max="5" width="9.44140625" customWidth="1"/>
    <col min="6" max="26" width="8.6640625" customWidth="1"/>
  </cols>
  <sheetData>
    <row r="2" spans="1:6" ht="14.4">
      <c r="A2" s="49" t="s">
        <v>41</v>
      </c>
      <c r="B2" s="50"/>
      <c r="C2" s="50"/>
      <c r="D2" s="51"/>
    </row>
    <row r="3" spans="1:6" ht="14.4">
      <c r="A3" s="1" t="s">
        <v>1</v>
      </c>
      <c r="B3" s="2" t="s">
        <v>129</v>
      </c>
      <c r="C3" s="3" t="s">
        <v>3</v>
      </c>
      <c r="D3" s="4"/>
    </row>
    <row r="4" spans="1:6" ht="14.4">
      <c r="A4" s="5" t="s">
        <v>4</v>
      </c>
      <c r="B4" s="6">
        <v>1</v>
      </c>
      <c r="C4" s="7"/>
      <c r="D4" s="4"/>
      <c r="F4" s="8"/>
    </row>
    <row r="5" spans="1:6" ht="14.4">
      <c r="A5" s="5" t="s">
        <v>5</v>
      </c>
      <c r="B5" s="9">
        <v>9.74</v>
      </c>
      <c r="C5" s="7"/>
      <c r="D5" s="4"/>
    </row>
    <row r="6" spans="1:6" ht="14.4">
      <c r="A6" s="10" t="s">
        <v>7</v>
      </c>
      <c r="B6" s="11">
        <v>0</v>
      </c>
      <c r="C6" s="12"/>
      <c r="D6" s="13"/>
    </row>
    <row r="7" spans="1:6" ht="14.4">
      <c r="A7" s="14"/>
      <c r="B7" s="15"/>
      <c r="C7" s="12"/>
      <c r="D7" s="13"/>
    </row>
    <row r="8" spans="1:6" ht="14.4">
      <c r="A8" s="14"/>
      <c r="B8" s="15"/>
      <c r="C8" s="16" t="s">
        <v>10</v>
      </c>
      <c r="D8" s="17" t="s">
        <v>11</v>
      </c>
    </row>
    <row r="9" spans="1:6" ht="14.4">
      <c r="A9" s="18" t="s">
        <v>12</v>
      </c>
      <c r="B9" s="19" t="str">
        <f ca="1">IFERROR(__xludf.DUMMYFUNCTION("FILTER(StrikeCraft!B2:B32, StrikeCraft!A2:A32=B3)"),"Small Hull Parts III")</f>
        <v>Small Hull Parts III</v>
      </c>
      <c r="C9" s="16"/>
      <c r="D9" s="17"/>
    </row>
    <row r="10" spans="1:6" ht="14.4">
      <c r="A10" s="18" t="s">
        <v>13</v>
      </c>
      <c r="B10" s="22">
        <f ca="1">IFERROR(__xludf.DUMMYFUNCTION("FILTER(StrikeCraft!C2:C32, StrikeCraft!A2:A32=B3)*(1-(B5/100))"),994.665199999999)</f>
        <v>994.665199999999</v>
      </c>
      <c r="C10" s="23">
        <f ca="1">B10*B4</f>
        <v>994.665199999999</v>
      </c>
      <c r="D10" s="24">
        <f ca="1">IF(LEFT(TRIM(B9),1)="R","N/A",ROUNDUP(C10/25,0))</f>
        <v>40</v>
      </c>
    </row>
    <row r="11" spans="1:6" ht="14.4">
      <c r="A11" s="14"/>
      <c r="B11" s="25"/>
      <c r="C11" s="26"/>
      <c r="D11" s="27"/>
    </row>
    <row r="12" spans="1:6" ht="14.4">
      <c r="A12" s="18" t="s">
        <v>15</v>
      </c>
      <c r="B12" s="22" t="str">
        <f ca="1">IFERROR(__xludf.DUMMYFUNCTION("FILTER(StrikeCraft!D2:D32, StrikeCraft!A2:A32=B3)"),"Small Weapon Parts III")</f>
        <v>Small Weapon Parts III</v>
      </c>
      <c r="C12" s="23"/>
      <c r="D12" s="24"/>
      <c r="E12" s="28"/>
    </row>
    <row r="13" spans="1:6" ht="14.4">
      <c r="A13" s="18" t="s">
        <v>13</v>
      </c>
      <c r="B13" s="22">
        <f ca="1">IFERROR(__xludf.DUMMYFUNCTION("FILTER(StrikeCraft!E2:E32, StrikeCraft!A2:A32=B3)*(1-(B5/100))"),284.318999999999)</f>
        <v>284.31899999999899</v>
      </c>
      <c r="C13" s="23">
        <f ca="1">B13*B4</f>
        <v>284.31899999999899</v>
      </c>
      <c r="D13" s="24">
        <f ca="1">IF(LEFT(TRIM(B12),1)="R","N/A",ROUNDUP(C13/25,0))</f>
        <v>12</v>
      </c>
    </row>
    <row r="14" spans="1:6" ht="14.4">
      <c r="A14" s="14"/>
      <c r="B14" s="25"/>
      <c r="C14" s="26"/>
      <c r="D14" s="27"/>
    </row>
    <row r="15" spans="1:6" ht="14.4">
      <c r="A15" s="18" t="s">
        <v>21</v>
      </c>
      <c r="B15" s="22" t="str">
        <f ca="1">IFERROR(__xludf.DUMMYFUNCTION("FILTER(StrikeCraft!F2:F32, StrikeCraft!A2:A32=B3)"),"Small Electronics Parts III")</f>
        <v>Small Electronics Parts III</v>
      </c>
      <c r="C15" s="23"/>
      <c r="D15" s="24"/>
    </row>
    <row r="16" spans="1:6" ht="14.4">
      <c r="A16" s="30" t="s">
        <v>13</v>
      </c>
      <c r="B16" s="31">
        <f ca="1">IFERROR(__xludf.DUMMYFUNCTION("FILTER(StrikeCraft!G2:G32, StrikeCraft!A2:A32=B3)*(1-(B5/100))"),141.7082)</f>
        <v>141.70820000000001</v>
      </c>
      <c r="C16" s="32">
        <f ca="1">B16*B4</f>
        <v>141.70820000000001</v>
      </c>
      <c r="D16" s="33">
        <f ca="1">IF(LEFT(TRIM(B15),1)="R","N/A",ROUNDUP(C16/25,0))</f>
        <v>6</v>
      </c>
    </row>
    <row r="17" spans="1:7" ht="14.4">
      <c r="A17" s="15"/>
      <c r="B17" s="25"/>
      <c r="C17" s="26"/>
      <c r="D17" s="26"/>
    </row>
    <row r="18" spans="1:7" ht="14.4">
      <c r="A18" s="52" t="s">
        <v>26</v>
      </c>
      <c r="B18" s="50"/>
      <c r="C18" s="50"/>
      <c r="D18" s="51"/>
      <c r="G18" s="28"/>
    </row>
    <row r="19" spans="1:7" ht="14.4">
      <c r="A19" s="18" t="s">
        <v>28</v>
      </c>
      <c r="B19" s="22" t="str">
        <f ca="1">IF(LEFT(TRIM(B9),1)="R","N/A",B9)</f>
        <v>Small Hull Parts III</v>
      </c>
      <c r="C19" s="23" t="s">
        <v>10</v>
      </c>
      <c r="D19" s="24" t="s">
        <v>11</v>
      </c>
    </row>
    <row r="20" spans="1:7" ht="14.4">
      <c r="A20" s="18" t="s">
        <v>29</v>
      </c>
      <c r="B20" s="22">
        <f ca="1">IF(B19="N/A", B19, C10)</f>
        <v>994.665199999999</v>
      </c>
      <c r="C20" s="23"/>
      <c r="D20" s="24">
        <f ca="1">IF(B20="N/A", B20, ROUNDUP(B20/25, 0))</f>
        <v>40</v>
      </c>
    </row>
    <row r="21" spans="1:7" ht="14.4">
      <c r="A21" s="14"/>
      <c r="B21" s="25"/>
      <c r="C21" s="26"/>
      <c r="D21" s="27"/>
    </row>
    <row r="22" spans="1:7" ht="14.4">
      <c r="A22" s="18" t="s">
        <v>12</v>
      </c>
      <c r="B22" s="22" t="str">
        <f ca="1">IFERROR(__xludf.DUMMYFUNCTION("FILTER(Parts!B2:B15, Parts!A2:A15=B19)"),"RU A III")</f>
        <v>RU A III</v>
      </c>
      <c r="C22" s="23"/>
      <c r="D22" s="24"/>
    </row>
    <row r="23" spans="1:7" ht="14.4">
      <c r="A23" s="18" t="s">
        <v>13</v>
      </c>
      <c r="B23" s="22">
        <f ca="1">IFERROR(__xludf.DUMMYFUNCTION("FILTER(Parts!C2:C15,Parts!A2:A15=B19)*(1-((B5+B6)/100))"),31.5909999999999)</f>
        <v>31.590999999999902</v>
      </c>
      <c r="C23" s="23">
        <f ca="1">B23*D20</f>
        <v>1263.639999999996</v>
      </c>
      <c r="D23" s="24" t="str">
        <f ca="1">IF(LEFT(TRIM(B22),1)="R","N/A",ROUNDUP(C23/25,0))</f>
        <v>N/A</v>
      </c>
    </row>
    <row r="24" spans="1:7" ht="15.75" customHeight="1">
      <c r="A24" s="14"/>
      <c r="B24" s="25"/>
      <c r="C24" s="26"/>
      <c r="D24" s="27"/>
    </row>
    <row r="25" spans="1:7" ht="15.75" customHeight="1">
      <c r="A25" s="18" t="s">
        <v>15</v>
      </c>
      <c r="B25" s="22" t="str">
        <f ca="1">IFERROR(__xludf.DUMMYFUNCTION("FILTER(Parts!D2:D15, Parts!A2:A15=B19)"),"Small Hull Parts II")</f>
        <v>Small Hull Parts II</v>
      </c>
      <c r="C25" s="23"/>
      <c r="D25" s="24"/>
    </row>
    <row r="26" spans="1:7" ht="15.75" customHeight="1">
      <c r="A26" s="30" t="s">
        <v>13</v>
      </c>
      <c r="B26" s="31">
        <f ca="1">IFERROR(__xludf.DUMMYFUNCTION("FILTER(Parts!E2:E15,Parts!A2:A15=B19)*(1-((B5+B6)/100))"),27.078)</f>
        <v>27.077999999999999</v>
      </c>
      <c r="C26" s="32">
        <f ca="1">B26*D20</f>
        <v>1083.1199999999999</v>
      </c>
      <c r="D26" s="33">
        <f ca="1">IF(LEFT(TRIM(B25),1)="R","N/A",ROUNDUP(C26/25,0))</f>
        <v>44</v>
      </c>
    </row>
    <row r="27" spans="1:7" ht="15.75" customHeight="1">
      <c r="A27" s="15"/>
      <c r="B27" s="25"/>
      <c r="C27" s="26"/>
      <c r="D27" s="26"/>
    </row>
    <row r="28" spans="1:7" ht="15.75" customHeight="1">
      <c r="A28" s="53" t="s">
        <v>38</v>
      </c>
      <c r="B28" s="50"/>
      <c r="C28" s="50"/>
      <c r="D28" s="51"/>
    </row>
    <row r="29" spans="1:7" ht="15.75" customHeight="1">
      <c r="A29" s="18" t="s">
        <v>28</v>
      </c>
      <c r="B29" s="22" t="str">
        <f ca="1">IF(LEFT(TRIM(B12),1)="R","N/A",B12)</f>
        <v>Small Weapon Parts III</v>
      </c>
      <c r="C29" s="23" t="s">
        <v>10</v>
      </c>
      <c r="D29" s="24" t="s">
        <v>11</v>
      </c>
    </row>
    <row r="30" spans="1:7" ht="15.75" customHeight="1">
      <c r="A30" s="18" t="s">
        <v>29</v>
      </c>
      <c r="B30" s="22">
        <f ca="1">IF(B19="N/A", B29, C13)</f>
        <v>284.31899999999899</v>
      </c>
      <c r="C30" s="23"/>
      <c r="D30" s="24">
        <f ca="1">IF(B20="N/A", B30, ROUNDUP(B30/25, 0))</f>
        <v>12</v>
      </c>
    </row>
    <row r="31" spans="1:7" ht="15.75" customHeight="1">
      <c r="A31" s="14"/>
      <c r="B31" s="25"/>
      <c r="C31" s="26"/>
      <c r="D31" s="27"/>
    </row>
    <row r="32" spans="1:7" ht="15.75" customHeight="1">
      <c r="A32" s="18" t="s">
        <v>12</v>
      </c>
      <c r="B32" s="22" t="str">
        <f ca="1">IFERROR(__xludf.DUMMYFUNCTION("FILTER(Parts!B2:B15, Parts!A2:A15=B29)"),"RU B III")</f>
        <v>RU B III</v>
      </c>
      <c r="C32" s="23"/>
      <c r="D32" s="24"/>
    </row>
    <row r="33" spans="1:4" ht="15.75" customHeight="1">
      <c r="A33" s="18" t="s">
        <v>13</v>
      </c>
      <c r="B33" s="22">
        <f ca="1">IFERROR(__xludf.DUMMYFUNCTION("FILTER(Parts!C2:C15,Parts!A2:A15=B29)*(1-((B5+B6)/100))"),31.5909999999999)</f>
        <v>31.590999999999902</v>
      </c>
      <c r="C33" s="23">
        <f ca="1">B33*D30</f>
        <v>379.09199999999885</v>
      </c>
      <c r="D33" s="24" t="str">
        <f ca="1">IF(LEFT(TRIM(B32),1)="R","N/A",ROUNDUP(C33/25,0))</f>
        <v>N/A</v>
      </c>
    </row>
    <row r="34" spans="1:4" ht="15.75" customHeight="1">
      <c r="A34" s="14"/>
      <c r="B34" s="25"/>
      <c r="C34" s="26"/>
      <c r="D34" s="27"/>
    </row>
    <row r="35" spans="1:4" ht="15.75" customHeight="1">
      <c r="A35" s="18" t="s">
        <v>15</v>
      </c>
      <c r="B35" s="22" t="str">
        <f ca="1">IFERROR(__xludf.DUMMYFUNCTION("FILTER(Parts!D2:D15, Parts!A2:A15=B29)"),"Small Weapon Parts II")</f>
        <v>Small Weapon Parts II</v>
      </c>
      <c r="C35" s="23"/>
      <c r="D35" s="24"/>
    </row>
    <row r="36" spans="1:4" ht="15.75" customHeight="1">
      <c r="A36" s="30" t="s">
        <v>13</v>
      </c>
      <c r="B36" s="31">
        <f ca="1">IFERROR(__xludf.DUMMYFUNCTION("FILTER(Parts!E2:E15,Parts!A2:A15=B29)*(1-((B5+B6)/100))"),27.078)</f>
        <v>27.077999999999999</v>
      </c>
      <c r="C36" s="32">
        <f ca="1">B36*D30</f>
        <v>324.93599999999998</v>
      </c>
      <c r="D36" s="33">
        <f ca="1">IF(LEFT(TRIM(B35),1)="R","N/A",ROUNDUP(C36/25,0))</f>
        <v>13</v>
      </c>
    </row>
    <row r="37" spans="1:4" ht="15.75" customHeight="1">
      <c r="A37" s="15"/>
      <c r="B37" s="25"/>
      <c r="C37" s="26"/>
      <c r="D37" s="26"/>
    </row>
    <row r="38" spans="1:4" ht="15.75" customHeight="1">
      <c r="A38" s="54" t="s">
        <v>38</v>
      </c>
      <c r="B38" s="50"/>
      <c r="C38" s="50"/>
      <c r="D38" s="51"/>
    </row>
    <row r="39" spans="1:4" ht="15.75" customHeight="1">
      <c r="A39" s="18" t="s">
        <v>28</v>
      </c>
      <c r="B39" s="22" t="str">
        <f ca="1">IF(LEFT(TRIM(B15),1)="R","N/A",B15)</f>
        <v>Small Electronics Parts III</v>
      </c>
      <c r="C39" s="23" t="s">
        <v>10</v>
      </c>
      <c r="D39" s="24" t="s">
        <v>11</v>
      </c>
    </row>
    <row r="40" spans="1:4" ht="15.75" customHeight="1">
      <c r="A40" s="18" t="s">
        <v>29</v>
      </c>
      <c r="B40" s="22">
        <f ca="1">IF(B39="N/A", B39, C16)</f>
        <v>141.70820000000001</v>
      </c>
      <c r="C40" s="23"/>
      <c r="D40" s="24">
        <f ca="1">IF(B20="N/A", B40, ROUNDUP(B40/25, 0))</f>
        <v>6</v>
      </c>
    </row>
    <row r="41" spans="1:4" ht="15.75" customHeight="1">
      <c r="A41" s="14"/>
      <c r="B41" s="25"/>
      <c r="C41" s="26"/>
      <c r="D41" s="27"/>
    </row>
    <row r="42" spans="1:4" ht="15.75" customHeight="1">
      <c r="A42" s="18" t="s">
        <v>12</v>
      </c>
      <c r="B42" s="22" t="str">
        <f ca="1">IFERROR(__xludf.DUMMYFUNCTION("FILTER(Parts!B2:B15, Parts!A2:A15=B39)"),"RU D III")</f>
        <v>RU D III</v>
      </c>
      <c r="C42" s="23"/>
      <c r="D42" s="24"/>
    </row>
    <row r="43" spans="1:4" ht="15.75" customHeight="1">
      <c r="A43" s="18" t="s">
        <v>13</v>
      </c>
      <c r="B43" s="22">
        <f ca="1">IFERROR(__xludf.DUMMYFUNCTION("FILTER(Parts!C2:C15,Parts!A2:A15=B39)*(1-((B5+B6)/100))"),22.5649999999999)</f>
        <v>22.564999999999898</v>
      </c>
      <c r="C43" s="23">
        <f ca="1">B43*D40</f>
        <v>135.38999999999939</v>
      </c>
      <c r="D43" s="24" t="str">
        <f ca="1">IF(LEFT(TRIM(B42),1)="R","N/A",ROUNDUP(C43/25,0))</f>
        <v>N/A</v>
      </c>
    </row>
    <row r="44" spans="1:4" ht="15.75" customHeight="1">
      <c r="A44" s="14"/>
      <c r="B44" s="25"/>
      <c r="C44" s="26"/>
      <c r="D44" s="27"/>
    </row>
    <row r="45" spans="1:4" ht="15.75" customHeight="1">
      <c r="A45" s="18" t="s">
        <v>15</v>
      </c>
      <c r="B45" s="22" t="str">
        <f ca="1">IFERROR(__xludf.DUMMYFUNCTION("FILTER(Parts!D2:D15, Parts!A2:A15=B39)"),"RU D II")</f>
        <v>RU D II</v>
      </c>
      <c r="C45" s="23"/>
      <c r="D45" s="24"/>
    </row>
    <row r="46" spans="1:4" ht="15.75" customHeight="1">
      <c r="A46" s="30" t="s">
        <v>13</v>
      </c>
      <c r="B46" s="31">
        <f ca="1">IFERROR(__xludf.DUMMYFUNCTION("FILTER(Parts!E2:E15,Parts!A2:A15=B39)*(1-((B5+B6)/100))"),16.2468)</f>
        <v>16.2468</v>
      </c>
      <c r="C46" s="32">
        <f ca="1">B46*D40</f>
        <v>97.480800000000002</v>
      </c>
      <c r="D46" s="33" t="str">
        <f ca="1">IF(LEFT(TRIM(B45),1)="R","N/A",ROUNDUP(C46/25,0))</f>
        <v>N/A</v>
      </c>
    </row>
    <row r="47" spans="1:4" ht="15.75" customHeight="1">
      <c r="C47" s="7"/>
      <c r="D47" s="7"/>
    </row>
    <row r="48" spans="1:4" ht="15.75" customHeight="1">
      <c r="C48" s="7"/>
      <c r="D48" s="7"/>
    </row>
    <row r="49" spans="3:4" ht="15.75" customHeight="1">
      <c r="C49" s="7"/>
      <c r="D49" s="7"/>
    </row>
    <row r="50" spans="3:4" ht="15.75" customHeight="1">
      <c r="C50" s="7"/>
      <c r="D50" s="7"/>
    </row>
    <row r="51" spans="3:4" ht="15.75" customHeight="1">
      <c r="C51" s="7"/>
      <c r="D51" s="7"/>
    </row>
    <row r="52" spans="3:4" ht="15.75" customHeight="1">
      <c r="C52" s="7"/>
      <c r="D52" s="7"/>
    </row>
    <row r="53" spans="3:4" ht="15.75" customHeight="1">
      <c r="C53" s="7"/>
      <c r="D53" s="7"/>
    </row>
    <row r="54" spans="3:4" ht="15.75" customHeight="1">
      <c r="C54" s="7"/>
      <c r="D54" s="7"/>
    </row>
    <row r="55" spans="3:4" ht="15.75" customHeight="1">
      <c r="C55" s="7"/>
      <c r="D55" s="7"/>
    </row>
    <row r="56" spans="3:4" ht="15.75" customHeight="1">
      <c r="C56" s="7"/>
      <c r="D56" s="7"/>
    </row>
    <row r="57" spans="3:4" ht="15.75" customHeight="1">
      <c r="C57" s="7"/>
      <c r="D57" s="7"/>
    </row>
    <row r="58" spans="3:4" ht="15.75" customHeight="1">
      <c r="C58" s="7"/>
      <c r="D58" s="7"/>
    </row>
    <row r="59" spans="3:4" ht="15.75" customHeight="1">
      <c r="C59" s="7"/>
      <c r="D59" s="7"/>
    </row>
    <row r="60" spans="3:4" ht="15.75" customHeight="1">
      <c r="C60" s="7"/>
      <c r="D60" s="7"/>
    </row>
    <row r="61" spans="3:4" ht="15.75" customHeight="1">
      <c r="C61" s="7"/>
      <c r="D61" s="7"/>
    </row>
    <row r="62" spans="3:4" ht="15.75" customHeight="1">
      <c r="C62" s="7"/>
      <c r="D62" s="7"/>
    </row>
    <row r="63" spans="3:4" ht="15.75" customHeight="1">
      <c r="C63" s="7"/>
      <c r="D63" s="7"/>
    </row>
    <row r="64" spans="3:4" ht="15.75" customHeight="1">
      <c r="C64" s="7"/>
      <c r="D64" s="7"/>
    </row>
    <row r="65" spans="3:4" ht="15.75" customHeight="1">
      <c r="C65" s="7"/>
      <c r="D65" s="7"/>
    </row>
    <row r="66" spans="3:4" ht="15.75" customHeight="1">
      <c r="C66" s="7"/>
      <c r="D66" s="7"/>
    </row>
    <row r="67" spans="3:4" ht="15.75" customHeight="1">
      <c r="C67" s="7"/>
      <c r="D67" s="7"/>
    </row>
    <row r="68" spans="3:4" ht="15.75" customHeight="1">
      <c r="C68" s="7"/>
      <c r="D68" s="7"/>
    </row>
    <row r="69" spans="3:4" ht="15.75" customHeight="1">
      <c r="C69" s="7"/>
      <c r="D69" s="7"/>
    </row>
    <row r="70" spans="3:4" ht="15.75" customHeight="1">
      <c r="C70" s="7"/>
      <c r="D70" s="7"/>
    </row>
    <row r="71" spans="3:4" ht="15.75" customHeight="1">
      <c r="C71" s="7"/>
      <c r="D71" s="7"/>
    </row>
    <row r="72" spans="3:4" ht="15.75" customHeight="1">
      <c r="C72" s="7"/>
      <c r="D72" s="7"/>
    </row>
    <row r="73" spans="3:4" ht="15.75" customHeight="1">
      <c r="C73" s="7"/>
      <c r="D73" s="7"/>
    </row>
    <row r="74" spans="3:4" ht="15.75" customHeight="1">
      <c r="C74" s="7"/>
      <c r="D74" s="7"/>
    </row>
    <row r="75" spans="3:4" ht="15.75" customHeight="1">
      <c r="C75" s="7"/>
      <c r="D75" s="7"/>
    </row>
    <row r="76" spans="3:4" ht="15.75" customHeight="1">
      <c r="C76" s="7"/>
      <c r="D76" s="7"/>
    </row>
    <row r="77" spans="3:4" ht="15.75" customHeight="1">
      <c r="C77" s="7"/>
      <c r="D77" s="7"/>
    </row>
    <row r="78" spans="3:4" ht="15.75" customHeight="1">
      <c r="C78" s="7"/>
      <c r="D78" s="7"/>
    </row>
    <row r="79" spans="3:4" ht="15.75" customHeight="1">
      <c r="C79" s="7"/>
      <c r="D79" s="7"/>
    </row>
    <row r="80" spans="3:4" ht="15.75" customHeight="1">
      <c r="C80" s="7"/>
      <c r="D80" s="7"/>
    </row>
    <row r="81" spans="3:4" ht="15.75" customHeight="1">
      <c r="C81" s="7"/>
      <c r="D81" s="7"/>
    </row>
    <row r="82" spans="3:4" ht="15.75" customHeight="1">
      <c r="C82" s="7"/>
      <c r="D82" s="7"/>
    </row>
    <row r="83" spans="3:4" ht="15.75" customHeight="1">
      <c r="C83" s="7"/>
      <c r="D83" s="7"/>
    </row>
    <row r="84" spans="3:4" ht="15.75" customHeight="1">
      <c r="C84" s="7"/>
      <c r="D84" s="7"/>
    </row>
    <row r="85" spans="3:4" ht="15.75" customHeight="1">
      <c r="C85" s="7"/>
      <c r="D85" s="7"/>
    </row>
    <row r="86" spans="3:4" ht="15.75" customHeight="1">
      <c r="C86" s="7"/>
      <c r="D86" s="7"/>
    </row>
    <row r="87" spans="3:4" ht="15.75" customHeight="1">
      <c r="C87" s="7"/>
      <c r="D87" s="7"/>
    </row>
    <row r="88" spans="3:4" ht="15.75" customHeight="1">
      <c r="C88" s="7"/>
      <c r="D88" s="7"/>
    </row>
    <row r="89" spans="3:4" ht="15.75" customHeight="1">
      <c r="C89" s="7"/>
      <c r="D89" s="7"/>
    </row>
    <row r="90" spans="3:4" ht="15.75" customHeight="1">
      <c r="C90" s="7"/>
      <c r="D90" s="7"/>
    </row>
    <row r="91" spans="3:4" ht="15.75" customHeight="1">
      <c r="C91" s="7"/>
      <c r="D91" s="7"/>
    </row>
    <row r="92" spans="3:4" ht="15.75" customHeight="1">
      <c r="C92" s="7"/>
      <c r="D92" s="7"/>
    </row>
    <row r="93" spans="3:4" ht="15.75" customHeight="1">
      <c r="C93" s="7"/>
      <c r="D93" s="7"/>
    </row>
    <row r="94" spans="3:4" ht="15.75" customHeight="1">
      <c r="C94" s="7"/>
      <c r="D94" s="7"/>
    </row>
    <row r="95" spans="3:4" ht="15.75" customHeight="1">
      <c r="C95" s="7"/>
      <c r="D95" s="7"/>
    </row>
    <row r="96" spans="3:4" ht="15.75" customHeight="1">
      <c r="C96" s="7"/>
      <c r="D96" s="7"/>
    </row>
    <row r="97" spans="3:4" ht="15.75" customHeight="1">
      <c r="C97" s="7"/>
      <c r="D97" s="7"/>
    </row>
    <row r="98" spans="3:4" ht="15.75" customHeight="1">
      <c r="C98" s="7"/>
      <c r="D98" s="7"/>
    </row>
    <row r="99" spans="3:4" ht="15.75" customHeight="1">
      <c r="C99" s="7"/>
      <c r="D99" s="7"/>
    </row>
    <row r="100" spans="3:4" ht="15.75" customHeight="1">
      <c r="C100" s="7"/>
      <c r="D100" s="7"/>
    </row>
    <row r="101" spans="3:4" ht="15.75" customHeight="1">
      <c r="C101" s="7"/>
      <c r="D101" s="7"/>
    </row>
    <row r="102" spans="3:4" ht="15.75" customHeight="1">
      <c r="C102" s="7"/>
      <c r="D102" s="7"/>
    </row>
    <row r="103" spans="3:4" ht="15.75" customHeight="1">
      <c r="C103" s="7"/>
      <c r="D103" s="7"/>
    </row>
    <row r="104" spans="3:4" ht="15.75" customHeight="1">
      <c r="C104" s="7"/>
      <c r="D104" s="7"/>
    </row>
    <row r="105" spans="3:4" ht="15.75" customHeight="1">
      <c r="C105" s="7"/>
      <c r="D105" s="7"/>
    </row>
    <row r="106" spans="3:4" ht="15.75" customHeight="1">
      <c r="C106" s="7"/>
      <c r="D106" s="7"/>
    </row>
    <row r="107" spans="3:4" ht="15.75" customHeight="1">
      <c r="C107" s="7"/>
      <c r="D107" s="7"/>
    </row>
    <row r="108" spans="3:4" ht="15.75" customHeight="1">
      <c r="C108" s="7"/>
      <c r="D108" s="7"/>
    </row>
    <row r="109" spans="3:4" ht="15.75" customHeight="1">
      <c r="C109" s="7"/>
      <c r="D109" s="7"/>
    </row>
    <row r="110" spans="3:4" ht="15.75" customHeight="1">
      <c r="C110" s="7"/>
      <c r="D110" s="7"/>
    </row>
    <row r="111" spans="3:4" ht="15.75" customHeight="1">
      <c r="C111" s="7"/>
      <c r="D111" s="7"/>
    </row>
    <row r="112" spans="3:4" ht="15.75" customHeight="1">
      <c r="C112" s="7"/>
      <c r="D112" s="7"/>
    </row>
    <row r="113" spans="3:4" ht="15.75" customHeight="1">
      <c r="C113" s="7"/>
      <c r="D113" s="7"/>
    </row>
    <row r="114" spans="3:4" ht="15.75" customHeight="1">
      <c r="C114" s="7"/>
      <c r="D114" s="7"/>
    </row>
    <row r="115" spans="3:4" ht="15.75" customHeight="1">
      <c r="C115" s="7"/>
      <c r="D115" s="7"/>
    </row>
    <row r="116" spans="3:4" ht="15.75" customHeight="1">
      <c r="C116" s="7"/>
      <c r="D116" s="7"/>
    </row>
    <row r="117" spans="3:4" ht="15.75" customHeight="1">
      <c r="C117" s="7"/>
      <c r="D117" s="7"/>
    </row>
    <row r="118" spans="3:4" ht="15.75" customHeight="1">
      <c r="C118" s="7"/>
      <c r="D118" s="7"/>
    </row>
    <row r="119" spans="3:4" ht="15.75" customHeight="1">
      <c r="C119" s="7"/>
      <c r="D119" s="7"/>
    </row>
    <row r="120" spans="3:4" ht="15.75" customHeight="1">
      <c r="C120" s="7"/>
      <c r="D120" s="7"/>
    </row>
    <row r="121" spans="3:4" ht="15.75" customHeight="1">
      <c r="C121" s="7"/>
      <c r="D121" s="7"/>
    </row>
    <row r="122" spans="3:4" ht="15.75" customHeight="1">
      <c r="C122" s="7"/>
      <c r="D122" s="7"/>
    </row>
    <row r="123" spans="3:4" ht="15.75" customHeight="1">
      <c r="C123" s="7"/>
      <c r="D123" s="7"/>
    </row>
    <row r="124" spans="3:4" ht="15.75" customHeight="1">
      <c r="C124" s="7"/>
      <c r="D124" s="7"/>
    </row>
    <row r="125" spans="3:4" ht="15.75" customHeight="1">
      <c r="C125" s="7"/>
      <c r="D125" s="7"/>
    </row>
    <row r="126" spans="3:4" ht="15.75" customHeight="1">
      <c r="C126" s="7"/>
      <c r="D126" s="7"/>
    </row>
    <row r="127" spans="3:4" ht="15.75" customHeight="1">
      <c r="C127" s="7"/>
      <c r="D127" s="7"/>
    </row>
    <row r="128" spans="3:4" ht="15.75" customHeight="1">
      <c r="C128" s="7"/>
      <c r="D128" s="7"/>
    </row>
    <row r="129" spans="3:4" ht="15.75" customHeight="1">
      <c r="C129" s="7"/>
      <c r="D129" s="7"/>
    </row>
    <row r="130" spans="3:4" ht="15.75" customHeight="1">
      <c r="C130" s="7"/>
      <c r="D130" s="7"/>
    </row>
    <row r="131" spans="3:4" ht="15.75" customHeight="1">
      <c r="C131" s="7"/>
      <c r="D131" s="7"/>
    </row>
    <row r="132" spans="3:4" ht="15.75" customHeight="1">
      <c r="C132" s="7"/>
      <c r="D132" s="7"/>
    </row>
    <row r="133" spans="3:4" ht="15.75" customHeight="1">
      <c r="C133" s="7"/>
      <c r="D133" s="7"/>
    </row>
    <row r="134" spans="3:4" ht="15.75" customHeight="1">
      <c r="C134" s="7"/>
      <c r="D134" s="7"/>
    </row>
    <row r="135" spans="3:4" ht="15.75" customHeight="1">
      <c r="C135" s="7"/>
      <c r="D135" s="7"/>
    </row>
    <row r="136" spans="3:4" ht="15.75" customHeight="1">
      <c r="C136" s="7"/>
      <c r="D136" s="7"/>
    </row>
    <row r="137" spans="3:4" ht="15.75" customHeight="1">
      <c r="C137" s="7"/>
      <c r="D137" s="7"/>
    </row>
    <row r="138" spans="3:4" ht="15.75" customHeight="1">
      <c r="C138" s="7"/>
      <c r="D138" s="7"/>
    </row>
    <row r="139" spans="3:4" ht="15.75" customHeight="1">
      <c r="C139" s="7"/>
      <c r="D139" s="7"/>
    </row>
    <row r="140" spans="3:4" ht="15.75" customHeight="1">
      <c r="C140" s="7"/>
      <c r="D140" s="7"/>
    </row>
    <row r="141" spans="3:4" ht="15.75" customHeight="1">
      <c r="C141" s="7"/>
      <c r="D141" s="7"/>
    </row>
    <row r="142" spans="3:4" ht="15.75" customHeight="1">
      <c r="C142" s="7"/>
      <c r="D142" s="7"/>
    </row>
    <row r="143" spans="3:4" ht="15.75" customHeight="1">
      <c r="C143" s="7"/>
      <c r="D143" s="7"/>
    </row>
    <row r="144" spans="3:4" ht="15.75" customHeight="1">
      <c r="C144" s="7"/>
      <c r="D144" s="7"/>
    </row>
    <row r="145" spans="3:4" ht="15.75" customHeight="1">
      <c r="C145" s="7"/>
      <c r="D145" s="7"/>
    </row>
    <row r="146" spans="3:4" ht="15.75" customHeight="1">
      <c r="C146" s="7"/>
      <c r="D146" s="7"/>
    </row>
    <row r="147" spans="3:4" ht="15.75" customHeight="1">
      <c r="C147" s="7"/>
      <c r="D147" s="7"/>
    </row>
    <row r="148" spans="3:4" ht="15.75" customHeight="1">
      <c r="C148" s="7"/>
      <c r="D148" s="7"/>
    </row>
    <row r="149" spans="3:4" ht="15.75" customHeight="1">
      <c r="C149" s="7"/>
      <c r="D149" s="7"/>
    </row>
    <row r="150" spans="3:4" ht="15.75" customHeight="1">
      <c r="C150" s="7"/>
      <c r="D150" s="7"/>
    </row>
    <row r="151" spans="3:4" ht="15.75" customHeight="1">
      <c r="C151" s="7"/>
      <c r="D151" s="7"/>
    </row>
    <row r="152" spans="3:4" ht="15.75" customHeight="1">
      <c r="C152" s="7"/>
      <c r="D152" s="7"/>
    </row>
    <row r="153" spans="3:4" ht="15.75" customHeight="1">
      <c r="C153" s="7"/>
      <c r="D153" s="7"/>
    </row>
    <row r="154" spans="3:4" ht="15.75" customHeight="1">
      <c r="C154" s="7"/>
      <c r="D154" s="7"/>
    </row>
    <row r="155" spans="3:4" ht="15.75" customHeight="1">
      <c r="C155" s="7"/>
      <c r="D155" s="7"/>
    </row>
    <row r="156" spans="3:4" ht="15.75" customHeight="1">
      <c r="C156" s="7"/>
      <c r="D156" s="7"/>
    </row>
    <row r="157" spans="3:4" ht="15.75" customHeight="1">
      <c r="C157" s="7"/>
      <c r="D157" s="7"/>
    </row>
    <row r="158" spans="3:4" ht="15.75" customHeight="1">
      <c r="C158" s="7"/>
      <c r="D158" s="7"/>
    </row>
    <row r="159" spans="3:4" ht="15.75" customHeight="1">
      <c r="C159" s="7"/>
      <c r="D159" s="7"/>
    </row>
    <row r="160" spans="3:4" ht="15.75" customHeight="1">
      <c r="C160" s="7"/>
      <c r="D160" s="7"/>
    </row>
    <row r="161" spans="3:4" ht="15.75" customHeight="1">
      <c r="C161" s="7"/>
      <c r="D161" s="7"/>
    </row>
    <row r="162" spans="3:4" ht="15.75" customHeight="1">
      <c r="C162" s="7"/>
      <c r="D162" s="7"/>
    </row>
    <row r="163" spans="3:4" ht="15.75" customHeight="1">
      <c r="C163" s="7"/>
      <c r="D163" s="7"/>
    </row>
    <row r="164" spans="3:4" ht="15.75" customHeight="1">
      <c r="C164" s="7"/>
      <c r="D164" s="7"/>
    </row>
    <row r="165" spans="3:4" ht="15.75" customHeight="1">
      <c r="C165" s="7"/>
      <c r="D165" s="7"/>
    </row>
    <row r="166" spans="3:4" ht="15.75" customHeight="1">
      <c r="C166" s="7"/>
      <c r="D166" s="7"/>
    </row>
    <row r="167" spans="3:4" ht="15.75" customHeight="1">
      <c r="C167" s="7"/>
      <c r="D167" s="7"/>
    </row>
    <row r="168" spans="3:4" ht="15.75" customHeight="1">
      <c r="C168" s="7"/>
      <c r="D168" s="7"/>
    </row>
    <row r="169" spans="3:4" ht="15.75" customHeight="1">
      <c r="C169" s="7"/>
      <c r="D169" s="7"/>
    </row>
    <row r="170" spans="3:4" ht="15.75" customHeight="1">
      <c r="C170" s="7"/>
      <c r="D170" s="7"/>
    </row>
    <row r="171" spans="3:4" ht="15.75" customHeight="1">
      <c r="C171" s="7"/>
      <c r="D171" s="7"/>
    </row>
    <row r="172" spans="3:4" ht="15.75" customHeight="1">
      <c r="C172" s="7"/>
      <c r="D172" s="7"/>
    </row>
    <row r="173" spans="3:4" ht="15.75" customHeight="1">
      <c r="C173" s="7"/>
      <c r="D173" s="7"/>
    </row>
    <row r="174" spans="3:4" ht="15.75" customHeight="1">
      <c r="C174" s="7"/>
      <c r="D174" s="7"/>
    </row>
    <row r="175" spans="3:4" ht="15.75" customHeight="1">
      <c r="C175" s="7"/>
      <c r="D175" s="7"/>
    </row>
    <row r="176" spans="3:4" ht="15.75" customHeight="1">
      <c r="C176" s="7"/>
      <c r="D176" s="7"/>
    </row>
    <row r="177" spans="3:4" ht="15.75" customHeight="1">
      <c r="C177" s="7"/>
      <c r="D177" s="7"/>
    </row>
    <row r="178" spans="3:4" ht="15.75" customHeight="1">
      <c r="C178" s="7"/>
      <c r="D178" s="7"/>
    </row>
    <row r="179" spans="3:4" ht="15.75" customHeight="1">
      <c r="C179" s="7"/>
      <c r="D179" s="7"/>
    </row>
    <row r="180" spans="3:4" ht="15.75" customHeight="1">
      <c r="C180" s="7"/>
      <c r="D180" s="7"/>
    </row>
    <row r="181" spans="3:4" ht="15.75" customHeight="1">
      <c r="C181" s="7"/>
      <c r="D181" s="7"/>
    </row>
    <row r="182" spans="3:4" ht="15.75" customHeight="1">
      <c r="C182" s="7"/>
      <c r="D182" s="7"/>
    </row>
    <row r="183" spans="3:4" ht="15.75" customHeight="1">
      <c r="C183" s="7"/>
      <c r="D183" s="7"/>
    </row>
    <row r="184" spans="3:4" ht="15.75" customHeight="1">
      <c r="C184" s="7"/>
      <c r="D184" s="7"/>
    </row>
    <row r="185" spans="3:4" ht="15.75" customHeight="1">
      <c r="C185" s="7"/>
      <c r="D185" s="7"/>
    </row>
    <row r="186" spans="3:4" ht="15.75" customHeight="1">
      <c r="C186" s="7"/>
      <c r="D186" s="7"/>
    </row>
    <row r="187" spans="3:4" ht="15.75" customHeight="1">
      <c r="C187" s="7"/>
      <c r="D187" s="7"/>
    </row>
    <row r="188" spans="3:4" ht="15.75" customHeight="1">
      <c r="C188" s="7"/>
      <c r="D188" s="7"/>
    </row>
    <row r="189" spans="3:4" ht="15.75" customHeight="1">
      <c r="C189" s="7"/>
      <c r="D189" s="7"/>
    </row>
    <row r="190" spans="3:4" ht="15.75" customHeight="1">
      <c r="C190" s="7"/>
      <c r="D190" s="7"/>
    </row>
    <row r="191" spans="3:4" ht="15.75" customHeight="1">
      <c r="C191" s="7"/>
      <c r="D191" s="7"/>
    </row>
    <row r="192" spans="3:4" ht="15.75" customHeight="1">
      <c r="C192" s="7"/>
      <c r="D192" s="7"/>
    </row>
    <row r="193" spans="3:4" ht="15.75" customHeight="1">
      <c r="C193" s="7"/>
      <c r="D193" s="7"/>
    </row>
    <row r="194" spans="3:4" ht="15.75" customHeight="1">
      <c r="C194" s="7"/>
      <c r="D194" s="7"/>
    </row>
    <row r="195" spans="3:4" ht="15.75" customHeight="1">
      <c r="C195" s="7"/>
      <c r="D195" s="7"/>
    </row>
    <row r="196" spans="3:4" ht="15.75" customHeight="1">
      <c r="C196" s="7"/>
      <c r="D196" s="7"/>
    </row>
    <row r="197" spans="3:4" ht="15.75" customHeight="1">
      <c r="C197" s="7"/>
      <c r="D197" s="7"/>
    </row>
    <row r="198" spans="3:4" ht="15.75" customHeight="1">
      <c r="C198" s="7"/>
      <c r="D198" s="7"/>
    </row>
    <row r="199" spans="3:4" ht="15.75" customHeight="1">
      <c r="C199" s="7"/>
      <c r="D199" s="7"/>
    </row>
    <row r="200" spans="3:4" ht="15.75" customHeight="1">
      <c r="C200" s="7"/>
      <c r="D200" s="7"/>
    </row>
    <row r="201" spans="3:4" ht="15.75" customHeight="1">
      <c r="C201" s="7"/>
      <c r="D201" s="7"/>
    </row>
    <row r="202" spans="3:4" ht="15.75" customHeight="1">
      <c r="C202" s="7"/>
      <c r="D202" s="7"/>
    </row>
    <row r="203" spans="3:4" ht="15.75" customHeight="1">
      <c r="C203" s="7"/>
      <c r="D203" s="7"/>
    </row>
    <row r="204" spans="3:4" ht="15.75" customHeight="1">
      <c r="C204" s="7"/>
      <c r="D204" s="7"/>
    </row>
    <row r="205" spans="3:4" ht="15.75" customHeight="1">
      <c r="C205" s="7"/>
      <c r="D205" s="7"/>
    </row>
    <row r="206" spans="3:4" ht="15.75" customHeight="1">
      <c r="C206" s="7"/>
      <c r="D206" s="7"/>
    </row>
    <row r="207" spans="3:4" ht="15.75" customHeight="1">
      <c r="C207" s="7"/>
      <c r="D207" s="7"/>
    </row>
    <row r="208" spans="3:4" ht="15.75" customHeight="1">
      <c r="C208" s="7"/>
      <c r="D208" s="7"/>
    </row>
    <row r="209" spans="3:4" ht="15.75" customHeight="1">
      <c r="C209" s="7"/>
      <c r="D209" s="7"/>
    </row>
    <row r="210" spans="3:4" ht="15.75" customHeight="1">
      <c r="C210" s="7"/>
      <c r="D210" s="7"/>
    </row>
    <row r="211" spans="3:4" ht="15.75" customHeight="1">
      <c r="C211" s="7"/>
      <c r="D211" s="7"/>
    </row>
    <row r="212" spans="3:4" ht="15.75" customHeight="1">
      <c r="C212" s="7"/>
      <c r="D212" s="7"/>
    </row>
    <row r="213" spans="3:4" ht="15.75" customHeight="1">
      <c r="C213" s="7"/>
      <c r="D213" s="7"/>
    </row>
    <row r="214" spans="3:4" ht="15.75" customHeight="1">
      <c r="C214" s="7"/>
      <c r="D214" s="7"/>
    </row>
    <row r="215" spans="3:4" ht="15.75" customHeight="1">
      <c r="C215" s="7"/>
      <c r="D215" s="7"/>
    </row>
    <row r="216" spans="3:4" ht="15.75" customHeight="1">
      <c r="C216" s="7"/>
      <c r="D216" s="7"/>
    </row>
    <row r="217" spans="3:4" ht="15.75" customHeight="1">
      <c r="C217" s="7"/>
      <c r="D217" s="7"/>
    </row>
    <row r="218" spans="3:4" ht="15.75" customHeight="1">
      <c r="C218" s="7"/>
      <c r="D218" s="7"/>
    </row>
    <row r="219" spans="3:4" ht="15.75" customHeight="1">
      <c r="C219" s="7"/>
      <c r="D219" s="7"/>
    </row>
    <row r="220" spans="3:4" ht="15.75" customHeight="1">
      <c r="C220" s="7"/>
      <c r="D220" s="7"/>
    </row>
    <row r="221" spans="3:4" ht="15.75" customHeight="1">
      <c r="C221" s="7"/>
      <c r="D221" s="7"/>
    </row>
    <row r="222" spans="3:4" ht="15.75" customHeight="1">
      <c r="C222" s="7"/>
      <c r="D222" s="7"/>
    </row>
    <row r="223" spans="3:4" ht="15.75" customHeight="1">
      <c r="C223" s="7"/>
      <c r="D223" s="7"/>
    </row>
    <row r="224" spans="3:4" ht="15.75" customHeight="1">
      <c r="C224" s="7"/>
      <c r="D224" s="7"/>
    </row>
    <row r="225" spans="3:4" ht="15.75" customHeight="1">
      <c r="C225" s="7"/>
      <c r="D225" s="7"/>
    </row>
    <row r="226" spans="3:4" ht="15.75" customHeight="1">
      <c r="C226" s="7"/>
      <c r="D226" s="7"/>
    </row>
    <row r="227" spans="3:4" ht="15.75" customHeight="1">
      <c r="C227" s="7"/>
      <c r="D227" s="7"/>
    </row>
    <row r="228" spans="3:4" ht="15.75" customHeight="1">
      <c r="C228" s="7"/>
      <c r="D228" s="7"/>
    </row>
    <row r="229" spans="3:4" ht="15.75" customHeight="1">
      <c r="C229" s="7"/>
      <c r="D229" s="7"/>
    </row>
    <row r="230" spans="3:4" ht="15.75" customHeight="1">
      <c r="C230" s="7"/>
      <c r="D230" s="7"/>
    </row>
    <row r="231" spans="3:4" ht="15.75" customHeight="1">
      <c r="C231" s="7"/>
      <c r="D231" s="7"/>
    </row>
    <row r="232" spans="3:4" ht="15.75" customHeight="1">
      <c r="C232" s="7"/>
      <c r="D232" s="7"/>
    </row>
    <row r="233" spans="3:4" ht="15.75" customHeight="1">
      <c r="C233" s="7"/>
      <c r="D233" s="7"/>
    </row>
    <row r="234" spans="3:4" ht="15.75" customHeight="1">
      <c r="C234" s="7"/>
      <c r="D234" s="7"/>
    </row>
    <row r="235" spans="3:4" ht="15.75" customHeight="1">
      <c r="C235" s="7"/>
      <c r="D235" s="7"/>
    </row>
    <row r="236" spans="3:4" ht="15.75" customHeight="1">
      <c r="C236" s="7"/>
      <c r="D236" s="7"/>
    </row>
    <row r="237" spans="3:4" ht="15.75" customHeight="1">
      <c r="C237" s="7"/>
      <c r="D237" s="7"/>
    </row>
    <row r="238" spans="3:4" ht="15.75" customHeight="1">
      <c r="C238" s="7"/>
      <c r="D238" s="7"/>
    </row>
    <row r="239" spans="3:4" ht="15.75" customHeight="1">
      <c r="C239" s="7"/>
      <c r="D239" s="7"/>
    </row>
    <row r="240" spans="3:4" ht="15.75" customHeight="1">
      <c r="C240" s="7"/>
      <c r="D240" s="7"/>
    </row>
    <row r="241" spans="3:4" ht="15.75" customHeight="1">
      <c r="C241" s="7"/>
      <c r="D241" s="7"/>
    </row>
    <row r="242" spans="3:4" ht="15.75" customHeight="1">
      <c r="C242" s="7"/>
      <c r="D242" s="7"/>
    </row>
    <row r="243" spans="3:4" ht="15.75" customHeight="1">
      <c r="C243" s="7"/>
      <c r="D243" s="7"/>
    </row>
    <row r="244" spans="3:4" ht="15.75" customHeight="1">
      <c r="C244" s="7"/>
      <c r="D244" s="7"/>
    </row>
    <row r="245" spans="3:4" ht="15.75" customHeight="1">
      <c r="C245" s="7"/>
      <c r="D245" s="7"/>
    </row>
    <row r="246" spans="3:4" ht="15.75" customHeight="1">
      <c r="C246" s="7"/>
      <c r="D246" s="7"/>
    </row>
    <row r="247" spans="3:4" ht="15.75" customHeight="1">
      <c r="C247" s="7"/>
      <c r="D247" s="7"/>
    </row>
    <row r="248" spans="3:4" ht="15.75" customHeight="1">
      <c r="C248" s="7"/>
      <c r="D248" s="7"/>
    </row>
    <row r="249" spans="3:4" ht="15.75" customHeight="1">
      <c r="C249" s="7"/>
      <c r="D249" s="7"/>
    </row>
    <row r="250" spans="3:4" ht="15.75" customHeight="1">
      <c r="C250" s="7"/>
      <c r="D250" s="7"/>
    </row>
    <row r="251" spans="3:4" ht="15.75" customHeight="1">
      <c r="C251" s="7"/>
      <c r="D251" s="7"/>
    </row>
    <row r="252" spans="3:4" ht="15.75" customHeight="1">
      <c r="C252" s="7"/>
      <c r="D252" s="7"/>
    </row>
    <row r="253" spans="3:4" ht="15.75" customHeight="1">
      <c r="C253" s="7"/>
      <c r="D253" s="7"/>
    </row>
    <row r="254" spans="3:4" ht="15.75" customHeight="1">
      <c r="C254" s="7"/>
      <c r="D254" s="7"/>
    </row>
    <row r="255" spans="3:4" ht="15.75" customHeight="1">
      <c r="C255" s="7"/>
      <c r="D255" s="7"/>
    </row>
    <row r="256" spans="3:4" ht="15.75" customHeight="1">
      <c r="C256" s="7"/>
      <c r="D256" s="7"/>
    </row>
    <row r="257" spans="3:4" ht="15.75" customHeight="1">
      <c r="C257" s="7"/>
      <c r="D257" s="7"/>
    </row>
    <row r="258" spans="3:4" ht="15.75" customHeight="1">
      <c r="C258" s="7"/>
      <c r="D258" s="7"/>
    </row>
    <row r="259" spans="3:4" ht="15.75" customHeight="1">
      <c r="C259" s="7"/>
      <c r="D259" s="7"/>
    </row>
    <row r="260" spans="3:4" ht="15.75" customHeight="1">
      <c r="C260" s="7"/>
      <c r="D260" s="7"/>
    </row>
    <row r="261" spans="3:4" ht="15.75" customHeight="1">
      <c r="C261" s="7"/>
      <c r="D261" s="7"/>
    </row>
    <row r="262" spans="3:4" ht="15.75" customHeight="1">
      <c r="C262" s="7"/>
      <c r="D262" s="7"/>
    </row>
    <row r="263" spans="3:4" ht="15.75" customHeight="1">
      <c r="C263" s="7"/>
      <c r="D263" s="7"/>
    </row>
    <row r="264" spans="3:4" ht="15.75" customHeight="1">
      <c r="C264" s="7"/>
      <c r="D264" s="7"/>
    </row>
    <row r="265" spans="3:4" ht="15.75" customHeight="1">
      <c r="C265" s="7"/>
      <c r="D265" s="7"/>
    </row>
    <row r="266" spans="3:4" ht="15.75" customHeight="1">
      <c r="C266" s="7"/>
      <c r="D266" s="7"/>
    </row>
    <row r="267" spans="3:4" ht="15.75" customHeight="1">
      <c r="C267" s="7"/>
      <c r="D267" s="7"/>
    </row>
    <row r="268" spans="3:4" ht="15.75" customHeight="1">
      <c r="C268" s="7"/>
      <c r="D268" s="7"/>
    </row>
    <row r="269" spans="3:4" ht="15.75" customHeight="1">
      <c r="C269" s="7"/>
      <c r="D269" s="7"/>
    </row>
    <row r="270" spans="3:4" ht="15.75" customHeight="1">
      <c r="C270" s="7"/>
      <c r="D270" s="7"/>
    </row>
    <row r="271" spans="3:4" ht="15.75" customHeight="1">
      <c r="C271" s="7"/>
      <c r="D271" s="7"/>
    </row>
    <row r="272" spans="3:4" ht="15.75" customHeight="1">
      <c r="C272" s="7"/>
      <c r="D272" s="7"/>
    </row>
    <row r="273" spans="3:4" ht="15.75" customHeight="1">
      <c r="C273" s="7"/>
      <c r="D273" s="7"/>
    </row>
    <row r="274" spans="3:4" ht="15.75" customHeight="1">
      <c r="C274" s="7"/>
      <c r="D274" s="7"/>
    </row>
    <row r="275" spans="3:4" ht="15.75" customHeight="1">
      <c r="C275" s="7"/>
      <c r="D275" s="7"/>
    </row>
    <row r="276" spans="3:4" ht="15.75" customHeight="1">
      <c r="C276" s="7"/>
      <c r="D276" s="7"/>
    </row>
    <row r="277" spans="3:4" ht="15.75" customHeight="1">
      <c r="C277" s="7"/>
      <c r="D277" s="7"/>
    </row>
    <row r="278" spans="3:4" ht="15.75" customHeight="1">
      <c r="C278" s="7"/>
      <c r="D278" s="7"/>
    </row>
    <row r="279" spans="3:4" ht="15.75" customHeight="1">
      <c r="C279" s="7"/>
      <c r="D279" s="7"/>
    </row>
    <row r="280" spans="3:4" ht="15.75" customHeight="1">
      <c r="C280" s="7"/>
      <c r="D280" s="7"/>
    </row>
    <row r="281" spans="3:4" ht="15.75" customHeight="1">
      <c r="C281" s="7"/>
      <c r="D281" s="7"/>
    </row>
    <row r="282" spans="3:4" ht="15.75" customHeight="1">
      <c r="C282" s="7"/>
      <c r="D282" s="7"/>
    </row>
    <row r="283" spans="3:4" ht="15.75" customHeight="1">
      <c r="C283" s="7"/>
      <c r="D283" s="7"/>
    </row>
    <row r="284" spans="3:4" ht="15.75" customHeight="1">
      <c r="C284" s="7"/>
      <c r="D284" s="7"/>
    </row>
    <row r="285" spans="3:4" ht="15.75" customHeight="1">
      <c r="C285" s="7"/>
      <c r="D285" s="7"/>
    </row>
    <row r="286" spans="3:4" ht="15.75" customHeight="1">
      <c r="C286" s="7"/>
      <c r="D286" s="7"/>
    </row>
    <row r="287" spans="3:4" ht="15.75" customHeight="1">
      <c r="C287" s="7"/>
      <c r="D287" s="7"/>
    </row>
    <row r="288" spans="3:4" ht="15.75" customHeight="1">
      <c r="C288" s="7"/>
      <c r="D288" s="7"/>
    </row>
    <row r="289" spans="3:4" ht="15.75" customHeight="1">
      <c r="C289" s="7"/>
      <c r="D289" s="7"/>
    </row>
    <row r="290" spans="3:4" ht="15.75" customHeight="1">
      <c r="C290" s="7"/>
      <c r="D290" s="7"/>
    </row>
    <row r="291" spans="3:4" ht="15.75" customHeight="1">
      <c r="C291" s="7"/>
      <c r="D291" s="7"/>
    </row>
    <row r="292" spans="3:4" ht="15.75" customHeight="1">
      <c r="C292" s="7"/>
      <c r="D292" s="7"/>
    </row>
    <row r="293" spans="3:4" ht="15.75" customHeight="1">
      <c r="C293" s="7"/>
      <c r="D293" s="7"/>
    </row>
    <row r="294" spans="3:4" ht="15.75" customHeight="1">
      <c r="C294" s="7"/>
      <c r="D294" s="7"/>
    </row>
    <row r="295" spans="3:4" ht="15.75" customHeight="1">
      <c r="C295" s="7"/>
      <c r="D295" s="7"/>
    </row>
    <row r="296" spans="3:4" ht="15.75" customHeight="1">
      <c r="C296" s="7"/>
      <c r="D296" s="7"/>
    </row>
    <row r="297" spans="3:4" ht="15.75" customHeight="1">
      <c r="C297" s="7"/>
      <c r="D297" s="7"/>
    </row>
    <row r="298" spans="3:4" ht="15.75" customHeight="1">
      <c r="C298" s="7"/>
      <c r="D298" s="7"/>
    </row>
    <row r="299" spans="3:4" ht="15.75" customHeight="1">
      <c r="C299" s="7"/>
      <c r="D299" s="7"/>
    </row>
    <row r="300" spans="3:4" ht="15.75" customHeight="1">
      <c r="C300" s="7"/>
      <c r="D300" s="7"/>
    </row>
    <row r="301" spans="3:4" ht="15.75" customHeight="1">
      <c r="C301" s="7"/>
      <c r="D301" s="7"/>
    </row>
    <row r="302" spans="3:4" ht="15.75" customHeight="1">
      <c r="C302" s="7"/>
      <c r="D302" s="7"/>
    </row>
    <row r="303" spans="3:4" ht="15.75" customHeight="1">
      <c r="C303" s="7"/>
      <c r="D303" s="7"/>
    </row>
    <row r="304" spans="3:4" ht="15.75" customHeight="1">
      <c r="C304" s="7"/>
      <c r="D304" s="7"/>
    </row>
    <row r="305" spans="3:4" ht="15.75" customHeight="1">
      <c r="C305" s="7"/>
      <c r="D305" s="7"/>
    </row>
    <row r="306" spans="3:4" ht="15.75" customHeight="1">
      <c r="C306" s="7"/>
      <c r="D306" s="7"/>
    </row>
    <row r="307" spans="3:4" ht="15.75" customHeight="1">
      <c r="C307" s="7"/>
      <c r="D307" s="7"/>
    </row>
    <row r="308" spans="3:4" ht="15.75" customHeight="1">
      <c r="C308" s="7"/>
      <c r="D308" s="7"/>
    </row>
    <row r="309" spans="3:4" ht="15.75" customHeight="1">
      <c r="C309" s="7"/>
      <c r="D309" s="7"/>
    </row>
    <row r="310" spans="3:4" ht="15.75" customHeight="1">
      <c r="C310" s="7"/>
      <c r="D310" s="7"/>
    </row>
    <row r="311" spans="3:4" ht="15.75" customHeight="1">
      <c r="C311" s="7"/>
      <c r="D311" s="7"/>
    </row>
    <row r="312" spans="3:4" ht="15.75" customHeight="1">
      <c r="C312" s="7"/>
      <c r="D312" s="7"/>
    </row>
    <row r="313" spans="3:4" ht="15.75" customHeight="1">
      <c r="C313" s="7"/>
      <c r="D313" s="7"/>
    </row>
    <row r="314" spans="3:4" ht="15.75" customHeight="1">
      <c r="C314" s="7"/>
      <c r="D314" s="7"/>
    </row>
    <row r="315" spans="3:4" ht="15.75" customHeight="1">
      <c r="C315" s="7"/>
      <c r="D315" s="7"/>
    </row>
    <row r="316" spans="3:4" ht="15.75" customHeight="1">
      <c r="C316" s="7"/>
      <c r="D316" s="7"/>
    </row>
    <row r="317" spans="3:4" ht="15.75" customHeight="1">
      <c r="C317" s="7"/>
      <c r="D317" s="7"/>
    </row>
    <row r="318" spans="3:4" ht="15.75" customHeight="1">
      <c r="C318" s="7"/>
      <c r="D318" s="7"/>
    </row>
    <row r="319" spans="3:4" ht="15.75" customHeight="1">
      <c r="C319" s="7"/>
      <c r="D319" s="7"/>
    </row>
    <row r="320" spans="3:4" ht="15.75" customHeight="1">
      <c r="C320" s="7"/>
      <c r="D320" s="7"/>
    </row>
    <row r="321" spans="3:4" ht="15.75" customHeight="1">
      <c r="C321" s="7"/>
      <c r="D321" s="7"/>
    </row>
    <row r="322" spans="3:4" ht="15.75" customHeight="1">
      <c r="C322" s="7"/>
      <c r="D322" s="7"/>
    </row>
    <row r="323" spans="3:4" ht="15.75" customHeight="1">
      <c r="C323" s="7"/>
      <c r="D323" s="7"/>
    </row>
    <row r="324" spans="3:4" ht="15.75" customHeight="1">
      <c r="C324" s="7"/>
      <c r="D324" s="7"/>
    </row>
    <row r="325" spans="3:4" ht="15.75" customHeight="1">
      <c r="C325" s="7"/>
      <c r="D325" s="7"/>
    </row>
    <row r="326" spans="3:4" ht="15.75" customHeight="1">
      <c r="C326" s="7"/>
      <c r="D326" s="7"/>
    </row>
    <row r="327" spans="3:4" ht="15.75" customHeight="1">
      <c r="C327" s="7"/>
      <c r="D327" s="7"/>
    </row>
    <row r="328" spans="3:4" ht="15.75" customHeight="1">
      <c r="C328" s="7"/>
      <c r="D328" s="7"/>
    </row>
    <row r="329" spans="3:4" ht="15.75" customHeight="1">
      <c r="C329" s="7"/>
      <c r="D329" s="7"/>
    </row>
    <row r="330" spans="3:4" ht="15.75" customHeight="1">
      <c r="C330" s="7"/>
      <c r="D330" s="7"/>
    </row>
    <row r="331" spans="3:4" ht="15.75" customHeight="1">
      <c r="C331" s="7"/>
      <c r="D331" s="7"/>
    </row>
    <row r="332" spans="3:4" ht="15.75" customHeight="1">
      <c r="C332" s="7"/>
      <c r="D332" s="7"/>
    </row>
    <row r="333" spans="3:4" ht="15.75" customHeight="1">
      <c r="C333" s="7"/>
      <c r="D333" s="7"/>
    </row>
    <row r="334" spans="3:4" ht="15.75" customHeight="1">
      <c r="C334" s="7"/>
      <c r="D334" s="7"/>
    </row>
    <row r="335" spans="3:4" ht="15.75" customHeight="1">
      <c r="C335" s="7"/>
      <c r="D335" s="7"/>
    </row>
    <row r="336" spans="3:4" ht="15.75" customHeight="1">
      <c r="C336" s="7"/>
      <c r="D336" s="7"/>
    </row>
    <row r="337" spans="3:4" ht="15.75" customHeight="1">
      <c r="C337" s="7"/>
      <c r="D337" s="7"/>
    </row>
    <row r="338" spans="3:4" ht="15.75" customHeight="1">
      <c r="C338" s="7"/>
      <c r="D338" s="7"/>
    </row>
    <row r="339" spans="3:4" ht="15.75" customHeight="1">
      <c r="C339" s="7"/>
      <c r="D339" s="7"/>
    </row>
    <row r="340" spans="3:4" ht="15.75" customHeight="1">
      <c r="C340" s="7"/>
      <c r="D340" s="7"/>
    </row>
    <row r="341" spans="3:4" ht="15.75" customHeight="1">
      <c r="C341" s="7"/>
      <c r="D341" s="7"/>
    </row>
    <row r="342" spans="3:4" ht="15.75" customHeight="1">
      <c r="C342" s="7"/>
      <c r="D342" s="7"/>
    </row>
    <row r="343" spans="3:4" ht="15.75" customHeight="1">
      <c r="C343" s="7"/>
      <c r="D343" s="7"/>
    </row>
    <row r="344" spans="3:4" ht="15.75" customHeight="1">
      <c r="C344" s="7"/>
      <c r="D344" s="7"/>
    </row>
    <row r="345" spans="3:4" ht="15.75" customHeight="1">
      <c r="C345" s="7"/>
      <c r="D345" s="7"/>
    </row>
    <row r="346" spans="3:4" ht="15.75" customHeight="1">
      <c r="C346" s="7"/>
      <c r="D346" s="7"/>
    </row>
    <row r="347" spans="3:4" ht="15.75" customHeight="1">
      <c r="C347" s="7"/>
      <c r="D347" s="7"/>
    </row>
    <row r="348" spans="3:4" ht="15.75" customHeight="1">
      <c r="C348" s="7"/>
      <c r="D348" s="7"/>
    </row>
    <row r="349" spans="3:4" ht="15.75" customHeight="1">
      <c r="C349" s="7"/>
      <c r="D349" s="7"/>
    </row>
    <row r="350" spans="3:4" ht="15.75" customHeight="1">
      <c r="C350" s="7"/>
      <c r="D350" s="7"/>
    </row>
    <row r="351" spans="3:4" ht="15.75" customHeight="1">
      <c r="C351" s="7"/>
      <c r="D351" s="7"/>
    </row>
    <row r="352" spans="3:4" ht="15.75" customHeight="1">
      <c r="C352" s="7"/>
      <c r="D352" s="7"/>
    </row>
    <row r="353" spans="3:4" ht="15.75" customHeight="1">
      <c r="C353" s="7"/>
      <c r="D353" s="7"/>
    </row>
    <row r="354" spans="3:4" ht="15.75" customHeight="1">
      <c r="C354" s="7"/>
      <c r="D354" s="7"/>
    </row>
    <row r="355" spans="3:4" ht="15.75" customHeight="1">
      <c r="C355" s="7"/>
      <c r="D355" s="7"/>
    </row>
    <row r="356" spans="3:4" ht="15.75" customHeight="1">
      <c r="C356" s="7"/>
      <c r="D356" s="7"/>
    </row>
    <row r="357" spans="3:4" ht="15.75" customHeight="1">
      <c r="C357" s="7"/>
      <c r="D357" s="7"/>
    </row>
    <row r="358" spans="3:4" ht="15.75" customHeight="1">
      <c r="C358" s="7"/>
      <c r="D358" s="7"/>
    </row>
    <row r="359" spans="3:4" ht="15.75" customHeight="1">
      <c r="C359" s="7"/>
      <c r="D359" s="7"/>
    </row>
    <row r="360" spans="3:4" ht="15.75" customHeight="1">
      <c r="C360" s="7"/>
      <c r="D360" s="7"/>
    </row>
    <row r="361" spans="3:4" ht="15.75" customHeight="1">
      <c r="C361" s="7"/>
      <c r="D361" s="7"/>
    </row>
    <row r="362" spans="3:4" ht="15.75" customHeight="1">
      <c r="C362" s="7"/>
      <c r="D362" s="7"/>
    </row>
    <row r="363" spans="3:4" ht="15.75" customHeight="1">
      <c r="C363" s="7"/>
      <c r="D363" s="7"/>
    </row>
    <row r="364" spans="3:4" ht="15.75" customHeight="1">
      <c r="C364" s="7"/>
      <c r="D364" s="7"/>
    </row>
    <row r="365" spans="3:4" ht="15.75" customHeight="1">
      <c r="C365" s="7"/>
      <c r="D365" s="7"/>
    </row>
    <row r="366" spans="3:4" ht="15.75" customHeight="1">
      <c r="C366" s="7"/>
      <c r="D366" s="7"/>
    </row>
    <row r="367" spans="3:4" ht="15.75" customHeight="1">
      <c r="C367" s="7"/>
      <c r="D367" s="7"/>
    </row>
    <row r="368" spans="3:4" ht="15.75" customHeight="1">
      <c r="C368" s="7"/>
      <c r="D368" s="7"/>
    </row>
    <row r="369" spans="3:4" ht="15.75" customHeight="1">
      <c r="C369" s="7"/>
      <c r="D369" s="7"/>
    </row>
    <row r="370" spans="3:4" ht="15.75" customHeight="1">
      <c r="C370" s="7"/>
      <c r="D370" s="7"/>
    </row>
    <row r="371" spans="3:4" ht="15.75" customHeight="1">
      <c r="C371" s="7"/>
      <c r="D371" s="7"/>
    </row>
    <row r="372" spans="3:4" ht="15.75" customHeight="1">
      <c r="C372" s="7"/>
      <c r="D372" s="7"/>
    </row>
    <row r="373" spans="3:4" ht="15.75" customHeight="1">
      <c r="C373" s="7"/>
      <c r="D373" s="7"/>
    </row>
    <row r="374" spans="3:4" ht="15.75" customHeight="1">
      <c r="C374" s="7"/>
      <c r="D374" s="7"/>
    </row>
    <row r="375" spans="3:4" ht="15.75" customHeight="1">
      <c r="C375" s="7"/>
      <c r="D375" s="7"/>
    </row>
    <row r="376" spans="3:4" ht="15.75" customHeight="1">
      <c r="C376" s="7"/>
      <c r="D376" s="7"/>
    </row>
    <row r="377" spans="3:4" ht="15.75" customHeight="1">
      <c r="C377" s="7"/>
      <c r="D377" s="7"/>
    </row>
    <row r="378" spans="3:4" ht="15.75" customHeight="1">
      <c r="C378" s="7"/>
      <c r="D378" s="7"/>
    </row>
    <row r="379" spans="3:4" ht="15.75" customHeight="1">
      <c r="C379" s="7"/>
      <c r="D379" s="7"/>
    </row>
    <row r="380" spans="3:4" ht="15.75" customHeight="1">
      <c r="C380" s="7"/>
      <c r="D380" s="7"/>
    </row>
    <row r="381" spans="3:4" ht="15.75" customHeight="1">
      <c r="C381" s="7"/>
      <c r="D381" s="7"/>
    </row>
    <row r="382" spans="3:4" ht="15.75" customHeight="1">
      <c r="C382" s="7"/>
      <c r="D382" s="7"/>
    </row>
    <row r="383" spans="3:4" ht="15.75" customHeight="1">
      <c r="C383" s="7"/>
      <c r="D383" s="7"/>
    </row>
    <row r="384" spans="3:4" ht="15.75" customHeight="1">
      <c r="C384" s="7"/>
      <c r="D384" s="7"/>
    </row>
    <row r="385" spans="3:4" ht="15.75" customHeight="1">
      <c r="C385" s="7"/>
      <c r="D385" s="7"/>
    </row>
    <row r="386" spans="3:4" ht="15.75" customHeight="1">
      <c r="C386" s="7"/>
      <c r="D386" s="7"/>
    </row>
    <row r="387" spans="3:4" ht="15.75" customHeight="1">
      <c r="C387" s="7"/>
      <c r="D387" s="7"/>
    </row>
    <row r="388" spans="3:4" ht="15.75" customHeight="1">
      <c r="C388" s="7"/>
      <c r="D388" s="7"/>
    </row>
    <row r="389" spans="3:4" ht="15.75" customHeight="1">
      <c r="C389" s="7"/>
      <c r="D389" s="7"/>
    </row>
    <row r="390" spans="3:4" ht="15.75" customHeight="1">
      <c r="C390" s="7"/>
      <c r="D390" s="7"/>
    </row>
    <row r="391" spans="3:4" ht="15.75" customHeight="1">
      <c r="C391" s="7"/>
      <c r="D391" s="7"/>
    </row>
    <row r="392" spans="3:4" ht="15.75" customHeight="1">
      <c r="C392" s="7"/>
      <c r="D392" s="7"/>
    </row>
    <row r="393" spans="3:4" ht="15.75" customHeight="1">
      <c r="C393" s="7"/>
      <c r="D393" s="7"/>
    </row>
    <row r="394" spans="3:4" ht="15.75" customHeight="1">
      <c r="C394" s="7"/>
      <c r="D394" s="7"/>
    </row>
    <row r="395" spans="3:4" ht="15.75" customHeight="1">
      <c r="C395" s="7"/>
      <c r="D395" s="7"/>
    </row>
    <row r="396" spans="3:4" ht="15.75" customHeight="1">
      <c r="C396" s="7"/>
      <c r="D396" s="7"/>
    </row>
    <row r="397" spans="3:4" ht="15.75" customHeight="1">
      <c r="C397" s="7"/>
      <c r="D397" s="7"/>
    </row>
    <row r="398" spans="3:4" ht="15.75" customHeight="1">
      <c r="C398" s="7"/>
      <c r="D398" s="7"/>
    </row>
    <row r="399" spans="3:4" ht="15.75" customHeight="1">
      <c r="C399" s="7"/>
      <c r="D399" s="7"/>
    </row>
    <row r="400" spans="3:4" ht="15.75" customHeight="1">
      <c r="C400" s="7"/>
      <c r="D400" s="7"/>
    </row>
    <row r="401" spans="3:4" ht="15.75" customHeight="1">
      <c r="C401" s="7"/>
      <c r="D401" s="7"/>
    </row>
    <row r="402" spans="3:4" ht="15.75" customHeight="1">
      <c r="C402" s="7"/>
      <c r="D402" s="7"/>
    </row>
    <row r="403" spans="3:4" ht="15.75" customHeight="1">
      <c r="C403" s="7"/>
      <c r="D403" s="7"/>
    </row>
    <row r="404" spans="3:4" ht="15.75" customHeight="1">
      <c r="C404" s="7"/>
      <c r="D404" s="7"/>
    </row>
    <row r="405" spans="3:4" ht="15.75" customHeight="1">
      <c r="C405" s="7"/>
      <c r="D405" s="7"/>
    </row>
    <row r="406" spans="3:4" ht="15.75" customHeight="1">
      <c r="C406" s="7"/>
      <c r="D406" s="7"/>
    </row>
    <row r="407" spans="3:4" ht="15.75" customHeight="1">
      <c r="C407" s="7"/>
      <c r="D407" s="7"/>
    </row>
    <row r="408" spans="3:4" ht="15.75" customHeight="1">
      <c r="C408" s="7"/>
      <c r="D408" s="7"/>
    </row>
    <row r="409" spans="3:4" ht="15.75" customHeight="1">
      <c r="C409" s="7"/>
      <c r="D409" s="7"/>
    </row>
    <row r="410" spans="3:4" ht="15.75" customHeight="1">
      <c r="C410" s="7"/>
      <c r="D410" s="7"/>
    </row>
    <row r="411" spans="3:4" ht="15.75" customHeight="1">
      <c r="C411" s="7"/>
      <c r="D411" s="7"/>
    </row>
    <row r="412" spans="3:4" ht="15.75" customHeight="1">
      <c r="C412" s="7"/>
      <c r="D412" s="7"/>
    </row>
    <row r="413" spans="3:4" ht="15.75" customHeight="1">
      <c r="C413" s="7"/>
      <c r="D413" s="7"/>
    </row>
    <row r="414" spans="3:4" ht="15.75" customHeight="1">
      <c r="C414" s="7"/>
      <c r="D414" s="7"/>
    </row>
    <row r="415" spans="3:4" ht="15.75" customHeight="1">
      <c r="C415" s="7"/>
      <c r="D415" s="7"/>
    </row>
    <row r="416" spans="3:4" ht="15.75" customHeight="1">
      <c r="C416" s="7"/>
      <c r="D416" s="7"/>
    </row>
    <row r="417" spans="3:4" ht="15.75" customHeight="1">
      <c r="C417" s="7"/>
      <c r="D417" s="7"/>
    </row>
    <row r="418" spans="3:4" ht="15.75" customHeight="1">
      <c r="C418" s="7"/>
      <c r="D418" s="7"/>
    </row>
    <row r="419" spans="3:4" ht="15.75" customHeight="1">
      <c r="C419" s="7"/>
      <c r="D419" s="7"/>
    </row>
    <row r="420" spans="3:4" ht="15.75" customHeight="1">
      <c r="C420" s="7"/>
      <c r="D420" s="7"/>
    </row>
    <row r="421" spans="3:4" ht="15.75" customHeight="1">
      <c r="C421" s="7"/>
      <c r="D421" s="7"/>
    </row>
    <row r="422" spans="3:4" ht="15.75" customHeight="1">
      <c r="C422" s="7"/>
      <c r="D422" s="7"/>
    </row>
    <row r="423" spans="3:4" ht="15.75" customHeight="1">
      <c r="C423" s="7"/>
      <c r="D423" s="7"/>
    </row>
    <row r="424" spans="3:4" ht="15.75" customHeight="1">
      <c r="C424" s="7"/>
      <c r="D424" s="7"/>
    </row>
    <row r="425" spans="3:4" ht="15.75" customHeight="1">
      <c r="C425" s="7"/>
      <c r="D425" s="7"/>
    </row>
    <row r="426" spans="3:4" ht="15.75" customHeight="1">
      <c r="C426" s="7"/>
      <c r="D426" s="7"/>
    </row>
    <row r="427" spans="3:4" ht="15.75" customHeight="1">
      <c r="C427" s="7"/>
      <c r="D427" s="7"/>
    </row>
    <row r="428" spans="3:4" ht="15.75" customHeight="1">
      <c r="C428" s="7"/>
      <c r="D428" s="7"/>
    </row>
    <row r="429" spans="3:4" ht="15.75" customHeight="1">
      <c r="C429" s="7"/>
      <c r="D429" s="7"/>
    </row>
    <row r="430" spans="3:4" ht="15.75" customHeight="1">
      <c r="C430" s="7"/>
      <c r="D430" s="7"/>
    </row>
    <row r="431" spans="3:4" ht="15.75" customHeight="1">
      <c r="C431" s="7"/>
      <c r="D431" s="7"/>
    </row>
    <row r="432" spans="3:4" ht="15.75" customHeight="1">
      <c r="C432" s="7"/>
      <c r="D432" s="7"/>
    </row>
    <row r="433" spans="3:4" ht="15.75" customHeight="1">
      <c r="C433" s="7"/>
      <c r="D433" s="7"/>
    </row>
    <row r="434" spans="3:4" ht="15.75" customHeight="1">
      <c r="C434" s="7"/>
      <c r="D434" s="7"/>
    </row>
    <row r="435" spans="3:4" ht="15.75" customHeight="1">
      <c r="C435" s="7"/>
      <c r="D435" s="7"/>
    </row>
    <row r="436" spans="3:4" ht="15.75" customHeight="1">
      <c r="C436" s="7"/>
      <c r="D436" s="7"/>
    </row>
    <row r="437" spans="3:4" ht="15.75" customHeight="1">
      <c r="C437" s="7"/>
      <c r="D437" s="7"/>
    </row>
    <row r="438" spans="3:4" ht="15.75" customHeight="1">
      <c r="C438" s="7"/>
      <c r="D438" s="7"/>
    </row>
    <row r="439" spans="3:4" ht="15.75" customHeight="1">
      <c r="C439" s="7"/>
      <c r="D439" s="7"/>
    </row>
    <row r="440" spans="3:4" ht="15.75" customHeight="1">
      <c r="C440" s="7"/>
      <c r="D440" s="7"/>
    </row>
    <row r="441" spans="3:4" ht="15.75" customHeight="1">
      <c r="C441" s="7"/>
      <c r="D441" s="7"/>
    </row>
    <row r="442" spans="3:4" ht="15.75" customHeight="1">
      <c r="C442" s="7"/>
      <c r="D442" s="7"/>
    </row>
    <row r="443" spans="3:4" ht="15.75" customHeight="1">
      <c r="C443" s="7"/>
      <c r="D443" s="7"/>
    </row>
    <row r="444" spans="3:4" ht="15.75" customHeight="1">
      <c r="C444" s="7"/>
      <c r="D444" s="7"/>
    </row>
    <row r="445" spans="3:4" ht="15.75" customHeight="1">
      <c r="C445" s="7"/>
      <c r="D445" s="7"/>
    </row>
    <row r="446" spans="3:4" ht="15.75" customHeight="1">
      <c r="C446" s="7"/>
      <c r="D446" s="7"/>
    </row>
    <row r="447" spans="3:4" ht="15.75" customHeight="1">
      <c r="C447" s="7"/>
      <c r="D447" s="7"/>
    </row>
    <row r="448" spans="3:4" ht="15.75" customHeight="1">
      <c r="C448" s="7"/>
      <c r="D448" s="7"/>
    </row>
    <row r="449" spans="3:4" ht="15.75" customHeight="1">
      <c r="C449" s="7"/>
      <c r="D449" s="7"/>
    </row>
    <row r="450" spans="3:4" ht="15.75" customHeight="1">
      <c r="C450" s="7"/>
      <c r="D450" s="7"/>
    </row>
    <row r="451" spans="3:4" ht="15.75" customHeight="1">
      <c r="C451" s="7"/>
      <c r="D451" s="7"/>
    </row>
    <row r="452" spans="3:4" ht="15.75" customHeight="1">
      <c r="C452" s="7"/>
      <c r="D452" s="7"/>
    </row>
    <row r="453" spans="3:4" ht="15.75" customHeight="1">
      <c r="C453" s="7"/>
      <c r="D453" s="7"/>
    </row>
    <row r="454" spans="3:4" ht="15.75" customHeight="1">
      <c r="C454" s="7"/>
      <c r="D454" s="7"/>
    </row>
    <row r="455" spans="3:4" ht="15.75" customHeight="1">
      <c r="C455" s="7"/>
      <c r="D455" s="7"/>
    </row>
    <row r="456" spans="3:4" ht="15.75" customHeight="1">
      <c r="C456" s="7"/>
      <c r="D456" s="7"/>
    </row>
    <row r="457" spans="3:4" ht="15.75" customHeight="1">
      <c r="C457" s="7"/>
      <c r="D457" s="7"/>
    </row>
    <row r="458" spans="3:4" ht="15.75" customHeight="1">
      <c r="C458" s="7"/>
      <c r="D458" s="7"/>
    </row>
    <row r="459" spans="3:4" ht="15.75" customHeight="1">
      <c r="C459" s="7"/>
      <c r="D459" s="7"/>
    </row>
    <row r="460" spans="3:4" ht="15.75" customHeight="1">
      <c r="C460" s="7"/>
      <c r="D460" s="7"/>
    </row>
    <row r="461" spans="3:4" ht="15.75" customHeight="1">
      <c r="C461" s="7"/>
      <c r="D461" s="7"/>
    </row>
    <row r="462" spans="3:4" ht="15.75" customHeight="1">
      <c r="C462" s="7"/>
      <c r="D462" s="7"/>
    </row>
    <row r="463" spans="3:4" ht="15.75" customHeight="1">
      <c r="C463" s="7"/>
      <c r="D463" s="7"/>
    </row>
    <row r="464" spans="3:4" ht="15.75" customHeight="1">
      <c r="C464" s="7"/>
      <c r="D464" s="7"/>
    </row>
    <row r="465" spans="3:4" ht="15.75" customHeight="1">
      <c r="C465" s="7"/>
      <c r="D465" s="7"/>
    </row>
    <row r="466" spans="3:4" ht="15.75" customHeight="1">
      <c r="C466" s="7"/>
      <c r="D466" s="7"/>
    </row>
    <row r="467" spans="3:4" ht="15.75" customHeight="1">
      <c r="C467" s="7"/>
      <c r="D467" s="7"/>
    </row>
    <row r="468" spans="3:4" ht="15.75" customHeight="1">
      <c r="C468" s="7"/>
      <c r="D468" s="7"/>
    </row>
    <row r="469" spans="3:4" ht="15.75" customHeight="1">
      <c r="C469" s="7"/>
      <c r="D469" s="7"/>
    </row>
    <row r="470" spans="3:4" ht="15.75" customHeight="1">
      <c r="C470" s="7"/>
      <c r="D470" s="7"/>
    </row>
    <row r="471" spans="3:4" ht="15.75" customHeight="1">
      <c r="C471" s="7"/>
      <c r="D471" s="7"/>
    </row>
    <row r="472" spans="3:4" ht="15.75" customHeight="1">
      <c r="C472" s="7"/>
      <c r="D472" s="7"/>
    </row>
    <row r="473" spans="3:4" ht="15.75" customHeight="1">
      <c r="C473" s="7"/>
      <c r="D473" s="7"/>
    </row>
    <row r="474" spans="3:4" ht="15.75" customHeight="1">
      <c r="C474" s="7"/>
      <c r="D474" s="7"/>
    </row>
    <row r="475" spans="3:4" ht="15.75" customHeight="1">
      <c r="C475" s="7"/>
      <c r="D475" s="7"/>
    </row>
    <row r="476" spans="3:4" ht="15.75" customHeight="1">
      <c r="C476" s="7"/>
      <c r="D476" s="7"/>
    </row>
    <row r="477" spans="3:4" ht="15.75" customHeight="1">
      <c r="C477" s="7"/>
      <c r="D477" s="7"/>
    </row>
    <row r="478" spans="3:4" ht="15.75" customHeight="1">
      <c r="C478" s="7"/>
      <c r="D478" s="7"/>
    </row>
    <row r="479" spans="3:4" ht="15.75" customHeight="1">
      <c r="C479" s="7"/>
      <c r="D479" s="7"/>
    </row>
    <row r="480" spans="3:4" ht="15.75" customHeight="1">
      <c r="C480" s="7"/>
      <c r="D480" s="7"/>
    </row>
    <row r="481" spans="3:4" ht="15.75" customHeight="1">
      <c r="C481" s="7"/>
      <c r="D481" s="7"/>
    </row>
    <row r="482" spans="3:4" ht="15.75" customHeight="1">
      <c r="C482" s="7"/>
      <c r="D482" s="7"/>
    </row>
    <row r="483" spans="3:4" ht="15.75" customHeight="1">
      <c r="C483" s="7"/>
      <c r="D483" s="7"/>
    </row>
    <row r="484" spans="3:4" ht="15.75" customHeight="1">
      <c r="C484" s="7"/>
      <c r="D484" s="7"/>
    </row>
    <row r="485" spans="3:4" ht="15.75" customHeight="1">
      <c r="C485" s="7"/>
      <c r="D485" s="7"/>
    </row>
    <row r="486" spans="3:4" ht="15.75" customHeight="1">
      <c r="C486" s="7"/>
      <c r="D486" s="7"/>
    </row>
    <row r="487" spans="3:4" ht="15.75" customHeight="1">
      <c r="C487" s="7"/>
      <c r="D487" s="7"/>
    </row>
    <row r="488" spans="3:4" ht="15.75" customHeight="1">
      <c r="C488" s="7"/>
      <c r="D488" s="7"/>
    </row>
    <row r="489" spans="3:4" ht="15.75" customHeight="1">
      <c r="C489" s="7"/>
      <c r="D489" s="7"/>
    </row>
    <row r="490" spans="3:4" ht="15.75" customHeight="1">
      <c r="C490" s="7"/>
      <c r="D490" s="7"/>
    </row>
    <row r="491" spans="3:4" ht="15.75" customHeight="1">
      <c r="C491" s="7"/>
      <c r="D491" s="7"/>
    </row>
    <row r="492" spans="3:4" ht="15.75" customHeight="1">
      <c r="C492" s="7"/>
      <c r="D492" s="7"/>
    </row>
    <row r="493" spans="3:4" ht="15.75" customHeight="1">
      <c r="C493" s="7"/>
      <c r="D493" s="7"/>
    </row>
    <row r="494" spans="3:4" ht="15.75" customHeight="1">
      <c r="C494" s="7"/>
      <c r="D494" s="7"/>
    </row>
    <row r="495" spans="3:4" ht="15.75" customHeight="1">
      <c r="C495" s="7"/>
      <c r="D495" s="7"/>
    </row>
    <row r="496" spans="3:4" ht="15.75" customHeight="1">
      <c r="C496" s="7"/>
      <c r="D496" s="7"/>
    </row>
    <row r="497" spans="3:4" ht="15.75" customHeight="1">
      <c r="C497" s="7"/>
      <c r="D497" s="7"/>
    </row>
    <row r="498" spans="3:4" ht="15.75" customHeight="1">
      <c r="C498" s="7"/>
      <c r="D498" s="7"/>
    </row>
    <row r="499" spans="3:4" ht="15.75" customHeight="1">
      <c r="C499" s="7"/>
      <c r="D499" s="7"/>
    </row>
    <row r="500" spans="3:4" ht="15.75" customHeight="1">
      <c r="C500" s="7"/>
      <c r="D500" s="7"/>
    </row>
    <row r="501" spans="3:4" ht="15.75" customHeight="1">
      <c r="C501" s="7"/>
      <c r="D501" s="7"/>
    </row>
    <row r="502" spans="3:4" ht="15.75" customHeight="1">
      <c r="C502" s="7"/>
      <c r="D502" s="7"/>
    </row>
    <row r="503" spans="3:4" ht="15.75" customHeight="1">
      <c r="C503" s="7"/>
      <c r="D503" s="7"/>
    </row>
    <row r="504" spans="3:4" ht="15.75" customHeight="1">
      <c r="C504" s="7"/>
      <c r="D504" s="7"/>
    </row>
    <row r="505" spans="3:4" ht="15.75" customHeight="1">
      <c r="C505" s="7"/>
      <c r="D505" s="7"/>
    </row>
    <row r="506" spans="3:4" ht="15.75" customHeight="1">
      <c r="C506" s="7"/>
      <c r="D506" s="7"/>
    </row>
    <row r="507" spans="3:4" ht="15.75" customHeight="1">
      <c r="C507" s="7"/>
      <c r="D507" s="7"/>
    </row>
    <row r="508" spans="3:4" ht="15.75" customHeight="1">
      <c r="C508" s="7"/>
      <c r="D508" s="7"/>
    </row>
    <row r="509" spans="3:4" ht="15.75" customHeight="1">
      <c r="C509" s="7"/>
      <c r="D509" s="7"/>
    </row>
    <row r="510" spans="3:4" ht="15.75" customHeight="1">
      <c r="C510" s="7"/>
      <c r="D510" s="7"/>
    </row>
    <row r="511" spans="3:4" ht="15.75" customHeight="1">
      <c r="C511" s="7"/>
      <c r="D511" s="7"/>
    </row>
    <row r="512" spans="3:4" ht="15.75" customHeight="1">
      <c r="C512" s="7"/>
      <c r="D512" s="7"/>
    </row>
    <row r="513" spans="3:4" ht="15.75" customHeight="1">
      <c r="C513" s="7"/>
      <c r="D513" s="7"/>
    </row>
    <row r="514" spans="3:4" ht="15.75" customHeight="1">
      <c r="C514" s="7"/>
      <c r="D514" s="7"/>
    </row>
    <row r="515" spans="3:4" ht="15.75" customHeight="1">
      <c r="C515" s="7"/>
      <c r="D515" s="7"/>
    </row>
    <row r="516" spans="3:4" ht="15.75" customHeight="1">
      <c r="C516" s="7"/>
      <c r="D516" s="7"/>
    </row>
    <row r="517" spans="3:4" ht="15.75" customHeight="1">
      <c r="C517" s="7"/>
      <c r="D517" s="7"/>
    </row>
    <row r="518" spans="3:4" ht="15.75" customHeight="1">
      <c r="C518" s="7"/>
      <c r="D518" s="7"/>
    </row>
    <row r="519" spans="3:4" ht="15.75" customHeight="1">
      <c r="C519" s="7"/>
      <c r="D519" s="7"/>
    </row>
    <row r="520" spans="3:4" ht="15.75" customHeight="1">
      <c r="C520" s="7"/>
      <c r="D520" s="7"/>
    </row>
    <row r="521" spans="3:4" ht="15.75" customHeight="1">
      <c r="C521" s="7"/>
      <c r="D521" s="7"/>
    </row>
    <row r="522" spans="3:4" ht="15.75" customHeight="1">
      <c r="C522" s="7"/>
      <c r="D522" s="7"/>
    </row>
    <row r="523" spans="3:4" ht="15.75" customHeight="1">
      <c r="C523" s="7"/>
      <c r="D523" s="7"/>
    </row>
    <row r="524" spans="3:4" ht="15.75" customHeight="1">
      <c r="C524" s="7"/>
      <c r="D524" s="7"/>
    </row>
    <row r="525" spans="3:4" ht="15.75" customHeight="1">
      <c r="C525" s="7"/>
      <c r="D525" s="7"/>
    </row>
    <row r="526" spans="3:4" ht="15.75" customHeight="1">
      <c r="C526" s="7"/>
      <c r="D526" s="7"/>
    </row>
    <row r="527" spans="3:4" ht="15.75" customHeight="1">
      <c r="C527" s="7"/>
      <c r="D527" s="7"/>
    </row>
    <row r="528" spans="3:4" ht="15.75" customHeight="1">
      <c r="C528" s="7"/>
      <c r="D528" s="7"/>
    </row>
    <row r="529" spans="3:4" ht="15.75" customHeight="1">
      <c r="C529" s="7"/>
      <c r="D529" s="7"/>
    </row>
    <row r="530" spans="3:4" ht="15.75" customHeight="1">
      <c r="C530" s="7"/>
      <c r="D530" s="7"/>
    </row>
    <row r="531" spans="3:4" ht="15.75" customHeight="1">
      <c r="C531" s="7"/>
      <c r="D531" s="7"/>
    </row>
    <row r="532" spans="3:4" ht="15.75" customHeight="1">
      <c r="C532" s="7"/>
      <c r="D532" s="7"/>
    </row>
    <row r="533" spans="3:4" ht="15.75" customHeight="1">
      <c r="C533" s="7"/>
      <c r="D533" s="7"/>
    </row>
    <row r="534" spans="3:4" ht="15.75" customHeight="1">
      <c r="C534" s="7"/>
      <c r="D534" s="7"/>
    </row>
    <row r="535" spans="3:4" ht="15.75" customHeight="1">
      <c r="C535" s="7"/>
      <c r="D535" s="7"/>
    </row>
    <row r="536" spans="3:4" ht="15.75" customHeight="1">
      <c r="C536" s="7"/>
      <c r="D536" s="7"/>
    </row>
    <row r="537" spans="3:4" ht="15.75" customHeight="1">
      <c r="C537" s="7"/>
      <c r="D537" s="7"/>
    </row>
    <row r="538" spans="3:4" ht="15.75" customHeight="1">
      <c r="C538" s="7"/>
      <c r="D538" s="7"/>
    </row>
    <row r="539" spans="3:4" ht="15.75" customHeight="1">
      <c r="C539" s="7"/>
      <c r="D539" s="7"/>
    </row>
    <row r="540" spans="3:4" ht="15.75" customHeight="1">
      <c r="C540" s="7"/>
      <c r="D540" s="7"/>
    </row>
    <row r="541" spans="3:4" ht="15.75" customHeight="1">
      <c r="C541" s="7"/>
      <c r="D541" s="7"/>
    </row>
    <row r="542" spans="3:4" ht="15.75" customHeight="1">
      <c r="C542" s="7"/>
      <c r="D542" s="7"/>
    </row>
    <row r="543" spans="3:4" ht="15.75" customHeight="1">
      <c r="C543" s="7"/>
      <c r="D543" s="7"/>
    </row>
    <row r="544" spans="3:4" ht="15.75" customHeight="1">
      <c r="C544" s="7"/>
      <c r="D544" s="7"/>
    </row>
    <row r="545" spans="3:4" ht="15.75" customHeight="1">
      <c r="C545" s="7"/>
      <c r="D545" s="7"/>
    </row>
    <row r="546" spans="3:4" ht="15.75" customHeight="1">
      <c r="C546" s="7"/>
      <c r="D546" s="7"/>
    </row>
    <row r="547" spans="3:4" ht="15.75" customHeight="1">
      <c r="C547" s="7"/>
      <c r="D547" s="7"/>
    </row>
    <row r="548" spans="3:4" ht="15.75" customHeight="1">
      <c r="C548" s="7"/>
      <c r="D548" s="7"/>
    </row>
    <row r="549" spans="3:4" ht="15.75" customHeight="1">
      <c r="C549" s="7"/>
      <c r="D549" s="7"/>
    </row>
    <row r="550" spans="3:4" ht="15.75" customHeight="1">
      <c r="C550" s="7"/>
      <c r="D550" s="7"/>
    </row>
    <row r="551" spans="3:4" ht="15.75" customHeight="1">
      <c r="C551" s="7"/>
      <c r="D551" s="7"/>
    </row>
    <row r="552" spans="3:4" ht="15.75" customHeight="1">
      <c r="C552" s="7"/>
      <c r="D552" s="7"/>
    </row>
    <row r="553" spans="3:4" ht="15.75" customHeight="1">
      <c r="C553" s="7"/>
      <c r="D553" s="7"/>
    </row>
    <row r="554" spans="3:4" ht="15.75" customHeight="1">
      <c r="C554" s="7"/>
      <c r="D554" s="7"/>
    </row>
    <row r="555" spans="3:4" ht="15.75" customHeight="1">
      <c r="C555" s="7"/>
      <c r="D555" s="7"/>
    </row>
    <row r="556" spans="3:4" ht="15.75" customHeight="1">
      <c r="C556" s="7"/>
      <c r="D556" s="7"/>
    </row>
    <row r="557" spans="3:4" ht="15.75" customHeight="1">
      <c r="C557" s="7"/>
      <c r="D557" s="7"/>
    </row>
    <row r="558" spans="3:4" ht="15.75" customHeight="1">
      <c r="C558" s="7"/>
      <c r="D558" s="7"/>
    </row>
    <row r="559" spans="3:4" ht="15.75" customHeight="1">
      <c r="C559" s="7"/>
      <c r="D559" s="7"/>
    </row>
    <row r="560" spans="3:4" ht="15.75" customHeight="1">
      <c r="C560" s="7"/>
      <c r="D560" s="7"/>
    </row>
    <row r="561" spans="3:4" ht="15.75" customHeight="1">
      <c r="C561" s="7"/>
      <c r="D561" s="7"/>
    </row>
    <row r="562" spans="3:4" ht="15.75" customHeight="1">
      <c r="C562" s="7"/>
      <c r="D562" s="7"/>
    </row>
    <row r="563" spans="3:4" ht="15.75" customHeight="1">
      <c r="C563" s="7"/>
      <c r="D563" s="7"/>
    </row>
    <row r="564" spans="3:4" ht="15.75" customHeight="1">
      <c r="C564" s="7"/>
      <c r="D564" s="7"/>
    </row>
    <row r="565" spans="3:4" ht="15.75" customHeight="1">
      <c r="C565" s="7"/>
      <c r="D565" s="7"/>
    </row>
    <row r="566" spans="3:4" ht="15.75" customHeight="1">
      <c r="C566" s="7"/>
      <c r="D566" s="7"/>
    </row>
    <row r="567" spans="3:4" ht="15.75" customHeight="1">
      <c r="C567" s="7"/>
      <c r="D567" s="7"/>
    </row>
    <row r="568" spans="3:4" ht="15.75" customHeight="1">
      <c r="C568" s="7"/>
      <c r="D568" s="7"/>
    </row>
    <row r="569" spans="3:4" ht="15.75" customHeight="1">
      <c r="C569" s="7"/>
      <c r="D569" s="7"/>
    </row>
    <row r="570" spans="3:4" ht="15.75" customHeight="1">
      <c r="C570" s="7"/>
      <c r="D570" s="7"/>
    </row>
    <row r="571" spans="3:4" ht="15.75" customHeight="1">
      <c r="C571" s="7"/>
      <c r="D571" s="7"/>
    </row>
    <row r="572" spans="3:4" ht="15.75" customHeight="1">
      <c r="C572" s="7"/>
      <c r="D572" s="7"/>
    </row>
    <row r="573" spans="3:4" ht="15.75" customHeight="1">
      <c r="C573" s="7"/>
      <c r="D573" s="7"/>
    </row>
    <row r="574" spans="3:4" ht="15.75" customHeight="1">
      <c r="C574" s="7"/>
      <c r="D574" s="7"/>
    </row>
    <row r="575" spans="3:4" ht="15.75" customHeight="1">
      <c r="C575" s="7"/>
      <c r="D575" s="7"/>
    </row>
    <row r="576" spans="3:4" ht="15.75" customHeight="1">
      <c r="C576" s="7"/>
      <c r="D576" s="7"/>
    </row>
    <row r="577" spans="3:4" ht="15.75" customHeight="1">
      <c r="C577" s="7"/>
      <c r="D577" s="7"/>
    </row>
    <row r="578" spans="3:4" ht="15.75" customHeight="1">
      <c r="C578" s="7"/>
      <c r="D578" s="7"/>
    </row>
    <row r="579" spans="3:4" ht="15.75" customHeight="1">
      <c r="C579" s="7"/>
      <c r="D579" s="7"/>
    </row>
    <row r="580" spans="3:4" ht="15.75" customHeight="1">
      <c r="C580" s="7"/>
      <c r="D580" s="7"/>
    </row>
    <row r="581" spans="3:4" ht="15.75" customHeight="1">
      <c r="C581" s="7"/>
      <c r="D581" s="7"/>
    </row>
    <row r="582" spans="3:4" ht="15.75" customHeight="1">
      <c r="C582" s="7"/>
      <c r="D582" s="7"/>
    </row>
    <row r="583" spans="3:4" ht="15.75" customHeight="1">
      <c r="C583" s="7"/>
      <c r="D583" s="7"/>
    </row>
    <row r="584" spans="3:4" ht="15.75" customHeight="1">
      <c r="C584" s="7"/>
      <c r="D584" s="7"/>
    </row>
    <row r="585" spans="3:4" ht="15.75" customHeight="1">
      <c r="C585" s="7"/>
      <c r="D585" s="7"/>
    </row>
    <row r="586" spans="3:4" ht="15.75" customHeight="1">
      <c r="C586" s="7"/>
      <c r="D586" s="7"/>
    </row>
    <row r="587" spans="3:4" ht="15.75" customHeight="1">
      <c r="C587" s="7"/>
      <c r="D587" s="7"/>
    </row>
    <row r="588" spans="3:4" ht="15.75" customHeight="1">
      <c r="C588" s="7"/>
      <c r="D588" s="7"/>
    </row>
    <row r="589" spans="3:4" ht="15.75" customHeight="1">
      <c r="C589" s="7"/>
      <c r="D589" s="7"/>
    </row>
    <row r="590" spans="3:4" ht="15.75" customHeight="1">
      <c r="C590" s="7"/>
      <c r="D590" s="7"/>
    </row>
    <row r="591" spans="3:4" ht="15.75" customHeight="1">
      <c r="C591" s="7"/>
      <c r="D591" s="7"/>
    </row>
    <row r="592" spans="3:4" ht="15.75" customHeight="1">
      <c r="C592" s="7"/>
      <c r="D592" s="7"/>
    </row>
    <row r="593" spans="3:4" ht="15.75" customHeight="1">
      <c r="C593" s="7"/>
      <c r="D593" s="7"/>
    </row>
    <row r="594" spans="3:4" ht="15.75" customHeight="1">
      <c r="C594" s="7"/>
      <c r="D594" s="7"/>
    </row>
    <row r="595" spans="3:4" ht="15.75" customHeight="1">
      <c r="C595" s="7"/>
      <c r="D595" s="7"/>
    </row>
    <row r="596" spans="3:4" ht="15.75" customHeight="1">
      <c r="C596" s="7"/>
      <c r="D596" s="7"/>
    </row>
    <row r="597" spans="3:4" ht="15.75" customHeight="1">
      <c r="C597" s="7"/>
      <c r="D597" s="7"/>
    </row>
    <row r="598" spans="3:4" ht="15.75" customHeight="1">
      <c r="C598" s="7"/>
      <c r="D598" s="7"/>
    </row>
    <row r="599" spans="3:4" ht="15.75" customHeight="1">
      <c r="C599" s="7"/>
      <c r="D599" s="7"/>
    </row>
    <row r="600" spans="3:4" ht="15.75" customHeight="1">
      <c r="C600" s="7"/>
      <c r="D600" s="7"/>
    </row>
    <row r="601" spans="3:4" ht="15.75" customHeight="1">
      <c r="C601" s="7"/>
      <c r="D601" s="7"/>
    </row>
    <row r="602" spans="3:4" ht="15.75" customHeight="1">
      <c r="C602" s="7"/>
      <c r="D602" s="7"/>
    </row>
    <row r="603" spans="3:4" ht="15.75" customHeight="1">
      <c r="C603" s="7"/>
      <c r="D603" s="7"/>
    </row>
    <row r="604" spans="3:4" ht="15.75" customHeight="1">
      <c r="C604" s="7"/>
      <c r="D604" s="7"/>
    </row>
    <row r="605" spans="3:4" ht="15.75" customHeight="1">
      <c r="C605" s="7"/>
      <c r="D605" s="7"/>
    </row>
    <row r="606" spans="3:4" ht="15.75" customHeight="1">
      <c r="C606" s="7"/>
      <c r="D606" s="7"/>
    </row>
    <row r="607" spans="3:4" ht="15.75" customHeight="1">
      <c r="C607" s="7"/>
      <c r="D607" s="7"/>
    </row>
    <row r="608" spans="3:4" ht="15.75" customHeight="1">
      <c r="C608" s="7"/>
      <c r="D608" s="7"/>
    </row>
    <row r="609" spans="3:4" ht="15.75" customHeight="1">
      <c r="C609" s="7"/>
      <c r="D609" s="7"/>
    </row>
    <row r="610" spans="3:4" ht="15.75" customHeight="1">
      <c r="C610" s="7"/>
      <c r="D610" s="7"/>
    </row>
    <row r="611" spans="3:4" ht="15.75" customHeight="1">
      <c r="C611" s="7"/>
      <c r="D611" s="7"/>
    </row>
    <row r="612" spans="3:4" ht="15.75" customHeight="1">
      <c r="C612" s="7"/>
      <c r="D612" s="7"/>
    </row>
    <row r="613" spans="3:4" ht="15.75" customHeight="1">
      <c r="C613" s="7"/>
      <c r="D613" s="7"/>
    </row>
    <row r="614" spans="3:4" ht="15.75" customHeight="1">
      <c r="C614" s="7"/>
      <c r="D614" s="7"/>
    </row>
    <row r="615" spans="3:4" ht="15.75" customHeight="1">
      <c r="C615" s="7"/>
      <c r="D615" s="7"/>
    </row>
    <row r="616" spans="3:4" ht="15.75" customHeight="1">
      <c r="C616" s="7"/>
      <c r="D616" s="7"/>
    </row>
    <row r="617" spans="3:4" ht="15.75" customHeight="1">
      <c r="C617" s="7"/>
      <c r="D617" s="7"/>
    </row>
    <row r="618" spans="3:4" ht="15.75" customHeight="1">
      <c r="C618" s="7"/>
      <c r="D618" s="7"/>
    </row>
    <row r="619" spans="3:4" ht="15.75" customHeight="1">
      <c r="C619" s="7"/>
      <c r="D619" s="7"/>
    </row>
    <row r="620" spans="3:4" ht="15.75" customHeight="1">
      <c r="C620" s="7"/>
      <c r="D620" s="7"/>
    </row>
    <row r="621" spans="3:4" ht="15.75" customHeight="1">
      <c r="C621" s="7"/>
      <c r="D621" s="7"/>
    </row>
    <row r="622" spans="3:4" ht="15.75" customHeight="1">
      <c r="C622" s="7"/>
      <c r="D622" s="7"/>
    </row>
    <row r="623" spans="3:4" ht="15.75" customHeight="1">
      <c r="C623" s="7"/>
      <c r="D623" s="7"/>
    </row>
    <row r="624" spans="3:4" ht="15.75" customHeight="1">
      <c r="C624" s="7"/>
      <c r="D624" s="7"/>
    </row>
    <row r="625" spans="3:4" ht="15.75" customHeight="1">
      <c r="C625" s="7"/>
      <c r="D625" s="7"/>
    </row>
    <row r="626" spans="3:4" ht="15.75" customHeight="1">
      <c r="C626" s="7"/>
      <c r="D626" s="7"/>
    </row>
    <row r="627" spans="3:4" ht="15.75" customHeight="1">
      <c r="C627" s="7"/>
      <c r="D627" s="7"/>
    </row>
    <row r="628" spans="3:4" ht="15.75" customHeight="1">
      <c r="C628" s="7"/>
      <c r="D628" s="7"/>
    </row>
    <row r="629" spans="3:4" ht="15.75" customHeight="1">
      <c r="C629" s="7"/>
      <c r="D629" s="7"/>
    </row>
    <row r="630" spans="3:4" ht="15.75" customHeight="1">
      <c r="C630" s="7"/>
      <c r="D630" s="7"/>
    </row>
    <row r="631" spans="3:4" ht="15.75" customHeight="1">
      <c r="C631" s="7"/>
      <c r="D631" s="7"/>
    </row>
    <row r="632" spans="3:4" ht="15.75" customHeight="1">
      <c r="C632" s="7"/>
      <c r="D632" s="7"/>
    </row>
    <row r="633" spans="3:4" ht="15.75" customHeight="1">
      <c r="C633" s="7"/>
      <c r="D633" s="7"/>
    </row>
    <row r="634" spans="3:4" ht="15.75" customHeight="1">
      <c r="C634" s="7"/>
      <c r="D634" s="7"/>
    </row>
    <row r="635" spans="3:4" ht="15.75" customHeight="1">
      <c r="C635" s="7"/>
      <c r="D635" s="7"/>
    </row>
    <row r="636" spans="3:4" ht="15.75" customHeight="1">
      <c r="C636" s="7"/>
      <c r="D636" s="7"/>
    </row>
    <row r="637" spans="3:4" ht="15.75" customHeight="1">
      <c r="C637" s="7"/>
      <c r="D637" s="7"/>
    </row>
    <row r="638" spans="3:4" ht="15.75" customHeight="1">
      <c r="C638" s="7"/>
      <c r="D638" s="7"/>
    </row>
    <row r="639" spans="3:4" ht="15.75" customHeight="1">
      <c r="C639" s="7"/>
      <c r="D639" s="7"/>
    </row>
    <row r="640" spans="3:4" ht="15.75" customHeight="1">
      <c r="C640" s="7"/>
      <c r="D640" s="7"/>
    </row>
    <row r="641" spans="3:4" ht="15.75" customHeight="1">
      <c r="C641" s="7"/>
      <c r="D641" s="7"/>
    </row>
    <row r="642" spans="3:4" ht="15.75" customHeight="1">
      <c r="C642" s="7"/>
      <c r="D642" s="7"/>
    </row>
    <row r="643" spans="3:4" ht="15.75" customHeight="1">
      <c r="C643" s="7"/>
      <c r="D643" s="7"/>
    </row>
    <row r="644" spans="3:4" ht="15.75" customHeight="1">
      <c r="C644" s="7"/>
      <c r="D644" s="7"/>
    </row>
    <row r="645" spans="3:4" ht="15.75" customHeight="1">
      <c r="C645" s="7"/>
      <c r="D645" s="7"/>
    </row>
    <row r="646" spans="3:4" ht="15.75" customHeight="1">
      <c r="C646" s="7"/>
      <c r="D646" s="7"/>
    </row>
    <row r="647" spans="3:4" ht="15.75" customHeight="1">
      <c r="C647" s="7"/>
      <c r="D647" s="7"/>
    </row>
    <row r="648" spans="3:4" ht="15.75" customHeight="1">
      <c r="C648" s="7"/>
      <c r="D648" s="7"/>
    </row>
    <row r="649" spans="3:4" ht="15.75" customHeight="1">
      <c r="C649" s="7"/>
      <c r="D649" s="7"/>
    </row>
    <row r="650" spans="3:4" ht="15.75" customHeight="1">
      <c r="C650" s="7"/>
      <c r="D650" s="7"/>
    </row>
    <row r="651" spans="3:4" ht="15.75" customHeight="1">
      <c r="C651" s="7"/>
      <c r="D651" s="7"/>
    </row>
    <row r="652" spans="3:4" ht="15.75" customHeight="1">
      <c r="C652" s="7"/>
      <c r="D652" s="7"/>
    </row>
    <row r="653" spans="3:4" ht="15.75" customHeight="1">
      <c r="C653" s="7"/>
      <c r="D653" s="7"/>
    </row>
    <row r="654" spans="3:4" ht="15.75" customHeight="1">
      <c r="C654" s="7"/>
      <c r="D654" s="7"/>
    </row>
    <row r="655" spans="3:4" ht="15.75" customHeight="1">
      <c r="C655" s="7"/>
      <c r="D655" s="7"/>
    </row>
    <row r="656" spans="3:4" ht="15.75" customHeight="1">
      <c r="C656" s="7"/>
      <c r="D656" s="7"/>
    </row>
    <row r="657" spans="3:4" ht="15.75" customHeight="1">
      <c r="C657" s="7"/>
      <c r="D657" s="7"/>
    </row>
    <row r="658" spans="3:4" ht="15.75" customHeight="1">
      <c r="C658" s="7"/>
      <c r="D658" s="7"/>
    </row>
    <row r="659" spans="3:4" ht="15.75" customHeight="1">
      <c r="C659" s="7"/>
      <c r="D659" s="7"/>
    </row>
    <row r="660" spans="3:4" ht="15.75" customHeight="1">
      <c r="C660" s="7"/>
      <c r="D660" s="7"/>
    </row>
    <row r="661" spans="3:4" ht="15.75" customHeight="1">
      <c r="C661" s="7"/>
      <c r="D661" s="7"/>
    </row>
    <row r="662" spans="3:4" ht="15.75" customHeight="1">
      <c r="C662" s="7"/>
      <c r="D662" s="7"/>
    </row>
    <row r="663" spans="3:4" ht="15.75" customHeight="1">
      <c r="C663" s="7"/>
      <c r="D663" s="7"/>
    </row>
    <row r="664" spans="3:4" ht="15.75" customHeight="1">
      <c r="C664" s="7"/>
      <c r="D664" s="7"/>
    </row>
    <row r="665" spans="3:4" ht="15.75" customHeight="1">
      <c r="C665" s="7"/>
      <c r="D665" s="7"/>
    </row>
    <row r="666" spans="3:4" ht="15.75" customHeight="1">
      <c r="C666" s="7"/>
      <c r="D666" s="7"/>
    </row>
    <row r="667" spans="3:4" ht="15.75" customHeight="1">
      <c r="C667" s="7"/>
      <c r="D667" s="7"/>
    </row>
    <row r="668" spans="3:4" ht="15.75" customHeight="1">
      <c r="C668" s="7"/>
      <c r="D668" s="7"/>
    </row>
    <row r="669" spans="3:4" ht="15.75" customHeight="1">
      <c r="C669" s="7"/>
      <c r="D669" s="7"/>
    </row>
    <row r="670" spans="3:4" ht="15.75" customHeight="1">
      <c r="C670" s="7"/>
      <c r="D670" s="7"/>
    </row>
    <row r="671" spans="3:4" ht="15.75" customHeight="1">
      <c r="C671" s="7"/>
      <c r="D671" s="7"/>
    </row>
    <row r="672" spans="3:4" ht="15.75" customHeight="1">
      <c r="C672" s="7"/>
      <c r="D672" s="7"/>
    </row>
    <row r="673" spans="3:4" ht="15.75" customHeight="1">
      <c r="C673" s="7"/>
      <c r="D673" s="7"/>
    </row>
    <row r="674" spans="3:4" ht="15.75" customHeight="1">
      <c r="C674" s="7"/>
      <c r="D674" s="7"/>
    </row>
    <row r="675" spans="3:4" ht="15.75" customHeight="1">
      <c r="C675" s="7"/>
      <c r="D675" s="7"/>
    </row>
    <row r="676" spans="3:4" ht="15.75" customHeight="1">
      <c r="C676" s="7"/>
      <c r="D676" s="7"/>
    </row>
    <row r="677" spans="3:4" ht="15.75" customHeight="1">
      <c r="C677" s="7"/>
      <c r="D677" s="7"/>
    </row>
    <row r="678" spans="3:4" ht="15.75" customHeight="1">
      <c r="C678" s="7"/>
      <c r="D678" s="7"/>
    </row>
    <row r="679" spans="3:4" ht="15.75" customHeight="1">
      <c r="C679" s="7"/>
      <c r="D679" s="7"/>
    </row>
    <row r="680" spans="3:4" ht="15.75" customHeight="1">
      <c r="C680" s="7"/>
      <c r="D680" s="7"/>
    </row>
    <row r="681" spans="3:4" ht="15.75" customHeight="1">
      <c r="C681" s="7"/>
      <c r="D681" s="7"/>
    </row>
    <row r="682" spans="3:4" ht="15.75" customHeight="1">
      <c r="C682" s="7"/>
      <c r="D682" s="7"/>
    </row>
    <row r="683" spans="3:4" ht="15.75" customHeight="1">
      <c r="C683" s="7"/>
      <c r="D683" s="7"/>
    </row>
    <row r="684" spans="3:4" ht="15.75" customHeight="1">
      <c r="C684" s="7"/>
      <c r="D684" s="7"/>
    </row>
    <row r="685" spans="3:4" ht="15.75" customHeight="1">
      <c r="C685" s="7"/>
      <c r="D685" s="7"/>
    </row>
    <row r="686" spans="3:4" ht="15.75" customHeight="1">
      <c r="C686" s="7"/>
      <c r="D686" s="7"/>
    </row>
    <row r="687" spans="3:4" ht="15.75" customHeight="1">
      <c r="C687" s="7"/>
      <c r="D687" s="7"/>
    </row>
    <row r="688" spans="3:4" ht="15.75" customHeight="1">
      <c r="C688" s="7"/>
      <c r="D688" s="7"/>
    </row>
    <row r="689" spans="3:4" ht="15.75" customHeight="1">
      <c r="C689" s="7"/>
      <c r="D689" s="7"/>
    </row>
    <row r="690" spans="3:4" ht="15.75" customHeight="1">
      <c r="C690" s="7"/>
      <c r="D690" s="7"/>
    </row>
    <row r="691" spans="3:4" ht="15.75" customHeight="1">
      <c r="C691" s="7"/>
      <c r="D691" s="7"/>
    </row>
    <row r="692" spans="3:4" ht="15.75" customHeight="1">
      <c r="C692" s="7"/>
      <c r="D692" s="7"/>
    </row>
    <row r="693" spans="3:4" ht="15.75" customHeight="1">
      <c r="C693" s="7"/>
      <c r="D693" s="7"/>
    </row>
    <row r="694" spans="3:4" ht="15.75" customHeight="1">
      <c r="C694" s="7"/>
      <c r="D694" s="7"/>
    </row>
    <row r="695" spans="3:4" ht="15.75" customHeight="1">
      <c r="C695" s="7"/>
      <c r="D695" s="7"/>
    </row>
    <row r="696" spans="3:4" ht="15.75" customHeight="1">
      <c r="C696" s="7"/>
      <c r="D696" s="7"/>
    </row>
    <row r="697" spans="3:4" ht="15.75" customHeight="1">
      <c r="C697" s="7"/>
      <c r="D697" s="7"/>
    </row>
    <row r="698" spans="3:4" ht="15.75" customHeight="1">
      <c r="C698" s="7"/>
      <c r="D698" s="7"/>
    </row>
    <row r="699" spans="3:4" ht="15.75" customHeight="1">
      <c r="C699" s="7"/>
      <c r="D699" s="7"/>
    </row>
    <row r="700" spans="3:4" ht="15.75" customHeight="1">
      <c r="C700" s="7"/>
      <c r="D700" s="7"/>
    </row>
    <row r="701" spans="3:4" ht="15.75" customHeight="1">
      <c r="C701" s="7"/>
      <c r="D701" s="7"/>
    </row>
    <row r="702" spans="3:4" ht="15.75" customHeight="1">
      <c r="C702" s="7"/>
      <c r="D702" s="7"/>
    </row>
    <row r="703" spans="3:4" ht="15.75" customHeight="1">
      <c r="C703" s="7"/>
      <c r="D703" s="7"/>
    </row>
    <row r="704" spans="3:4" ht="15.75" customHeight="1">
      <c r="C704" s="7"/>
      <c r="D704" s="7"/>
    </row>
    <row r="705" spans="3:4" ht="15.75" customHeight="1">
      <c r="C705" s="7"/>
      <c r="D705" s="7"/>
    </row>
    <row r="706" spans="3:4" ht="15.75" customHeight="1">
      <c r="C706" s="7"/>
      <c r="D706" s="7"/>
    </row>
    <row r="707" spans="3:4" ht="15.75" customHeight="1">
      <c r="C707" s="7"/>
      <c r="D707" s="7"/>
    </row>
    <row r="708" spans="3:4" ht="15.75" customHeight="1">
      <c r="C708" s="7"/>
      <c r="D708" s="7"/>
    </row>
    <row r="709" spans="3:4" ht="15.75" customHeight="1">
      <c r="C709" s="7"/>
      <c r="D709" s="7"/>
    </row>
    <row r="710" spans="3:4" ht="15.75" customHeight="1">
      <c r="C710" s="7"/>
      <c r="D710" s="7"/>
    </row>
    <row r="711" spans="3:4" ht="15.75" customHeight="1">
      <c r="C711" s="7"/>
      <c r="D711" s="7"/>
    </row>
    <row r="712" spans="3:4" ht="15.75" customHeight="1">
      <c r="C712" s="7"/>
      <c r="D712" s="7"/>
    </row>
    <row r="713" spans="3:4" ht="15.75" customHeight="1">
      <c r="C713" s="7"/>
      <c r="D713" s="7"/>
    </row>
    <row r="714" spans="3:4" ht="15.75" customHeight="1">
      <c r="C714" s="7"/>
      <c r="D714" s="7"/>
    </row>
    <row r="715" spans="3:4" ht="15.75" customHeight="1">
      <c r="C715" s="7"/>
      <c r="D715" s="7"/>
    </row>
    <row r="716" spans="3:4" ht="15.75" customHeight="1">
      <c r="C716" s="7"/>
      <c r="D716" s="7"/>
    </row>
    <row r="717" spans="3:4" ht="15.75" customHeight="1">
      <c r="C717" s="7"/>
      <c r="D717" s="7"/>
    </row>
    <row r="718" spans="3:4" ht="15.75" customHeight="1">
      <c r="C718" s="7"/>
      <c r="D718" s="7"/>
    </row>
    <row r="719" spans="3:4" ht="15.75" customHeight="1">
      <c r="C719" s="7"/>
      <c r="D719" s="7"/>
    </row>
    <row r="720" spans="3:4" ht="15.75" customHeight="1">
      <c r="C720" s="7"/>
      <c r="D720" s="7"/>
    </row>
    <row r="721" spans="3:4" ht="15.75" customHeight="1">
      <c r="C721" s="7"/>
      <c r="D721" s="7"/>
    </row>
    <row r="722" spans="3:4" ht="15.75" customHeight="1">
      <c r="C722" s="7"/>
      <c r="D722" s="7"/>
    </row>
    <row r="723" spans="3:4" ht="15.75" customHeight="1">
      <c r="C723" s="7"/>
      <c r="D723" s="7"/>
    </row>
    <row r="724" spans="3:4" ht="15.75" customHeight="1">
      <c r="C724" s="7"/>
      <c r="D724" s="7"/>
    </row>
    <row r="725" spans="3:4" ht="15.75" customHeight="1">
      <c r="C725" s="7"/>
      <c r="D725" s="7"/>
    </row>
    <row r="726" spans="3:4" ht="15.75" customHeight="1">
      <c r="C726" s="7"/>
      <c r="D726" s="7"/>
    </row>
    <row r="727" spans="3:4" ht="15.75" customHeight="1">
      <c r="C727" s="7"/>
      <c r="D727" s="7"/>
    </row>
    <row r="728" spans="3:4" ht="15.75" customHeight="1">
      <c r="C728" s="7"/>
      <c r="D728" s="7"/>
    </row>
    <row r="729" spans="3:4" ht="15.75" customHeight="1">
      <c r="C729" s="7"/>
      <c r="D729" s="7"/>
    </row>
    <row r="730" spans="3:4" ht="15.75" customHeight="1">
      <c r="C730" s="7"/>
      <c r="D730" s="7"/>
    </row>
    <row r="731" spans="3:4" ht="15.75" customHeight="1">
      <c r="C731" s="7"/>
      <c r="D731" s="7"/>
    </row>
    <row r="732" spans="3:4" ht="15.75" customHeight="1">
      <c r="C732" s="7"/>
      <c r="D732" s="7"/>
    </row>
    <row r="733" spans="3:4" ht="15.75" customHeight="1">
      <c r="C733" s="7"/>
      <c r="D733" s="7"/>
    </row>
    <row r="734" spans="3:4" ht="15.75" customHeight="1">
      <c r="C734" s="7"/>
      <c r="D734" s="7"/>
    </row>
    <row r="735" spans="3:4" ht="15.75" customHeight="1">
      <c r="C735" s="7"/>
      <c r="D735" s="7"/>
    </row>
    <row r="736" spans="3:4" ht="15.75" customHeight="1">
      <c r="C736" s="7"/>
      <c r="D736" s="7"/>
    </row>
    <row r="737" spans="3:4" ht="15.75" customHeight="1">
      <c r="C737" s="7"/>
      <c r="D737" s="7"/>
    </row>
    <row r="738" spans="3:4" ht="15.75" customHeight="1">
      <c r="C738" s="7"/>
      <c r="D738" s="7"/>
    </row>
    <row r="739" spans="3:4" ht="15.75" customHeight="1">
      <c r="C739" s="7"/>
      <c r="D739" s="7"/>
    </row>
    <row r="740" spans="3:4" ht="15.75" customHeight="1">
      <c r="C740" s="7"/>
      <c r="D740" s="7"/>
    </row>
    <row r="741" spans="3:4" ht="15.75" customHeight="1">
      <c r="C741" s="7"/>
      <c r="D741" s="7"/>
    </row>
    <row r="742" spans="3:4" ht="15.75" customHeight="1">
      <c r="C742" s="7"/>
      <c r="D742" s="7"/>
    </row>
    <row r="743" spans="3:4" ht="15.75" customHeight="1">
      <c r="C743" s="7"/>
      <c r="D743" s="7"/>
    </row>
    <row r="744" spans="3:4" ht="15.75" customHeight="1">
      <c r="C744" s="7"/>
      <c r="D744" s="7"/>
    </row>
    <row r="745" spans="3:4" ht="15.75" customHeight="1">
      <c r="C745" s="7"/>
      <c r="D745" s="7"/>
    </row>
    <row r="746" spans="3:4" ht="15.75" customHeight="1">
      <c r="C746" s="7"/>
      <c r="D746" s="7"/>
    </row>
    <row r="747" spans="3:4" ht="15.75" customHeight="1">
      <c r="C747" s="7"/>
      <c r="D747" s="7"/>
    </row>
    <row r="748" spans="3:4" ht="15.75" customHeight="1">
      <c r="C748" s="7"/>
      <c r="D748" s="7"/>
    </row>
    <row r="749" spans="3:4" ht="15.75" customHeight="1">
      <c r="C749" s="7"/>
      <c r="D749" s="7"/>
    </row>
    <row r="750" spans="3:4" ht="15.75" customHeight="1">
      <c r="C750" s="7"/>
      <c r="D750" s="7"/>
    </row>
    <row r="751" spans="3:4" ht="15.75" customHeight="1">
      <c r="C751" s="7"/>
      <c r="D751" s="7"/>
    </row>
    <row r="752" spans="3:4" ht="15.75" customHeight="1">
      <c r="C752" s="7"/>
      <c r="D752" s="7"/>
    </row>
    <row r="753" spans="3:4" ht="15.75" customHeight="1">
      <c r="C753" s="7"/>
      <c r="D753" s="7"/>
    </row>
    <row r="754" spans="3:4" ht="15.75" customHeight="1">
      <c r="C754" s="7"/>
      <c r="D754" s="7"/>
    </row>
    <row r="755" spans="3:4" ht="15.75" customHeight="1">
      <c r="C755" s="7"/>
      <c r="D755" s="7"/>
    </row>
    <row r="756" spans="3:4" ht="15.75" customHeight="1">
      <c r="C756" s="7"/>
      <c r="D756" s="7"/>
    </row>
    <row r="757" spans="3:4" ht="15.75" customHeight="1">
      <c r="C757" s="7"/>
      <c r="D757" s="7"/>
    </row>
    <row r="758" spans="3:4" ht="15.75" customHeight="1">
      <c r="C758" s="7"/>
      <c r="D758" s="7"/>
    </row>
    <row r="759" spans="3:4" ht="15.75" customHeight="1">
      <c r="C759" s="7"/>
      <c r="D759" s="7"/>
    </row>
    <row r="760" spans="3:4" ht="15.75" customHeight="1">
      <c r="C760" s="7"/>
      <c r="D760" s="7"/>
    </row>
    <row r="761" spans="3:4" ht="15.75" customHeight="1">
      <c r="C761" s="7"/>
      <c r="D761" s="7"/>
    </row>
    <row r="762" spans="3:4" ht="15.75" customHeight="1">
      <c r="C762" s="7"/>
      <c r="D762" s="7"/>
    </row>
    <row r="763" spans="3:4" ht="15.75" customHeight="1">
      <c r="C763" s="7"/>
      <c r="D763" s="7"/>
    </row>
    <row r="764" spans="3:4" ht="15.75" customHeight="1">
      <c r="C764" s="7"/>
      <c r="D764" s="7"/>
    </row>
    <row r="765" spans="3:4" ht="15.75" customHeight="1">
      <c r="C765" s="7"/>
      <c r="D765" s="7"/>
    </row>
    <row r="766" spans="3:4" ht="15.75" customHeight="1">
      <c r="C766" s="7"/>
      <c r="D766" s="7"/>
    </row>
    <row r="767" spans="3:4" ht="15.75" customHeight="1">
      <c r="C767" s="7"/>
      <c r="D767" s="7"/>
    </row>
    <row r="768" spans="3:4" ht="15.75" customHeight="1">
      <c r="C768" s="7"/>
      <c r="D768" s="7"/>
    </row>
    <row r="769" spans="3:4" ht="15.75" customHeight="1">
      <c r="C769" s="7"/>
      <c r="D769" s="7"/>
    </row>
    <row r="770" spans="3:4" ht="15.75" customHeight="1">
      <c r="C770" s="7"/>
      <c r="D770" s="7"/>
    </row>
    <row r="771" spans="3:4" ht="15.75" customHeight="1">
      <c r="C771" s="7"/>
      <c r="D771" s="7"/>
    </row>
    <row r="772" spans="3:4" ht="15.75" customHeight="1">
      <c r="C772" s="7"/>
      <c r="D772" s="7"/>
    </row>
    <row r="773" spans="3:4" ht="15.75" customHeight="1">
      <c r="C773" s="7"/>
      <c r="D773" s="7"/>
    </row>
    <row r="774" spans="3:4" ht="15.75" customHeight="1">
      <c r="C774" s="7"/>
      <c r="D774" s="7"/>
    </row>
    <row r="775" spans="3:4" ht="15.75" customHeight="1">
      <c r="C775" s="7"/>
      <c r="D775" s="7"/>
    </row>
    <row r="776" spans="3:4" ht="15.75" customHeight="1">
      <c r="C776" s="7"/>
      <c r="D776" s="7"/>
    </row>
    <row r="777" spans="3:4" ht="15.75" customHeight="1">
      <c r="C777" s="7"/>
      <c r="D777" s="7"/>
    </row>
    <row r="778" spans="3:4" ht="15.75" customHeight="1">
      <c r="C778" s="7"/>
      <c r="D778" s="7"/>
    </row>
    <row r="779" spans="3:4" ht="15.75" customHeight="1">
      <c r="C779" s="7"/>
      <c r="D779" s="7"/>
    </row>
    <row r="780" spans="3:4" ht="15.75" customHeight="1">
      <c r="C780" s="7"/>
      <c r="D780" s="7"/>
    </row>
    <row r="781" spans="3:4" ht="15.75" customHeight="1">
      <c r="C781" s="7"/>
      <c r="D781" s="7"/>
    </row>
    <row r="782" spans="3:4" ht="15.75" customHeight="1">
      <c r="C782" s="7"/>
      <c r="D782" s="7"/>
    </row>
    <row r="783" spans="3:4" ht="15.75" customHeight="1">
      <c r="C783" s="7"/>
      <c r="D783" s="7"/>
    </row>
    <row r="784" spans="3:4" ht="15.75" customHeight="1">
      <c r="C784" s="7"/>
      <c r="D784" s="7"/>
    </row>
    <row r="785" spans="3:4" ht="15.75" customHeight="1">
      <c r="C785" s="7"/>
      <c r="D785" s="7"/>
    </row>
    <row r="786" spans="3:4" ht="15.75" customHeight="1">
      <c r="C786" s="7"/>
      <c r="D786" s="7"/>
    </row>
    <row r="787" spans="3:4" ht="15.75" customHeight="1">
      <c r="C787" s="7"/>
      <c r="D787" s="7"/>
    </row>
    <row r="788" spans="3:4" ht="15.75" customHeight="1">
      <c r="C788" s="7"/>
      <c r="D788" s="7"/>
    </row>
    <row r="789" spans="3:4" ht="15.75" customHeight="1">
      <c r="C789" s="7"/>
      <c r="D789" s="7"/>
    </row>
    <row r="790" spans="3:4" ht="15.75" customHeight="1">
      <c r="C790" s="7"/>
      <c r="D790" s="7"/>
    </row>
    <row r="791" spans="3:4" ht="15.75" customHeight="1">
      <c r="C791" s="7"/>
      <c r="D791" s="7"/>
    </row>
    <row r="792" spans="3:4" ht="15.75" customHeight="1">
      <c r="C792" s="7"/>
      <c r="D792" s="7"/>
    </row>
    <row r="793" spans="3:4" ht="15.75" customHeight="1">
      <c r="C793" s="7"/>
      <c r="D793" s="7"/>
    </row>
    <row r="794" spans="3:4" ht="15.75" customHeight="1">
      <c r="C794" s="7"/>
      <c r="D794" s="7"/>
    </row>
    <row r="795" spans="3:4" ht="15.75" customHeight="1">
      <c r="C795" s="7"/>
      <c r="D795" s="7"/>
    </row>
    <row r="796" spans="3:4" ht="15.75" customHeight="1">
      <c r="C796" s="7"/>
      <c r="D796" s="7"/>
    </row>
    <row r="797" spans="3:4" ht="15.75" customHeight="1">
      <c r="C797" s="7"/>
      <c r="D797" s="7"/>
    </row>
    <row r="798" spans="3:4" ht="15.75" customHeight="1">
      <c r="C798" s="7"/>
      <c r="D798" s="7"/>
    </row>
    <row r="799" spans="3:4" ht="15.75" customHeight="1">
      <c r="C799" s="7"/>
      <c r="D799" s="7"/>
    </row>
    <row r="800" spans="3:4" ht="15.75" customHeight="1">
      <c r="C800" s="7"/>
      <c r="D800" s="7"/>
    </row>
    <row r="801" spans="3:4" ht="15.75" customHeight="1">
      <c r="C801" s="7"/>
      <c r="D801" s="7"/>
    </row>
    <row r="802" spans="3:4" ht="15.75" customHeight="1">
      <c r="C802" s="7"/>
      <c r="D802" s="7"/>
    </row>
    <row r="803" spans="3:4" ht="15.75" customHeight="1">
      <c r="C803" s="7"/>
      <c r="D803" s="7"/>
    </row>
    <row r="804" spans="3:4" ht="15.75" customHeight="1">
      <c r="C804" s="7"/>
      <c r="D804" s="7"/>
    </row>
    <row r="805" spans="3:4" ht="15.75" customHeight="1">
      <c r="C805" s="7"/>
      <c r="D805" s="7"/>
    </row>
    <row r="806" spans="3:4" ht="15.75" customHeight="1">
      <c r="C806" s="7"/>
      <c r="D806" s="7"/>
    </row>
    <row r="807" spans="3:4" ht="15.75" customHeight="1">
      <c r="C807" s="7"/>
      <c r="D807" s="7"/>
    </row>
    <row r="808" spans="3:4" ht="15.75" customHeight="1">
      <c r="C808" s="7"/>
      <c r="D808" s="7"/>
    </row>
    <row r="809" spans="3:4" ht="15.75" customHeight="1">
      <c r="C809" s="7"/>
      <c r="D809" s="7"/>
    </row>
    <row r="810" spans="3:4" ht="15.75" customHeight="1">
      <c r="C810" s="7"/>
      <c r="D810" s="7"/>
    </row>
    <row r="811" spans="3:4" ht="15.75" customHeight="1">
      <c r="C811" s="7"/>
      <c r="D811" s="7"/>
    </row>
    <row r="812" spans="3:4" ht="15.75" customHeight="1">
      <c r="C812" s="7"/>
      <c r="D812" s="7"/>
    </row>
    <row r="813" spans="3:4" ht="15.75" customHeight="1">
      <c r="C813" s="7"/>
      <c r="D813" s="7"/>
    </row>
    <row r="814" spans="3:4" ht="15.75" customHeight="1">
      <c r="C814" s="7"/>
      <c r="D814" s="7"/>
    </row>
    <row r="815" spans="3:4" ht="15.75" customHeight="1">
      <c r="C815" s="7"/>
      <c r="D815" s="7"/>
    </row>
    <row r="816" spans="3:4" ht="15.75" customHeight="1">
      <c r="C816" s="7"/>
      <c r="D816" s="7"/>
    </row>
    <row r="817" spans="3:4" ht="15.75" customHeight="1">
      <c r="C817" s="7"/>
      <c r="D817" s="7"/>
    </row>
    <row r="818" spans="3:4" ht="15.75" customHeight="1">
      <c r="C818" s="7"/>
      <c r="D818" s="7"/>
    </row>
    <row r="819" spans="3:4" ht="15.75" customHeight="1">
      <c r="C819" s="7"/>
      <c r="D819" s="7"/>
    </row>
    <row r="820" spans="3:4" ht="15.75" customHeight="1">
      <c r="C820" s="7"/>
      <c r="D820" s="7"/>
    </row>
    <row r="821" spans="3:4" ht="15.75" customHeight="1">
      <c r="C821" s="7"/>
      <c r="D821" s="7"/>
    </row>
    <row r="822" spans="3:4" ht="15.75" customHeight="1">
      <c r="C822" s="7"/>
      <c r="D822" s="7"/>
    </row>
    <row r="823" spans="3:4" ht="15.75" customHeight="1">
      <c r="C823" s="7"/>
      <c r="D823" s="7"/>
    </row>
    <row r="824" spans="3:4" ht="15.75" customHeight="1">
      <c r="C824" s="7"/>
      <c r="D824" s="7"/>
    </row>
    <row r="825" spans="3:4" ht="15.75" customHeight="1">
      <c r="C825" s="7"/>
      <c r="D825" s="7"/>
    </row>
    <row r="826" spans="3:4" ht="15.75" customHeight="1">
      <c r="C826" s="7"/>
      <c r="D826" s="7"/>
    </row>
    <row r="827" spans="3:4" ht="15.75" customHeight="1">
      <c r="C827" s="7"/>
      <c r="D827" s="7"/>
    </row>
    <row r="828" spans="3:4" ht="15.75" customHeight="1">
      <c r="C828" s="7"/>
      <c r="D828" s="7"/>
    </row>
    <row r="829" spans="3:4" ht="15.75" customHeight="1">
      <c r="C829" s="7"/>
      <c r="D829" s="7"/>
    </row>
    <row r="830" spans="3:4" ht="15.75" customHeight="1">
      <c r="C830" s="7"/>
      <c r="D830" s="7"/>
    </row>
    <row r="831" spans="3:4" ht="15.75" customHeight="1">
      <c r="C831" s="7"/>
      <c r="D831" s="7"/>
    </row>
    <row r="832" spans="3:4" ht="15.75" customHeight="1">
      <c r="C832" s="7"/>
      <c r="D832" s="7"/>
    </row>
    <row r="833" spans="3:4" ht="15.75" customHeight="1">
      <c r="C833" s="7"/>
      <c r="D833" s="7"/>
    </row>
    <row r="834" spans="3:4" ht="15.75" customHeight="1">
      <c r="C834" s="7"/>
      <c r="D834" s="7"/>
    </row>
    <row r="835" spans="3:4" ht="15.75" customHeight="1">
      <c r="C835" s="7"/>
      <c r="D835" s="7"/>
    </row>
    <row r="836" spans="3:4" ht="15.75" customHeight="1">
      <c r="C836" s="7"/>
      <c r="D836" s="7"/>
    </row>
    <row r="837" spans="3:4" ht="15.75" customHeight="1">
      <c r="C837" s="7"/>
      <c r="D837" s="7"/>
    </row>
    <row r="838" spans="3:4" ht="15.75" customHeight="1">
      <c r="C838" s="7"/>
      <c r="D838" s="7"/>
    </row>
    <row r="839" spans="3:4" ht="15.75" customHeight="1">
      <c r="C839" s="7"/>
      <c r="D839" s="7"/>
    </row>
    <row r="840" spans="3:4" ht="15.75" customHeight="1">
      <c r="C840" s="7"/>
      <c r="D840" s="7"/>
    </row>
    <row r="841" spans="3:4" ht="15.75" customHeight="1">
      <c r="C841" s="7"/>
      <c r="D841" s="7"/>
    </row>
    <row r="842" spans="3:4" ht="15.75" customHeight="1">
      <c r="C842" s="7"/>
      <c r="D842" s="7"/>
    </row>
    <row r="843" spans="3:4" ht="15.75" customHeight="1">
      <c r="C843" s="7"/>
      <c r="D843" s="7"/>
    </row>
    <row r="844" spans="3:4" ht="15.75" customHeight="1">
      <c r="C844" s="7"/>
      <c r="D844" s="7"/>
    </row>
    <row r="845" spans="3:4" ht="15.75" customHeight="1">
      <c r="C845" s="7"/>
      <c r="D845" s="7"/>
    </row>
    <row r="846" spans="3:4" ht="15.75" customHeight="1">
      <c r="C846" s="7"/>
      <c r="D846" s="7"/>
    </row>
    <row r="847" spans="3:4" ht="15.75" customHeight="1">
      <c r="C847" s="7"/>
      <c r="D847" s="7"/>
    </row>
    <row r="848" spans="3:4" ht="15.75" customHeight="1">
      <c r="C848" s="7"/>
      <c r="D848" s="7"/>
    </row>
    <row r="849" spans="3:4" ht="15.75" customHeight="1">
      <c r="C849" s="7"/>
      <c r="D849" s="7"/>
    </row>
    <row r="850" spans="3:4" ht="15.75" customHeight="1">
      <c r="C850" s="7"/>
      <c r="D850" s="7"/>
    </row>
    <row r="851" spans="3:4" ht="15.75" customHeight="1">
      <c r="C851" s="7"/>
      <c r="D851" s="7"/>
    </row>
    <row r="852" spans="3:4" ht="15.75" customHeight="1">
      <c r="C852" s="7"/>
      <c r="D852" s="7"/>
    </row>
    <row r="853" spans="3:4" ht="15.75" customHeight="1">
      <c r="C853" s="7"/>
      <c r="D853" s="7"/>
    </row>
    <row r="854" spans="3:4" ht="15.75" customHeight="1">
      <c r="C854" s="7"/>
      <c r="D854" s="7"/>
    </row>
    <row r="855" spans="3:4" ht="15.75" customHeight="1">
      <c r="C855" s="7"/>
      <c r="D855" s="7"/>
    </row>
    <row r="856" spans="3:4" ht="15.75" customHeight="1">
      <c r="C856" s="7"/>
      <c r="D856" s="7"/>
    </row>
    <row r="857" spans="3:4" ht="15.75" customHeight="1">
      <c r="C857" s="7"/>
      <c r="D857" s="7"/>
    </row>
    <row r="858" spans="3:4" ht="15.75" customHeight="1">
      <c r="C858" s="7"/>
      <c r="D858" s="7"/>
    </row>
    <row r="859" spans="3:4" ht="15.75" customHeight="1">
      <c r="C859" s="7"/>
      <c r="D859" s="7"/>
    </row>
    <row r="860" spans="3:4" ht="15.75" customHeight="1">
      <c r="C860" s="7"/>
      <c r="D860" s="7"/>
    </row>
    <row r="861" spans="3:4" ht="15.75" customHeight="1">
      <c r="C861" s="7"/>
      <c r="D861" s="7"/>
    </row>
    <row r="862" spans="3:4" ht="15.75" customHeight="1">
      <c r="C862" s="7"/>
      <c r="D862" s="7"/>
    </row>
    <row r="863" spans="3:4" ht="15.75" customHeight="1">
      <c r="C863" s="7"/>
      <c r="D863" s="7"/>
    </row>
    <row r="864" spans="3:4" ht="15.75" customHeight="1">
      <c r="C864" s="7"/>
      <c r="D864" s="7"/>
    </row>
    <row r="865" spans="3:4" ht="15.75" customHeight="1">
      <c r="C865" s="7"/>
      <c r="D865" s="7"/>
    </row>
    <row r="866" spans="3:4" ht="15.75" customHeight="1">
      <c r="C866" s="7"/>
      <c r="D866" s="7"/>
    </row>
    <row r="867" spans="3:4" ht="15.75" customHeight="1">
      <c r="C867" s="7"/>
      <c r="D867" s="7"/>
    </row>
    <row r="868" spans="3:4" ht="15.75" customHeight="1">
      <c r="C868" s="7"/>
      <c r="D868" s="7"/>
    </row>
    <row r="869" spans="3:4" ht="15.75" customHeight="1">
      <c r="C869" s="7"/>
      <c r="D869" s="7"/>
    </row>
    <row r="870" spans="3:4" ht="15.75" customHeight="1">
      <c r="C870" s="7"/>
      <c r="D870" s="7"/>
    </row>
    <row r="871" spans="3:4" ht="15.75" customHeight="1">
      <c r="C871" s="7"/>
      <c r="D871" s="7"/>
    </row>
    <row r="872" spans="3:4" ht="15.75" customHeight="1">
      <c r="C872" s="7"/>
      <c r="D872" s="7"/>
    </row>
    <row r="873" spans="3:4" ht="15.75" customHeight="1">
      <c r="C873" s="7"/>
      <c r="D873" s="7"/>
    </row>
    <row r="874" spans="3:4" ht="15.75" customHeight="1">
      <c r="C874" s="7"/>
      <c r="D874" s="7"/>
    </row>
    <row r="875" spans="3:4" ht="15.75" customHeight="1">
      <c r="C875" s="7"/>
      <c r="D875" s="7"/>
    </row>
    <row r="876" spans="3:4" ht="15.75" customHeight="1">
      <c r="C876" s="7"/>
      <c r="D876" s="7"/>
    </row>
    <row r="877" spans="3:4" ht="15.75" customHeight="1">
      <c r="C877" s="7"/>
      <c r="D877" s="7"/>
    </row>
    <row r="878" spans="3:4" ht="15.75" customHeight="1">
      <c r="C878" s="7"/>
      <c r="D878" s="7"/>
    </row>
    <row r="879" spans="3:4" ht="15.75" customHeight="1">
      <c r="C879" s="7"/>
      <c r="D879" s="7"/>
    </row>
    <row r="880" spans="3:4" ht="15.75" customHeight="1">
      <c r="C880" s="7"/>
      <c r="D880" s="7"/>
    </row>
    <row r="881" spans="3:4" ht="15.75" customHeight="1">
      <c r="C881" s="7"/>
      <c r="D881" s="7"/>
    </row>
    <row r="882" spans="3:4" ht="15.75" customHeight="1">
      <c r="C882" s="7"/>
      <c r="D882" s="7"/>
    </row>
    <row r="883" spans="3:4" ht="15.75" customHeight="1">
      <c r="C883" s="7"/>
      <c r="D883" s="7"/>
    </row>
    <row r="884" spans="3:4" ht="15.75" customHeight="1">
      <c r="C884" s="7"/>
      <c r="D884" s="7"/>
    </row>
    <row r="885" spans="3:4" ht="15.75" customHeight="1">
      <c r="C885" s="7"/>
      <c r="D885" s="7"/>
    </row>
    <row r="886" spans="3:4" ht="15.75" customHeight="1">
      <c r="C886" s="7"/>
      <c r="D886" s="7"/>
    </row>
    <row r="887" spans="3:4" ht="15.75" customHeight="1">
      <c r="C887" s="7"/>
      <c r="D887" s="7"/>
    </row>
    <row r="888" spans="3:4" ht="15.75" customHeight="1">
      <c r="C888" s="7"/>
      <c r="D888" s="7"/>
    </row>
    <row r="889" spans="3:4" ht="15.75" customHeight="1">
      <c r="C889" s="7"/>
      <c r="D889" s="7"/>
    </row>
    <row r="890" spans="3:4" ht="15.75" customHeight="1">
      <c r="C890" s="7"/>
      <c r="D890" s="7"/>
    </row>
    <row r="891" spans="3:4" ht="15.75" customHeight="1">
      <c r="C891" s="7"/>
      <c r="D891" s="7"/>
    </row>
    <row r="892" spans="3:4" ht="15.75" customHeight="1">
      <c r="C892" s="7"/>
      <c r="D892" s="7"/>
    </row>
    <row r="893" spans="3:4" ht="15.75" customHeight="1">
      <c r="C893" s="7"/>
      <c r="D893" s="7"/>
    </row>
    <row r="894" spans="3:4" ht="15.75" customHeight="1">
      <c r="C894" s="7"/>
      <c r="D894" s="7"/>
    </row>
    <row r="895" spans="3:4" ht="15.75" customHeight="1">
      <c r="C895" s="7"/>
      <c r="D895" s="7"/>
    </row>
    <row r="896" spans="3:4" ht="15.75" customHeight="1">
      <c r="C896" s="7"/>
      <c r="D896" s="7"/>
    </row>
    <row r="897" spans="3:4" ht="15.75" customHeight="1">
      <c r="C897" s="7"/>
      <c r="D897" s="7"/>
    </row>
    <row r="898" spans="3:4" ht="15.75" customHeight="1">
      <c r="C898" s="7"/>
      <c r="D898" s="7"/>
    </row>
    <row r="899" spans="3:4" ht="15.75" customHeight="1">
      <c r="C899" s="7"/>
      <c r="D899" s="7"/>
    </row>
    <row r="900" spans="3:4" ht="15.75" customHeight="1">
      <c r="C900" s="7"/>
      <c r="D900" s="7"/>
    </row>
    <row r="901" spans="3:4" ht="15.75" customHeight="1">
      <c r="C901" s="7"/>
      <c r="D901" s="7"/>
    </row>
    <row r="902" spans="3:4" ht="15.75" customHeight="1">
      <c r="C902" s="7"/>
      <c r="D902" s="7"/>
    </row>
    <row r="903" spans="3:4" ht="15.75" customHeight="1">
      <c r="C903" s="7"/>
      <c r="D903" s="7"/>
    </row>
    <row r="904" spans="3:4" ht="15.75" customHeight="1">
      <c r="C904" s="7"/>
      <c r="D904" s="7"/>
    </row>
    <row r="905" spans="3:4" ht="15.75" customHeight="1">
      <c r="C905" s="7"/>
      <c r="D905" s="7"/>
    </row>
    <row r="906" spans="3:4" ht="15.75" customHeight="1">
      <c r="C906" s="7"/>
      <c r="D906" s="7"/>
    </row>
    <row r="907" spans="3:4" ht="15.75" customHeight="1">
      <c r="C907" s="7"/>
      <c r="D907" s="7"/>
    </row>
    <row r="908" spans="3:4" ht="15.75" customHeight="1">
      <c r="C908" s="7"/>
      <c r="D908" s="7"/>
    </row>
    <row r="909" spans="3:4" ht="15.75" customHeight="1">
      <c r="C909" s="7"/>
      <c r="D909" s="7"/>
    </row>
    <row r="910" spans="3:4" ht="15.75" customHeight="1">
      <c r="C910" s="7"/>
      <c r="D910" s="7"/>
    </row>
    <row r="911" spans="3:4" ht="15.75" customHeight="1">
      <c r="C911" s="7"/>
      <c r="D911" s="7"/>
    </row>
    <row r="912" spans="3:4" ht="15.75" customHeight="1">
      <c r="C912" s="7"/>
      <c r="D912" s="7"/>
    </row>
    <row r="913" spans="3:4" ht="15.75" customHeight="1">
      <c r="C913" s="7"/>
      <c r="D913" s="7"/>
    </row>
    <row r="914" spans="3:4" ht="15.75" customHeight="1">
      <c r="C914" s="7"/>
      <c r="D914" s="7"/>
    </row>
    <row r="915" spans="3:4" ht="15.75" customHeight="1">
      <c r="C915" s="7"/>
      <c r="D915" s="7"/>
    </row>
    <row r="916" spans="3:4" ht="15.75" customHeight="1">
      <c r="C916" s="7"/>
      <c r="D916" s="7"/>
    </row>
    <row r="917" spans="3:4" ht="15.75" customHeight="1">
      <c r="C917" s="7"/>
      <c r="D917" s="7"/>
    </row>
    <row r="918" spans="3:4" ht="15.75" customHeight="1">
      <c r="C918" s="7"/>
      <c r="D918" s="7"/>
    </row>
    <row r="919" spans="3:4" ht="15.75" customHeight="1">
      <c r="C919" s="7"/>
      <c r="D919" s="7"/>
    </row>
    <row r="920" spans="3:4" ht="15.75" customHeight="1">
      <c r="C920" s="7"/>
      <c r="D920" s="7"/>
    </row>
    <row r="921" spans="3:4" ht="15.75" customHeight="1">
      <c r="C921" s="7"/>
      <c r="D921" s="7"/>
    </row>
    <row r="922" spans="3:4" ht="15.75" customHeight="1">
      <c r="C922" s="7"/>
      <c r="D922" s="7"/>
    </row>
    <row r="923" spans="3:4" ht="15.75" customHeight="1">
      <c r="C923" s="7"/>
      <c r="D923" s="7"/>
    </row>
    <row r="924" spans="3:4" ht="15.75" customHeight="1">
      <c r="C924" s="7"/>
      <c r="D924" s="7"/>
    </row>
    <row r="925" spans="3:4" ht="15.75" customHeight="1">
      <c r="C925" s="7"/>
      <c r="D925" s="7"/>
    </row>
    <row r="926" spans="3:4" ht="15.75" customHeight="1">
      <c r="C926" s="7"/>
      <c r="D926" s="7"/>
    </row>
    <row r="927" spans="3:4" ht="15.75" customHeight="1">
      <c r="C927" s="7"/>
      <c r="D927" s="7"/>
    </row>
    <row r="928" spans="3:4" ht="15.75" customHeight="1">
      <c r="C928" s="7"/>
      <c r="D928" s="7"/>
    </row>
    <row r="929" spans="3:4" ht="15.75" customHeight="1">
      <c r="C929" s="7"/>
      <c r="D929" s="7"/>
    </row>
    <row r="930" spans="3:4" ht="15.75" customHeight="1">
      <c r="C930" s="7"/>
      <c r="D930" s="7"/>
    </row>
    <row r="931" spans="3:4" ht="15.75" customHeight="1">
      <c r="C931" s="7"/>
      <c r="D931" s="7"/>
    </row>
    <row r="932" spans="3:4" ht="15.75" customHeight="1">
      <c r="C932" s="7"/>
      <c r="D932" s="7"/>
    </row>
    <row r="933" spans="3:4" ht="15.75" customHeight="1">
      <c r="C933" s="7"/>
      <c r="D933" s="7"/>
    </row>
    <row r="934" spans="3:4" ht="15.75" customHeight="1">
      <c r="C934" s="7"/>
      <c r="D934" s="7"/>
    </row>
    <row r="935" spans="3:4" ht="15.75" customHeight="1">
      <c r="C935" s="7"/>
      <c r="D935" s="7"/>
    </row>
    <row r="936" spans="3:4" ht="15.75" customHeight="1">
      <c r="C936" s="7"/>
      <c r="D936" s="7"/>
    </row>
    <row r="937" spans="3:4" ht="15.75" customHeight="1">
      <c r="C937" s="7"/>
      <c r="D937" s="7"/>
    </row>
    <row r="938" spans="3:4" ht="15.75" customHeight="1">
      <c r="C938" s="7"/>
      <c r="D938" s="7"/>
    </row>
    <row r="939" spans="3:4" ht="15.75" customHeight="1">
      <c r="C939" s="7"/>
      <c r="D939" s="7"/>
    </row>
    <row r="940" spans="3:4" ht="15.75" customHeight="1">
      <c r="C940" s="7"/>
      <c r="D940" s="7"/>
    </row>
    <row r="941" spans="3:4" ht="15.75" customHeight="1">
      <c r="C941" s="7"/>
      <c r="D941" s="7"/>
    </row>
    <row r="942" spans="3:4" ht="15.75" customHeight="1">
      <c r="C942" s="7"/>
      <c r="D942" s="7"/>
    </row>
    <row r="943" spans="3:4" ht="15.75" customHeight="1">
      <c r="C943" s="7"/>
      <c r="D943" s="7"/>
    </row>
    <row r="944" spans="3:4" ht="15.75" customHeight="1">
      <c r="C944" s="7"/>
      <c r="D944" s="7"/>
    </row>
    <row r="945" spans="3:4" ht="15.75" customHeight="1">
      <c r="C945" s="7"/>
      <c r="D945" s="7"/>
    </row>
    <row r="946" spans="3:4" ht="15.75" customHeight="1">
      <c r="C946" s="7"/>
      <c r="D946" s="7"/>
    </row>
    <row r="947" spans="3:4" ht="15.75" customHeight="1">
      <c r="C947" s="7"/>
      <c r="D947" s="7"/>
    </row>
    <row r="948" spans="3:4" ht="15.75" customHeight="1">
      <c r="C948" s="7"/>
      <c r="D948" s="7"/>
    </row>
    <row r="949" spans="3:4" ht="15.75" customHeight="1">
      <c r="C949" s="7"/>
      <c r="D949" s="7"/>
    </row>
    <row r="950" spans="3:4" ht="15.75" customHeight="1">
      <c r="C950" s="7"/>
      <c r="D950" s="7"/>
    </row>
    <row r="951" spans="3:4" ht="15.75" customHeight="1">
      <c r="C951" s="7"/>
      <c r="D951" s="7"/>
    </row>
    <row r="952" spans="3:4" ht="15.75" customHeight="1">
      <c r="C952" s="7"/>
      <c r="D952" s="7"/>
    </row>
    <row r="953" spans="3:4" ht="15.75" customHeight="1">
      <c r="C953" s="7"/>
      <c r="D953" s="7"/>
    </row>
    <row r="954" spans="3:4" ht="15.75" customHeight="1">
      <c r="C954" s="7"/>
      <c r="D954" s="7"/>
    </row>
    <row r="955" spans="3:4" ht="15.75" customHeight="1">
      <c r="C955" s="7"/>
      <c r="D955" s="7"/>
    </row>
    <row r="956" spans="3:4" ht="15.75" customHeight="1">
      <c r="C956" s="7"/>
      <c r="D956" s="7"/>
    </row>
    <row r="957" spans="3:4" ht="15.75" customHeight="1">
      <c r="C957" s="7"/>
      <c r="D957" s="7"/>
    </row>
    <row r="958" spans="3:4" ht="15.75" customHeight="1">
      <c r="C958" s="7"/>
      <c r="D958" s="7"/>
    </row>
    <row r="959" spans="3:4" ht="15.75" customHeight="1">
      <c r="C959" s="7"/>
      <c r="D959" s="7"/>
    </row>
    <row r="960" spans="3:4" ht="15.75" customHeight="1">
      <c r="C960" s="7"/>
      <c r="D960" s="7"/>
    </row>
    <row r="961" spans="3:4" ht="15.75" customHeight="1">
      <c r="C961" s="7"/>
      <c r="D961" s="7"/>
    </row>
    <row r="962" spans="3:4" ht="15.75" customHeight="1">
      <c r="C962" s="7"/>
      <c r="D962" s="7"/>
    </row>
    <row r="963" spans="3:4" ht="15.75" customHeight="1">
      <c r="C963" s="7"/>
      <c r="D963" s="7"/>
    </row>
    <row r="964" spans="3:4" ht="15.75" customHeight="1">
      <c r="C964" s="7"/>
      <c r="D964" s="7"/>
    </row>
    <row r="965" spans="3:4" ht="15.75" customHeight="1">
      <c r="C965" s="7"/>
      <c r="D965" s="7"/>
    </row>
    <row r="966" spans="3:4" ht="15.75" customHeight="1">
      <c r="C966" s="7"/>
      <c r="D966" s="7"/>
    </row>
    <row r="967" spans="3:4" ht="15.75" customHeight="1">
      <c r="C967" s="7"/>
      <c r="D967" s="7"/>
    </row>
    <row r="968" spans="3:4" ht="15.75" customHeight="1">
      <c r="C968" s="7"/>
      <c r="D968" s="7"/>
    </row>
    <row r="969" spans="3:4" ht="15.75" customHeight="1">
      <c r="C969" s="7"/>
      <c r="D969" s="7"/>
    </row>
    <row r="970" spans="3:4" ht="15.75" customHeight="1">
      <c r="C970" s="7"/>
      <c r="D970" s="7"/>
    </row>
    <row r="971" spans="3:4" ht="15.75" customHeight="1">
      <c r="C971" s="7"/>
      <c r="D971" s="7"/>
    </row>
    <row r="972" spans="3:4" ht="15.75" customHeight="1">
      <c r="C972" s="7"/>
      <c r="D972" s="7"/>
    </row>
    <row r="973" spans="3:4" ht="15.75" customHeight="1">
      <c r="C973" s="7"/>
      <c r="D973" s="7"/>
    </row>
    <row r="974" spans="3:4" ht="15.75" customHeight="1">
      <c r="C974" s="7"/>
      <c r="D974" s="7"/>
    </row>
    <row r="975" spans="3:4" ht="15.75" customHeight="1">
      <c r="C975" s="7"/>
      <c r="D975" s="7"/>
    </row>
    <row r="976" spans="3:4" ht="15.75" customHeight="1">
      <c r="C976" s="7"/>
      <c r="D976" s="7"/>
    </row>
    <row r="977" spans="3:4" ht="15.75" customHeight="1">
      <c r="C977" s="7"/>
      <c r="D977" s="7"/>
    </row>
    <row r="978" spans="3:4" ht="15.75" customHeight="1">
      <c r="C978" s="7"/>
      <c r="D978" s="7"/>
    </row>
    <row r="979" spans="3:4" ht="15.75" customHeight="1">
      <c r="C979" s="7"/>
      <c r="D979" s="7"/>
    </row>
    <row r="980" spans="3:4" ht="15.75" customHeight="1">
      <c r="C980" s="7"/>
      <c r="D980" s="7"/>
    </row>
    <row r="981" spans="3:4" ht="15.75" customHeight="1">
      <c r="C981" s="7"/>
      <c r="D981" s="7"/>
    </row>
    <row r="982" spans="3:4" ht="15.75" customHeight="1">
      <c r="C982" s="7"/>
      <c r="D982" s="7"/>
    </row>
    <row r="983" spans="3:4" ht="15.75" customHeight="1">
      <c r="C983" s="7"/>
      <c r="D983" s="7"/>
    </row>
    <row r="984" spans="3:4" ht="15.75" customHeight="1">
      <c r="C984" s="7"/>
      <c r="D984" s="7"/>
    </row>
    <row r="985" spans="3:4" ht="15.75" customHeight="1">
      <c r="C985" s="7"/>
      <c r="D985" s="7"/>
    </row>
    <row r="986" spans="3:4" ht="15.75" customHeight="1">
      <c r="C986" s="7"/>
      <c r="D986" s="7"/>
    </row>
    <row r="987" spans="3:4" ht="15.75" customHeight="1">
      <c r="C987" s="7"/>
      <c r="D987" s="7"/>
    </row>
    <row r="988" spans="3:4" ht="15.75" customHeight="1">
      <c r="C988" s="7"/>
      <c r="D988" s="7"/>
    </row>
    <row r="989" spans="3:4" ht="15.75" customHeight="1">
      <c r="C989" s="7"/>
      <c r="D989" s="7"/>
    </row>
    <row r="990" spans="3:4" ht="15.75" customHeight="1">
      <c r="C990" s="7"/>
      <c r="D990" s="7"/>
    </row>
    <row r="991" spans="3:4" ht="15.75" customHeight="1">
      <c r="C991" s="7"/>
      <c r="D991" s="7"/>
    </row>
    <row r="992" spans="3:4" ht="15.75" customHeight="1">
      <c r="C992" s="7"/>
      <c r="D992" s="7"/>
    </row>
    <row r="993" spans="3:4" ht="15.75" customHeight="1">
      <c r="C993" s="7"/>
      <c r="D993" s="7"/>
    </row>
    <row r="994" spans="3:4" ht="15.75" customHeight="1">
      <c r="C994" s="7"/>
      <c r="D994" s="7"/>
    </row>
    <row r="995" spans="3:4" ht="15.75" customHeight="1">
      <c r="C995" s="7"/>
      <c r="D995" s="7"/>
    </row>
    <row r="996" spans="3:4" ht="15.75" customHeight="1">
      <c r="C996" s="7"/>
      <c r="D996" s="7"/>
    </row>
    <row r="997" spans="3:4" ht="15.75" customHeight="1">
      <c r="C997" s="7"/>
      <c r="D997" s="7"/>
    </row>
    <row r="998" spans="3:4" ht="15.75" customHeight="1">
      <c r="C998" s="7"/>
      <c r="D998" s="7"/>
    </row>
    <row r="999" spans="3:4" ht="15.75" customHeight="1">
      <c r="C999" s="7"/>
      <c r="D999" s="7"/>
    </row>
    <row r="1000" spans="3:4" ht="15.75" customHeight="1">
      <c r="C1000" s="7"/>
      <c r="D1000" s="7"/>
    </row>
    <row r="1001" spans="3:4" ht="15.75" customHeight="1">
      <c r="C1001" s="7"/>
      <c r="D1001" s="7"/>
    </row>
    <row r="1002" spans="3:4" ht="15.75" customHeight="1">
      <c r="C1002" s="7"/>
      <c r="D1002" s="7"/>
    </row>
    <row r="1003" spans="3:4" ht="15.75" customHeight="1">
      <c r="C1003" s="7"/>
      <c r="D1003" s="7"/>
    </row>
  </sheetData>
  <mergeCells count="4">
    <mergeCell ref="A2:D2"/>
    <mergeCell ref="A18:D18"/>
    <mergeCell ref="A28:D28"/>
    <mergeCell ref="A38:D38"/>
  </mergeCells>
  <dataValidations count="2">
    <dataValidation type="decimal" allowBlank="1" showDropDown="1" showErrorMessage="1" sqref="B5" xr:uid="{00000000-0002-0000-0200-000000000000}">
      <formula1>-99</formula1>
      <formula2>99</formula2>
    </dataValidation>
    <dataValidation type="decimal" allowBlank="1" showErrorMessage="1" sqref="B4" xr:uid="{00000000-0002-0000-0200-000002000000}">
      <formula1>1</formula1>
      <formula2>9</formula2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1000000}">
          <x14:formula1>
            <xm:f>StrikeCraft!$A$2:$A$55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01"/>
  <sheetViews>
    <sheetView workbookViewId="0"/>
  </sheetViews>
  <sheetFormatPr defaultColWidth="14.44140625" defaultRowHeight="15" customHeight="1"/>
  <cols>
    <col min="1" max="1" width="10.88671875" customWidth="1"/>
    <col min="2" max="2" width="17.33203125" customWidth="1"/>
    <col min="3" max="5" width="42.109375" customWidth="1"/>
    <col min="6" max="6" width="15.88671875" customWidth="1"/>
    <col min="7" max="7" width="31.33203125" customWidth="1"/>
    <col min="8" max="28" width="8.6640625" customWidth="1"/>
  </cols>
  <sheetData>
    <row r="1" spans="1:7" ht="14.4">
      <c r="A1" s="35" t="s">
        <v>43</v>
      </c>
      <c r="F1" s="36" t="s">
        <v>44</v>
      </c>
      <c r="G1" s="37" t="s">
        <v>45</v>
      </c>
    </row>
    <row r="2" spans="1:7" ht="14.4">
      <c r="A2" s="35" t="s">
        <v>45</v>
      </c>
    </row>
    <row r="3" spans="1:7" ht="14.4">
      <c r="A3" s="35" t="s">
        <v>46</v>
      </c>
    </row>
    <row r="4" spans="1:7" ht="14.4">
      <c r="A4" s="35" t="s">
        <v>47</v>
      </c>
    </row>
    <row r="13" spans="1:7" ht="14.4">
      <c r="B13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</sheetData>
  <dataValidations count="1">
    <dataValidation type="list" allowBlank="1" sqref="G1" xr:uid="{00000000-0002-0000-0300-000000000000}">
      <formula1>$A$2:$A$4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B14" sqref="B14"/>
    </sheetView>
  </sheetViews>
  <sheetFormatPr defaultColWidth="14.44140625" defaultRowHeight="15" customHeight="1"/>
  <cols>
    <col min="1" max="2" width="23.33203125" customWidth="1"/>
    <col min="3" max="3" width="9.44140625" customWidth="1"/>
    <col min="4" max="4" width="23.33203125" customWidth="1"/>
    <col min="5" max="5" width="9.44140625" customWidth="1"/>
    <col min="6" max="26" width="8.6640625" customWidth="1"/>
  </cols>
  <sheetData>
    <row r="1" spans="1:5" ht="14.4">
      <c r="A1" s="35" t="s">
        <v>48</v>
      </c>
      <c r="B1" s="35" t="s">
        <v>49</v>
      </c>
      <c r="C1" s="35" t="s">
        <v>50</v>
      </c>
      <c r="D1" s="35" t="s">
        <v>51</v>
      </c>
      <c r="E1" s="35" t="s">
        <v>52</v>
      </c>
    </row>
    <row r="2" spans="1:5" ht="14.4">
      <c r="A2" s="35" t="s">
        <v>53</v>
      </c>
      <c r="B2" s="35" t="s">
        <v>54</v>
      </c>
      <c r="C2" s="35">
        <v>14</v>
      </c>
      <c r="D2" s="35" t="s">
        <v>55</v>
      </c>
      <c r="E2" s="35">
        <v>9</v>
      </c>
    </row>
    <row r="3" spans="1:5" ht="14.4">
      <c r="A3" s="35" t="s">
        <v>56</v>
      </c>
      <c r="B3" s="35" t="s">
        <v>57</v>
      </c>
      <c r="C3" s="35">
        <v>35</v>
      </c>
      <c r="D3" s="35" t="s">
        <v>53</v>
      </c>
      <c r="E3" s="35">
        <v>30</v>
      </c>
    </row>
    <row r="4" spans="1:5" ht="14.4">
      <c r="A4" s="35" t="s">
        <v>58</v>
      </c>
      <c r="B4" s="35" t="s">
        <v>59</v>
      </c>
      <c r="C4" s="35">
        <v>14</v>
      </c>
      <c r="D4" s="35" t="s">
        <v>60</v>
      </c>
      <c r="E4" s="35">
        <v>9</v>
      </c>
    </row>
    <row r="5" spans="1:5" ht="14.4">
      <c r="A5" s="35" t="s">
        <v>61</v>
      </c>
      <c r="B5" s="35" t="s">
        <v>62</v>
      </c>
      <c r="C5" s="35">
        <v>35</v>
      </c>
      <c r="D5" s="35" t="s">
        <v>58</v>
      </c>
      <c r="E5" s="35">
        <v>30</v>
      </c>
    </row>
    <row r="6" spans="1:5" ht="14.4">
      <c r="A6" s="35" t="s">
        <v>63</v>
      </c>
      <c r="B6" s="35" t="s">
        <v>64</v>
      </c>
      <c r="C6" s="35">
        <v>14</v>
      </c>
      <c r="D6" s="35" t="s">
        <v>65</v>
      </c>
      <c r="E6" s="35">
        <v>9</v>
      </c>
    </row>
    <row r="7" spans="1:5" ht="14.4">
      <c r="A7" s="35" t="s">
        <v>66</v>
      </c>
      <c r="B7" s="35" t="s">
        <v>67</v>
      </c>
      <c r="C7" s="35">
        <v>35</v>
      </c>
      <c r="D7" s="35" t="s">
        <v>63</v>
      </c>
      <c r="E7" s="35">
        <v>30</v>
      </c>
    </row>
    <row r="8" spans="1:5" ht="14.4">
      <c r="A8" s="35" t="s">
        <v>68</v>
      </c>
      <c r="B8" s="35" t="s">
        <v>69</v>
      </c>
      <c r="C8" s="35">
        <v>25</v>
      </c>
      <c r="D8" s="35" t="s">
        <v>70</v>
      </c>
      <c r="E8" s="35">
        <v>18</v>
      </c>
    </row>
    <row r="9" spans="1:5" ht="14.4">
      <c r="A9" s="35" t="s">
        <v>71</v>
      </c>
      <c r="B9" s="35" t="s">
        <v>54</v>
      </c>
      <c r="C9" s="35">
        <v>29</v>
      </c>
      <c r="D9" s="35" t="s">
        <v>55</v>
      </c>
      <c r="E9" s="35">
        <v>18</v>
      </c>
    </row>
    <row r="10" spans="1:5" ht="14.4">
      <c r="A10" s="35" t="s">
        <v>72</v>
      </c>
      <c r="B10" s="35" t="s">
        <v>57</v>
      </c>
      <c r="C10" s="35">
        <v>70</v>
      </c>
      <c r="D10" s="35" t="s">
        <v>71</v>
      </c>
      <c r="E10" s="35">
        <v>30</v>
      </c>
    </row>
    <row r="11" spans="1:5" ht="14.4">
      <c r="A11" s="35" t="s">
        <v>73</v>
      </c>
      <c r="B11" s="35" t="s">
        <v>59</v>
      </c>
      <c r="C11" s="35">
        <v>29</v>
      </c>
      <c r="D11" s="35" t="s">
        <v>60</v>
      </c>
      <c r="E11" s="35">
        <v>18</v>
      </c>
    </row>
    <row r="12" spans="1:5" ht="14.4">
      <c r="A12" s="35" t="s">
        <v>74</v>
      </c>
      <c r="B12" s="35" t="s">
        <v>62</v>
      </c>
      <c r="C12" s="35">
        <v>70</v>
      </c>
      <c r="D12" s="35" t="s">
        <v>73</v>
      </c>
      <c r="E12" s="35">
        <v>30</v>
      </c>
    </row>
    <row r="13" spans="1:5" ht="14.4">
      <c r="A13" s="35" t="s">
        <v>75</v>
      </c>
      <c r="B13" s="35" t="s">
        <v>64</v>
      </c>
      <c r="C13" s="35">
        <v>29</v>
      </c>
      <c r="D13" s="35" t="s">
        <v>65</v>
      </c>
      <c r="E13" s="35">
        <v>18</v>
      </c>
    </row>
    <row r="14" spans="1:5" ht="14.4">
      <c r="A14" s="35" t="s">
        <v>76</v>
      </c>
      <c r="B14" s="35" t="s">
        <v>67</v>
      </c>
      <c r="C14" s="35">
        <v>70</v>
      </c>
      <c r="D14" s="35" t="s">
        <v>75</v>
      </c>
      <c r="E14" s="35">
        <v>30</v>
      </c>
    </row>
    <row r="15" spans="1:5" ht="14.4">
      <c r="A15" s="35" t="s">
        <v>77</v>
      </c>
      <c r="B15" s="35" t="s">
        <v>69</v>
      </c>
      <c r="C15" s="35">
        <v>50</v>
      </c>
      <c r="D15" s="35" t="s">
        <v>70</v>
      </c>
      <c r="E15" s="35">
        <v>37</v>
      </c>
    </row>
    <row r="18" spans="1:5" ht="14.4">
      <c r="A18" s="38"/>
    </row>
    <row r="20" spans="1:5" ht="14.4">
      <c r="A20" s="39"/>
      <c r="B20" s="39"/>
      <c r="C20" s="39"/>
      <c r="D20" s="39"/>
      <c r="E20" s="39"/>
    </row>
    <row r="21" spans="1:5" ht="15.75" customHeight="1">
      <c r="A21" s="39"/>
      <c r="B21" s="39"/>
      <c r="C21" s="39"/>
      <c r="D21" s="39"/>
      <c r="E21" s="39"/>
    </row>
    <row r="22" spans="1:5" ht="15.75" customHeight="1">
      <c r="A22" s="39"/>
      <c r="B22" s="39"/>
      <c r="C22" s="39"/>
      <c r="D22" s="39"/>
      <c r="E22" s="39"/>
    </row>
    <row r="23" spans="1:5" ht="15.75" customHeight="1">
      <c r="A23" s="39"/>
      <c r="B23" s="39"/>
      <c r="C23" s="39"/>
      <c r="D23" s="39"/>
      <c r="E23" s="39"/>
    </row>
    <row r="24" spans="1:5" ht="15.75" customHeight="1">
      <c r="A24" s="39"/>
      <c r="B24" s="39"/>
      <c r="C24" s="39"/>
      <c r="D24" s="39"/>
      <c r="E24" s="39"/>
    </row>
    <row r="25" spans="1:5" ht="15.75" customHeight="1">
      <c r="A25" s="39"/>
      <c r="B25" s="39"/>
      <c r="C25" s="39"/>
      <c r="D25" s="39"/>
      <c r="E25" s="39"/>
    </row>
    <row r="26" spans="1:5" ht="15.75" customHeight="1">
      <c r="A26" s="39"/>
      <c r="B26" s="39"/>
      <c r="C26" s="39"/>
      <c r="D26" s="39"/>
      <c r="E26" s="39"/>
    </row>
    <row r="27" spans="1:5" ht="15.75" customHeight="1">
      <c r="A27" s="39"/>
      <c r="B27" s="39"/>
      <c r="C27" s="39"/>
      <c r="D27" s="39"/>
      <c r="E27" s="39"/>
    </row>
    <row r="28" spans="1:5" ht="15.75" customHeight="1">
      <c r="A28" s="39"/>
      <c r="B28" s="39"/>
      <c r="C28" s="39"/>
      <c r="D28" s="39"/>
      <c r="E28" s="39"/>
    </row>
    <row r="29" spans="1:5" ht="15.75" customHeight="1">
      <c r="A29" s="39"/>
      <c r="B29" s="39"/>
      <c r="C29" s="39"/>
      <c r="D29" s="39"/>
      <c r="E29" s="39"/>
    </row>
    <row r="30" spans="1:5" ht="15.75" customHeight="1">
      <c r="A30" s="39"/>
      <c r="B30" s="39"/>
      <c r="C30" s="39"/>
      <c r="D30" s="39"/>
      <c r="E30" s="39"/>
    </row>
    <row r="31" spans="1:5" ht="15.75" customHeight="1">
      <c r="A31" s="39"/>
      <c r="B31" s="39"/>
      <c r="C31" s="39"/>
      <c r="D31" s="39"/>
      <c r="E31" s="39"/>
    </row>
    <row r="32" spans="1:5" ht="15.75" customHeight="1">
      <c r="A32" s="39"/>
      <c r="B32" s="39"/>
      <c r="C32" s="39"/>
      <c r="D32" s="39"/>
      <c r="E32" s="39"/>
    </row>
    <row r="33" spans="1:5" ht="15.75" customHeight="1">
      <c r="A33" s="39"/>
      <c r="B33" s="39"/>
      <c r="C33" s="39"/>
      <c r="D33" s="39"/>
      <c r="E33" s="39"/>
    </row>
    <row r="34" spans="1:5" ht="15.75" customHeight="1">
      <c r="A34" s="39"/>
      <c r="B34" s="39"/>
      <c r="C34" s="39"/>
      <c r="D34" s="39"/>
      <c r="E34" s="39"/>
    </row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topLeftCell="A18" workbookViewId="0">
      <selection activeCell="A2" sqref="A2:G49"/>
    </sheetView>
  </sheetViews>
  <sheetFormatPr defaultColWidth="14.44140625" defaultRowHeight="15" customHeight="1"/>
  <cols>
    <col min="1" max="1" width="34.5546875" customWidth="1"/>
    <col min="2" max="2" width="23.33203125" customWidth="1"/>
    <col min="3" max="3" width="8.6640625" customWidth="1"/>
    <col min="4" max="4" width="23.33203125" customWidth="1"/>
    <col min="5" max="5" width="8.6640625" customWidth="1"/>
    <col min="6" max="6" width="23.33203125" customWidth="1"/>
    <col min="7" max="26" width="8.6640625" customWidth="1"/>
  </cols>
  <sheetData>
    <row r="1" spans="1:7" ht="14.4">
      <c r="A1" s="40" t="s">
        <v>46</v>
      </c>
      <c r="B1" s="35" t="s">
        <v>49</v>
      </c>
      <c r="C1" s="35" t="s">
        <v>50</v>
      </c>
      <c r="D1" s="35" t="s">
        <v>51</v>
      </c>
      <c r="E1" s="35" t="s">
        <v>52</v>
      </c>
      <c r="F1" s="35" t="s">
        <v>78</v>
      </c>
      <c r="G1" s="35" t="s">
        <v>79</v>
      </c>
    </row>
    <row r="2" spans="1:7" ht="15.6">
      <c r="A2" s="41" t="s">
        <v>80</v>
      </c>
      <c r="B2" s="40" t="s">
        <v>55</v>
      </c>
      <c r="C2" s="40">
        <v>150</v>
      </c>
      <c r="D2" s="40" t="s">
        <v>60</v>
      </c>
      <c r="E2" s="40">
        <v>75</v>
      </c>
      <c r="F2" s="40" t="s">
        <v>65</v>
      </c>
      <c r="G2" s="40">
        <v>525</v>
      </c>
    </row>
    <row r="3" spans="1:7" ht="15.6">
      <c r="A3" s="41" t="s">
        <v>81</v>
      </c>
      <c r="B3" s="40" t="s">
        <v>54</v>
      </c>
      <c r="C3" s="40">
        <v>300</v>
      </c>
      <c r="D3" s="40" t="s">
        <v>62</v>
      </c>
      <c r="E3" s="40">
        <v>150</v>
      </c>
      <c r="F3" s="40" t="s">
        <v>63</v>
      </c>
      <c r="G3" s="40">
        <v>1260</v>
      </c>
    </row>
    <row r="4" spans="1:7" ht="15.6">
      <c r="A4" s="41" t="s">
        <v>82</v>
      </c>
      <c r="B4" s="40" t="s">
        <v>56</v>
      </c>
      <c r="C4" s="40">
        <v>240</v>
      </c>
      <c r="D4" s="40" t="s">
        <v>62</v>
      </c>
      <c r="E4" s="40">
        <v>240</v>
      </c>
      <c r="F4" s="40" t="s">
        <v>66</v>
      </c>
      <c r="G4" s="40">
        <v>840</v>
      </c>
    </row>
    <row r="5" spans="1:7" ht="15.6">
      <c r="A5" s="42" t="s">
        <v>83</v>
      </c>
      <c r="B5" s="40" t="s">
        <v>55</v>
      </c>
      <c r="C5" s="40">
        <v>27</v>
      </c>
      <c r="D5" s="40" t="s">
        <v>60</v>
      </c>
      <c r="E5" s="40">
        <v>192</v>
      </c>
      <c r="F5" s="40" t="s">
        <v>65</v>
      </c>
      <c r="G5" s="40">
        <v>55</v>
      </c>
    </row>
    <row r="6" spans="1:7" ht="15.6">
      <c r="A6" s="41" t="s">
        <v>84</v>
      </c>
      <c r="B6" s="40" t="s">
        <v>55</v>
      </c>
      <c r="C6" s="40">
        <v>41</v>
      </c>
      <c r="D6" s="40" t="s">
        <v>60</v>
      </c>
      <c r="E6" s="40">
        <v>288</v>
      </c>
      <c r="F6" s="40" t="s">
        <v>65</v>
      </c>
      <c r="G6" s="40">
        <v>82</v>
      </c>
    </row>
    <row r="7" spans="1:7" ht="15.6">
      <c r="A7" s="41" t="s">
        <v>85</v>
      </c>
      <c r="B7" s="40" t="s">
        <v>54</v>
      </c>
      <c r="C7" s="40">
        <v>55</v>
      </c>
      <c r="D7" s="40" t="s">
        <v>58</v>
      </c>
      <c r="E7" s="40">
        <v>462</v>
      </c>
      <c r="F7" s="40" t="s">
        <v>64</v>
      </c>
      <c r="G7" s="40">
        <v>110</v>
      </c>
    </row>
    <row r="8" spans="1:7" ht="15.6">
      <c r="A8" s="41" t="s">
        <v>86</v>
      </c>
      <c r="B8" s="40" t="s">
        <v>70</v>
      </c>
      <c r="C8" s="40">
        <v>41</v>
      </c>
      <c r="D8" s="40" t="s">
        <v>73</v>
      </c>
      <c r="E8" s="40">
        <v>462</v>
      </c>
      <c r="F8" s="40" t="s">
        <v>64</v>
      </c>
      <c r="G8" s="40">
        <v>110</v>
      </c>
    </row>
    <row r="9" spans="1:7" ht="15.6">
      <c r="A9" s="41" t="s">
        <v>87</v>
      </c>
      <c r="B9" s="40" t="s">
        <v>57</v>
      </c>
      <c r="C9" s="40">
        <v>88</v>
      </c>
      <c r="D9" s="40" t="s">
        <v>61</v>
      </c>
      <c r="E9" s="40">
        <v>308</v>
      </c>
      <c r="F9" s="40" t="s">
        <v>66</v>
      </c>
      <c r="G9" s="40">
        <v>88</v>
      </c>
    </row>
    <row r="10" spans="1:7" ht="15.6">
      <c r="A10" s="41" t="s">
        <v>88</v>
      </c>
      <c r="B10" s="40" t="s">
        <v>89</v>
      </c>
      <c r="C10" s="40">
        <v>33</v>
      </c>
      <c r="D10" s="40" t="s">
        <v>61</v>
      </c>
      <c r="E10" s="40">
        <v>231</v>
      </c>
      <c r="F10" s="40" t="s">
        <v>66</v>
      </c>
      <c r="G10" s="40">
        <v>66</v>
      </c>
    </row>
    <row r="11" spans="1:7" ht="15.6">
      <c r="A11" s="41" t="s">
        <v>90</v>
      </c>
      <c r="B11" s="40" t="s">
        <v>55</v>
      </c>
      <c r="C11" s="40">
        <v>40</v>
      </c>
      <c r="D11" s="40" t="s">
        <v>60</v>
      </c>
      <c r="E11" s="40">
        <v>280</v>
      </c>
      <c r="F11" s="40" t="s">
        <v>65</v>
      </c>
      <c r="G11" s="40">
        <v>80</v>
      </c>
    </row>
    <row r="12" spans="1:7" ht="15.6">
      <c r="A12" s="41" t="s">
        <v>91</v>
      </c>
      <c r="B12" s="40" t="s">
        <v>54</v>
      </c>
      <c r="C12" s="40">
        <v>80</v>
      </c>
      <c r="D12" s="40" t="s">
        <v>73</v>
      </c>
      <c r="E12" s="40">
        <v>336</v>
      </c>
      <c r="F12" s="40" t="s">
        <v>64</v>
      </c>
      <c r="G12" s="40">
        <v>160</v>
      </c>
    </row>
    <row r="13" spans="1:7" ht="15.6">
      <c r="A13" s="41" t="s">
        <v>92</v>
      </c>
      <c r="B13" s="40" t="s">
        <v>70</v>
      </c>
      <c r="C13" s="40">
        <v>100</v>
      </c>
      <c r="D13" s="40" t="s">
        <v>73</v>
      </c>
      <c r="E13" s="40">
        <v>560</v>
      </c>
      <c r="F13" s="40" t="s">
        <v>64</v>
      </c>
      <c r="G13" s="40">
        <v>266</v>
      </c>
    </row>
    <row r="14" spans="1:7" ht="15.6">
      <c r="A14" s="41" t="s">
        <v>40</v>
      </c>
      <c r="B14" s="40" t="s">
        <v>57</v>
      </c>
      <c r="C14" s="40">
        <v>128</v>
      </c>
      <c r="D14" s="40" t="s">
        <v>74</v>
      </c>
      <c r="E14" s="40">
        <v>224</v>
      </c>
      <c r="F14" s="40" t="s">
        <v>76</v>
      </c>
      <c r="G14" s="40">
        <v>64</v>
      </c>
    </row>
    <row r="15" spans="1:7" ht="15.6">
      <c r="A15" s="41" t="s">
        <v>93</v>
      </c>
      <c r="B15" s="40" t="s">
        <v>94</v>
      </c>
      <c r="C15" s="40">
        <v>40</v>
      </c>
      <c r="D15" s="40" t="s">
        <v>74</v>
      </c>
      <c r="E15" s="40">
        <v>280</v>
      </c>
      <c r="F15" s="40" t="s">
        <v>76</v>
      </c>
      <c r="G15" s="40">
        <v>80</v>
      </c>
    </row>
    <row r="16" spans="1:7" ht="15.6">
      <c r="A16" s="41" t="s">
        <v>95</v>
      </c>
      <c r="B16" s="40" t="s">
        <v>55</v>
      </c>
      <c r="C16" s="40">
        <v>62</v>
      </c>
      <c r="D16" s="40" t="s">
        <v>60</v>
      </c>
      <c r="E16" s="40">
        <v>437</v>
      </c>
      <c r="F16" s="40" t="s">
        <v>65</v>
      </c>
      <c r="G16" s="40">
        <v>125</v>
      </c>
    </row>
    <row r="17" spans="1:7" ht="15.6">
      <c r="A17" s="41" t="s">
        <v>96</v>
      </c>
      <c r="B17" s="40" t="s">
        <v>54</v>
      </c>
      <c r="C17" s="40">
        <v>125</v>
      </c>
      <c r="D17" s="40" t="s">
        <v>73</v>
      </c>
      <c r="E17" s="40">
        <v>525</v>
      </c>
      <c r="F17" s="40" t="s">
        <v>64</v>
      </c>
      <c r="G17" s="40">
        <v>250</v>
      </c>
    </row>
    <row r="18" spans="1:7" ht="15.6">
      <c r="A18" s="41" t="s">
        <v>97</v>
      </c>
      <c r="B18" s="40" t="s">
        <v>57</v>
      </c>
      <c r="C18" s="40">
        <v>200</v>
      </c>
      <c r="D18" s="40" t="s">
        <v>74</v>
      </c>
      <c r="E18" s="40">
        <v>350</v>
      </c>
      <c r="F18" s="40" t="s">
        <v>76</v>
      </c>
      <c r="G18" s="40">
        <v>100</v>
      </c>
    </row>
    <row r="19" spans="1:7" ht="15.6">
      <c r="A19" s="41" t="s">
        <v>98</v>
      </c>
      <c r="B19" s="40" t="s">
        <v>94</v>
      </c>
      <c r="C19" s="40">
        <v>87</v>
      </c>
      <c r="D19" s="40" t="s">
        <v>74</v>
      </c>
      <c r="E19" s="40">
        <v>612</v>
      </c>
      <c r="F19" s="40" t="s">
        <v>76</v>
      </c>
      <c r="G19" s="40">
        <v>175</v>
      </c>
    </row>
    <row r="20" spans="1:7" ht="15.6">
      <c r="A20" s="41" t="s">
        <v>99</v>
      </c>
      <c r="B20" s="40" t="s">
        <v>55</v>
      </c>
      <c r="C20" s="40">
        <v>22</v>
      </c>
      <c r="D20" s="40" t="s">
        <v>60</v>
      </c>
      <c r="E20" s="40">
        <v>157</v>
      </c>
      <c r="F20" s="40" t="s">
        <v>65</v>
      </c>
      <c r="G20" s="40">
        <v>45</v>
      </c>
    </row>
    <row r="21" spans="1:7" ht="15.75" customHeight="1">
      <c r="A21" s="41" t="s">
        <v>100</v>
      </c>
      <c r="B21" s="40" t="s">
        <v>55</v>
      </c>
      <c r="C21" s="40">
        <v>33</v>
      </c>
      <c r="D21" s="40" t="s">
        <v>60</v>
      </c>
      <c r="E21" s="40">
        <v>236</v>
      </c>
      <c r="F21" s="40" t="s">
        <v>65</v>
      </c>
      <c r="G21" s="40">
        <v>67</v>
      </c>
    </row>
    <row r="22" spans="1:7" ht="15.75" customHeight="1">
      <c r="A22" s="41" t="s">
        <v>101</v>
      </c>
      <c r="B22" s="40" t="s">
        <v>54</v>
      </c>
      <c r="C22" s="40">
        <v>45</v>
      </c>
      <c r="D22" s="40" t="s">
        <v>58</v>
      </c>
      <c r="E22" s="40">
        <v>378</v>
      </c>
      <c r="F22" s="40" t="s">
        <v>64</v>
      </c>
      <c r="G22" s="40">
        <v>90</v>
      </c>
    </row>
    <row r="23" spans="1:7" ht="15.75" customHeight="1">
      <c r="A23" s="41" t="s">
        <v>102</v>
      </c>
      <c r="B23" s="40" t="s">
        <v>70</v>
      </c>
      <c r="C23" s="40">
        <v>33</v>
      </c>
      <c r="D23" s="40" t="s">
        <v>73</v>
      </c>
      <c r="E23" s="40">
        <v>378</v>
      </c>
      <c r="F23" s="40" t="s">
        <v>64</v>
      </c>
      <c r="G23" s="40">
        <v>90</v>
      </c>
    </row>
    <row r="24" spans="1:7" ht="15.75" customHeight="1">
      <c r="A24" s="41" t="s">
        <v>103</v>
      </c>
      <c r="B24" s="40" t="s">
        <v>57</v>
      </c>
      <c r="C24" s="40">
        <v>72</v>
      </c>
      <c r="D24" s="40" t="s">
        <v>61</v>
      </c>
      <c r="E24" s="40">
        <v>252</v>
      </c>
      <c r="F24" s="40" t="s">
        <v>66</v>
      </c>
      <c r="G24" s="40">
        <v>72</v>
      </c>
    </row>
    <row r="25" spans="1:7" ht="15.75" customHeight="1">
      <c r="A25" s="41" t="s">
        <v>104</v>
      </c>
      <c r="B25" s="40" t="s">
        <v>89</v>
      </c>
      <c r="C25" s="40">
        <v>27</v>
      </c>
      <c r="D25" s="40" t="s">
        <v>61</v>
      </c>
      <c r="E25" s="40">
        <v>189</v>
      </c>
      <c r="F25" s="40" t="s">
        <v>66</v>
      </c>
      <c r="G25" s="40">
        <v>54</v>
      </c>
    </row>
    <row r="26" spans="1:7" ht="15.75" customHeight="1">
      <c r="A26" s="42" t="s">
        <v>105</v>
      </c>
      <c r="B26" s="40" t="s">
        <v>55</v>
      </c>
      <c r="C26" s="40">
        <v>35</v>
      </c>
      <c r="D26" s="40" t="s">
        <v>60</v>
      </c>
      <c r="E26" s="40">
        <v>245</v>
      </c>
      <c r="F26" s="40" t="s">
        <v>65</v>
      </c>
      <c r="G26" s="40">
        <v>70</v>
      </c>
    </row>
    <row r="27" spans="1:7" ht="15.75" customHeight="1">
      <c r="A27" s="42" t="s">
        <v>106</v>
      </c>
      <c r="B27" s="40" t="s">
        <v>54</v>
      </c>
      <c r="C27" s="40">
        <v>70</v>
      </c>
      <c r="D27" s="40" t="s">
        <v>73</v>
      </c>
      <c r="E27" s="40">
        <v>294</v>
      </c>
      <c r="F27" s="40" t="s">
        <v>64</v>
      </c>
      <c r="G27" s="40">
        <v>140</v>
      </c>
    </row>
    <row r="28" spans="1:7" ht="15.75" customHeight="1">
      <c r="A28" s="41" t="s">
        <v>107</v>
      </c>
      <c r="B28" s="40" t="s">
        <v>70</v>
      </c>
      <c r="C28" s="40">
        <v>87</v>
      </c>
      <c r="D28" s="40" t="s">
        <v>73</v>
      </c>
      <c r="E28" s="40">
        <v>490</v>
      </c>
      <c r="F28" s="40" t="s">
        <v>64</v>
      </c>
      <c r="G28" s="40">
        <v>233</v>
      </c>
    </row>
    <row r="29" spans="1:7" ht="15.75" customHeight="1">
      <c r="A29" s="42" t="s">
        <v>108</v>
      </c>
      <c r="B29" s="40" t="s">
        <v>57</v>
      </c>
      <c r="C29" s="40">
        <v>112</v>
      </c>
      <c r="D29" s="40" t="s">
        <v>74</v>
      </c>
      <c r="E29" s="40">
        <v>196</v>
      </c>
      <c r="F29" s="40" t="s">
        <v>76</v>
      </c>
      <c r="G29" s="40">
        <v>56</v>
      </c>
    </row>
    <row r="30" spans="1:7" ht="15.75" customHeight="1">
      <c r="A30" s="41" t="s">
        <v>109</v>
      </c>
      <c r="B30" s="40" t="s">
        <v>94</v>
      </c>
      <c r="C30" s="40">
        <v>35</v>
      </c>
      <c r="D30" s="40" t="s">
        <v>74</v>
      </c>
      <c r="E30" s="40">
        <v>245</v>
      </c>
      <c r="F30" s="40" t="s">
        <v>76</v>
      </c>
      <c r="G30" s="40">
        <v>70</v>
      </c>
    </row>
    <row r="31" spans="1:7" ht="15.75" customHeight="1">
      <c r="A31" s="42" t="s">
        <v>110</v>
      </c>
      <c r="B31" s="40" t="s">
        <v>55</v>
      </c>
      <c r="C31" s="40">
        <v>50</v>
      </c>
      <c r="D31" s="40" t="s">
        <v>60</v>
      </c>
      <c r="E31" s="40">
        <v>350</v>
      </c>
      <c r="F31" s="40" t="s">
        <v>65</v>
      </c>
      <c r="G31" s="40">
        <v>100</v>
      </c>
    </row>
    <row r="32" spans="1:7" ht="15.75" customHeight="1">
      <c r="A32" s="42" t="s">
        <v>111</v>
      </c>
      <c r="B32" s="40" t="s">
        <v>54</v>
      </c>
      <c r="C32" s="40">
        <v>100</v>
      </c>
      <c r="D32" s="40" t="s">
        <v>73</v>
      </c>
      <c r="E32" s="40">
        <v>420</v>
      </c>
      <c r="F32" s="40" t="s">
        <v>64</v>
      </c>
      <c r="G32" s="40">
        <v>200</v>
      </c>
    </row>
    <row r="33" spans="1:7" ht="15.75" customHeight="1">
      <c r="A33" s="42" t="s">
        <v>112</v>
      </c>
      <c r="B33" s="40" t="s">
        <v>57</v>
      </c>
      <c r="C33" s="40">
        <v>160</v>
      </c>
      <c r="D33" s="40" t="s">
        <v>74</v>
      </c>
      <c r="E33" s="40">
        <v>280</v>
      </c>
      <c r="F33" s="40" t="s">
        <v>76</v>
      </c>
      <c r="G33" s="40">
        <v>80</v>
      </c>
    </row>
    <row r="34" spans="1:7" ht="15.75" customHeight="1">
      <c r="A34" s="41" t="s">
        <v>113</v>
      </c>
      <c r="B34" s="40" t="s">
        <v>94</v>
      </c>
      <c r="C34" s="40">
        <v>70</v>
      </c>
      <c r="D34" s="40" t="s">
        <v>74</v>
      </c>
      <c r="E34" s="40">
        <v>490</v>
      </c>
      <c r="F34" s="40" t="s">
        <v>76</v>
      </c>
      <c r="G34" s="40">
        <v>140</v>
      </c>
    </row>
    <row r="35" spans="1:7" ht="15.75" customHeight="1">
      <c r="A35" s="42" t="s">
        <v>114</v>
      </c>
      <c r="B35" s="40" t="s">
        <v>55</v>
      </c>
      <c r="C35" s="40">
        <v>50</v>
      </c>
      <c r="D35" s="40" t="s">
        <v>60</v>
      </c>
      <c r="E35" s="40">
        <v>350</v>
      </c>
      <c r="F35" s="40" t="s">
        <v>65</v>
      </c>
      <c r="G35" s="40">
        <v>100</v>
      </c>
    </row>
    <row r="36" spans="1:7" ht="15.75" customHeight="1">
      <c r="A36" s="42" t="s">
        <v>115</v>
      </c>
      <c r="B36" s="40" t="s">
        <v>54</v>
      </c>
      <c r="C36" s="40">
        <v>60</v>
      </c>
      <c r="D36" s="40" t="s">
        <v>73</v>
      </c>
      <c r="E36" s="40">
        <v>420</v>
      </c>
      <c r="F36" s="40" t="s">
        <v>64</v>
      </c>
      <c r="G36" s="40">
        <v>200</v>
      </c>
    </row>
    <row r="37" spans="1:7" ht="15.75" customHeight="1">
      <c r="A37" s="42" t="s">
        <v>116</v>
      </c>
      <c r="B37" s="40" t="s">
        <v>70</v>
      </c>
      <c r="C37" s="40">
        <v>125</v>
      </c>
      <c r="D37" s="40" t="s">
        <v>73</v>
      </c>
      <c r="E37" s="40">
        <v>700</v>
      </c>
      <c r="F37" s="40" t="s">
        <v>64</v>
      </c>
      <c r="G37" s="40">
        <v>333</v>
      </c>
    </row>
    <row r="38" spans="1:7" ht="15.75" customHeight="1">
      <c r="A38" s="42" t="s">
        <v>117</v>
      </c>
      <c r="B38" s="40" t="s">
        <v>57</v>
      </c>
      <c r="C38" s="40">
        <v>160</v>
      </c>
      <c r="D38" s="40" t="s">
        <v>74</v>
      </c>
      <c r="E38" s="40">
        <v>280</v>
      </c>
      <c r="F38" s="40" t="s">
        <v>76</v>
      </c>
      <c r="G38" s="40">
        <v>80</v>
      </c>
    </row>
    <row r="39" spans="1:7" ht="15.75" customHeight="1">
      <c r="A39" s="42" t="s">
        <v>118</v>
      </c>
      <c r="B39" s="40" t="s">
        <v>94</v>
      </c>
      <c r="C39" s="40">
        <v>50</v>
      </c>
      <c r="D39" s="40" t="s">
        <v>74</v>
      </c>
      <c r="E39" s="40">
        <v>350</v>
      </c>
      <c r="F39" s="40" t="s">
        <v>76</v>
      </c>
      <c r="G39" s="40">
        <v>100</v>
      </c>
    </row>
    <row r="40" spans="1:7" ht="15.75" customHeight="1">
      <c r="A40" s="42" t="s">
        <v>119</v>
      </c>
      <c r="B40" s="40" t="s">
        <v>55</v>
      </c>
      <c r="C40" s="40">
        <v>75</v>
      </c>
      <c r="D40" s="40" t="s">
        <v>60</v>
      </c>
      <c r="E40" s="40">
        <v>525</v>
      </c>
      <c r="F40" s="40" t="s">
        <v>65</v>
      </c>
      <c r="G40" s="40">
        <v>150</v>
      </c>
    </row>
    <row r="41" spans="1:7" ht="15.75" customHeight="1">
      <c r="A41" s="42" t="s">
        <v>120</v>
      </c>
      <c r="B41" s="40" t="s">
        <v>57</v>
      </c>
      <c r="C41" s="40">
        <v>90</v>
      </c>
      <c r="D41" s="40" t="s">
        <v>73</v>
      </c>
      <c r="E41" s="40">
        <v>630</v>
      </c>
      <c r="F41" s="40" t="s">
        <v>64</v>
      </c>
      <c r="G41" s="40">
        <v>300</v>
      </c>
    </row>
    <row r="42" spans="1:7" ht="15.75" customHeight="1">
      <c r="A42" s="42" t="s">
        <v>121</v>
      </c>
      <c r="B42" s="40" t="s">
        <v>57</v>
      </c>
      <c r="C42" s="40">
        <v>240</v>
      </c>
      <c r="D42" s="40" t="s">
        <v>74</v>
      </c>
      <c r="E42" s="40">
        <v>420</v>
      </c>
      <c r="F42" s="40" t="s">
        <v>76</v>
      </c>
      <c r="G42" s="40">
        <v>120</v>
      </c>
    </row>
    <row r="43" spans="1:7" ht="15.75" customHeight="1">
      <c r="A43" s="41" t="s">
        <v>122</v>
      </c>
      <c r="B43" s="40" t="s">
        <v>94</v>
      </c>
      <c r="C43" s="40">
        <v>105</v>
      </c>
      <c r="D43" s="40" t="s">
        <v>74</v>
      </c>
      <c r="E43" s="40">
        <v>735</v>
      </c>
      <c r="F43" s="40" t="s">
        <v>76</v>
      </c>
      <c r="G43" s="40">
        <v>210</v>
      </c>
    </row>
    <row r="44" spans="1:7" ht="15.75" customHeight="1">
      <c r="A44" s="41" t="s">
        <v>123</v>
      </c>
      <c r="B44" s="40" t="s">
        <v>55</v>
      </c>
      <c r="C44" s="40">
        <v>25</v>
      </c>
      <c r="D44" s="40" t="s">
        <v>60</v>
      </c>
      <c r="E44" s="40">
        <v>175</v>
      </c>
      <c r="F44" s="40" t="s">
        <v>65</v>
      </c>
      <c r="G44" s="40">
        <v>50</v>
      </c>
    </row>
    <row r="45" spans="1:7" ht="15.75" customHeight="1">
      <c r="A45" s="41" t="s">
        <v>124</v>
      </c>
      <c r="B45" s="40" t="s">
        <v>54</v>
      </c>
      <c r="C45" s="40">
        <v>50</v>
      </c>
      <c r="D45" s="40" t="s">
        <v>58</v>
      </c>
      <c r="E45" s="40">
        <v>420</v>
      </c>
      <c r="F45" s="40" t="s">
        <v>64</v>
      </c>
      <c r="G45" s="40">
        <v>100</v>
      </c>
    </row>
    <row r="46" spans="1:7" ht="15.75" customHeight="1">
      <c r="A46" s="41" t="s">
        <v>125</v>
      </c>
      <c r="B46" s="40" t="s">
        <v>57</v>
      </c>
      <c r="C46" s="40">
        <v>80</v>
      </c>
      <c r="D46" s="40" t="s">
        <v>61</v>
      </c>
      <c r="E46" s="40">
        <v>280</v>
      </c>
      <c r="F46" s="40" t="s">
        <v>66</v>
      </c>
      <c r="G46" s="40">
        <v>80</v>
      </c>
    </row>
    <row r="47" spans="1:7" ht="15.75" customHeight="1">
      <c r="A47" s="41" t="s">
        <v>126</v>
      </c>
      <c r="B47" s="40" t="s">
        <v>55</v>
      </c>
      <c r="C47" s="40">
        <v>37</v>
      </c>
      <c r="D47" s="40" t="s">
        <v>60</v>
      </c>
      <c r="E47" s="40">
        <v>267</v>
      </c>
      <c r="F47" s="40" t="s">
        <v>65</v>
      </c>
      <c r="G47" s="40">
        <v>75</v>
      </c>
    </row>
    <row r="48" spans="1:7" ht="15.75" customHeight="1">
      <c r="A48" s="41" t="s">
        <v>127</v>
      </c>
      <c r="B48" s="40" t="s">
        <v>54</v>
      </c>
      <c r="C48" s="40">
        <v>75</v>
      </c>
      <c r="D48" s="40" t="s">
        <v>73</v>
      </c>
      <c r="E48" s="40">
        <v>315</v>
      </c>
      <c r="F48" s="40" t="s">
        <v>64</v>
      </c>
      <c r="G48" s="40">
        <v>150</v>
      </c>
    </row>
    <row r="49" spans="1:7" ht="15.75" customHeight="1">
      <c r="A49" s="41" t="s">
        <v>128</v>
      </c>
      <c r="B49" s="40" t="s">
        <v>57</v>
      </c>
      <c r="C49" s="40">
        <v>120</v>
      </c>
      <c r="D49" s="40" t="s">
        <v>74</v>
      </c>
      <c r="E49" s="40">
        <v>210</v>
      </c>
      <c r="F49" s="40" t="s">
        <v>76</v>
      </c>
      <c r="G49" s="40">
        <v>60</v>
      </c>
    </row>
    <row r="50" spans="1:7" ht="15.75" customHeight="1"/>
    <row r="51" spans="1:7" ht="15.75" customHeight="1"/>
    <row r="52" spans="1:7" ht="15.75" customHeight="1"/>
    <row r="53" spans="1:7" ht="15.75" customHeight="1"/>
    <row r="54" spans="1:7" ht="15.75" customHeight="1"/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topLeftCell="A4" workbookViewId="0">
      <selection sqref="A1:G33"/>
    </sheetView>
  </sheetViews>
  <sheetFormatPr defaultColWidth="14.44140625" defaultRowHeight="15" customHeight="1"/>
  <cols>
    <col min="1" max="1" width="29.33203125" customWidth="1"/>
    <col min="2" max="2" width="25.109375" customWidth="1"/>
    <col min="3" max="3" width="10" customWidth="1"/>
    <col min="4" max="4" width="25.109375" customWidth="1"/>
    <col min="5" max="5" width="10" customWidth="1"/>
    <col min="6" max="6" width="25.109375" customWidth="1"/>
    <col min="7" max="7" width="10" customWidth="1"/>
    <col min="8" max="26" width="8.6640625" customWidth="1"/>
  </cols>
  <sheetData>
    <row r="1" spans="1:7" ht="14.4">
      <c r="A1" s="35" t="s">
        <v>47</v>
      </c>
      <c r="B1" s="35" t="s">
        <v>49</v>
      </c>
      <c r="C1" s="35" t="s">
        <v>50</v>
      </c>
      <c r="D1" s="35" t="s">
        <v>51</v>
      </c>
      <c r="E1" s="35" t="s">
        <v>52</v>
      </c>
      <c r="F1" s="35" t="s">
        <v>78</v>
      </c>
      <c r="G1" s="35" t="s">
        <v>79</v>
      </c>
    </row>
    <row r="2" spans="1:7" ht="17.25" customHeight="1">
      <c r="A2" s="41" t="s">
        <v>129</v>
      </c>
      <c r="B2" s="35" t="s">
        <v>55</v>
      </c>
      <c r="C2" s="35">
        <v>393</v>
      </c>
      <c r="D2" s="35" t="s">
        <v>60</v>
      </c>
      <c r="E2" s="35">
        <v>112</v>
      </c>
      <c r="F2" s="35" t="s">
        <v>65</v>
      </c>
      <c r="G2" s="35">
        <v>56</v>
      </c>
    </row>
    <row r="3" spans="1:7" ht="17.25" customHeight="1">
      <c r="A3" s="41" t="s">
        <v>130</v>
      </c>
      <c r="B3" s="35" t="s">
        <v>53</v>
      </c>
      <c r="C3" s="35">
        <v>945</v>
      </c>
      <c r="D3" s="35" t="s">
        <v>59</v>
      </c>
      <c r="E3" s="35">
        <v>225</v>
      </c>
      <c r="F3" s="35" t="s">
        <v>64</v>
      </c>
      <c r="G3" s="35">
        <v>112</v>
      </c>
    </row>
    <row r="4" spans="1:7" ht="17.25" customHeight="1">
      <c r="A4" s="41" t="s">
        <v>131</v>
      </c>
      <c r="B4" s="35" t="s">
        <v>56</v>
      </c>
      <c r="C4" s="35">
        <v>630</v>
      </c>
      <c r="D4" s="35" t="s">
        <v>61</v>
      </c>
      <c r="E4" s="35">
        <v>180</v>
      </c>
      <c r="F4" s="35" t="s">
        <v>67</v>
      </c>
      <c r="G4" s="35">
        <v>180</v>
      </c>
    </row>
    <row r="5" spans="1:7" ht="17.25" customHeight="1">
      <c r="A5" s="41" t="s">
        <v>132</v>
      </c>
      <c r="B5" s="35" t="s">
        <v>55</v>
      </c>
      <c r="C5" s="35">
        <v>568</v>
      </c>
      <c r="D5" s="35" t="s">
        <v>60</v>
      </c>
      <c r="E5" s="35">
        <v>162</v>
      </c>
      <c r="F5" s="35" t="s">
        <v>65</v>
      </c>
      <c r="G5" s="35">
        <v>81</v>
      </c>
    </row>
    <row r="6" spans="1:7" ht="17.25" customHeight="1">
      <c r="A6" s="41" t="s">
        <v>133</v>
      </c>
      <c r="B6" s="35" t="s">
        <v>53</v>
      </c>
      <c r="C6" s="35">
        <v>1260</v>
      </c>
      <c r="D6" s="35" t="s">
        <v>59</v>
      </c>
      <c r="E6" s="35">
        <v>300</v>
      </c>
      <c r="F6" s="35" t="s">
        <v>70</v>
      </c>
      <c r="G6" s="35">
        <v>112</v>
      </c>
    </row>
    <row r="7" spans="1:7" ht="17.25" customHeight="1">
      <c r="A7" s="41" t="s">
        <v>134</v>
      </c>
      <c r="B7" s="35" t="s">
        <v>56</v>
      </c>
      <c r="C7" s="35">
        <v>787</v>
      </c>
      <c r="D7" s="35" t="s">
        <v>61</v>
      </c>
      <c r="E7" s="35">
        <v>225</v>
      </c>
      <c r="F7" s="35" t="s">
        <v>68</v>
      </c>
      <c r="G7" s="35">
        <v>112</v>
      </c>
    </row>
    <row r="8" spans="1:7" ht="17.25" customHeight="1">
      <c r="A8" s="41" t="s">
        <v>135</v>
      </c>
      <c r="B8" s="35" t="s">
        <v>53</v>
      </c>
      <c r="C8" s="40">
        <v>1575</v>
      </c>
      <c r="D8" s="35" t="s">
        <v>59</v>
      </c>
      <c r="E8" s="40">
        <v>375</v>
      </c>
      <c r="F8" s="35" t="s">
        <v>70</v>
      </c>
      <c r="G8" s="40">
        <v>140</v>
      </c>
    </row>
    <row r="9" spans="1:7" ht="17.25" customHeight="1">
      <c r="A9" s="41" t="s">
        <v>136</v>
      </c>
      <c r="B9" s="35" t="s">
        <v>56</v>
      </c>
      <c r="C9" s="40">
        <v>945</v>
      </c>
      <c r="D9" s="35" t="s">
        <v>61</v>
      </c>
      <c r="E9" s="40">
        <v>270</v>
      </c>
      <c r="F9" s="35" t="s">
        <v>68</v>
      </c>
      <c r="G9" s="35">
        <v>135</v>
      </c>
    </row>
    <row r="10" spans="1:7" ht="17.25" customHeight="1">
      <c r="A10" s="41" t="s">
        <v>137</v>
      </c>
      <c r="B10" s="35" t="s">
        <v>56</v>
      </c>
      <c r="C10" s="40">
        <v>1102</v>
      </c>
      <c r="D10" s="35" t="s">
        <v>61</v>
      </c>
      <c r="E10" s="40">
        <v>315</v>
      </c>
      <c r="F10" s="35" t="s">
        <v>68</v>
      </c>
      <c r="G10" s="40">
        <v>157</v>
      </c>
    </row>
    <row r="11" spans="1:7" ht="17.25" customHeight="1">
      <c r="A11" s="41" t="s">
        <v>138</v>
      </c>
      <c r="B11" s="35" t="s">
        <v>55</v>
      </c>
      <c r="C11" s="35">
        <v>393</v>
      </c>
      <c r="D11" s="35" t="s">
        <v>60</v>
      </c>
      <c r="E11" s="35">
        <v>112</v>
      </c>
      <c r="F11" s="35" t="s">
        <v>65</v>
      </c>
      <c r="G11" s="35">
        <v>56</v>
      </c>
    </row>
    <row r="12" spans="1:7" ht="17.25" customHeight="1">
      <c r="A12" s="41" t="s">
        <v>139</v>
      </c>
      <c r="B12" s="35" t="s">
        <v>53</v>
      </c>
      <c r="C12" s="35">
        <v>945</v>
      </c>
      <c r="D12" s="35" t="s">
        <v>59</v>
      </c>
      <c r="E12" s="35">
        <v>225</v>
      </c>
      <c r="F12" s="35" t="s">
        <v>64</v>
      </c>
      <c r="G12" s="35">
        <v>112</v>
      </c>
    </row>
    <row r="13" spans="1:7" ht="17.25" customHeight="1">
      <c r="A13" s="41" t="s">
        <v>140</v>
      </c>
      <c r="B13" s="35" t="s">
        <v>56</v>
      </c>
      <c r="C13" s="35">
        <v>630</v>
      </c>
      <c r="D13" s="35" t="s">
        <v>61</v>
      </c>
      <c r="E13" s="35">
        <v>180</v>
      </c>
      <c r="F13" s="35" t="s">
        <v>67</v>
      </c>
      <c r="G13" s="35">
        <v>180</v>
      </c>
    </row>
    <row r="14" spans="1:7" ht="17.25" customHeight="1">
      <c r="A14" s="41" t="s">
        <v>141</v>
      </c>
      <c r="B14" s="35" t="s">
        <v>55</v>
      </c>
      <c r="C14" s="35">
        <v>437</v>
      </c>
      <c r="D14" s="35" t="s">
        <v>60</v>
      </c>
      <c r="E14" s="35">
        <v>125</v>
      </c>
      <c r="F14" s="35" t="s">
        <v>65</v>
      </c>
      <c r="G14" s="35">
        <v>62</v>
      </c>
    </row>
    <row r="15" spans="1:7" ht="17.25" customHeight="1">
      <c r="A15" s="41" t="s">
        <v>142</v>
      </c>
      <c r="B15" s="35" t="s">
        <v>53</v>
      </c>
      <c r="C15" s="35">
        <v>1260</v>
      </c>
      <c r="D15" s="35" t="s">
        <v>59</v>
      </c>
      <c r="E15" s="35">
        <v>300</v>
      </c>
      <c r="F15" s="35" t="s">
        <v>70</v>
      </c>
      <c r="G15" s="35">
        <v>112</v>
      </c>
    </row>
    <row r="16" spans="1:7" ht="17.25" customHeight="1">
      <c r="A16" s="41" t="s">
        <v>143</v>
      </c>
      <c r="B16" s="35" t="s">
        <v>56</v>
      </c>
      <c r="C16" s="35">
        <v>787</v>
      </c>
      <c r="D16" s="35" t="s">
        <v>61</v>
      </c>
      <c r="E16" s="35">
        <v>225</v>
      </c>
      <c r="F16" s="35" t="s">
        <v>68</v>
      </c>
      <c r="G16" s="35">
        <v>112</v>
      </c>
    </row>
    <row r="17" spans="1:7" ht="17.25" customHeight="1">
      <c r="A17" s="41" t="s">
        <v>144</v>
      </c>
      <c r="B17" s="35" t="s">
        <v>53</v>
      </c>
      <c r="C17" s="40">
        <v>1575</v>
      </c>
      <c r="D17" s="35" t="s">
        <v>59</v>
      </c>
      <c r="E17" s="40">
        <v>375</v>
      </c>
      <c r="F17" s="35" t="s">
        <v>70</v>
      </c>
      <c r="G17" s="40">
        <v>140</v>
      </c>
    </row>
    <row r="18" spans="1:7" ht="17.25" customHeight="1">
      <c r="A18" s="41" t="s">
        <v>145</v>
      </c>
      <c r="B18" s="35" t="s">
        <v>56</v>
      </c>
      <c r="C18" s="40">
        <v>945</v>
      </c>
      <c r="D18" s="35" t="s">
        <v>61</v>
      </c>
      <c r="E18" s="40">
        <v>270</v>
      </c>
      <c r="F18" s="35" t="s">
        <v>68</v>
      </c>
      <c r="G18" s="35">
        <v>135</v>
      </c>
    </row>
    <row r="19" spans="1:7" ht="17.25" customHeight="1">
      <c r="A19" s="41" t="s">
        <v>42</v>
      </c>
      <c r="B19" s="35" t="s">
        <v>56</v>
      </c>
      <c r="C19" s="40">
        <v>1102</v>
      </c>
      <c r="D19" s="35" t="s">
        <v>61</v>
      </c>
      <c r="E19" s="40">
        <v>315</v>
      </c>
      <c r="F19" s="35" t="s">
        <v>68</v>
      </c>
      <c r="G19" s="40">
        <v>157</v>
      </c>
    </row>
    <row r="20" spans="1:7" ht="17.25" customHeight="1">
      <c r="A20" s="41" t="s">
        <v>146</v>
      </c>
      <c r="B20" s="35" t="s">
        <v>55</v>
      </c>
      <c r="C20" s="35">
        <v>472</v>
      </c>
      <c r="D20" s="35" t="s">
        <v>60</v>
      </c>
      <c r="E20" s="35">
        <v>135</v>
      </c>
      <c r="F20" s="35" t="s">
        <v>65</v>
      </c>
      <c r="G20" s="35">
        <v>67</v>
      </c>
    </row>
    <row r="21" spans="1:7" ht="17.25" customHeight="1">
      <c r="A21" s="41" t="s">
        <v>147</v>
      </c>
      <c r="B21" s="35" t="s">
        <v>53</v>
      </c>
      <c r="C21" s="40">
        <v>1134</v>
      </c>
      <c r="D21" s="35" t="s">
        <v>59</v>
      </c>
      <c r="E21" s="40">
        <v>270</v>
      </c>
      <c r="F21" s="35" t="s">
        <v>64</v>
      </c>
      <c r="G21" s="40">
        <v>135</v>
      </c>
    </row>
    <row r="22" spans="1:7" ht="17.25" customHeight="1">
      <c r="A22" s="41" t="s">
        <v>148</v>
      </c>
      <c r="B22" s="35" t="s">
        <v>56</v>
      </c>
      <c r="C22" s="35">
        <v>756</v>
      </c>
      <c r="D22" s="35" t="s">
        <v>61</v>
      </c>
      <c r="E22" s="35">
        <v>216</v>
      </c>
      <c r="F22" s="35" t="s">
        <v>67</v>
      </c>
      <c r="G22" s="35">
        <v>216</v>
      </c>
    </row>
    <row r="23" spans="1:7" ht="17.25" customHeight="1">
      <c r="A23" s="41" t="s">
        <v>149</v>
      </c>
      <c r="B23" s="35" t="s">
        <v>53</v>
      </c>
      <c r="C23" s="35">
        <v>1890</v>
      </c>
      <c r="D23" s="35" t="s">
        <v>59</v>
      </c>
      <c r="E23" s="35">
        <v>450</v>
      </c>
      <c r="F23" s="35" t="s">
        <v>70</v>
      </c>
      <c r="G23" s="35">
        <v>168</v>
      </c>
    </row>
    <row r="24" spans="1:7" ht="17.25" customHeight="1">
      <c r="A24" s="41" t="s">
        <v>150</v>
      </c>
      <c r="B24" s="35" t="s">
        <v>56</v>
      </c>
      <c r="C24" s="40">
        <v>1323</v>
      </c>
      <c r="D24" s="35" t="s">
        <v>61</v>
      </c>
      <c r="E24" s="40">
        <v>378</v>
      </c>
      <c r="F24" s="35" t="s">
        <v>68</v>
      </c>
      <c r="G24" s="40">
        <v>189</v>
      </c>
    </row>
    <row r="25" spans="1:7" ht="17.25" customHeight="1">
      <c r="A25" s="41" t="s">
        <v>151</v>
      </c>
      <c r="B25" s="35" t="s">
        <v>55</v>
      </c>
      <c r="C25" s="35">
        <v>472</v>
      </c>
      <c r="D25" s="35" t="s">
        <v>60</v>
      </c>
      <c r="E25" s="35">
        <v>135</v>
      </c>
      <c r="F25" s="35" t="s">
        <v>65</v>
      </c>
      <c r="G25" s="35">
        <v>67</v>
      </c>
    </row>
    <row r="26" spans="1:7" ht="17.25" customHeight="1">
      <c r="A26" s="41" t="s">
        <v>152</v>
      </c>
      <c r="B26" s="35" t="s">
        <v>53</v>
      </c>
      <c r="C26" s="35">
        <v>1134</v>
      </c>
      <c r="D26" s="35" t="s">
        <v>59</v>
      </c>
      <c r="E26" s="35">
        <v>270</v>
      </c>
      <c r="F26" s="35" t="s">
        <v>64</v>
      </c>
      <c r="G26" s="35">
        <v>135</v>
      </c>
    </row>
    <row r="27" spans="1:7" ht="17.25" customHeight="1">
      <c r="A27" s="41" t="s">
        <v>153</v>
      </c>
      <c r="B27" s="35" t="s">
        <v>56</v>
      </c>
      <c r="C27" s="35">
        <v>756</v>
      </c>
      <c r="D27" s="35" t="s">
        <v>61</v>
      </c>
      <c r="E27" s="35">
        <v>216</v>
      </c>
      <c r="F27" s="35" t="s">
        <v>67</v>
      </c>
      <c r="G27" s="35">
        <v>216</v>
      </c>
    </row>
    <row r="28" spans="1:7" ht="17.25" customHeight="1">
      <c r="A28" s="41" t="s">
        <v>154</v>
      </c>
      <c r="B28" s="35" t="s">
        <v>53</v>
      </c>
      <c r="C28" s="35">
        <v>1890</v>
      </c>
      <c r="D28" s="35" t="s">
        <v>59</v>
      </c>
      <c r="E28" s="35">
        <v>450</v>
      </c>
      <c r="F28" s="35" t="s">
        <v>70</v>
      </c>
      <c r="G28" s="35">
        <v>168</v>
      </c>
    </row>
    <row r="29" spans="1:7" ht="17.25" customHeight="1">
      <c r="A29" s="41" t="s">
        <v>155</v>
      </c>
      <c r="B29" s="35" t="s">
        <v>56</v>
      </c>
      <c r="C29" s="40">
        <v>1134</v>
      </c>
      <c r="D29" s="35" t="s">
        <v>61</v>
      </c>
      <c r="E29" s="40">
        <v>324</v>
      </c>
      <c r="F29" s="35" t="s">
        <v>68</v>
      </c>
      <c r="G29" s="40">
        <v>162</v>
      </c>
    </row>
    <row r="30" spans="1:7" ht="17.25" customHeight="1">
      <c r="A30" s="41" t="s">
        <v>156</v>
      </c>
      <c r="B30" s="35" t="s">
        <v>55</v>
      </c>
      <c r="C30" s="40">
        <v>52</v>
      </c>
      <c r="D30" s="35" t="s">
        <v>60</v>
      </c>
      <c r="E30" s="40">
        <v>15</v>
      </c>
      <c r="F30" s="35" t="s">
        <v>65</v>
      </c>
      <c r="G30" s="40">
        <v>7</v>
      </c>
    </row>
    <row r="31" spans="1:7" ht="17.25" customHeight="1">
      <c r="A31" s="41" t="s">
        <v>157</v>
      </c>
      <c r="B31" s="35" t="s">
        <v>53</v>
      </c>
      <c r="C31" s="40">
        <v>126</v>
      </c>
      <c r="D31" s="35" t="s">
        <v>59</v>
      </c>
      <c r="E31" s="40">
        <v>30</v>
      </c>
      <c r="F31" s="35" t="s">
        <v>64</v>
      </c>
      <c r="G31" s="40">
        <v>15</v>
      </c>
    </row>
    <row r="32" spans="1:7" ht="17.25" customHeight="1">
      <c r="A32" s="41" t="s">
        <v>158</v>
      </c>
      <c r="B32" s="35" t="s">
        <v>56</v>
      </c>
      <c r="C32" s="40">
        <v>84</v>
      </c>
      <c r="D32" s="40" t="s">
        <v>62</v>
      </c>
      <c r="E32" s="40">
        <v>48</v>
      </c>
      <c r="F32" s="40" t="s">
        <v>66</v>
      </c>
      <c r="G32" s="40">
        <v>12</v>
      </c>
    </row>
    <row r="33" spans="1:7" ht="17.25" customHeight="1">
      <c r="A33" s="41" t="s">
        <v>159</v>
      </c>
      <c r="B33" s="35" t="s">
        <v>56</v>
      </c>
      <c r="C33" s="40">
        <v>126</v>
      </c>
      <c r="D33" s="35" t="s">
        <v>68</v>
      </c>
      <c r="E33" s="40">
        <v>36</v>
      </c>
      <c r="F33" s="40" t="s">
        <v>66</v>
      </c>
      <c r="G33" s="40">
        <v>18</v>
      </c>
    </row>
    <row r="34" spans="1:7" ht="15.75" customHeight="1"/>
    <row r="35" spans="1:7" ht="15.75" customHeight="1"/>
    <row r="36" spans="1:7" ht="15.75" customHeight="1"/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98"/>
  <sheetViews>
    <sheetView workbookViewId="0">
      <selection activeCell="B12" sqref="B12"/>
    </sheetView>
  </sheetViews>
  <sheetFormatPr defaultColWidth="14.44140625" defaultRowHeight="15" customHeight="1"/>
  <cols>
    <col min="1" max="1" width="27.33203125" customWidth="1"/>
    <col min="2" max="2" width="24.33203125" customWidth="1"/>
    <col min="3" max="3" width="8.6640625" customWidth="1"/>
    <col min="4" max="4" width="24.33203125" customWidth="1"/>
    <col min="5" max="5" width="8.6640625" customWidth="1"/>
    <col min="6" max="6" width="24.33203125" customWidth="1"/>
    <col min="7" max="8" width="8.6640625" customWidth="1"/>
    <col min="9" max="9" width="43.109375" customWidth="1"/>
    <col min="10" max="10" width="8.6640625" customWidth="1"/>
    <col min="11" max="11" width="34.88671875" customWidth="1"/>
    <col min="12" max="26" width="8.6640625" customWidth="1"/>
  </cols>
  <sheetData>
    <row r="1" spans="1:7" ht="15.75" customHeight="1">
      <c r="A1" s="43" t="s">
        <v>45</v>
      </c>
      <c r="B1" s="44" t="s">
        <v>49</v>
      </c>
      <c r="C1" s="44" t="s">
        <v>50</v>
      </c>
      <c r="D1" s="44" t="s">
        <v>51</v>
      </c>
      <c r="E1" s="44" t="s">
        <v>52</v>
      </c>
      <c r="F1" s="44" t="s">
        <v>160</v>
      </c>
      <c r="G1" s="44" t="s">
        <v>79</v>
      </c>
    </row>
    <row r="2" spans="1:7" ht="15.75" customHeight="1">
      <c r="A2" s="41" t="s">
        <v>161</v>
      </c>
      <c r="B2" s="44" t="s">
        <v>55</v>
      </c>
      <c r="C2" s="43">
        <v>4725</v>
      </c>
      <c r="D2" s="44" t="s">
        <v>60</v>
      </c>
      <c r="E2" s="43">
        <v>1350</v>
      </c>
      <c r="F2" s="44" t="s">
        <v>65</v>
      </c>
      <c r="G2" s="43">
        <v>675</v>
      </c>
    </row>
    <row r="3" spans="1:7" ht="15.75" customHeight="1">
      <c r="A3" s="41" t="s">
        <v>162</v>
      </c>
      <c r="B3" s="44" t="s">
        <v>71</v>
      </c>
      <c r="C3" s="43">
        <v>7087</v>
      </c>
      <c r="D3" s="44" t="s">
        <v>73</v>
      </c>
      <c r="E3" s="43">
        <v>2025</v>
      </c>
      <c r="F3" s="44" t="s">
        <v>75</v>
      </c>
      <c r="G3" s="43">
        <v>1012</v>
      </c>
    </row>
    <row r="4" spans="1:7" ht="15.75" customHeight="1">
      <c r="A4" s="41" t="s">
        <v>163</v>
      </c>
      <c r="B4" s="44" t="s">
        <v>72</v>
      </c>
      <c r="C4" s="43">
        <v>4725</v>
      </c>
      <c r="D4" s="44" t="s">
        <v>74</v>
      </c>
      <c r="E4" s="43">
        <v>1350</v>
      </c>
      <c r="F4" s="44" t="s">
        <v>76</v>
      </c>
      <c r="G4" s="43">
        <v>675</v>
      </c>
    </row>
    <row r="5" spans="1:7" ht="15.75" customHeight="1">
      <c r="A5" s="41" t="s">
        <v>164</v>
      </c>
      <c r="B5" s="44" t="s">
        <v>55</v>
      </c>
      <c r="C5" s="43">
        <v>4725</v>
      </c>
      <c r="D5" s="44" t="s">
        <v>60</v>
      </c>
      <c r="E5" s="43">
        <v>1350</v>
      </c>
      <c r="F5" s="44" t="s">
        <v>65</v>
      </c>
      <c r="G5" s="43">
        <v>675</v>
      </c>
    </row>
    <row r="6" spans="1:7" ht="15.75" customHeight="1">
      <c r="A6" s="41" t="s">
        <v>165</v>
      </c>
      <c r="B6" s="44" t="s">
        <v>71</v>
      </c>
      <c r="C6" s="43">
        <v>5670</v>
      </c>
      <c r="D6" s="44" t="s">
        <v>73</v>
      </c>
      <c r="E6" s="43">
        <v>1620</v>
      </c>
      <c r="F6" s="44" t="s">
        <v>75</v>
      </c>
      <c r="G6" s="43">
        <v>810</v>
      </c>
    </row>
    <row r="7" spans="1:7" ht="15.75" customHeight="1">
      <c r="A7" s="41" t="s">
        <v>166</v>
      </c>
      <c r="B7" s="44" t="s">
        <v>71</v>
      </c>
      <c r="C7" s="43">
        <v>6138</v>
      </c>
      <c r="D7" s="44" t="s">
        <v>73</v>
      </c>
      <c r="E7" s="43">
        <v>1980</v>
      </c>
      <c r="F7" s="44" t="s">
        <v>75</v>
      </c>
      <c r="G7" s="43">
        <v>792</v>
      </c>
    </row>
    <row r="8" spans="1:7" ht="15.75" customHeight="1">
      <c r="A8" s="41" t="s">
        <v>167</v>
      </c>
      <c r="B8" s="44" t="s">
        <v>71</v>
      </c>
      <c r="C8" s="44">
        <v>6138</v>
      </c>
      <c r="D8" s="44" t="s">
        <v>73</v>
      </c>
      <c r="E8" s="44">
        <v>1683</v>
      </c>
      <c r="F8" s="44" t="s">
        <v>75</v>
      </c>
      <c r="G8" s="44">
        <v>1089</v>
      </c>
    </row>
    <row r="9" spans="1:7" ht="15.75" customHeight="1">
      <c r="A9" s="41" t="s">
        <v>168</v>
      </c>
      <c r="B9" s="44" t="s">
        <v>72</v>
      </c>
      <c r="C9" s="44">
        <v>3780</v>
      </c>
      <c r="D9" s="44" t="s">
        <v>74</v>
      </c>
      <c r="E9" s="44">
        <v>1080</v>
      </c>
      <c r="F9" s="44" t="s">
        <v>76</v>
      </c>
      <c r="G9" s="44">
        <v>540</v>
      </c>
    </row>
    <row r="10" spans="1:7" ht="15.75" customHeight="1">
      <c r="A10" s="41" t="s">
        <v>169</v>
      </c>
      <c r="B10" s="44" t="s">
        <v>71</v>
      </c>
      <c r="C10" s="44">
        <v>8505</v>
      </c>
      <c r="D10" s="44" t="s">
        <v>73</v>
      </c>
      <c r="E10" s="44">
        <v>2430</v>
      </c>
      <c r="F10" s="44" t="s">
        <v>75</v>
      </c>
      <c r="G10" s="44">
        <v>1215</v>
      </c>
    </row>
    <row r="11" spans="1:7" ht="15.75" customHeight="1">
      <c r="A11" s="41" t="s">
        <v>2</v>
      </c>
      <c r="B11" s="44" t="s">
        <v>72</v>
      </c>
      <c r="C11" s="43">
        <v>5670</v>
      </c>
      <c r="D11" s="44" t="s">
        <v>74</v>
      </c>
      <c r="E11" s="43">
        <v>1620</v>
      </c>
      <c r="F11" s="44" t="s">
        <v>76</v>
      </c>
      <c r="G11" s="43">
        <v>810</v>
      </c>
    </row>
    <row r="12" spans="1:7" ht="15.75" customHeight="1">
      <c r="A12" s="41" t="s">
        <v>170</v>
      </c>
      <c r="B12" s="44" t="s">
        <v>55</v>
      </c>
      <c r="C12" s="43">
        <v>787</v>
      </c>
      <c r="D12" s="44" t="s">
        <v>60</v>
      </c>
      <c r="E12" s="43">
        <v>225</v>
      </c>
      <c r="F12" s="44" t="s">
        <v>65</v>
      </c>
      <c r="G12" s="43">
        <v>112</v>
      </c>
    </row>
    <row r="13" spans="1:7" ht="15.75" customHeight="1">
      <c r="A13" s="41" t="s">
        <v>171</v>
      </c>
      <c r="B13" s="44" t="s">
        <v>71</v>
      </c>
      <c r="C13" s="44">
        <v>945</v>
      </c>
      <c r="D13" s="44" t="s">
        <v>59</v>
      </c>
      <c r="E13" s="44">
        <v>450</v>
      </c>
      <c r="F13" s="44" t="s">
        <v>64</v>
      </c>
      <c r="G13" s="44">
        <v>225</v>
      </c>
    </row>
    <row r="14" spans="1:7" ht="15.75" customHeight="1">
      <c r="A14" s="41" t="s">
        <v>172</v>
      </c>
      <c r="B14" s="44" t="s">
        <v>72</v>
      </c>
      <c r="C14" s="44">
        <v>630</v>
      </c>
      <c r="D14" s="44" t="s">
        <v>74</v>
      </c>
      <c r="E14" s="44">
        <v>180</v>
      </c>
      <c r="F14" s="44" t="s">
        <v>67</v>
      </c>
      <c r="G14" s="44">
        <v>360</v>
      </c>
    </row>
    <row r="15" spans="1:7" ht="15.75" customHeight="1">
      <c r="A15" s="41" t="s">
        <v>173</v>
      </c>
      <c r="B15" s="44" t="s">
        <v>55</v>
      </c>
      <c r="C15" s="44">
        <v>1181</v>
      </c>
      <c r="D15" s="44" t="s">
        <v>60</v>
      </c>
      <c r="E15" s="44">
        <v>337</v>
      </c>
      <c r="F15" s="44" t="s">
        <v>65</v>
      </c>
      <c r="G15" s="44">
        <v>168</v>
      </c>
    </row>
    <row r="16" spans="1:7" ht="15.75" customHeight="1">
      <c r="A16" s="41" t="s">
        <v>174</v>
      </c>
      <c r="B16" s="44" t="s">
        <v>72</v>
      </c>
      <c r="C16" s="43">
        <v>1228</v>
      </c>
      <c r="D16" s="44" t="s">
        <v>59</v>
      </c>
      <c r="E16" s="43">
        <v>585</v>
      </c>
      <c r="F16" s="43" t="s">
        <v>70</v>
      </c>
      <c r="G16" s="43">
        <v>219</v>
      </c>
    </row>
    <row r="17" spans="1:7" ht="15.75" customHeight="1">
      <c r="A17" s="41" t="s">
        <v>175</v>
      </c>
      <c r="B17" s="43" t="s">
        <v>72</v>
      </c>
      <c r="C17" s="43">
        <v>945</v>
      </c>
      <c r="D17" s="43" t="s">
        <v>74</v>
      </c>
      <c r="E17" s="43">
        <v>270</v>
      </c>
      <c r="F17" s="43" t="s">
        <v>77</v>
      </c>
      <c r="G17" s="43">
        <v>135</v>
      </c>
    </row>
    <row r="18" spans="1:7" ht="15.75" customHeight="1">
      <c r="A18" s="41" t="s">
        <v>176</v>
      </c>
      <c r="B18" s="44"/>
      <c r="C18" s="44"/>
      <c r="D18" s="44"/>
      <c r="E18" s="44"/>
      <c r="F18" s="44"/>
      <c r="G18" s="44"/>
    </row>
    <row r="19" spans="1:7" ht="15.75" customHeight="1">
      <c r="A19" s="41" t="s">
        <v>177</v>
      </c>
      <c r="B19" s="44" t="s">
        <v>71</v>
      </c>
      <c r="C19" s="44">
        <v>1134</v>
      </c>
      <c r="D19" s="44" t="s">
        <v>59</v>
      </c>
      <c r="E19" s="44">
        <v>540</v>
      </c>
      <c r="F19" s="44" t="s">
        <v>64</v>
      </c>
      <c r="G19" s="44">
        <v>270</v>
      </c>
    </row>
    <row r="20" spans="1:7" ht="15.75" customHeight="1">
      <c r="A20" s="41" t="s">
        <v>178</v>
      </c>
      <c r="B20" s="43" t="s">
        <v>72</v>
      </c>
      <c r="C20" s="43">
        <v>756</v>
      </c>
      <c r="D20" s="43" t="s">
        <v>74</v>
      </c>
      <c r="E20" s="43">
        <v>216</v>
      </c>
      <c r="F20" s="43" t="s">
        <v>67</v>
      </c>
      <c r="G20" s="43">
        <v>432</v>
      </c>
    </row>
    <row r="21" spans="1:7" ht="15.75" customHeight="1">
      <c r="A21" s="41" t="s">
        <v>179</v>
      </c>
      <c r="B21" s="43" t="s">
        <v>72</v>
      </c>
      <c r="C21" s="43">
        <v>1323</v>
      </c>
      <c r="D21" s="43" t="s">
        <v>74</v>
      </c>
      <c r="E21" s="43">
        <v>378</v>
      </c>
      <c r="F21" s="43" t="s">
        <v>77</v>
      </c>
      <c r="G21" s="43">
        <v>189</v>
      </c>
    </row>
    <row r="22" spans="1:7" ht="15.75" customHeight="1">
      <c r="A22" s="41" t="s">
        <v>180</v>
      </c>
      <c r="B22" s="44"/>
      <c r="C22" s="44"/>
      <c r="D22" s="44"/>
      <c r="E22" s="44"/>
      <c r="F22" s="44"/>
      <c r="G22" s="44"/>
    </row>
    <row r="23" spans="1:7" ht="15.75" customHeight="1">
      <c r="A23" s="41" t="s">
        <v>181</v>
      </c>
      <c r="B23" s="44" t="s">
        <v>72</v>
      </c>
      <c r="C23" s="43">
        <v>882</v>
      </c>
      <c r="D23" s="44" t="s">
        <v>74</v>
      </c>
      <c r="E23" s="43">
        <v>252</v>
      </c>
      <c r="F23" s="44" t="s">
        <v>67</v>
      </c>
      <c r="G23" s="43">
        <v>504</v>
      </c>
    </row>
    <row r="24" spans="1:7" ht="15.75" customHeight="1">
      <c r="A24" s="41" t="s">
        <v>182</v>
      </c>
      <c r="B24" s="44" t="s">
        <v>55</v>
      </c>
      <c r="C24" s="43">
        <v>2362</v>
      </c>
      <c r="D24" s="44" t="s">
        <v>60</v>
      </c>
      <c r="E24" s="43">
        <v>675</v>
      </c>
      <c r="F24" s="44" t="s">
        <v>65</v>
      </c>
      <c r="G24" s="43">
        <v>337</v>
      </c>
    </row>
    <row r="25" spans="1:7" ht="15.75" customHeight="1">
      <c r="A25" s="41" t="s">
        <v>183</v>
      </c>
      <c r="B25" s="44" t="s">
        <v>71</v>
      </c>
      <c r="C25" s="44">
        <v>2362</v>
      </c>
      <c r="D25" s="44" t="s">
        <v>73</v>
      </c>
      <c r="E25" s="44">
        <v>675</v>
      </c>
      <c r="F25" s="44" t="s">
        <v>75</v>
      </c>
      <c r="G25" s="44">
        <v>337</v>
      </c>
    </row>
    <row r="26" spans="1:7" ht="15.75" customHeight="1">
      <c r="A26" s="41" t="s">
        <v>184</v>
      </c>
      <c r="B26" s="44" t="s">
        <v>72</v>
      </c>
      <c r="C26" s="43">
        <v>1732</v>
      </c>
      <c r="D26" s="44" t="s">
        <v>74</v>
      </c>
      <c r="E26" s="43">
        <v>495</v>
      </c>
      <c r="F26" s="44" t="s">
        <v>76</v>
      </c>
      <c r="G26" s="43">
        <v>247</v>
      </c>
    </row>
    <row r="27" spans="1:7" ht="15.75" customHeight="1">
      <c r="A27" s="41" t="s">
        <v>185</v>
      </c>
      <c r="B27" s="43" t="s">
        <v>71</v>
      </c>
      <c r="C27" s="43">
        <v>2835</v>
      </c>
      <c r="D27" s="43" t="s">
        <v>73</v>
      </c>
      <c r="E27" s="43">
        <v>810</v>
      </c>
      <c r="F27" s="43" t="s">
        <v>70</v>
      </c>
      <c r="G27" s="43">
        <v>506</v>
      </c>
    </row>
    <row r="28" spans="1:7" ht="15.75" customHeight="1">
      <c r="A28" s="41" t="s">
        <v>186</v>
      </c>
      <c r="B28" s="43" t="s">
        <v>72</v>
      </c>
      <c r="C28" s="43">
        <v>2047</v>
      </c>
      <c r="D28" s="43" t="s">
        <v>74</v>
      </c>
      <c r="E28" s="43">
        <v>585</v>
      </c>
      <c r="F28" s="43" t="s">
        <v>77</v>
      </c>
      <c r="G28" s="43">
        <v>292</v>
      </c>
    </row>
    <row r="29" spans="1:7" ht="15.75" customHeight="1">
      <c r="A29" s="41" t="s">
        <v>187</v>
      </c>
      <c r="B29" s="43" t="s">
        <v>72</v>
      </c>
      <c r="C29" s="43">
        <v>2677</v>
      </c>
      <c r="D29" s="43" t="s">
        <v>74</v>
      </c>
      <c r="E29" s="43">
        <v>765</v>
      </c>
      <c r="F29" s="43" t="s">
        <v>77</v>
      </c>
      <c r="G29" s="43">
        <v>382</v>
      </c>
    </row>
    <row r="30" spans="1:7" ht="15.75" customHeight="1">
      <c r="A30" s="41" t="s">
        <v>188</v>
      </c>
      <c r="B30" s="44" t="s">
        <v>55</v>
      </c>
      <c r="C30" s="43">
        <v>787</v>
      </c>
      <c r="D30" s="44" t="s">
        <v>60</v>
      </c>
      <c r="E30" s="43">
        <v>225</v>
      </c>
      <c r="F30" s="44" t="s">
        <v>65</v>
      </c>
      <c r="G30" s="43">
        <v>112</v>
      </c>
    </row>
    <row r="31" spans="1:7" ht="15.75" customHeight="1">
      <c r="A31" s="41" t="s">
        <v>189</v>
      </c>
      <c r="B31" s="44" t="s">
        <v>71</v>
      </c>
      <c r="C31" s="44">
        <v>945</v>
      </c>
      <c r="D31" s="44" t="s">
        <v>59</v>
      </c>
      <c r="E31" s="44">
        <v>450</v>
      </c>
      <c r="F31" s="44" t="s">
        <v>64</v>
      </c>
      <c r="G31" s="44">
        <v>225</v>
      </c>
    </row>
    <row r="32" spans="1:7" ht="15.75" customHeight="1">
      <c r="A32" s="41" t="s">
        <v>190</v>
      </c>
      <c r="B32" s="43" t="s">
        <v>72</v>
      </c>
      <c r="C32" s="43">
        <v>630</v>
      </c>
      <c r="D32" s="43" t="s">
        <v>62</v>
      </c>
      <c r="E32" s="43">
        <v>360</v>
      </c>
      <c r="F32" s="43" t="s">
        <v>76</v>
      </c>
      <c r="G32" s="43">
        <v>180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05"/>
  <sheetViews>
    <sheetView workbookViewId="0">
      <selection activeCell="F3" sqref="F3"/>
    </sheetView>
  </sheetViews>
  <sheetFormatPr defaultColWidth="14.44140625" defaultRowHeight="15" customHeight="1"/>
  <cols>
    <col min="1" max="1" width="30.33203125" customWidth="1"/>
    <col min="2" max="2" width="27.44140625" customWidth="1"/>
    <col min="3" max="4" width="10.109375" customWidth="1"/>
    <col min="5" max="5" width="9.44140625" customWidth="1"/>
    <col min="6" max="26" width="8.6640625" customWidth="1"/>
  </cols>
  <sheetData>
    <row r="1" spans="1:12" ht="14.4">
      <c r="A1" s="36" t="s">
        <v>44</v>
      </c>
      <c r="B1" s="37" t="s">
        <v>45</v>
      </c>
      <c r="C1" s="37"/>
      <c r="D1" s="37"/>
      <c r="F1" s="19" t="s">
        <v>202</v>
      </c>
    </row>
    <row r="2" spans="1:12" ht="14.4">
      <c r="A2" s="8" t="s">
        <v>191</v>
      </c>
      <c r="B2" s="8" t="e">
        <v>#REF!</v>
      </c>
      <c r="C2" s="37"/>
      <c r="D2" s="37"/>
    </row>
    <row r="3" spans="1:12" ht="14.4">
      <c r="A3" s="55" t="s">
        <v>192</v>
      </c>
      <c r="B3" s="56"/>
      <c r="C3" s="56"/>
      <c r="D3" s="57"/>
    </row>
    <row r="4" spans="1:12" ht="14.4">
      <c r="H4" s="8" t="s">
        <v>193</v>
      </c>
    </row>
    <row r="5" spans="1:12" ht="14.4">
      <c r="A5" s="45" t="s">
        <v>28</v>
      </c>
      <c r="B5" s="8" t="s">
        <v>168</v>
      </c>
      <c r="C5" s="3" t="s">
        <v>3</v>
      </c>
      <c r="D5" s="4"/>
    </row>
    <row r="6" spans="1:12" ht="14.4">
      <c r="A6" s="9" t="s">
        <v>194</v>
      </c>
      <c r="B6" s="46">
        <v>1</v>
      </c>
      <c r="C6" s="7"/>
      <c r="D6" s="4"/>
      <c r="F6" s="8"/>
    </row>
    <row r="7" spans="1:12" ht="14.4">
      <c r="A7" s="9" t="s">
        <v>195</v>
      </c>
      <c r="B7" s="9">
        <v>9.74</v>
      </c>
      <c r="C7" s="7"/>
      <c r="D7" s="4"/>
      <c r="E7" s="8" t="s">
        <v>6</v>
      </c>
    </row>
    <row r="8" spans="1:12" ht="14.4">
      <c r="A8" s="11" t="s">
        <v>196</v>
      </c>
      <c r="B8" s="47"/>
      <c r="C8" s="12"/>
      <c r="D8" s="13"/>
      <c r="E8" s="8" t="s">
        <v>8</v>
      </c>
    </row>
    <row r="9" spans="1:12" ht="14.4">
      <c r="A9" s="14"/>
      <c r="B9" s="15"/>
      <c r="C9" s="12"/>
      <c r="D9" s="13"/>
      <c r="E9" s="8" t="s">
        <v>197</v>
      </c>
    </row>
    <row r="10" spans="1:12" ht="14.4">
      <c r="A10" s="14"/>
      <c r="B10" s="15"/>
      <c r="C10" s="12" t="s">
        <v>10</v>
      </c>
      <c r="D10" s="13" t="s">
        <v>11</v>
      </c>
    </row>
    <row r="11" spans="1:12" ht="14.4">
      <c r="A11" s="18" t="s">
        <v>12</v>
      </c>
      <c r="B11" s="19" t="str">
        <f ca="1">IFERROR(__xludf.DUMMYFUNCTION("FILTER(Ships!B2:B32, Ships!A2:A32=B5)"),"Large Hull Parts III")</f>
        <v>Large Hull Parts III</v>
      </c>
      <c r="C11" s="16"/>
      <c r="D11" s="17"/>
    </row>
    <row r="12" spans="1:12" ht="14.4">
      <c r="A12" s="18" t="s">
        <v>13</v>
      </c>
      <c r="B12" s="22">
        <f ca="1">IFERROR(__xludf.DUMMYFUNCTION("FILTER(Ships!C2:C32, Ships!A2:A32=B5)*(1-(B7/100))"),3411.828)</f>
        <v>3411.828</v>
      </c>
      <c r="C12" s="23">
        <f ca="1">B12*B6</f>
        <v>3411.828</v>
      </c>
      <c r="D12" s="24">
        <f ca="1">IF(LEFT(TRIM(B11),1)="R","N/A",ROUNDUP(C12/25,0))</f>
        <v>137</v>
      </c>
    </row>
    <row r="13" spans="1:12" ht="14.4">
      <c r="A13" s="14"/>
      <c r="B13" s="25"/>
      <c r="C13" s="26"/>
      <c r="D13" s="27"/>
    </row>
    <row r="14" spans="1:12" ht="14.4">
      <c r="A14" s="18" t="s">
        <v>15</v>
      </c>
      <c r="B14" s="22" t="str">
        <f ca="1">IFERROR(__xludf.DUMMYFUNCTION("FILTER(Ships!D2:D32, Ships!A2:A32=B5)"),"Large Weapon Parts III")</f>
        <v>Large Weapon Parts III</v>
      </c>
      <c r="C14" s="23"/>
      <c r="D14" s="24"/>
      <c r="E14" s="28"/>
    </row>
    <row r="15" spans="1:12" ht="14.4">
      <c r="A15" s="18" t="s">
        <v>13</v>
      </c>
      <c r="B15" s="22">
        <f ca="1">IFERROR(__xludf.DUMMYFUNCTION("FILTER(Ships!E2:E32, Ships!A2:A32=B5)*(1-(B7/100))"),974.808)</f>
        <v>974.80799999999999</v>
      </c>
      <c r="C15" s="23">
        <f ca="1">B15*B6</f>
        <v>974.80799999999999</v>
      </c>
      <c r="D15" s="24">
        <f ca="1">IF(LEFT(TRIM(B14),1)="R","N/A",ROUNDUP(C15/25,0))</f>
        <v>39</v>
      </c>
      <c r="I15" s="45" t="s">
        <v>28</v>
      </c>
      <c r="J15" s="8" t="s">
        <v>168</v>
      </c>
      <c r="K15" s="3" t="s">
        <v>3</v>
      </c>
      <c r="L15" s="4"/>
    </row>
    <row r="16" spans="1:12" ht="14.4">
      <c r="A16" s="14"/>
      <c r="B16" s="25"/>
      <c r="C16" s="26"/>
      <c r="D16" s="27"/>
    </row>
    <row r="17" spans="1:7" ht="14.4">
      <c r="A17" s="18" t="s">
        <v>21</v>
      </c>
      <c r="B17" s="22" t="str">
        <f ca="1">IFERROR(__xludf.DUMMYFUNCTION("FILTER(Ships!F2:F32, Ships!A2:A32=B5)"),"Large Machinery Parts III")</f>
        <v>Large Machinery Parts III</v>
      </c>
      <c r="C17" s="23"/>
      <c r="D17" s="24"/>
    </row>
    <row r="18" spans="1:7" ht="14.4">
      <c r="A18" s="30" t="s">
        <v>13</v>
      </c>
      <c r="B18" s="31">
        <f ca="1">IFERROR(__xludf.DUMMYFUNCTION("FILTER(Ships!G2:G32, Ships!A2:A32=B5)*(1-(B7/100))"),487.404)</f>
        <v>487.404</v>
      </c>
      <c r="C18" s="32">
        <f ca="1">B18*B6</f>
        <v>487.404</v>
      </c>
      <c r="D18" s="33">
        <f ca="1">IF(LEFT(TRIM(B17),1)="R","N/A",ROUNDUP(C18/25,0))</f>
        <v>20</v>
      </c>
    </row>
    <row r="19" spans="1:7" ht="14.4">
      <c r="A19" s="15"/>
      <c r="B19" s="25"/>
      <c r="C19" s="26"/>
      <c r="D19" s="26"/>
    </row>
    <row r="20" spans="1:7" ht="14.4">
      <c r="A20" s="52" t="s">
        <v>26</v>
      </c>
      <c r="B20" s="50"/>
      <c r="C20" s="50"/>
      <c r="D20" s="51"/>
      <c r="G20" s="28"/>
    </row>
    <row r="21" spans="1:7" ht="14.4">
      <c r="A21" s="18" t="s">
        <v>28</v>
      </c>
      <c r="B21" s="22" t="str">
        <f ca="1">IF(LEFT(TRIM(B11),1)="R","N/A",B11)</f>
        <v>Large Hull Parts III</v>
      </c>
      <c r="C21" s="23" t="s">
        <v>10</v>
      </c>
      <c r="D21" s="24" t="s">
        <v>11</v>
      </c>
    </row>
    <row r="22" spans="1:7" ht="14.4">
      <c r="A22" s="18" t="s">
        <v>29</v>
      </c>
      <c r="B22" s="22">
        <f ca="1">IF(B21="N/A", B21, C12)</f>
        <v>3411.828</v>
      </c>
      <c r="C22" s="23"/>
      <c r="D22" s="24">
        <f ca="1">IF(B22="N/A", B22, ROUNDUP(B22/25, 0))</f>
        <v>137</v>
      </c>
    </row>
    <row r="23" spans="1:7" ht="14.4">
      <c r="A23" s="14"/>
      <c r="B23" s="25"/>
      <c r="C23" s="26"/>
      <c r="D23" s="27"/>
    </row>
    <row r="24" spans="1:7" ht="14.4">
      <c r="A24" s="18" t="s">
        <v>12</v>
      </c>
      <c r="B24" s="22" t="str">
        <f ca="1">IFERROR(__xludf.DUMMYFUNCTION("FILTER(Parts!B2:B15, Parts!A2:A15=B21)"),"RU A III")</f>
        <v>RU A III</v>
      </c>
      <c r="C24" s="23"/>
      <c r="D24" s="24"/>
    </row>
    <row r="25" spans="1:7" ht="14.4">
      <c r="A25" s="18" t="s">
        <v>13</v>
      </c>
      <c r="B25" s="22">
        <f ca="1">IFERROR(__xludf.DUMMYFUNCTION("FILTER(Parts!C2:C15,Parts!A2:A15=B21)*(1-((B7+B8)/100))"),63.1819999999999)</f>
        <v>63.181999999999903</v>
      </c>
      <c r="C25" s="23">
        <f ca="1">B25*D22</f>
        <v>8655.9339999999866</v>
      </c>
      <c r="D25" s="24" t="str">
        <f ca="1">IF(LEFT(TRIM(B24),1)="R","N/A",ROUNDUP(C25/25,0))</f>
        <v>N/A</v>
      </c>
      <c r="F25" s="29">
        <f ca="1">IFERROR(__xludf.DUMMYFUNCTION("IF(LEFT(TRIM(B24),1)=""R"",FILTER(Parts!C2:C15,Parts!A2:A15=B21),FILTER(Parts!C2:C15,Parts!A2:A15=B21)*(1-((B7+B8)/100)))"),70)</f>
        <v>70</v>
      </c>
      <c r="G25" s="48" t="s">
        <v>198</v>
      </c>
    </row>
    <row r="26" spans="1:7" ht="15.75" customHeight="1">
      <c r="A26" s="14"/>
      <c r="B26" s="25"/>
      <c r="C26" s="26"/>
      <c r="D26" s="27"/>
    </row>
    <row r="27" spans="1:7" ht="15.75" customHeight="1">
      <c r="A27" s="18" t="s">
        <v>15</v>
      </c>
      <c r="B27" s="22" t="str">
        <f ca="1">IFERROR(__xludf.DUMMYFUNCTION("FILTER(Parts!D2:D15, Parts!A2:A15=B21)"),"Large Hull Parts II")</f>
        <v>Large Hull Parts II</v>
      </c>
      <c r="C27" s="23"/>
      <c r="D27" s="24"/>
    </row>
    <row r="28" spans="1:7" ht="15.75" customHeight="1">
      <c r="A28" s="30" t="s">
        <v>13</v>
      </c>
      <c r="B28" s="31">
        <f ca="1">IFERROR(__xludf.DUMMYFUNCTION("FILTER(Parts!E2:E15,Parts!A2:A15=B21)*(1-((B7+B8)/100))"),27.078)</f>
        <v>27.077999999999999</v>
      </c>
      <c r="C28" s="32">
        <f ca="1">B28*D22</f>
        <v>3709.6859999999997</v>
      </c>
      <c r="D28" s="33">
        <f ca="1">IF(LEFT(TRIM(B27),1)="R","N/A",ROUNDUP(C28/25,0))</f>
        <v>149</v>
      </c>
    </row>
    <row r="29" spans="1:7" ht="15.75" customHeight="1">
      <c r="A29" s="15"/>
      <c r="B29" s="25"/>
      <c r="C29" s="26"/>
      <c r="D29" s="26"/>
      <c r="G29" s="29" t="s">
        <v>16</v>
      </c>
    </row>
    <row r="30" spans="1:7" ht="15.75" customHeight="1">
      <c r="A30" s="53" t="s">
        <v>38</v>
      </c>
      <c r="B30" s="50"/>
      <c r="C30" s="50"/>
      <c r="D30" s="51"/>
      <c r="G30" s="8" t="s">
        <v>199</v>
      </c>
    </row>
    <row r="31" spans="1:7" ht="15.75" customHeight="1">
      <c r="A31" s="18" t="s">
        <v>28</v>
      </c>
      <c r="B31" s="22" t="str">
        <f ca="1">IF(LEFT(TRIM(B14),1)="R","N/A",B14)</f>
        <v>Large Weapon Parts III</v>
      </c>
      <c r="C31" s="23" t="s">
        <v>10</v>
      </c>
      <c r="D31" s="24" t="s">
        <v>11</v>
      </c>
      <c r="G31" s="8" t="s">
        <v>200</v>
      </c>
    </row>
    <row r="32" spans="1:7" ht="15.75" customHeight="1">
      <c r="A32" s="18" t="s">
        <v>29</v>
      </c>
      <c r="B32" s="22">
        <f ca="1">IF(B21="N/A", B31, C15)</f>
        <v>974.80799999999999</v>
      </c>
      <c r="C32" s="23"/>
      <c r="D32" s="24">
        <f ca="1">IF(B22="N/A", B32, ROUNDUP(B32/25, 0))</f>
        <v>39</v>
      </c>
    </row>
    <row r="33" spans="1:4" ht="15.75" customHeight="1">
      <c r="A33" s="14"/>
      <c r="B33" s="25"/>
      <c r="C33" s="26"/>
      <c r="D33" s="27"/>
    </row>
    <row r="34" spans="1:4" ht="15.75" customHeight="1">
      <c r="A34" s="18" t="s">
        <v>12</v>
      </c>
      <c r="B34" s="22" t="str">
        <f ca="1">IFERROR(__xludf.DUMMYFUNCTION("FILTER(Parts!B2:B15, Parts!A2:A15=B31)"),"RU B III")</f>
        <v>RU B III</v>
      </c>
      <c r="C34" s="23"/>
      <c r="D34" s="24"/>
    </row>
    <row r="35" spans="1:4" ht="15.75" customHeight="1">
      <c r="A35" s="18" t="s">
        <v>13</v>
      </c>
      <c r="B35" s="22">
        <f ca="1">IFERROR(__xludf.DUMMYFUNCTION("FILTER(Parts!C2:C15,Parts!A2:A15=B31)*(1-((B7+B8)/100))"),63.1819999999999)</f>
        <v>63.181999999999903</v>
      </c>
      <c r="C35" s="23">
        <f ca="1">B35*D32</f>
        <v>2464.0979999999963</v>
      </c>
      <c r="D35" s="24" t="str">
        <f ca="1">IF(LEFT(TRIM(B34),1)="R","N/A",ROUNDUP(C35/25,0))</f>
        <v>N/A</v>
      </c>
    </row>
    <row r="36" spans="1:4" ht="15.75" customHeight="1">
      <c r="A36" s="14"/>
      <c r="B36" s="25"/>
      <c r="C36" s="26"/>
      <c r="D36" s="27"/>
    </row>
    <row r="37" spans="1:4" ht="15.75" customHeight="1">
      <c r="A37" s="18" t="s">
        <v>15</v>
      </c>
      <c r="B37" s="22" t="str">
        <f ca="1">IFERROR(__xludf.DUMMYFUNCTION("FILTER(Parts!D2:D15, Parts!A2:A15=B31)"),"Large Weapon Parts II")</f>
        <v>Large Weapon Parts II</v>
      </c>
      <c r="C37" s="23"/>
      <c r="D37" s="24"/>
    </row>
    <row r="38" spans="1:4" ht="15.75" customHeight="1">
      <c r="A38" s="30" t="s">
        <v>13</v>
      </c>
      <c r="B38" s="31">
        <f ca="1">IFERROR(__xludf.DUMMYFUNCTION("FILTER(Parts!E2:E15,Parts!A2:A15=B31)*(1-((B7+B8)/100))"),27.078)</f>
        <v>27.077999999999999</v>
      </c>
      <c r="C38" s="32">
        <f ca="1">B38*D32</f>
        <v>1056.0419999999999</v>
      </c>
      <c r="D38" s="33">
        <f ca="1">IF(LEFT(TRIM(B37),1)="R","N/A",ROUNDUP(C38/25,0))</f>
        <v>43</v>
      </c>
    </row>
    <row r="39" spans="1:4" ht="15.75" customHeight="1">
      <c r="A39" s="15"/>
      <c r="B39" s="25"/>
      <c r="C39" s="26"/>
      <c r="D39" s="26"/>
    </row>
    <row r="40" spans="1:4" ht="15.75" customHeight="1">
      <c r="A40" s="54" t="s">
        <v>38</v>
      </c>
      <c r="B40" s="50"/>
      <c r="C40" s="50"/>
      <c r="D40" s="51"/>
    </row>
    <row r="41" spans="1:4" ht="15.75" customHeight="1">
      <c r="A41" s="18" t="s">
        <v>28</v>
      </c>
      <c r="B41" s="22" t="str">
        <f ca="1">IF(LEFT(TRIM(B17),1)="R","N/A",B17)</f>
        <v>Large Machinery Parts III</v>
      </c>
      <c r="C41" s="23" t="s">
        <v>10</v>
      </c>
      <c r="D41" s="24" t="s">
        <v>11</v>
      </c>
    </row>
    <row r="42" spans="1:4" ht="15.75" customHeight="1">
      <c r="A42" s="18" t="s">
        <v>29</v>
      </c>
      <c r="B42" s="22">
        <f ca="1">IF(B21="N/A", B41, C18)</f>
        <v>487.404</v>
      </c>
      <c r="C42" s="23"/>
      <c r="D42" s="24">
        <f ca="1">IF(B22="N/A", B42, ROUNDUP(B42/25, 0))</f>
        <v>20</v>
      </c>
    </row>
    <row r="43" spans="1:4" ht="15.75" customHeight="1">
      <c r="A43" s="14"/>
      <c r="B43" s="25"/>
      <c r="C43" s="26"/>
      <c r="D43" s="27"/>
    </row>
    <row r="44" spans="1:4" ht="15.75" customHeight="1">
      <c r="A44" s="18" t="s">
        <v>12</v>
      </c>
      <c r="B44" s="22" t="str">
        <f ca="1">IFERROR(__xludf.DUMMYFUNCTION("FILTER(Parts!B2:B15, Parts!A2:A15=B41)"),"RU C III")</f>
        <v>RU C III</v>
      </c>
      <c r="C44" s="23"/>
      <c r="D44" s="24"/>
    </row>
    <row r="45" spans="1:4" ht="15.75" customHeight="1">
      <c r="A45" s="18" t="s">
        <v>13</v>
      </c>
      <c r="B45" s="22">
        <f ca="1">IFERROR(__xludf.DUMMYFUNCTION("FILTER(Parts!C2:C15,Parts!A2:A15=B41)*(1-((B7+B8)/100))"),63.1819999999999)</f>
        <v>63.181999999999903</v>
      </c>
      <c r="C45" s="23">
        <f ca="1">B45*D42</f>
        <v>1263.6399999999981</v>
      </c>
      <c r="D45" s="24" t="str">
        <f ca="1">IF(LEFT(TRIM(B44),1)="R","N/A",ROUNDUP(C45/25,0))</f>
        <v>N/A</v>
      </c>
    </row>
    <row r="46" spans="1:4" ht="15.75" customHeight="1">
      <c r="A46" s="14"/>
      <c r="B46" s="25"/>
      <c r="C46" s="26"/>
      <c r="D46" s="27"/>
    </row>
    <row r="47" spans="1:4" ht="15.75" customHeight="1">
      <c r="A47" s="18" t="s">
        <v>15</v>
      </c>
      <c r="B47" s="22" t="str">
        <f ca="1">IFERROR(__xludf.DUMMYFUNCTION("FILTER(Parts!D2:D15, Parts!A2:A15=B41)"),"Large Machinery Parts II")</f>
        <v>Large Machinery Parts II</v>
      </c>
      <c r="C47" s="23"/>
      <c r="D47" s="24"/>
    </row>
    <row r="48" spans="1:4" ht="15.75" customHeight="1">
      <c r="A48" s="30" t="s">
        <v>13</v>
      </c>
      <c r="B48" s="31">
        <f ca="1">IFERROR(__xludf.DUMMYFUNCTION("FILTER(Parts!E2:E15,Parts!A2:A15=B41)*(1-((B7+B8)/100))"),27.078)</f>
        <v>27.077999999999999</v>
      </c>
      <c r="C48" s="32">
        <f ca="1">B48*D42</f>
        <v>541.55999999999995</v>
      </c>
      <c r="D48" s="33">
        <f ca="1">IF(LEFT(TRIM(B47),1)="R","N/A",ROUNDUP(C48/25,0))</f>
        <v>22</v>
      </c>
    </row>
    <row r="49" spans="3:4" ht="15.75" customHeight="1">
      <c r="C49" s="7"/>
      <c r="D49" s="7"/>
    </row>
    <row r="50" spans="3:4" ht="15.75" customHeight="1">
      <c r="C50" s="7"/>
      <c r="D50" s="7"/>
    </row>
    <row r="51" spans="3:4" ht="15.75" customHeight="1">
      <c r="C51" s="7"/>
      <c r="D51" s="7"/>
    </row>
    <row r="52" spans="3:4" ht="15.75" customHeight="1">
      <c r="C52" s="7"/>
      <c r="D52" s="7"/>
    </row>
    <row r="53" spans="3:4" ht="15.75" customHeight="1">
      <c r="C53" s="7"/>
      <c r="D53" s="7"/>
    </row>
    <row r="54" spans="3:4" ht="15.75" customHeight="1">
      <c r="C54" s="7"/>
      <c r="D54" s="7"/>
    </row>
    <row r="55" spans="3:4" ht="15.75" customHeight="1">
      <c r="C55" s="7"/>
      <c r="D55" s="7"/>
    </row>
    <row r="56" spans="3:4" ht="15.75" customHeight="1">
      <c r="C56" s="7"/>
      <c r="D56" s="7"/>
    </row>
    <row r="57" spans="3:4" ht="15.75" customHeight="1">
      <c r="C57" s="7"/>
      <c r="D57" s="7"/>
    </row>
    <row r="58" spans="3:4" ht="15.75" customHeight="1">
      <c r="C58" s="7"/>
      <c r="D58" s="7"/>
    </row>
    <row r="59" spans="3:4" ht="15.75" customHeight="1">
      <c r="C59" s="7"/>
      <c r="D59" s="7"/>
    </row>
    <row r="60" spans="3:4" ht="15.75" customHeight="1">
      <c r="C60" s="7"/>
      <c r="D60" s="7"/>
    </row>
    <row r="61" spans="3:4" ht="15.75" customHeight="1">
      <c r="C61" s="7"/>
      <c r="D61" s="7"/>
    </row>
    <row r="62" spans="3:4" ht="15.75" customHeight="1">
      <c r="C62" s="7"/>
      <c r="D62" s="7"/>
    </row>
    <row r="63" spans="3:4" ht="15.75" customHeight="1">
      <c r="C63" s="7"/>
      <c r="D63" s="7"/>
    </row>
    <row r="64" spans="3:4" ht="15.75" customHeight="1">
      <c r="C64" s="7"/>
      <c r="D64" s="7"/>
    </row>
    <row r="65" spans="3:4" ht="15.75" customHeight="1">
      <c r="C65" s="7"/>
      <c r="D65" s="7"/>
    </row>
    <row r="66" spans="3:4" ht="15.75" customHeight="1">
      <c r="C66" s="7"/>
      <c r="D66" s="7"/>
    </row>
    <row r="67" spans="3:4" ht="15.75" customHeight="1">
      <c r="C67" s="7"/>
      <c r="D67" s="7"/>
    </row>
    <row r="68" spans="3:4" ht="15.75" customHeight="1">
      <c r="C68" s="7"/>
      <c r="D68" s="7"/>
    </row>
    <row r="69" spans="3:4" ht="15.75" customHeight="1">
      <c r="C69" s="7"/>
      <c r="D69" s="7"/>
    </row>
    <row r="70" spans="3:4" ht="15.75" customHeight="1">
      <c r="C70" s="7"/>
      <c r="D70" s="7"/>
    </row>
    <row r="71" spans="3:4" ht="15.75" customHeight="1">
      <c r="C71" s="7"/>
      <c r="D71" s="7"/>
    </row>
    <row r="72" spans="3:4" ht="15.75" customHeight="1">
      <c r="C72" s="7"/>
      <c r="D72" s="7"/>
    </row>
    <row r="73" spans="3:4" ht="15.75" customHeight="1">
      <c r="C73" s="7"/>
      <c r="D73" s="7"/>
    </row>
    <row r="74" spans="3:4" ht="15.75" customHeight="1">
      <c r="C74" s="7"/>
      <c r="D74" s="7"/>
    </row>
    <row r="75" spans="3:4" ht="15.75" customHeight="1">
      <c r="C75" s="7"/>
      <c r="D75" s="7"/>
    </row>
    <row r="76" spans="3:4" ht="15.75" customHeight="1">
      <c r="C76" s="7"/>
      <c r="D76" s="7"/>
    </row>
    <row r="77" spans="3:4" ht="15.75" customHeight="1">
      <c r="C77" s="7"/>
      <c r="D77" s="7"/>
    </row>
    <row r="78" spans="3:4" ht="15.75" customHeight="1">
      <c r="C78" s="7"/>
      <c r="D78" s="7"/>
    </row>
    <row r="79" spans="3:4" ht="15.75" customHeight="1">
      <c r="C79" s="7"/>
      <c r="D79" s="7"/>
    </row>
    <row r="80" spans="3:4" ht="15.75" customHeight="1">
      <c r="C80" s="7"/>
      <c r="D80" s="7"/>
    </row>
    <row r="81" spans="3:4" ht="15.75" customHeight="1">
      <c r="C81" s="7"/>
      <c r="D81" s="7"/>
    </row>
    <row r="82" spans="3:4" ht="15.75" customHeight="1">
      <c r="C82" s="7"/>
      <c r="D82" s="7"/>
    </row>
    <row r="83" spans="3:4" ht="15.75" customHeight="1">
      <c r="C83" s="7"/>
      <c r="D83" s="7"/>
    </row>
    <row r="84" spans="3:4" ht="15.75" customHeight="1">
      <c r="C84" s="7"/>
      <c r="D84" s="7"/>
    </row>
    <row r="85" spans="3:4" ht="15.75" customHeight="1">
      <c r="C85" s="7"/>
      <c r="D85" s="7"/>
    </row>
    <row r="86" spans="3:4" ht="15.75" customHeight="1">
      <c r="C86" s="7"/>
      <c r="D86" s="7"/>
    </row>
    <row r="87" spans="3:4" ht="15.75" customHeight="1">
      <c r="C87" s="7"/>
      <c r="D87" s="7"/>
    </row>
    <row r="88" spans="3:4" ht="15.75" customHeight="1">
      <c r="C88" s="7"/>
      <c r="D88" s="7"/>
    </row>
    <row r="89" spans="3:4" ht="15.75" customHeight="1">
      <c r="C89" s="7"/>
      <c r="D89" s="7"/>
    </row>
    <row r="90" spans="3:4" ht="15.75" customHeight="1">
      <c r="C90" s="7"/>
      <c r="D90" s="7"/>
    </row>
    <row r="91" spans="3:4" ht="15.75" customHeight="1">
      <c r="C91" s="7"/>
      <c r="D91" s="7"/>
    </row>
    <row r="92" spans="3:4" ht="15.75" customHeight="1">
      <c r="C92" s="7"/>
      <c r="D92" s="7"/>
    </row>
    <row r="93" spans="3:4" ht="15.75" customHeight="1">
      <c r="C93" s="7"/>
      <c r="D93" s="7"/>
    </row>
    <row r="94" spans="3:4" ht="15.75" customHeight="1">
      <c r="C94" s="7"/>
      <c r="D94" s="7"/>
    </row>
    <row r="95" spans="3:4" ht="15.75" customHeight="1">
      <c r="C95" s="7"/>
      <c r="D95" s="7"/>
    </row>
    <row r="96" spans="3:4" ht="15.75" customHeight="1">
      <c r="C96" s="7"/>
      <c r="D96" s="7"/>
    </row>
    <row r="97" spans="3:4" ht="15.75" customHeight="1">
      <c r="C97" s="7"/>
      <c r="D97" s="7"/>
    </row>
    <row r="98" spans="3:4" ht="15.75" customHeight="1">
      <c r="C98" s="7"/>
      <c r="D98" s="7"/>
    </row>
    <row r="99" spans="3:4" ht="15.75" customHeight="1">
      <c r="C99" s="7"/>
      <c r="D99" s="7"/>
    </row>
    <row r="100" spans="3:4" ht="15.75" customHeight="1">
      <c r="C100" s="7"/>
      <c r="D100" s="7"/>
    </row>
    <row r="101" spans="3:4" ht="15.75" customHeight="1">
      <c r="C101" s="7"/>
      <c r="D101" s="7"/>
    </row>
    <row r="102" spans="3:4" ht="15.75" customHeight="1">
      <c r="C102" s="7"/>
      <c r="D102" s="7"/>
    </row>
    <row r="103" spans="3:4" ht="15.75" customHeight="1">
      <c r="C103" s="7"/>
      <c r="D103" s="7"/>
    </row>
    <row r="104" spans="3:4" ht="15.75" customHeight="1">
      <c r="C104" s="7"/>
      <c r="D104" s="7"/>
    </row>
    <row r="105" spans="3:4" ht="15.75" customHeight="1">
      <c r="C105" s="7"/>
      <c r="D105" s="7"/>
    </row>
    <row r="106" spans="3:4" ht="15.75" customHeight="1">
      <c r="C106" s="7"/>
      <c r="D106" s="7"/>
    </row>
    <row r="107" spans="3:4" ht="15.75" customHeight="1">
      <c r="C107" s="7"/>
      <c r="D107" s="7"/>
    </row>
    <row r="108" spans="3:4" ht="15.75" customHeight="1">
      <c r="C108" s="7"/>
      <c r="D108" s="7"/>
    </row>
    <row r="109" spans="3:4" ht="15.75" customHeight="1">
      <c r="C109" s="7"/>
      <c r="D109" s="7"/>
    </row>
    <row r="110" spans="3:4" ht="15.75" customHeight="1">
      <c r="C110" s="7"/>
      <c r="D110" s="7"/>
    </row>
    <row r="111" spans="3:4" ht="15.75" customHeight="1">
      <c r="C111" s="7"/>
      <c r="D111" s="7"/>
    </row>
    <row r="112" spans="3:4" ht="15.75" customHeight="1">
      <c r="C112" s="7"/>
      <c r="D112" s="7"/>
    </row>
    <row r="113" spans="3:4" ht="15.75" customHeight="1">
      <c r="C113" s="7"/>
      <c r="D113" s="7"/>
    </row>
    <row r="114" spans="3:4" ht="15.75" customHeight="1">
      <c r="C114" s="7"/>
      <c r="D114" s="7"/>
    </row>
    <row r="115" spans="3:4" ht="15.75" customHeight="1">
      <c r="C115" s="7"/>
      <c r="D115" s="7"/>
    </row>
    <row r="116" spans="3:4" ht="15.75" customHeight="1">
      <c r="C116" s="7"/>
      <c r="D116" s="7"/>
    </row>
    <row r="117" spans="3:4" ht="15.75" customHeight="1">
      <c r="C117" s="7"/>
      <c r="D117" s="7"/>
    </row>
    <row r="118" spans="3:4" ht="15.75" customHeight="1">
      <c r="C118" s="7"/>
      <c r="D118" s="7"/>
    </row>
    <row r="119" spans="3:4" ht="15.75" customHeight="1">
      <c r="C119" s="7"/>
      <c r="D119" s="7"/>
    </row>
    <row r="120" spans="3:4" ht="15.75" customHeight="1">
      <c r="C120" s="7"/>
      <c r="D120" s="7"/>
    </row>
    <row r="121" spans="3:4" ht="15.75" customHeight="1">
      <c r="C121" s="7"/>
      <c r="D121" s="7"/>
    </row>
    <row r="122" spans="3:4" ht="15.75" customHeight="1">
      <c r="C122" s="7"/>
      <c r="D122" s="7"/>
    </row>
    <row r="123" spans="3:4" ht="15.75" customHeight="1">
      <c r="C123" s="7"/>
      <c r="D123" s="7"/>
    </row>
    <row r="124" spans="3:4" ht="15.75" customHeight="1">
      <c r="C124" s="7"/>
      <c r="D124" s="7"/>
    </row>
    <row r="125" spans="3:4" ht="15.75" customHeight="1">
      <c r="C125" s="7"/>
      <c r="D125" s="7"/>
    </row>
    <row r="126" spans="3:4" ht="15.75" customHeight="1">
      <c r="C126" s="7"/>
      <c r="D126" s="7"/>
    </row>
    <row r="127" spans="3:4" ht="15.75" customHeight="1">
      <c r="C127" s="7"/>
      <c r="D127" s="7"/>
    </row>
    <row r="128" spans="3:4" ht="15.75" customHeight="1">
      <c r="C128" s="7"/>
      <c r="D128" s="7"/>
    </row>
    <row r="129" spans="3:4" ht="15.75" customHeight="1">
      <c r="C129" s="7"/>
      <c r="D129" s="7"/>
    </row>
    <row r="130" spans="3:4" ht="15.75" customHeight="1">
      <c r="C130" s="7"/>
      <c r="D130" s="7"/>
    </row>
    <row r="131" spans="3:4" ht="15.75" customHeight="1">
      <c r="C131" s="7"/>
      <c r="D131" s="7"/>
    </row>
    <row r="132" spans="3:4" ht="15.75" customHeight="1">
      <c r="C132" s="7"/>
      <c r="D132" s="7"/>
    </row>
    <row r="133" spans="3:4" ht="15.75" customHeight="1">
      <c r="C133" s="7"/>
      <c r="D133" s="7"/>
    </row>
    <row r="134" spans="3:4" ht="15.75" customHeight="1">
      <c r="C134" s="7"/>
      <c r="D134" s="7"/>
    </row>
    <row r="135" spans="3:4" ht="15.75" customHeight="1">
      <c r="C135" s="7"/>
      <c r="D135" s="7"/>
    </row>
    <row r="136" spans="3:4" ht="15.75" customHeight="1">
      <c r="C136" s="7"/>
      <c r="D136" s="7"/>
    </row>
    <row r="137" spans="3:4" ht="15.75" customHeight="1">
      <c r="C137" s="7"/>
      <c r="D137" s="7"/>
    </row>
    <row r="138" spans="3:4" ht="15.75" customHeight="1">
      <c r="C138" s="7"/>
      <c r="D138" s="7"/>
    </row>
    <row r="139" spans="3:4" ht="15.75" customHeight="1">
      <c r="C139" s="7"/>
      <c r="D139" s="7"/>
    </row>
    <row r="140" spans="3:4" ht="15.75" customHeight="1">
      <c r="C140" s="7"/>
      <c r="D140" s="7"/>
    </row>
    <row r="141" spans="3:4" ht="15.75" customHeight="1">
      <c r="C141" s="7"/>
      <c r="D141" s="7"/>
    </row>
    <row r="142" spans="3:4" ht="15.75" customHeight="1">
      <c r="C142" s="7"/>
      <c r="D142" s="7"/>
    </row>
    <row r="143" spans="3:4" ht="15.75" customHeight="1">
      <c r="C143" s="7"/>
      <c r="D143" s="7"/>
    </row>
    <row r="144" spans="3:4" ht="15.75" customHeight="1">
      <c r="C144" s="7"/>
      <c r="D144" s="7"/>
    </row>
    <row r="145" spans="3:4" ht="15.75" customHeight="1">
      <c r="C145" s="7"/>
      <c r="D145" s="7"/>
    </row>
    <row r="146" spans="3:4" ht="15.75" customHeight="1">
      <c r="C146" s="7"/>
      <c r="D146" s="7"/>
    </row>
    <row r="147" spans="3:4" ht="15.75" customHeight="1">
      <c r="C147" s="7"/>
      <c r="D147" s="7"/>
    </row>
    <row r="148" spans="3:4" ht="15.75" customHeight="1">
      <c r="C148" s="7"/>
      <c r="D148" s="7"/>
    </row>
    <row r="149" spans="3:4" ht="15.75" customHeight="1">
      <c r="C149" s="7"/>
      <c r="D149" s="7"/>
    </row>
    <row r="150" spans="3:4" ht="15.75" customHeight="1">
      <c r="C150" s="7"/>
      <c r="D150" s="7"/>
    </row>
    <row r="151" spans="3:4" ht="15.75" customHeight="1">
      <c r="C151" s="7"/>
      <c r="D151" s="7"/>
    </row>
    <row r="152" spans="3:4" ht="15.75" customHeight="1">
      <c r="C152" s="7"/>
      <c r="D152" s="7"/>
    </row>
    <row r="153" spans="3:4" ht="15.75" customHeight="1">
      <c r="C153" s="7"/>
      <c r="D153" s="7"/>
    </row>
    <row r="154" spans="3:4" ht="15.75" customHeight="1">
      <c r="C154" s="7"/>
      <c r="D154" s="7"/>
    </row>
    <row r="155" spans="3:4" ht="15.75" customHeight="1">
      <c r="C155" s="7"/>
      <c r="D155" s="7"/>
    </row>
    <row r="156" spans="3:4" ht="15.75" customHeight="1">
      <c r="C156" s="7"/>
      <c r="D156" s="7"/>
    </row>
    <row r="157" spans="3:4" ht="15.75" customHeight="1">
      <c r="C157" s="7"/>
      <c r="D157" s="7"/>
    </row>
    <row r="158" spans="3:4" ht="15.75" customHeight="1">
      <c r="C158" s="7"/>
      <c r="D158" s="7"/>
    </row>
    <row r="159" spans="3:4" ht="15.75" customHeight="1">
      <c r="C159" s="7"/>
      <c r="D159" s="7"/>
    </row>
    <row r="160" spans="3:4" ht="15.75" customHeight="1">
      <c r="C160" s="7"/>
      <c r="D160" s="7"/>
    </row>
    <row r="161" spans="3:4" ht="15.75" customHeight="1">
      <c r="C161" s="7"/>
      <c r="D161" s="7"/>
    </row>
    <row r="162" spans="3:4" ht="15.75" customHeight="1">
      <c r="C162" s="7"/>
      <c r="D162" s="7"/>
    </row>
    <row r="163" spans="3:4" ht="15.75" customHeight="1">
      <c r="C163" s="7"/>
      <c r="D163" s="7"/>
    </row>
    <row r="164" spans="3:4" ht="15.75" customHeight="1">
      <c r="C164" s="7"/>
      <c r="D164" s="7"/>
    </row>
    <row r="165" spans="3:4" ht="15.75" customHeight="1">
      <c r="C165" s="7"/>
      <c r="D165" s="7"/>
    </row>
    <row r="166" spans="3:4" ht="15.75" customHeight="1">
      <c r="C166" s="7"/>
      <c r="D166" s="7"/>
    </row>
    <row r="167" spans="3:4" ht="15.75" customHeight="1">
      <c r="C167" s="7"/>
      <c r="D167" s="7"/>
    </row>
    <row r="168" spans="3:4" ht="15.75" customHeight="1">
      <c r="C168" s="7"/>
      <c r="D168" s="7"/>
    </row>
    <row r="169" spans="3:4" ht="15.75" customHeight="1">
      <c r="C169" s="7"/>
      <c r="D169" s="7"/>
    </row>
    <row r="170" spans="3:4" ht="15.75" customHeight="1">
      <c r="C170" s="7"/>
      <c r="D170" s="7"/>
    </row>
    <row r="171" spans="3:4" ht="15.75" customHeight="1">
      <c r="C171" s="7"/>
      <c r="D171" s="7"/>
    </row>
    <row r="172" spans="3:4" ht="15.75" customHeight="1">
      <c r="C172" s="7"/>
      <c r="D172" s="7"/>
    </row>
    <row r="173" spans="3:4" ht="15.75" customHeight="1">
      <c r="C173" s="7"/>
      <c r="D173" s="7"/>
    </row>
    <row r="174" spans="3:4" ht="15.75" customHeight="1">
      <c r="C174" s="7"/>
      <c r="D174" s="7"/>
    </row>
    <row r="175" spans="3:4" ht="15.75" customHeight="1">
      <c r="C175" s="7"/>
      <c r="D175" s="7"/>
    </row>
    <row r="176" spans="3:4" ht="15.75" customHeight="1">
      <c r="C176" s="7"/>
      <c r="D176" s="7"/>
    </row>
    <row r="177" spans="3:4" ht="15.75" customHeight="1">
      <c r="C177" s="7"/>
      <c r="D177" s="7"/>
    </row>
    <row r="178" spans="3:4" ht="15.75" customHeight="1">
      <c r="C178" s="7"/>
      <c r="D178" s="7"/>
    </row>
    <row r="179" spans="3:4" ht="15.75" customHeight="1">
      <c r="C179" s="7"/>
      <c r="D179" s="7"/>
    </row>
    <row r="180" spans="3:4" ht="15.75" customHeight="1">
      <c r="C180" s="7"/>
      <c r="D180" s="7"/>
    </row>
    <row r="181" spans="3:4" ht="15.75" customHeight="1">
      <c r="C181" s="7"/>
      <c r="D181" s="7"/>
    </row>
    <row r="182" spans="3:4" ht="15.75" customHeight="1">
      <c r="C182" s="7"/>
      <c r="D182" s="7"/>
    </row>
    <row r="183" spans="3:4" ht="15.75" customHeight="1">
      <c r="C183" s="7"/>
      <c r="D183" s="7"/>
    </row>
    <row r="184" spans="3:4" ht="15.75" customHeight="1">
      <c r="C184" s="7"/>
      <c r="D184" s="7"/>
    </row>
    <row r="185" spans="3:4" ht="15.75" customHeight="1">
      <c r="C185" s="7"/>
      <c r="D185" s="7"/>
    </row>
    <row r="186" spans="3:4" ht="15.75" customHeight="1">
      <c r="C186" s="7"/>
      <c r="D186" s="7"/>
    </row>
    <row r="187" spans="3:4" ht="15.75" customHeight="1">
      <c r="C187" s="7"/>
      <c r="D187" s="7"/>
    </row>
    <row r="188" spans="3:4" ht="15.75" customHeight="1">
      <c r="C188" s="7"/>
      <c r="D188" s="7"/>
    </row>
    <row r="189" spans="3:4" ht="15.75" customHeight="1">
      <c r="C189" s="7"/>
      <c r="D189" s="7"/>
    </row>
    <row r="190" spans="3:4" ht="15.75" customHeight="1">
      <c r="C190" s="7"/>
      <c r="D190" s="7"/>
    </row>
    <row r="191" spans="3:4" ht="15.75" customHeight="1">
      <c r="C191" s="7"/>
      <c r="D191" s="7"/>
    </row>
    <row r="192" spans="3:4" ht="15.75" customHeight="1">
      <c r="C192" s="7"/>
      <c r="D192" s="7"/>
    </row>
    <row r="193" spans="3:4" ht="15.75" customHeight="1">
      <c r="C193" s="7"/>
      <c r="D193" s="7"/>
    </row>
    <row r="194" spans="3:4" ht="15.75" customHeight="1">
      <c r="C194" s="7"/>
      <c r="D194" s="7"/>
    </row>
    <row r="195" spans="3:4" ht="15.75" customHeight="1">
      <c r="C195" s="7"/>
      <c r="D195" s="7"/>
    </row>
    <row r="196" spans="3:4" ht="15.75" customHeight="1">
      <c r="C196" s="7"/>
      <c r="D196" s="7"/>
    </row>
    <row r="197" spans="3:4" ht="15.75" customHeight="1">
      <c r="C197" s="7"/>
      <c r="D197" s="7"/>
    </row>
    <row r="198" spans="3:4" ht="15.75" customHeight="1">
      <c r="C198" s="7"/>
      <c r="D198" s="7"/>
    </row>
    <row r="199" spans="3:4" ht="15.75" customHeight="1">
      <c r="C199" s="7"/>
      <c r="D199" s="7"/>
    </row>
    <row r="200" spans="3:4" ht="15.75" customHeight="1">
      <c r="C200" s="7"/>
      <c r="D200" s="7"/>
    </row>
    <row r="201" spans="3:4" ht="15.75" customHeight="1">
      <c r="C201" s="7"/>
      <c r="D201" s="7"/>
    </row>
    <row r="202" spans="3:4" ht="15.75" customHeight="1">
      <c r="C202" s="7"/>
      <c r="D202" s="7"/>
    </row>
    <row r="203" spans="3:4" ht="15.75" customHeight="1">
      <c r="C203" s="7"/>
      <c r="D203" s="7"/>
    </row>
    <row r="204" spans="3:4" ht="15.75" customHeight="1">
      <c r="C204" s="7"/>
      <c r="D204" s="7"/>
    </row>
    <row r="205" spans="3:4" ht="15.75" customHeight="1">
      <c r="C205" s="7"/>
      <c r="D205" s="7"/>
    </row>
    <row r="206" spans="3:4" ht="15.75" customHeight="1">
      <c r="C206" s="7"/>
      <c r="D206" s="7"/>
    </row>
    <row r="207" spans="3:4" ht="15.75" customHeight="1">
      <c r="C207" s="7"/>
      <c r="D207" s="7"/>
    </row>
    <row r="208" spans="3:4" ht="15.75" customHeight="1">
      <c r="C208" s="7"/>
      <c r="D208" s="7"/>
    </row>
    <row r="209" spans="3:4" ht="15.75" customHeight="1">
      <c r="C209" s="7"/>
      <c r="D209" s="7"/>
    </row>
    <row r="210" spans="3:4" ht="15.75" customHeight="1">
      <c r="C210" s="7"/>
      <c r="D210" s="7"/>
    </row>
    <row r="211" spans="3:4" ht="15.75" customHeight="1">
      <c r="C211" s="7"/>
      <c r="D211" s="7"/>
    </row>
    <row r="212" spans="3:4" ht="15.75" customHeight="1">
      <c r="C212" s="7"/>
      <c r="D212" s="7"/>
    </row>
    <row r="213" spans="3:4" ht="15.75" customHeight="1">
      <c r="C213" s="7"/>
      <c r="D213" s="7"/>
    </row>
    <row r="214" spans="3:4" ht="15.75" customHeight="1">
      <c r="C214" s="7"/>
      <c r="D214" s="7"/>
    </row>
    <row r="215" spans="3:4" ht="15.75" customHeight="1">
      <c r="C215" s="7"/>
      <c r="D215" s="7"/>
    </row>
    <row r="216" spans="3:4" ht="15.75" customHeight="1">
      <c r="C216" s="7"/>
      <c r="D216" s="7"/>
    </row>
    <row r="217" spans="3:4" ht="15.75" customHeight="1">
      <c r="C217" s="7"/>
      <c r="D217" s="7"/>
    </row>
    <row r="218" spans="3:4" ht="15.75" customHeight="1">
      <c r="C218" s="7"/>
      <c r="D218" s="7"/>
    </row>
    <row r="219" spans="3:4" ht="15.75" customHeight="1">
      <c r="C219" s="7"/>
      <c r="D219" s="7"/>
    </row>
    <row r="220" spans="3:4" ht="15.75" customHeight="1">
      <c r="C220" s="7"/>
      <c r="D220" s="7"/>
    </row>
    <row r="221" spans="3:4" ht="15.75" customHeight="1">
      <c r="C221" s="7"/>
      <c r="D221" s="7"/>
    </row>
    <row r="222" spans="3:4" ht="15.75" customHeight="1">
      <c r="C222" s="7"/>
      <c r="D222" s="7"/>
    </row>
    <row r="223" spans="3:4" ht="15.75" customHeight="1">
      <c r="C223" s="7"/>
      <c r="D223" s="7"/>
    </row>
    <row r="224" spans="3:4" ht="15.75" customHeight="1">
      <c r="C224" s="7"/>
      <c r="D224" s="7"/>
    </row>
    <row r="225" spans="3:4" ht="15.75" customHeight="1">
      <c r="C225" s="7"/>
      <c r="D225" s="7"/>
    </row>
    <row r="226" spans="3:4" ht="15.75" customHeight="1">
      <c r="C226" s="7"/>
      <c r="D226" s="7"/>
    </row>
    <row r="227" spans="3:4" ht="15.75" customHeight="1">
      <c r="C227" s="7"/>
      <c r="D227" s="7"/>
    </row>
    <row r="228" spans="3:4" ht="15.75" customHeight="1">
      <c r="C228" s="7"/>
      <c r="D228" s="7"/>
    </row>
    <row r="229" spans="3:4" ht="15.75" customHeight="1">
      <c r="C229" s="7"/>
      <c r="D229" s="7"/>
    </row>
    <row r="230" spans="3:4" ht="15.75" customHeight="1">
      <c r="C230" s="7"/>
      <c r="D230" s="7"/>
    </row>
    <row r="231" spans="3:4" ht="15.75" customHeight="1">
      <c r="C231" s="7"/>
      <c r="D231" s="7"/>
    </row>
    <row r="232" spans="3:4" ht="15.75" customHeight="1">
      <c r="C232" s="7"/>
      <c r="D232" s="7"/>
    </row>
    <row r="233" spans="3:4" ht="15.75" customHeight="1">
      <c r="C233" s="7"/>
      <c r="D233" s="7"/>
    </row>
    <row r="234" spans="3:4" ht="15.75" customHeight="1">
      <c r="C234" s="7"/>
      <c r="D234" s="7"/>
    </row>
    <row r="235" spans="3:4" ht="15.75" customHeight="1">
      <c r="C235" s="7"/>
      <c r="D235" s="7"/>
    </row>
    <row r="236" spans="3:4" ht="15.75" customHeight="1">
      <c r="C236" s="7"/>
      <c r="D236" s="7"/>
    </row>
    <row r="237" spans="3:4" ht="15.75" customHeight="1">
      <c r="C237" s="7"/>
      <c r="D237" s="7"/>
    </row>
    <row r="238" spans="3:4" ht="15.75" customHeight="1">
      <c r="C238" s="7"/>
      <c r="D238" s="7"/>
    </row>
    <row r="239" spans="3:4" ht="15.75" customHeight="1">
      <c r="C239" s="7"/>
      <c r="D239" s="7"/>
    </row>
    <row r="240" spans="3:4" ht="15.75" customHeight="1">
      <c r="C240" s="7"/>
      <c r="D240" s="7"/>
    </row>
    <row r="241" spans="3:4" ht="15.75" customHeight="1">
      <c r="C241" s="7"/>
      <c r="D241" s="7"/>
    </row>
    <row r="242" spans="3:4" ht="15.75" customHeight="1">
      <c r="C242" s="7"/>
      <c r="D242" s="7"/>
    </row>
    <row r="243" spans="3:4" ht="15.75" customHeight="1">
      <c r="C243" s="7"/>
      <c r="D243" s="7"/>
    </row>
    <row r="244" spans="3:4" ht="15.75" customHeight="1">
      <c r="C244" s="7"/>
      <c r="D244" s="7"/>
    </row>
    <row r="245" spans="3:4" ht="15.75" customHeight="1">
      <c r="C245" s="7"/>
      <c r="D245" s="7"/>
    </row>
    <row r="246" spans="3:4" ht="15.75" customHeight="1">
      <c r="C246" s="7"/>
      <c r="D246" s="7"/>
    </row>
    <row r="247" spans="3:4" ht="15.75" customHeight="1">
      <c r="C247" s="7"/>
      <c r="D247" s="7"/>
    </row>
    <row r="248" spans="3:4" ht="15.75" customHeight="1">
      <c r="C248" s="7"/>
      <c r="D248" s="7"/>
    </row>
    <row r="249" spans="3:4" ht="15.75" customHeight="1">
      <c r="C249" s="7"/>
      <c r="D249" s="7"/>
    </row>
    <row r="250" spans="3:4" ht="15.75" customHeight="1">
      <c r="C250" s="7"/>
      <c r="D250" s="7"/>
    </row>
    <row r="251" spans="3:4" ht="15.75" customHeight="1">
      <c r="C251" s="7"/>
      <c r="D251" s="7"/>
    </row>
    <row r="252" spans="3:4" ht="15.75" customHeight="1">
      <c r="C252" s="7"/>
      <c r="D252" s="7"/>
    </row>
    <row r="253" spans="3:4" ht="15.75" customHeight="1">
      <c r="C253" s="7"/>
      <c r="D253" s="7"/>
    </row>
    <row r="254" spans="3:4" ht="15.75" customHeight="1">
      <c r="C254" s="7"/>
      <c r="D254" s="7"/>
    </row>
    <row r="255" spans="3:4" ht="15.75" customHeight="1">
      <c r="C255" s="7"/>
      <c r="D255" s="7"/>
    </row>
    <row r="256" spans="3:4" ht="15.75" customHeight="1">
      <c r="C256" s="7"/>
      <c r="D256" s="7"/>
    </row>
    <row r="257" spans="3:4" ht="15.75" customHeight="1">
      <c r="C257" s="7"/>
      <c r="D257" s="7"/>
    </row>
    <row r="258" spans="3:4" ht="15.75" customHeight="1">
      <c r="C258" s="7"/>
      <c r="D258" s="7"/>
    </row>
    <row r="259" spans="3:4" ht="15.75" customHeight="1">
      <c r="C259" s="7"/>
      <c r="D259" s="7"/>
    </row>
    <row r="260" spans="3:4" ht="15.75" customHeight="1">
      <c r="C260" s="7"/>
      <c r="D260" s="7"/>
    </row>
    <row r="261" spans="3:4" ht="15.75" customHeight="1">
      <c r="C261" s="7"/>
      <c r="D261" s="7"/>
    </row>
    <row r="262" spans="3:4" ht="15.75" customHeight="1">
      <c r="C262" s="7"/>
      <c r="D262" s="7"/>
    </row>
    <row r="263" spans="3:4" ht="15.75" customHeight="1">
      <c r="C263" s="7"/>
      <c r="D263" s="7"/>
    </row>
    <row r="264" spans="3:4" ht="15.75" customHeight="1">
      <c r="C264" s="7"/>
      <c r="D264" s="7"/>
    </row>
    <row r="265" spans="3:4" ht="15.75" customHeight="1">
      <c r="C265" s="7"/>
      <c r="D265" s="7"/>
    </row>
    <row r="266" spans="3:4" ht="15.75" customHeight="1">
      <c r="C266" s="7"/>
      <c r="D266" s="7"/>
    </row>
    <row r="267" spans="3:4" ht="15.75" customHeight="1">
      <c r="C267" s="7"/>
      <c r="D267" s="7"/>
    </row>
    <row r="268" spans="3:4" ht="15.75" customHeight="1">
      <c r="C268" s="7"/>
      <c r="D268" s="7"/>
    </row>
    <row r="269" spans="3:4" ht="15.75" customHeight="1">
      <c r="C269" s="7"/>
      <c r="D269" s="7"/>
    </row>
    <row r="270" spans="3:4" ht="15.75" customHeight="1">
      <c r="C270" s="7"/>
      <c r="D270" s="7"/>
    </row>
    <row r="271" spans="3:4" ht="15.75" customHeight="1">
      <c r="C271" s="7"/>
      <c r="D271" s="7"/>
    </row>
    <row r="272" spans="3:4" ht="15.75" customHeight="1">
      <c r="C272" s="7"/>
      <c r="D272" s="7"/>
    </row>
    <row r="273" spans="3:4" ht="15.75" customHeight="1">
      <c r="C273" s="7"/>
      <c r="D273" s="7"/>
    </row>
    <row r="274" spans="3:4" ht="15.75" customHeight="1">
      <c r="C274" s="7"/>
      <c r="D274" s="7"/>
    </row>
    <row r="275" spans="3:4" ht="15.75" customHeight="1">
      <c r="C275" s="7"/>
      <c r="D275" s="7"/>
    </row>
    <row r="276" spans="3:4" ht="15.75" customHeight="1">
      <c r="C276" s="7"/>
      <c r="D276" s="7"/>
    </row>
    <row r="277" spans="3:4" ht="15.75" customHeight="1">
      <c r="C277" s="7"/>
      <c r="D277" s="7"/>
    </row>
    <row r="278" spans="3:4" ht="15.75" customHeight="1">
      <c r="C278" s="7"/>
      <c r="D278" s="7"/>
    </row>
    <row r="279" spans="3:4" ht="15.75" customHeight="1">
      <c r="C279" s="7"/>
      <c r="D279" s="7"/>
    </row>
    <row r="280" spans="3:4" ht="15.75" customHeight="1">
      <c r="C280" s="7"/>
      <c r="D280" s="7"/>
    </row>
    <row r="281" spans="3:4" ht="15.75" customHeight="1">
      <c r="C281" s="7"/>
      <c r="D281" s="7"/>
    </row>
    <row r="282" spans="3:4" ht="15.75" customHeight="1">
      <c r="C282" s="7"/>
      <c r="D282" s="7"/>
    </row>
    <row r="283" spans="3:4" ht="15.75" customHeight="1">
      <c r="C283" s="7"/>
      <c r="D283" s="7"/>
    </row>
    <row r="284" spans="3:4" ht="15.75" customHeight="1">
      <c r="C284" s="7"/>
      <c r="D284" s="7"/>
    </row>
    <row r="285" spans="3:4" ht="15.75" customHeight="1">
      <c r="C285" s="7"/>
      <c r="D285" s="7"/>
    </row>
    <row r="286" spans="3:4" ht="15.75" customHeight="1">
      <c r="C286" s="7"/>
      <c r="D286" s="7"/>
    </row>
    <row r="287" spans="3:4" ht="15.75" customHeight="1">
      <c r="C287" s="7"/>
      <c r="D287" s="7"/>
    </row>
    <row r="288" spans="3:4" ht="15.75" customHeight="1">
      <c r="C288" s="7"/>
      <c r="D288" s="7"/>
    </row>
    <row r="289" spans="3:4" ht="15.75" customHeight="1">
      <c r="C289" s="7"/>
      <c r="D289" s="7"/>
    </row>
    <row r="290" spans="3:4" ht="15.75" customHeight="1">
      <c r="C290" s="7"/>
      <c r="D290" s="7"/>
    </row>
    <row r="291" spans="3:4" ht="15.75" customHeight="1">
      <c r="C291" s="7"/>
      <c r="D291" s="7"/>
    </row>
    <row r="292" spans="3:4" ht="15.75" customHeight="1">
      <c r="C292" s="7"/>
      <c r="D292" s="7"/>
    </row>
    <row r="293" spans="3:4" ht="15.75" customHeight="1">
      <c r="C293" s="7"/>
      <c r="D293" s="7"/>
    </row>
    <row r="294" spans="3:4" ht="15.75" customHeight="1">
      <c r="C294" s="7"/>
      <c r="D294" s="7"/>
    </row>
    <row r="295" spans="3:4" ht="15.75" customHeight="1">
      <c r="C295" s="7"/>
      <c r="D295" s="7"/>
    </row>
    <row r="296" spans="3:4" ht="15.75" customHeight="1">
      <c r="C296" s="7"/>
      <c r="D296" s="7"/>
    </row>
    <row r="297" spans="3:4" ht="15.75" customHeight="1">
      <c r="C297" s="7"/>
      <c r="D297" s="7"/>
    </row>
    <row r="298" spans="3:4" ht="15.75" customHeight="1">
      <c r="C298" s="7"/>
      <c r="D298" s="7"/>
    </row>
    <row r="299" spans="3:4" ht="15.75" customHeight="1">
      <c r="C299" s="7"/>
      <c r="D299" s="7"/>
    </row>
    <row r="300" spans="3:4" ht="15.75" customHeight="1">
      <c r="C300" s="7"/>
      <c r="D300" s="7"/>
    </row>
    <row r="301" spans="3:4" ht="15.75" customHeight="1">
      <c r="C301" s="7"/>
      <c r="D301" s="7"/>
    </row>
    <row r="302" spans="3:4" ht="15.75" customHeight="1">
      <c r="C302" s="7"/>
      <c r="D302" s="7"/>
    </row>
    <row r="303" spans="3:4" ht="15.75" customHeight="1">
      <c r="C303" s="7"/>
      <c r="D303" s="7"/>
    </row>
    <row r="304" spans="3:4" ht="15.75" customHeight="1">
      <c r="C304" s="7"/>
      <c r="D304" s="7"/>
    </row>
    <row r="305" spans="3:4" ht="15.75" customHeight="1">
      <c r="C305" s="7"/>
      <c r="D305" s="7"/>
    </row>
    <row r="306" spans="3:4" ht="15.75" customHeight="1">
      <c r="C306" s="7"/>
      <c r="D306" s="7"/>
    </row>
    <row r="307" spans="3:4" ht="15.75" customHeight="1">
      <c r="C307" s="7"/>
      <c r="D307" s="7"/>
    </row>
    <row r="308" spans="3:4" ht="15.75" customHeight="1">
      <c r="C308" s="7"/>
      <c r="D308" s="7"/>
    </row>
    <row r="309" spans="3:4" ht="15.75" customHeight="1">
      <c r="C309" s="7"/>
      <c r="D309" s="7"/>
    </row>
    <row r="310" spans="3:4" ht="15.75" customHeight="1">
      <c r="C310" s="7"/>
      <c r="D310" s="7"/>
    </row>
    <row r="311" spans="3:4" ht="15.75" customHeight="1">
      <c r="C311" s="7"/>
      <c r="D311" s="7"/>
    </row>
    <row r="312" spans="3:4" ht="15.75" customHeight="1">
      <c r="C312" s="7"/>
      <c r="D312" s="7"/>
    </row>
    <row r="313" spans="3:4" ht="15.75" customHeight="1">
      <c r="C313" s="7"/>
      <c r="D313" s="7"/>
    </row>
    <row r="314" spans="3:4" ht="15.75" customHeight="1">
      <c r="C314" s="7"/>
      <c r="D314" s="7"/>
    </row>
    <row r="315" spans="3:4" ht="15.75" customHeight="1">
      <c r="C315" s="7"/>
      <c r="D315" s="7"/>
    </row>
    <row r="316" spans="3:4" ht="15.75" customHeight="1">
      <c r="C316" s="7"/>
      <c r="D316" s="7"/>
    </row>
    <row r="317" spans="3:4" ht="15.75" customHeight="1">
      <c r="C317" s="7"/>
      <c r="D317" s="7"/>
    </row>
    <row r="318" spans="3:4" ht="15.75" customHeight="1">
      <c r="C318" s="7"/>
      <c r="D318" s="7"/>
    </row>
    <row r="319" spans="3:4" ht="15.75" customHeight="1">
      <c r="C319" s="7"/>
      <c r="D319" s="7"/>
    </row>
    <row r="320" spans="3:4" ht="15.75" customHeight="1">
      <c r="C320" s="7"/>
      <c r="D320" s="7"/>
    </row>
    <row r="321" spans="3:4" ht="15.75" customHeight="1">
      <c r="C321" s="7"/>
      <c r="D321" s="7"/>
    </row>
    <row r="322" spans="3:4" ht="15.75" customHeight="1">
      <c r="C322" s="7"/>
      <c r="D322" s="7"/>
    </row>
    <row r="323" spans="3:4" ht="15.75" customHeight="1">
      <c r="C323" s="7"/>
      <c r="D323" s="7"/>
    </row>
    <row r="324" spans="3:4" ht="15.75" customHeight="1">
      <c r="C324" s="7"/>
      <c r="D324" s="7"/>
    </row>
    <row r="325" spans="3:4" ht="15.75" customHeight="1">
      <c r="C325" s="7"/>
      <c r="D325" s="7"/>
    </row>
    <row r="326" spans="3:4" ht="15.75" customHeight="1">
      <c r="C326" s="7"/>
      <c r="D326" s="7"/>
    </row>
    <row r="327" spans="3:4" ht="15.75" customHeight="1">
      <c r="C327" s="7"/>
      <c r="D327" s="7"/>
    </row>
    <row r="328" spans="3:4" ht="15.75" customHeight="1">
      <c r="C328" s="7"/>
      <c r="D328" s="7"/>
    </row>
    <row r="329" spans="3:4" ht="15.75" customHeight="1">
      <c r="C329" s="7"/>
      <c r="D329" s="7"/>
    </row>
    <row r="330" spans="3:4" ht="15.75" customHeight="1">
      <c r="C330" s="7"/>
      <c r="D330" s="7"/>
    </row>
    <row r="331" spans="3:4" ht="15.75" customHeight="1">
      <c r="C331" s="7"/>
      <c r="D331" s="7"/>
    </row>
    <row r="332" spans="3:4" ht="15.75" customHeight="1">
      <c r="C332" s="7"/>
      <c r="D332" s="7"/>
    </row>
    <row r="333" spans="3:4" ht="15.75" customHeight="1">
      <c r="C333" s="7"/>
      <c r="D333" s="7"/>
    </row>
    <row r="334" spans="3:4" ht="15.75" customHeight="1">
      <c r="C334" s="7"/>
      <c r="D334" s="7"/>
    </row>
    <row r="335" spans="3:4" ht="15.75" customHeight="1">
      <c r="C335" s="7"/>
      <c r="D335" s="7"/>
    </row>
    <row r="336" spans="3:4" ht="15.75" customHeight="1">
      <c r="C336" s="7"/>
      <c r="D336" s="7"/>
    </row>
    <row r="337" spans="3:4" ht="15.75" customHeight="1">
      <c r="C337" s="7"/>
      <c r="D337" s="7"/>
    </row>
    <row r="338" spans="3:4" ht="15.75" customHeight="1">
      <c r="C338" s="7"/>
      <c r="D338" s="7"/>
    </row>
    <row r="339" spans="3:4" ht="15.75" customHeight="1">
      <c r="C339" s="7"/>
      <c r="D339" s="7"/>
    </row>
    <row r="340" spans="3:4" ht="15.75" customHeight="1">
      <c r="C340" s="7"/>
      <c r="D340" s="7"/>
    </row>
    <row r="341" spans="3:4" ht="15.75" customHeight="1">
      <c r="C341" s="7"/>
      <c r="D341" s="7"/>
    </row>
    <row r="342" spans="3:4" ht="15.75" customHeight="1">
      <c r="C342" s="7"/>
      <c r="D342" s="7"/>
    </row>
    <row r="343" spans="3:4" ht="15.75" customHeight="1">
      <c r="C343" s="7"/>
      <c r="D343" s="7"/>
    </row>
    <row r="344" spans="3:4" ht="15.75" customHeight="1">
      <c r="C344" s="7"/>
      <c r="D344" s="7"/>
    </row>
    <row r="345" spans="3:4" ht="15.75" customHeight="1">
      <c r="C345" s="7"/>
      <c r="D345" s="7"/>
    </row>
    <row r="346" spans="3:4" ht="15.75" customHeight="1">
      <c r="C346" s="7"/>
      <c r="D346" s="7"/>
    </row>
    <row r="347" spans="3:4" ht="15.75" customHeight="1">
      <c r="C347" s="7"/>
      <c r="D347" s="7"/>
    </row>
    <row r="348" spans="3:4" ht="15.75" customHeight="1">
      <c r="C348" s="7"/>
      <c r="D348" s="7"/>
    </row>
    <row r="349" spans="3:4" ht="15.75" customHeight="1">
      <c r="C349" s="7"/>
      <c r="D349" s="7"/>
    </row>
    <row r="350" spans="3:4" ht="15.75" customHeight="1">
      <c r="C350" s="7"/>
      <c r="D350" s="7"/>
    </row>
    <row r="351" spans="3:4" ht="15.75" customHeight="1">
      <c r="C351" s="7"/>
      <c r="D351" s="7"/>
    </row>
    <row r="352" spans="3:4" ht="15.75" customHeight="1">
      <c r="C352" s="7"/>
      <c r="D352" s="7"/>
    </row>
    <row r="353" spans="3:4" ht="15.75" customHeight="1">
      <c r="C353" s="7"/>
      <c r="D353" s="7"/>
    </row>
    <row r="354" spans="3:4" ht="15.75" customHeight="1">
      <c r="C354" s="7"/>
      <c r="D354" s="7"/>
    </row>
    <row r="355" spans="3:4" ht="15.75" customHeight="1">
      <c r="C355" s="7"/>
      <c r="D355" s="7"/>
    </row>
    <row r="356" spans="3:4" ht="15.75" customHeight="1">
      <c r="C356" s="7"/>
      <c r="D356" s="7"/>
    </row>
    <row r="357" spans="3:4" ht="15.75" customHeight="1">
      <c r="C357" s="7"/>
      <c r="D357" s="7"/>
    </row>
    <row r="358" spans="3:4" ht="15.75" customHeight="1">
      <c r="C358" s="7"/>
      <c r="D358" s="7"/>
    </row>
    <row r="359" spans="3:4" ht="15.75" customHeight="1">
      <c r="C359" s="7"/>
      <c r="D359" s="7"/>
    </row>
    <row r="360" spans="3:4" ht="15.75" customHeight="1">
      <c r="C360" s="7"/>
      <c r="D360" s="7"/>
    </row>
    <row r="361" spans="3:4" ht="15.75" customHeight="1">
      <c r="C361" s="7"/>
      <c r="D361" s="7"/>
    </row>
    <row r="362" spans="3:4" ht="15.75" customHeight="1">
      <c r="C362" s="7"/>
      <c r="D362" s="7"/>
    </row>
    <row r="363" spans="3:4" ht="15.75" customHeight="1">
      <c r="C363" s="7"/>
      <c r="D363" s="7"/>
    </row>
    <row r="364" spans="3:4" ht="15.75" customHeight="1">
      <c r="C364" s="7"/>
      <c r="D364" s="7"/>
    </row>
    <row r="365" spans="3:4" ht="15.75" customHeight="1">
      <c r="C365" s="7"/>
      <c r="D365" s="7"/>
    </row>
    <row r="366" spans="3:4" ht="15.75" customHeight="1">
      <c r="C366" s="7"/>
      <c r="D366" s="7"/>
    </row>
    <row r="367" spans="3:4" ht="15.75" customHeight="1">
      <c r="C367" s="7"/>
      <c r="D367" s="7"/>
    </row>
    <row r="368" spans="3:4" ht="15.75" customHeight="1">
      <c r="C368" s="7"/>
      <c r="D368" s="7"/>
    </row>
    <row r="369" spans="3:4" ht="15.75" customHeight="1">
      <c r="C369" s="7"/>
      <c r="D369" s="7"/>
    </row>
    <row r="370" spans="3:4" ht="15.75" customHeight="1">
      <c r="C370" s="7"/>
      <c r="D370" s="7"/>
    </row>
    <row r="371" spans="3:4" ht="15.75" customHeight="1">
      <c r="C371" s="7"/>
      <c r="D371" s="7"/>
    </row>
    <row r="372" spans="3:4" ht="15.75" customHeight="1">
      <c r="C372" s="7"/>
      <c r="D372" s="7"/>
    </row>
    <row r="373" spans="3:4" ht="15.75" customHeight="1">
      <c r="C373" s="7"/>
      <c r="D373" s="7"/>
    </row>
    <row r="374" spans="3:4" ht="15.75" customHeight="1">
      <c r="C374" s="7"/>
      <c r="D374" s="7"/>
    </row>
    <row r="375" spans="3:4" ht="15.75" customHeight="1">
      <c r="C375" s="7"/>
      <c r="D375" s="7"/>
    </row>
    <row r="376" spans="3:4" ht="15.75" customHeight="1">
      <c r="C376" s="7"/>
      <c r="D376" s="7"/>
    </row>
    <row r="377" spans="3:4" ht="15.75" customHeight="1">
      <c r="C377" s="7"/>
      <c r="D377" s="7"/>
    </row>
    <row r="378" spans="3:4" ht="15.75" customHeight="1">
      <c r="C378" s="7"/>
      <c r="D378" s="7"/>
    </row>
    <row r="379" spans="3:4" ht="15.75" customHeight="1">
      <c r="C379" s="7"/>
      <c r="D379" s="7"/>
    </row>
    <row r="380" spans="3:4" ht="15.75" customHeight="1">
      <c r="C380" s="7"/>
      <c r="D380" s="7"/>
    </row>
    <row r="381" spans="3:4" ht="15.75" customHeight="1">
      <c r="C381" s="7"/>
      <c r="D381" s="7"/>
    </row>
    <row r="382" spans="3:4" ht="15.75" customHeight="1">
      <c r="C382" s="7"/>
      <c r="D382" s="7"/>
    </row>
    <row r="383" spans="3:4" ht="15.75" customHeight="1">
      <c r="C383" s="7"/>
      <c r="D383" s="7"/>
    </row>
    <row r="384" spans="3:4" ht="15.75" customHeight="1">
      <c r="C384" s="7"/>
      <c r="D384" s="7"/>
    </row>
    <row r="385" spans="3:4" ht="15.75" customHeight="1">
      <c r="C385" s="7"/>
      <c r="D385" s="7"/>
    </row>
    <row r="386" spans="3:4" ht="15.75" customHeight="1">
      <c r="C386" s="7"/>
      <c r="D386" s="7"/>
    </row>
    <row r="387" spans="3:4" ht="15.75" customHeight="1">
      <c r="C387" s="7"/>
      <c r="D387" s="7"/>
    </row>
    <row r="388" spans="3:4" ht="15.75" customHeight="1">
      <c r="C388" s="7"/>
      <c r="D388" s="7"/>
    </row>
    <row r="389" spans="3:4" ht="15.75" customHeight="1">
      <c r="C389" s="7"/>
      <c r="D389" s="7"/>
    </row>
    <row r="390" spans="3:4" ht="15.75" customHeight="1">
      <c r="C390" s="7"/>
      <c r="D390" s="7"/>
    </row>
    <row r="391" spans="3:4" ht="15.75" customHeight="1">
      <c r="C391" s="7"/>
      <c r="D391" s="7"/>
    </row>
    <row r="392" spans="3:4" ht="15.75" customHeight="1">
      <c r="C392" s="7"/>
      <c r="D392" s="7"/>
    </row>
    <row r="393" spans="3:4" ht="15.75" customHeight="1">
      <c r="C393" s="7"/>
      <c r="D393" s="7"/>
    </row>
    <row r="394" spans="3:4" ht="15.75" customHeight="1">
      <c r="C394" s="7"/>
      <c r="D394" s="7"/>
    </row>
    <row r="395" spans="3:4" ht="15.75" customHeight="1">
      <c r="C395" s="7"/>
      <c r="D395" s="7"/>
    </row>
    <row r="396" spans="3:4" ht="15.75" customHeight="1">
      <c r="C396" s="7"/>
      <c r="D396" s="7"/>
    </row>
    <row r="397" spans="3:4" ht="15.75" customHeight="1">
      <c r="C397" s="7"/>
      <c r="D397" s="7"/>
    </row>
    <row r="398" spans="3:4" ht="15.75" customHeight="1">
      <c r="C398" s="7"/>
      <c r="D398" s="7"/>
    </row>
    <row r="399" spans="3:4" ht="15.75" customHeight="1">
      <c r="C399" s="7"/>
      <c r="D399" s="7"/>
    </row>
    <row r="400" spans="3:4" ht="15.75" customHeight="1">
      <c r="C400" s="7"/>
      <c r="D400" s="7"/>
    </row>
    <row r="401" spans="3:4" ht="15.75" customHeight="1">
      <c r="C401" s="7"/>
      <c r="D401" s="7"/>
    </row>
    <row r="402" spans="3:4" ht="15.75" customHeight="1">
      <c r="C402" s="7"/>
      <c r="D402" s="7"/>
    </row>
    <row r="403" spans="3:4" ht="15.75" customHeight="1">
      <c r="C403" s="7"/>
      <c r="D403" s="7"/>
    </row>
    <row r="404" spans="3:4" ht="15.75" customHeight="1">
      <c r="C404" s="7"/>
      <c r="D404" s="7"/>
    </row>
    <row r="405" spans="3:4" ht="15.75" customHeight="1">
      <c r="C405" s="7"/>
      <c r="D405" s="7"/>
    </row>
    <row r="406" spans="3:4" ht="15.75" customHeight="1">
      <c r="C406" s="7"/>
      <c r="D406" s="7"/>
    </row>
    <row r="407" spans="3:4" ht="15.75" customHeight="1">
      <c r="C407" s="7"/>
      <c r="D407" s="7"/>
    </row>
    <row r="408" spans="3:4" ht="15.75" customHeight="1">
      <c r="C408" s="7"/>
      <c r="D408" s="7"/>
    </row>
    <row r="409" spans="3:4" ht="15.75" customHeight="1">
      <c r="C409" s="7"/>
      <c r="D409" s="7"/>
    </row>
    <row r="410" spans="3:4" ht="15.75" customHeight="1">
      <c r="C410" s="7"/>
      <c r="D410" s="7"/>
    </row>
    <row r="411" spans="3:4" ht="15.75" customHeight="1">
      <c r="C411" s="7"/>
      <c r="D411" s="7"/>
    </row>
    <row r="412" spans="3:4" ht="15.75" customHeight="1">
      <c r="C412" s="7"/>
      <c r="D412" s="7"/>
    </row>
    <row r="413" spans="3:4" ht="15.75" customHeight="1">
      <c r="C413" s="7"/>
      <c r="D413" s="7"/>
    </row>
    <row r="414" spans="3:4" ht="15.75" customHeight="1">
      <c r="C414" s="7"/>
      <c r="D414" s="7"/>
    </row>
    <row r="415" spans="3:4" ht="15.75" customHeight="1">
      <c r="C415" s="7"/>
      <c r="D415" s="7"/>
    </row>
    <row r="416" spans="3:4" ht="15.75" customHeight="1">
      <c r="C416" s="7"/>
      <c r="D416" s="7"/>
    </row>
    <row r="417" spans="3:4" ht="15.75" customHeight="1">
      <c r="C417" s="7"/>
      <c r="D417" s="7"/>
    </row>
    <row r="418" spans="3:4" ht="15.75" customHeight="1">
      <c r="C418" s="7"/>
      <c r="D418" s="7"/>
    </row>
    <row r="419" spans="3:4" ht="15.75" customHeight="1">
      <c r="C419" s="7"/>
      <c r="D419" s="7"/>
    </row>
    <row r="420" spans="3:4" ht="15.75" customHeight="1">
      <c r="C420" s="7"/>
      <c r="D420" s="7"/>
    </row>
    <row r="421" spans="3:4" ht="15.75" customHeight="1">
      <c r="C421" s="7"/>
      <c r="D421" s="7"/>
    </row>
    <row r="422" spans="3:4" ht="15.75" customHeight="1">
      <c r="C422" s="7"/>
      <c r="D422" s="7"/>
    </row>
    <row r="423" spans="3:4" ht="15.75" customHeight="1">
      <c r="C423" s="7"/>
      <c r="D423" s="7"/>
    </row>
    <row r="424" spans="3:4" ht="15.75" customHeight="1">
      <c r="C424" s="7"/>
      <c r="D424" s="7"/>
    </row>
    <row r="425" spans="3:4" ht="15.75" customHeight="1">
      <c r="C425" s="7"/>
      <c r="D425" s="7"/>
    </row>
    <row r="426" spans="3:4" ht="15.75" customHeight="1">
      <c r="C426" s="7"/>
      <c r="D426" s="7"/>
    </row>
    <row r="427" spans="3:4" ht="15.75" customHeight="1">
      <c r="C427" s="7"/>
      <c r="D427" s="7"/>
    </row>
    <row r="428" spans="3:4" ht="15.75" customHeight="1">
      <c r="C428" s="7"/>
      <c r="D428" s="7"/>
    </row>
    <row r="429" spans="3:4" ht="15.75" customHeight="1">
      <c r="C429" s="7"/>
      <c r="D429" s="7"/>
    </row>
    <row r="430" spans="3:4" ht="15.75" customHeight="1">
      <c r="C430" s="7"/>
      <c r="D430" s="7"/>
    </row>
    <row r="431" spans="3:4" ht="15.75" customHeight="1">
      <c r="C431" s="7"/>
      <c r="D431" s="7"/>
    </row>
    <row r="432" spans="3:4" ht="15.75" customHeight="1">
      <c r="C432" s="7"/>
      <c r="D432" s="7"/>
    </row>
    <row r="433" spans="3:4" ht="15.75" customHeight="1">
      <c r="C433" s="7"/>
      <c r="D433" s="7"/>
    </row>
    <row r="434" spans="3:4" ht="15.75" customHeight="1">
      <c r="C434" s="7"/>
      <c r="D434" s="7"/>
    </row>
    <row r="435" spans="3:4" ht="15.75" customHeight="1">
      <c r="C435" s="7"/>
      <c r="D435" s="7"/>
    </row>
    <row r="436" spans="3:4" ht="15.75" customHeight="1">
      <c r="C436" s="7"/>
      <c r="D436" s="7"/>
    </row>
    <row r="437" spans="3:4" ht="15.75" customHeight="1">
      <c r="C437" s="7"/>
      <c r="D437" s="7"/>
    </row>
    <row r="438" spans="3:4" ht="15.75" customHeight="1">
      <c r="C438" s="7"/>
      <c r="D438" s="7"/>
    </row>
    <row r="439" spans="3:4" ht="15.75" customHeight="1">
      <c r="C439" s="7"/>
      <c r="D439" s="7"/>
    </row>
    <row r="440" spans="3:4" ht="15.75" customHeight="1">
      <c r="C440" s="7"/>
      <c r="D440" s="7"/>
    </row>
    <row r="441" spans="3:4" ht="15.75" customHeight="1">
      <c r="C441" s="7"/>
      <c r="D441" s="7"/>
    </row>
    <row r="442" spans="3:4" ht="15.75" customHeight="1">
      <c r="C442" s="7"/>
      <c r="D442" s="7"/>
    </row>
    <row r="443" spans="3:4" ht="15.75" customHeight="1">
      <c r="C443" s="7"/>
      <c r="D443" s="7"/>
    </row>
    <row r="444" spans="3:4" ht="15.75" customHeight="1">
      <c r="C444" s="7"/>
      <c r="D444" s="7"/>
    </row>
    <row r="445" spans="3:4" ht="15.75" customHeight="1">
      <c r="C445" s="7"/>
      <c r="D445" s="7"/>
    </row>
    <row r="446" spans="3:4" ht="15.75" customHeight="1">
      <c r="C446" s="7"/>
      <c r="D446" s="7"/>
    </row>
    <row r="447" spans="3:4" ht="15.75" customHeight="1">
      <c r="C447" s="7"/>
      <c r="D447" s="7"/>
    </row>
    <row r="448" spans="3:4" ht="15.75" customHeight="1">
      <c r="C448" s="7"/>
      <c r="D448" s="7"/>
    </row>
    <row r="449" spans="3:4" ht="15.75" customHeight="1">
      <c r="C449" s="7"/>
      <c r="D449" s="7"/>
    </row>
    <row r="450" spans="3:4" ht="15.75" customHeight="1">
      <c r="C450" s="7"/>
      <c r="D450" s="7"/>
    </row>
    <row r="451" spans="3:4" ht="15.75" customHeight="1">
      <c r="C451" s="7"/>
      <c r="D451" s="7"/>
    </row>
    <row r="452" spans="3:4" ht="15.75" customHeight="1">
      <c r="C452" s="7"/>
      <c r="D452" s="7"/>
    </row>
    <row r="453" spans="3:4" ht="15.75" customHeight="1">
      <c r="C453" s="7"/>
      <c r="D453" s="7"/>
    </row>
    <row r="454" spans="3:4" ht="15.75" customHeight="1">
      <c r="C454" s="7"/>
      <c r="D454" s="7"/>
    </row>
    <row r="455" spans="3:4" ht="15.75" customHeight="1">
      <c r="C455" s="7"/>
      <c r="D455" s="7"/>
    </row>
    <row r="456" spans="3:4" ht="15.75" customHeight="1">
      <c r="C456" s="7"/>
      <c r="D456" s="7"/>
    </row>
    <row r="457" spans="3:4" ht="15.75" customHeight="1">
      <c r="C457" s="7"/>
      <c r="D457" s="7"/>
    </row>
    <row r="458" spans="3:4" ht="15.75" customHeight="1">
      <c r="C458" s="7"/>
      <c r="D458" s="7"/>
    </row>
    <row r="459" spans="3:4" ht="15.75" customHeight="1">
      <c r="C459" s="7"/>
      <c r="D459" s="7"/>
    </row>
    <row r="460" spans="3:4" ht="15.75" customHeight="1">
      <c r="C460" s="7"/>
      <c r="D460" s="7"/>
    </row>
    <row r="461" spans="3:4" ht="15.75" customHeight="1">
      <c r="C461" s="7"/>
      <c r="D461" s="7"/>
    </row>
    <row r="462" spans="3:4" ht="15.75" customHeight="1">
      <c r="C462" s="7"/>
      <c r="D462" s="7"/>
    </row>
    <row r="463" spans="3:4" ht="15.75" customHeight="1">
      <c r="C463" s="7"/>
      <c r="D463" s="7"/>
    </row>
    <row r="464" spans="3:4" ht="15.75" customHeight="1">
      <c r="C464" s="7"/>
      <c r="D464" s="7"/>
    </row>
    <row r="465" spans="3:4" ht="15.75" customHeight="1">
      <c r="C465" s="7"/>
      <c r="D465" s="7"/>
    </row>
    <row r="466" spans="3:4" ht="15.75" customHeight="1">
      <c r="C466" s="7"/>
      <c r="D466" s="7"/>
    </row>
    <row r="467" spans="3:4" ht="15.75" customHeight="1">
      <c r="C467" s="7"/>
      <c r="D467" s="7"/>
    </row>
    <row r="468" spans="3:4" ht="15.75" customHeight="1">
      <c r="C468" s="7"/>
      <c r="D468" s="7"/>
    </row>
    <row r="469" spans="3:4" ht="15.75" customHeight="1">
      <c r="C469" s="7"/>
      <c r="D469" s="7"/>
    </row>
    <row r="470" spans="3:4" ht="15.75" customHeight="1">
      <c r="C470" s="7"/>
      <c r="D470" s="7"/>
    </row>
    <row r="471" spans="3:4" ht="15.75" customHeight="1">
      <c r="C471" s="7"/>
      <c r="D471" s="7"/>
    </row>
    <row r="472" spans="3:4" ht="15.75" customHeight="1">
      <c r="C472" s="7"/>
      <c r="D472" s="7"/>
    </row>
    <row r="473" spans="3:4" ht="15.75" customHeight="1">
      <c r="C473" s="7"/>
      <c r="D473" s="7"/>
    </row>
    <row r="474" spans="3:4" ht="15.75" customHeight="1">
      <c r="C474" s="7"/>
      <c r="D474" s="7"/>
    </row>
    <row r="475" spans="3:4" ht="15.75" customHeight="1">
      <c r="C475" s="7"/>
      <c r="D475" s="7"/>
    </row>
    <row r="476" spans="3:4" ht="15.75" customHeight="1">
      <c r="C476" s="7"/>
      <c r="D476" s="7"/>
    </row>
    <row r="477" spans="3:4" ht="15.75" customHeight="1">
      <c r="C477" s="7"/>
      <c r="D477" s="7"/>
    </row>
    <row r="478" spans="3:4" ht="15.75" customHeight="1">
      <c r="C478" s="7"/>
      <c r="D478" s="7"/>
    </row>
    <row r="479" spans="3:4" ht="15.75" customHeight="1">
      <c r="C479" s="7"/>
      <c r="D479" s="7"/>
    </row>
    <row r="480" spans="3:4" ht="15.75" customHeight="1">
      <c r="C480" s="7"/>
      <c r="D480" s="7"/>
    </row>
    <row r="481" spans="3:4" ht="15.75" customHeight="1">
      <c r="C481" s="7"/>
      <c r="D481" s="7"/>
    </row>
    <row r="482" spans="3:4" ht="15.75" customHeight="1">
      <c r="C482" s="7"/>
      <c r="D482" s="7"/>
    </row>
    <row r="483" spans="3:4" ht="15.75" customHeight="1">
      <c r="C483" s="7"/>
      <c r="D483" s="7"/>
    </row>
    <row r="484" spans="3:4" ht="15.75" customHeight="1">
      <c r="C484" s="7"/>
      <c r="D484" s="7"/>
    </row>
    <row r="485" spans="3:4" ht="15.75" customHeight="1">
      <c r="C485" s="7"/>
      <c r="D485" s="7"/>
    </row>
    <row r="486" spans="3:4" ht="15.75" customHeight="1">
      <c r="C486" s="7"/>
      <c r="D486" s="7"/>
    </row>
    <row r="487" spans="3:4" ht="15.75" customHeight="1">
      <c r="C487" s="7"/>
      <c r="D487" s="7"/>
    </row>
    <row r="488" spans="3:4" ht="15.75" customHeight="1">
      <c r="C488" s="7"/>
      <c r="D488" s="7"/>
    </row>
    <row r="489" spans="3:4" ht="15.75" customHeight="1">
      <c r="C489" s="7"/>
      <c r="D489" s="7"/>
    </row>
    <row r="490" spans="3:4" ht="15.75" customHeight="1">
      <c r="C490" s="7"/>
      <c r="D490" s="7"/>
    </row>
    <row r="491" spans="3:4" ht="15.75" customHeight="1">
      <c r="C491" s="7"/>
      <c r="D491" s="7"/>
    </row>
    <row r="492" spans="3:4" ht="15.75" customHeight="1">
      <c r="C492" s="7"/>
      <c r="D492" s="7"/>
    </row>
    <row r="493" spans="3:4" ht="15.75" customHeight="1">
      <c r="C493" s="7"/>
      <c r="D493" s="7"/>
    </row>
    <row r="494" spans="3:4" ht="15.75" customHeight="1">
      <c r="C494" s="7"/>
      <c r="D494" s="7"/>
    </row>
    <row r="495" spans="3:4" ht="15.75" customHeight="1">
      <c r="C495" s="7"/>
      <c r="D495" s="7"/>
    </row>
    <row r="496" spans="3:4" ht="15.75" customHeight="1">
      <c r="C496" s="7"/>
      <c r="D496" s="7"/>
    </row>
    <row r="497" spans="3:4" ht="15.75" customHeight="1">
      <c r="C497" s="7"/>
      <c r="D497" s="7"/>
    </row>
    <row r="498" spans="3:4" ht="15.75" customHeight="1">
      <c r="C498" s="7"/>
      <c r="D498" s="7"/>
    </row>
    <row r="499" spans="3:4" ht="15.75" customHeight="1">
      <c r="C499" s="7"/>
      <c r="D499" s="7"/>
    </row>
    <row r="500" spans="3:4" ht="15.75" customHeight="1">
      <c r="C500" s="7"/>
      <c r="D500" s="7"/>
    </row>
    <row r="501" spans="3:4" ht="15.75" customHeight="1">
      <c r="C501" s="7"/>
      <c r="D501" s="7"/>
    </row>
    <row r="502" spans="3:4" ht="15.75" customHeight="1">
      <c r="C502" s="7"/>
      <c r="D502" s="7"/>
    </row>
    <row r="503" spans="3:4" ht="15.75" customHeight="1">
      <c r="C503" s="7"/>
      <c r="D503" s="7"/>
    </row>
    <row r="504" spans="3:4" ht="15.75" customHeight="1">
      <c r="C504" s="7"/>
      <c r="D504" s="7"/>
    </row>
    <row r="505" spans="3:4" ht="15.75" customHeight="1">
      <c r="C505" s="7"/>
      <c r="D505" s="7"/>
    </row>
    <row r="506" spans="3:4" ht="15.75" customHeight="1">
      <c r="C506" s="7"/>
      <c r="D506" s="7"/>
    </row>
    <row r="507" spans="3:4" ht="15.75" customHeight="1">
      <c r="C507" s="7"/>
      <c r="D507" s="7"/>
    </row>
    <row r="508" spans="3:4" ht="15.75" customHeight="1">
      <c r="C508" s="7"/>
      <c r="D508" s="7"/>
    </row>
    <row r="509" spans="3:4" ht="15.75" customHeight="1">
      <c r="C509" s="7"/>
      <c r="D509" s="7"/>
    </row>
    <row r="510" spans="3:4" ht="15.75" customHeight="1">
      <c r="C510" s="7"/>
      <c r="D510" s="7"/>
    </row>
    <row r="511" spans="3:4" ht="15.75" customHeight="1">
      <c r="C511" s="7"/>
      <c r="D511" s="7"/>
    </row>
    <row r="512" spans="3:4" ht="15.75" customHeight="1">
      <c r="C512" s="7"/>
      <c r="D512" s="7"/>
    </row>
    <row r="513" spans="3:4" ht="15.75" customHeight="1">
      <c r="C513" s="7"/>
      <c r="D513" s="7"/>
    </row>
    <row r="514" spans="3:4" ht="15.75" customHeight="1">
      <c r="C514" s="7"/>
      <c r="D514" s="7"/>
    </row>
    <row r="515" spans="3:4" ht="15.75" customHeight="1">
      <c r="C515" s="7"/>
      <c r="D515" s="7"/>
    </row>
    <row r="516" spans="3:4" ht="15.75" customHeight="1">
      <c r="C516" s="7"/>
      <c r="D516" s="7"/>
    </row>
    <row r="517" spans="3:4" ht="15.75" customHeight="1">
      <c r="C517" s="7"/>
      <c r="D517" s="7"/>
    </row>
    <row r="518" spans="3:4" ht="15.75" customHeight="1">
      <c r="C518" s="7"/>
      <c r="D518" s="7"/>
    </row>
    <row r="519" spans="3:4" ht="15.75" customHeight="1">
      <c r="C519" s="7"/>
      <c r="D519" s="7"/>
    </row>
    <row r="520" spans="3:4" ht="15.75" customHeight="1">
      <c r="C520" s="7"/>
      <c r="D520" s="7"/>
    </row>
    <row r="521" spans="3:4" ht="15.75" customHeight="1">
      <c r="C521" s="7"/>
      <c r="D521" s="7"/>
    </row>
    <row r="522" spans="3:4" ht="15.75" customHeight="1">
      <c r="C522" s="7"/>
      <c r="D522" s="7"/>
    </row>
    <row r="523" spans="3:4" ht="15.75" customHeight="1">
      <c r="C523" s="7"/>
      <c r="D523" s="7"/>
    </row>
    <row r="524" spans="3:4" ht="15.75" customHeight="1">
      <c r="C524" s="7"/>
      <c r="D524" s="7"/>
    </row>
    <row r="525" spans="3:4" ht="15.75" customHeight="1">
      <c r="C525" s="7"/>
      <c r="D525" s="7"/>
    </row>
    <row r="526" spans="3:4" ht="15.75" customHeight="1">
      <c r="C526" s="7"/>
      <c r="D526" s="7"/>
    </row>
    <row r="527" spans="3:4" ht="15.75" customHeight="1">
      <c r="C527" s="7"/>
      <c r="D527" s="7"/>
    </row>
    <row r="528" spans="3:4" ht="15.75" customHeight="1">
      <c r="C528" s="7"/>
      <c r="D528" s="7"/>
    </row>
    <row r="529" spans="3:4" ht="15.75" customHeight="1">
      <c r="C529" s="7"/>
      <c r="D529" s="7"/>
    </row>
    <row r="530" spans="3:4" ht="15.75" customHeight="1">
      <c r="C530" s="7"/>
      <c r="D530" s="7"/>
    </row>
    <row r="531" spans="3:4" ht="15.75" customHeight="1">
      <c r="C531" s="7"/>
      <c r="D531" s="7"/>
    </row>
    <row r="532" spans="3:4" ht="15.75" customHeight="1">
      <c r="C532" s="7"/>
      <c r="D532" s="7"/>
    </row>
    <row r="533" spans="3:4" ht="15.75" customHeight="1">
      <c r="C533" s="7"/>
      <c r="D533" s="7"/>
    </row>
    <row r="534" spans="3:4" ht="15.75" customHeight="1">
      <c r="C534" s="7"/>
      <c r="D534" s="7"/>
    </row>
    <row r="535" spans="3:4" ht="15.75" customHeight="1">
      <c r="C535" s="7"/>
      <c r="D535" s="7"/>
    </row>
    <row r="536" spans="3:4" ht="15.75" customHeight="1">
      <c r="C536" s="7"/>
      <c r="D536" s="7"/>
    </row>
    <row r="537" spans="3:4" ht="15.75" customHeight="1">
      <c r="C537" s="7"/>
      <c r="D537" s="7"/>
    </row>
    <row r="538" spans="3:4" ht="15.75" customHeight="1">
      <c r="C538" s="7"/>
      <c r="D538" s="7"/>
    </row>
    <row r="539" spans="3:4" ht="15.75" customHeight="1">
      <c r="C539" s="7"/>
      <c r="D539" s="7"/>
    </row>
    <row r="540" spans="3:4" ht="15.75" customHeight="1">
      <c r="C540" s="7"/>
      <c r="D540" s="7"/>
    </row>
    <row r="541" spans="3:4" ht="15.75" customHeight="1">
      <c r="C541" s="7"/>
      <c r="D541" s="7"/>
    </row>
    <row r="542" spans="3:4" ht="15.75" customHeight="1">
      <c r="C542" s="7"/>
      <c r="D542" s="7"/>
    </row>
    <row r="543" spans="3:4" ht="15.75" customHeight="1">
      <c r="C543" s="7"/>
      <c r="D543" s="7"/>
    </row>
    <row r="544" spans="3:4" ht="15.75" customHeight="1">
      <c r="C544" s="7"/>
      <c r="D544" s="7"/>
    </row>
    <row r="545" spans="3:4" ht="15.75" customHeight="1">
      <c r="C545" s="7"/>
      <c r="D545" s="7"/>
    </row>
    <row r="546" spans="3:4" ht="15.75" customHeight="1">
      <c r="C546" s="7"/>
      <c r="D546" s="7"/>
    </row>
    <row r="547" spans="3:4" ht="15.75" customHeight="1">
      <c r="C547" s="7"/>
      <c r="D547" s="7"/>
    </row>
    <row r="548" spans="3:4" ht="15.75" customHeight="1">
      <c r="C548" s="7"/>
      <c r="D548" s="7"/>
    </row>
    <row r="549" spans="3:4" ht="15.75" customHeight="1">
      <c r="C549" s="7"/>
      <c r="D549" s="7"/>
    </row>
    <row r="550" spans="3:4" ht="15.75" customHeight="1">
      <c r="C550" s="7"/>
      <c r="D550" s="7"/>
    </row>
    <row r="551" spans="3:4" ht="15.75" customHeight="1">
      <c r="C551" s="7"/>
      <c r="D551" s="7"/>
    </row>
    <row r="552" spans="3:4" ht="15.75" customHeight="1">
      <c r="C552" s="7"/>
      <c r="D552" s="7"/>
    </row>
    <row r="553" spans="3:4" ht="15.75" customHeight="1">
      <c r="C553" s="7"/>
      <c r="D553" s="7"/>
    </row>
    <row r="554" spans="3:4" ht="15.75" customHeight="1">
      <c r="C554" s="7"/>
      <c r="D554" s="7"/>
    </row>
    <row r="555" spans="3:4" ht="15.75" customHeight="1">
      <c r="C555" s="7"/>
      <c r="D555" s="7"/>
    </row>
    <row r="556" spans="3:4" ht="15.75" customHeight="1">
      <c r="C556" s="7"/>
      <c r="D556" s="7"/>
    </row>
    <row r="557" spans="3:4" ht="15.75" customHeight="1">
      <c r="C557" s="7"/>
      <c r="D557" s="7"/>
    </row>
    <row r="558" spans="3:4" ht="15.75" customHeight="1">
      <c r="C558" s="7"/>
      <c r="D558" s="7"/>
    </row>
    <row r="559" spans="3:4" ht="15.75" customHeight="1">
      <c r="C559" s="7"/>
      <c r="D559" s="7"/>
    </row>
    <row r="560" spans="3:4" ht="15.75" customHeight="1">
      <c r="C560" s="7"/>
      <c r="D560" s="7"/>
    </row>
    <row r="561" spans="3:4" ht="15.75" customHeight="1">
      <c r="C561" s="7"/>
      <c r="D561" s="7"/>
    </row>
    <row r="562" spans="3:4" ht="15.75" customHeight="1">
      <c r="C562" s="7"/>
      <c r="D562" s="7"/>
    </row>
    <row r="563" spans="3:4" ht="15.75" customHeight="1">
      <c r="C563" s="7"/>
      <c r="D563" s="7"/>
    </row>
    <row r="564" spans="3:4" ht="15.75" customHeight="1">
      <c r="C564" s="7"/>
      <c r="D564" s="7"/>
    </row>
    <row r="565" spans="3:4" ht="15.75" customHeight="1">
      <c r="C565" s="7"/>
      <c r="D565" s="7"/>
    </row>
    <row r="566" spans="3:4" ht="15.75" customHeight="1">
      <c r="C566" s="7"/>
      <c r="D566" s="7"/>
    </row>
    <row r="567" spans="3:4" ht="15.75" customHeight="1">
      <c r="C567" s="7"/>
      <c r="D567" s="7"/>
    </row>
    <row r="568" spans="3:4" ht="15.75" customHeight="1">
      <c r="C568" s="7"/>
      <c r="D568" s="7"/>
    </row>
    <row r="569" spans="3:4" ht="15.75" customHeight="1">
      <c r="C569" s="7"/>
      <c r="D569" s="7"/>
    </row>
    <row r="570" spans="3:4" ht="15.75" customHeight="1">
      <c r="C570" s="7"/>
      <c r="D570" s="7"/>
    </row>
    <row r="571" spans="3:4" ht="15.75" customHeight="1">
      <c r="C571" s="7"/>
      <c r="D571" s="7"/>
    </row>
    <row r="572" spans="3:4" ht="15.75" customHeight="1">
      <c r="C572" s="7"/>
      <c r="D572" s="7"/>
    </row>
    <row r="573" spans="3:4" ht="15.75" customHeight="1">
      <c r="C573" s="7"/>
      <c r="D573" s="7"/>
    </row>
    <row r="574" spans="3:4" ht="15.75" customHeight="1">
      <c r="C574" s="7"/>
      <c r="D574" s="7"/>
    </row>
    <row r="575" spans="3:4" ht="15.75" customHeight="1">
      <c r="C575" s="7"/>
      <c r="D575" s="7"/>
    </row>
    <row r="576" spans="3:4" ht="15.75" customHeight="1">
      <c r="C576" s="7"/>
      <c r="D576" s="7"/>
    </row>
    <row r="577" spans="3:4" ht="15.75" customHeight="1">
      <c r="C577" s="7"/>
      <c r="D577" s="7"/>
    </row>
    <row r="578" spans="3:4" ht="15.75" customHeight="1">
      <c r="C578" s="7"/>
      <c r="D578" s="7"/>
    </row>
    <row r="579" spans="3:4" ht="15.75" customHeight="1">
      <c r="C579" s="7"/>
      <c r="D579" s="7"/>
    </row>
    <row r="580" spans="3:4" ht="15.75" customHeight="1">
      <c r="C580" s="7"/>
      <c r="D580" s="7"/>
    </row>
    <row r="581" spans="3:4" ht="15.75" customHeight="1">
      <c r="C581" s="7"/>
      <c r="D581" s="7"/>
    </row>
    <row r="582" spans="3:4" ht="15.75" customHeight="1">
      <c r="C582" s="7"/>
      <c r="D582" s="7"/>
    </row>
    <row r="583" spans="3:4" ht="15.75" customHeight="1">
      <c r="C583" s="7"/>
      <c r="D583" s="7"/>
    </row>
    <row r="584" spans="3:4" ht="15.75" customHeight="1">
      <c r="C584" s="7"/>
      <c r="D584" s="7"/>
    </row>
    <row r="585" spans="3:4" ht="15.75" customHeight="1">
      <c r="C585" s="7"/>
      <c r="D585" s="7"/>
    </row>
    <row r="586" spans="3:4" ht="15.75" customHeight="1">
      <c r="C586" s="7"/>
      <c r="D586" s="7"/>
    </row>
    <row r="587" spans="3:4" ht="15.75" customHeight="1">
      <c r="C587" s="7"/>
      <c r="D587" s="7"/>
    </row>
    <row r="588" spans="3:4" ht="15.75" customHeight="1">
      <c r="C588" s="7"/>
      <c r="D588" s="7"/>
    </row>
    <row r="589" spans="3:4" ht="15.75" customHeight="1">
      <c r="C589" s="7"/>
      <c r="D589" s="7"/>
    </row>
    <row r="590" spans="3:4" ht="15.75" customHeight="1">
      <c r="C590" s="7"/>
      <c r="D590" s="7"/>
    </row>
    <row r="591" spans="3:4" ht="15.75" customHeight="1">
      <c r="C591" s="7"/>
      <c r="D591" s="7"/>
    </row>
    <row r="592" spans="3:4" ht="15.75" customHeight="1">
      <c r="C592" s="7"/>
      <c r="D592" s="7"/>
    </row>
    <row r="593" spans="3:4" ht="15.75" customHeight="1">
      <c r="C593" s="7"/>
      <c r="D593" s="7"/>
    </row>
    <row r="594" spans="3:4" ht="15.75" customHeight="1">
      <c r="C594" s="7"/>
      <c r="D594" s="7"/>
    </row>
    <row r="595" spans="3:4" ht="15.75" customHeight="1">
      <c r="C595" s="7"/>
      <c r="D595" s="7"/>
    </row>
    <row r="596" spans="3:4" ht="15.75" customHeight="1">
      <c r="C596" s="7"/>
      <c r="D596" s="7"/>
    </row>
    <row r="597" spans="3:4" ht="15.75" customHeight="1">
      <c r="C597" s="7"/>
      <c r="D597" s="7"/>
    </row>
    <row r="598" spans="3:4" ht="15.75" customHeight="1">
      <c r="C598" s="7"/>
      <c r="D598" s="7"/>
    </row>
    <row r="599" spans="3:4" ht="15.75" customHeight="1">
      <c r="C599" s="7"/>
      <c r="D599" s="7"/>
    </row>
    <row r="600" spans="3:4" ht="15.75" customHeight="1">
      <c r="C600" s="7"/>
      <c r="D600" s="7"/>
    </row>
    <row r="601" spans="3:4" ht="15.75" customHeight="1">
      <c r="C601" s="7"/>
      <c r="D601" s="7"/>
    </row>
    <row r="602" spans="3:4" ht="15.75" customHeight="1">
      <c r="C602" s="7"/>
      <c r="D602" s="7"/>
    </row>
    <row r="603" spans="3:4" ht="15.75" customHeight="1">
      <c r="C603" s="7"/>
      <c r="D603" s="7"/>
    </row>
    <row r="604" spans="3:4" ht="15.75" customHeight="1">
      <c r="C604" s="7"/>
      <c r="D604" s="7"/>
    </row>
    <row r="605" spans="3:4" ht="15.75" customHeight="1">
      <c r="C605" s="7"/>
      <c r="D605" s="7"/>
    </row>
    <row r="606" spans="3:4" ht="15.75" customHeight="1">
      <c r="C606" s="7"/>
      <c r="D606" s="7"/>
    </row>
    <row r="607" spans="3:4" ht="15.75" customHeight="1">
      <c r="C607" s="7"/>
      <c r="D607" s="7"/>
    </row>
    <row r="608" spans="3:4" ht="15.75" customHeight="1">
      <c r="C608" s="7"/>
      <c r="D608" s="7"/>
    </row>
    <row r="609" spans="3:4" ht="15.75" customHeight="1">
      <c r="C609" s="7"/>
      <c r="D609" s="7"/>
    </row>
    <row r="610" spans="3:4" ht="15.75" customHeight="1">
      <c r="C610" s="7"/>
      <c r="D610" s="7"/>
    </row>
    <row r="611" spans="3:4" ht="15.75" customHeight="1">
      <c r="C611" s="7"/>
      <c r="D611" s="7"/>
    </row>
    <row r="612" spans="3:4" ht="15.75" customHeight="1">
      <c r="C612" s="7"/>
      <c r="D612" s="7"/>
    </row>
    <row r="613" spans="3:4" ht="15.75" customHeight="1">
      <c r="C613" s="7"/>
      <c r="D613" s="7"/>
    </row>
    <row r="614" spans="3:4" ht="15.75" customHeight="1">
      <c r="C614" s="7"/>
      <c r="D614" s="7"/>
    </row>
    <row r="615" spans="3:4" ht="15.75" customHeight="1">
      <c r="C615" s="7"/>
      <c r="D615" s="7"/>
    </row>
    <row r="616" spans="3:4" ht="15.75" customHeight="1">
      <c r="C616" s="7"/>
      <c r="D616" s="7"/>
    </row>
    <row r="617" spans="3:4" ht="15.75" customHeight="1">
      <c r="C617" s="7"/>
      <c r="D617" s="7"/>
    </row>
    <row r="618" spans="3:4" ht="15.75" customHeight="1">
      <c r="C618" s="7"/>
      <c r="D618" s="7"/>
    </row>
    <row r="619" spans="3:4" ht="15.75" customHeight="1">
      <c r="C619" s="7"/>
      <c r="D619" s="7"/>
    </row>
    <row r="620" spans="3:4" ht="15.75" customHeight="1">
      <c r="C620" s="7"/>
      <c r="D620" s="7"/>
    </row>
    <row r="621" spans="3:4" ht="15.75" customHeight="1">
      <c r="C621" s="7"/>
      <c r="D621" s="7"/>
    </row>
    <row r="622" spans="3:4" ht="15.75" customHeight="1">
      <c r="C622" s="7"/>
      <c r="D622" s="7"/>
    </row>
    <row r="623" spans="3:4" ht="15.75" customHeight="1">
      <c r="C623" s="7"/>
      <c r="D623" s="7"/>
    </row>
    <row r="624" spans="3:4" ht="15.75" customHeight="1">
      <c r="C624" s="7"/>
      <c r="D624" s="7"/>
    </row>
    <row r="625" spans="3:4" ht="15.75" customHeight="1">
      <c r="C625" s="7"/>
      <c r="D625" s="7"/>
    </row>
    <row r="626" spans="3:4" ht="15.75" customHeight="1">
      <c r="C626" s="7"/>
      <c r="D626" s="7"/>
    </row>
    <row r="627" spans="3:4" ht="15.75" customHeight="1">
      <c r="C627" s="7"/>
      <c r="D627" s="7"/>
    </row>
    <row r="628" spans="3:4" ht="15.75" customHeight="1">
      <c r="C628" s="7"/>
      <c r="D628" s="7"/>
    </row>
    <row r="629" spans="3:4" ht="15.75" customHeight="1">
      <c r="C629" s="7"/>
      <c r="D629" s="7"/>
    </row>
    <row r="630" spans="3:4" ht="15.75" customHeight="1">
      <c r="C630" s="7"/>
      <c r="D630" s="7"/>
    </row>
    <row r="631" spans="3:4" ht="15.75" customHeight="1">
      <c r="C631" s="7"/>
      <c r="D631" s="7"/>
    </row>
    <row r="632" spans="3:4" ht="15.75" customHeight="1">
      <c r="C632" s="7"/>
      <c r="D632" s="7"/>
    </row>
    <row r="633" spans="3:4" ht="15.75" customHeight="1">
      <c r="C633" s="7"/>
      <c r="D633" s="7"/>
    </row>
    <row r="634" spans="3:4" ht="15.75" customHeight="1">
      <c r="C634" s="7"/>
      <c r="D634" s="7"/>
    </row>
    <row r="635" spans="3:4" ht="15.75" customHeight="1">
      <c r="C635" s="7"/>
      <c r="D635" s="7"/>
    </row>
    <row r="636" spans="3:4" ht="15.75" customHeight="1">
      <c r="C636" s="7"/>
      <c r="D636" s="7"/>
    </row>
    <row r="637" spans="3:4" ht="15.75" customHeight="1">
      <c r="C637" s="7"/>
      <c r="D637" s="7"/>
    </row>
    <row r="638" spans="3:4" ht="15.75" customHeight="1">
      <c r="C638" s="7"/>
      <c r="D638" s="7"/>
    </row>
    <row r="639" spans="3:4" ht="15.75" customHeight="1">
      <c r="C639" s="7"/>
      <c r="D639" s="7"/>
    </row>
    <row r="640" spans="3:4" ht="15.75" customHeight="1">
      <c r="C640" s="7"/>
      <c r="D640" s="7"/>
    </row>
    <row r="641" spans="3:4" ht="15.75" customHeight="1">
      <c r="C641" s="7"/>
      <c r="D641" s="7"/>
    </row>
    <row r="642" spans="3:4" ht="15.75" customHeight="1">
      <c r="C642" s="7"/>
      <c r="D642" s="7"/>
    </row>
    <row r="643" spans="3:4" ht="15.75" customHeight="1">
      <c r="C643" s="7"/>
      <c r="D643" s="7"/>
    </row>
    <row r="644" spans="3:4" ht="15.75" customHeight="1">
      <c r="C644" s="7"/>
      <c r="D644" s="7"/>
    </row>
    <row r="645" spans="3:4" ht="15.75" customHeight="1">
      <c r="C645" s="7"/>
      <c r="D645" s="7"/>
    </row>
    <row r="646" spans="3:4" ht="15.75" customHeight="1">
      <c r="C646" s="7"/>
      <c r="D646" s="7"/>
    </row>
    <row r="647" spans="3:4" ht="15.75" customHeight="1">
      <c r="C647" s="7"/>
      <c r="D647" s="7"/>
    </row>
    <row r="648" spans="3:4" ht="15.75" customHeight="1">
      <c r="C648" s="7"/>
      <c r="D648" s="7"/>
    </row>
    <row r="649" spans="3:4" ht="15.75" customHeight="1">
      <c r="C649" s="7"/>
      <c r="D649" s="7"/>
    </row>
    <row r="650" spans="3:4" ht="15.75" customHeight="1">
      <c r="C650" s="7"/>
      <c r="D650" s="7"/>
    </row>
    <row r="651" spans="3:4" ht="15.75" customHeight="1">
      <c r="C651" s="7"/>
      <c r="D651" s="7"/>
    </row>
    <row r="652" spans="3:4" ht="15.75" customHeight="1">
      <c r="C652" s="7"/>
      <c r="D652" s="7"/>
    </row>
    <row r="653" spans="3:4" ht="15.75" customHeight="1">
      <c r="C653" s="7"/>
      <c r="D653" s="7"/>
    </row>
    <row r="654" spans="3:4" ht="15.75" customHeight="1">
      <c r="C654" s="7"/>
      <c r="D654" s="7"/>
    </row>
    <row r="655" spans="3:4" ht="15.75" customHeight="1">
      <c r="C655" s="7"/>
      <c r="D655" s="7"/>
    </row>
    <row r="656" spans="3:4" ht="15.75" customHeight="1">
      <c r="C656" s="7"/>
      <c r="D656" s="7"/>
    </row>
    <row r="657" spans="3:4" ht="15.75" customHeight="1">
      <c r="C657" s="7"/>
      <c r="D657" s="7"/>
    </row>
    <row r="658" spans="3:4" ht="15.75" customHeight="1">
      <c r="C658" s="7"/>
      <c r="D658" s="7"/>
    </row>
    <row r="659" spans="3:4" ht="15.75" customHeight="1">
      <c r="C659" s="7"/>
      <c r="D659" s="7"/>
    </row>
    <row r="660" spans="3:4" ht="15.75" customHeight="1">
      <c r="C660" s="7"/>
      <c r="D660" s="7"/>
    </row>
    <row r="661" spans="3:4" ht="15.75" customHeight="1">
      <c r="C661" s="7"/>
      <c r="D661" s="7"/>
    </row>
    <row r="662" spans="3:4" ht="15.75" customHeight="1">
      <c r="C662" s="7"/>
      <c r="D662" s="7"/>
    </row>
    <row r="663" spans="3:4" ht="15.75" customHeight="1">
      <c r="C663" s="7"/>
      <c r="D663" s="7"/>
    </row>
    <row r="664" spans="3:4" ht="15.75" customHeight="1">
      <c r="C664" s="7"/>
      <c r="D664" s="7"/>
    </row>
    <row r="665" spans="3:4" ht="15.75" customHeight="1">
      <c r="C665" s="7"/>
      <c r="D665" s="7"/>
    </row>
    <row r="666" spans="3:4" ht="15.75" customHeight="1">
      <c r="C666" s="7"/>
      <c r="D666" s="7"/>
    </row>
    <row r="667" spans="3:4" ht="15.75" customHeight="1">
      <c r="C667" s="7"/>
      <c r="D667" s="7"/>
    </row>
    <row r="668" spans="3:4" ht="15.75" customHeight="1">
      <c r="C668" s="7"/>
      <c r="D668" s="7"/>
    </row>
    <row r="669" spans="3:4" ht="15.75" customHeight="1">
      <c r="C669" s="7"/>
      <c r="D669" s="7"/>
    </row>
    <row r="670" spans="3:4" ht="15.75" customHeight="1">
      <c r="C670" s="7"/>
      <c r="D670" s="7"/>
    </row>
    <row r="671" spans="3:4" ht="15.75" customHeight="1">
      <c r="C671" s="7"/>
      <c r="D671" s="7"/>
    </row>
    <row r="672" spans="3:4" ht="15.75" customHeight="1">
      <c r="C672" s="7"/>
      <c r="D672" s="7"/>
    </row>
    <row r="673" spans="3:4" ht="15.75" customHeight="1">
      <c r="C673" s="7"/>
      <c r="D673" s="7"/>
    </row>
    <row r="674" spans="3:4" ht="15.75" customHeight="1">
      <c r="C674" s="7"/>
      <c r="D674" s="7"/>
    </row>
    <row r="675" spans="3:4" ht="15.75" customHeight="1">
      <c r="C675" s="7"/>
      <c r="D675" s="7"/>
    </row>
    <row r="676" spans="3:4" ht="15.75" customHeight="1">
      <c r="C676" s="7"/>
      <c r="D676" s="7"/>
    </row>
    <row r="677" spans="3:4" ht="15.75" customHeight="1">
      <c r="C677" s="7"/>
      <c r="D677" s="7"/>
    </row>
    <row r="678" spans="3:4" ht="15.75" customHeight="1">
      <c r="C678" s="7"/>
      <c r="D678" s="7"/>
    </row>
    <row r="679" spans="3:4" ht="15.75" customHeight="1">
      <c r="C679" s="7"/>
      <c r="D679" s="7"/>
    </row>
    <row r="680" spans="3:4" ht="15.75" customHeight="1">
      <c r="C680" s="7"/>
      <c r="D680" s="7"/>
    </row>
    <row r="681" spans="3:4" ht="15.75" customHeight="1">
      <c r="C681" s="7"/>
      <c r="D681" s="7"/>
    </row>
    <row r="682" spans="3:4" ht="15.75" customHeight="1">
      <c r="C682" s="7"/>
      <c r="D682" s="7"/>
    </row>
    <row r="683" spans="3:4" ht="15.75" customHeight="1">
      <c r="C683" s="7"/>
      <c r="D683" s="7"/>
    </row>
    <row r="684" spans="3:4" ht="15.75" customHeight="1">
      <c r="C684" s="7"/>
      <c r="D684" s="7"/>
    </row>
    <row r="685" spans="3:4" ht="15.75" customHeight="1">
      <c r="C685" s="7"/>
      <c r="D685" s="7"/>
    </row>
    <row r="686" spans="3:4" ht="15.75" customHeight="1">
      <c r="C686" s="7"/>
      <c r="D686" s="7"/>
    </row>
    <row r="687" spans="3:4" ht="15.75" customHeight="1">
      <c r="C687" s="7"/>
      <c r="D687" s="7"/>
    </row>
    <row r="688" spans="3:4" ht="15.75" customHeight="1">
      <c r="C688" s="7"/>
      <c r="D688" s="7"/>
    </row>
    <row r="689" spans="3:4" ht="15.75" customHeight="1">
      <c r="C689" s="7"/>
      <c r="D689" s="7"/>
    </row>
    <row r="690" spans="3:4" ht="15.75" customHeight="1">
      <c r="C690" s="7"/>
      <c r="D690" s="7"/>
    </row>
    <row r="691" spans="3:4" ht="15.75" customHeight="1">
      <c r="C691" s="7"/>
      <c r="D691" s="7"/>
    </row>
    <row r="692" spans="3:4" ht="15.75" customHeight="1">
      <c r="C692" s="7"/>
      <c r="D692" s="7"/>
    </row>
    <row r="693" spans="3:4" ht="15.75" customHeight="1">
      <c r="C693" s="7"/>
      <c r="D693" s="7"/>
    </row>
    <row r="694" spans="3:4" ht="15.75" customHeight="1">
      <c r="C694" s="7"/>
      <c r="D694" s="7"/>
    </row>
    <row r="695" spans="3:4" ht="15.75" customHeight="1">
      <c r="C695" s="7"/>
      <c r="D695" s="7"/>
    </row>
    <row r="696" spans="3:4" ht="15.75" customHeight="1">
      <c r="C696" s="7"/>
      <c r="D696" s="7"/>
    </row>
    <row r="697" spans="3:4" ht="15.75" customHeight="1">
      <c r="C697" s="7"/>
      <c r="D697" s="7"/>
    </row>
    <row r="698" spans="3:4" ht="15.75" customHeight="1">
      <c r="C698" s="7"/>
      <c r="D698" s="7"/>
    </row>
    <row r="699" spans="3:4" ht="15.75" customHeight="1">
      <c r="C699" s="7"/>
      <c r="D699" s="7"/>
    </row>
    <row r="700" spans="3:4" ht="15.75" customHeight="1">
      <c r="C700" s="7"/>
      <c r="D700" s="7"/>
    </row>
    <row r="701" spans="3:4" ht="15.75" customHeight="1">
      <c r="C701" s="7"/>
      <c r="D701" s="7"/>
    </row>
    <row r="702" spans="3:4" ht="15.75" customHeight="1">
      <c r="C702" s="7"/>
      <c r="D702" s="7"/>
    </row>
    <row r="703" spans="3:4" ht="15.75" customHeight="1">
      <c r="C703" s="7"/>
      <c r="D703" s="7"/>
    </row>
    <row r="704" spans="3:4" ht="15.75" customHeight="1">
      <c r="C704" s="7"/>
      <c r="D704" s="7"/>
    </row>
    <row r="705" spans="3:4" ht="15.75" customHeight="1">
      <c r="C705" s="7"/>
      <c r="D705" s="7"/>
    </row>
    <row r="706" spans="3:4" ht="15.75" customHeight="1">
      <c r="C706" s="7"/>
      <c r="D706" s="7"/>
    </row>
    <row r="707" spans="3:4" ht="15.75" customHeight="1">
      <c r="C707" s="7"/>
      <c r="D707" s="7"/>
    </row>
    <row r="708" spans="3:4" ht="15.75" customHeight="1">
      <c r="C708" s="7"/>
      <c r="D708" s="7"/>
    </row>
    <row r="709" spans="3:4" ht="15.75" customHeight="1">
      <c r="C709" s="7"/>
      <c r="D709" s="7"/>
    </row>
    <row r="710" spans="3:4" ht="15.75" customHeight="1">
      <c r="C710" s="7"/>
      <c r="D710" s="7"/>
    </row>
    <row r="711" spans="3:4" ht="15.75" customHeight="1">
      <c r="C711" s="7"/>
      <c r="D711" s="7"/>
    </row>
    <row r="712" spans="3:4" ht="15.75" customHeight="1">
      <c r="C712" s="7"/>
      <c r="D712" s="7"/>
    </row>
    <row r="713" spans="3:4" ht="15.75" customHeight="1">
      <c r="C713" s="7"/>
      <c r="D713" s="7"/>
    </row>
    <row r="714" spans="3:4" ht="15.75" customHeight="1">
      <c r="C714" s="7"/>
      <c r="D714" s="7"/>
    </row>
    <row r="715" spans="3:4" ht="15.75" customHeight="1">
      <c r="C715" s="7"/>
      <c r="D715" s="7"/>
    </row>
    <row r="716" spans="3:4" ht="15.75" customHeight="1">
      <c r="C716" s="7"/>
      <c r="D716" s="7"/>
    </row>
    <row r="717" spans="3:4" ht="15.75" customHeight="1">
      <c r="C717" s="7"/>
      <c r="D717" s="7"/>
    </row>
    <row r="718" spans="3:4" ht="15.75" customHeight="1">
      <c r="C718" s="7"/>
      <c r="D718" s="7"/>
    </row>
    <row r="719" spans="3:4" ht="15.75" customHeight="1">
      <c r="C719" s="7"/>
      <c r="D719" s="7"/>
    </row>
    <row r="720" spans="3:4" ht="15.75" customHeight="1">
      <c r="C720" s="7"/>
      <c r="D720" s="7"/>
    </row>
    <row r="721" spans="3:4" ht="15.75" customHeight="1">
      <c r="C721" s="7"/>
      <c r="D721" s="7"/>
    </row>
    <row r="722" spans="3:4" ht="15.75" customHeight="1">
      <c r="C722" s="7"/>
      <c r="D722" s="7"/>
    </row>
    <row r="723" spans="3:4" ht="15.75" customHeight="1">
      <c r="C723" s="7"/>
      <c r="D723" s="7"/>
    </row>
    <row r="724" spans="3:4" ht="15.75" customHeight="1">
      <c r="C724" s="7"/>
      <c r="D724" s="7"/>
    </row>
    <row r="725" spans="3:4" ht="15.75" customHeight="1">
      <c r="C725" s="7"/>
      <c r="D725" s="7"/>
    </row>
    <row r="726" spans="3:4" ht="15.75" customHeight="1">
      <c r="C726" s="7"/>
      <c r="D726" s="7"/>
    </row>
    <row r="727" spans="3:4" ht="15.75" customHeight="1">
      <c r="C727" s="7"/>
      <c r="D727" s="7"/>
    </row>
    <row r="728" spans="3:4" ht="15.75" customHeight="1">
      <c r="C728" s="7"/>
      <c r="D728" s="7"/>
    </row>
    <row r="729" spans="3:4" ht="15.75" customHeight="1">
      <c r="C729" s="7"/>
      <c r="D729" s="7"/>
    </row>
    <row r="730" spans="3:4" ht="15.75" customHeight="1">
      <c r="C730" s="7"/>
      <c r="D730" s="7"/>
    </row>
    <row r="731" spans="3:4" ht="15.75" customHeight="1">
      <c r="C731" s="7"/>
      <c r="D731" s="7"/>
    </row>
    <row r="732" spans="3:4" ht="15.75" customHeight="1">
      <c r="C732" s="7"/>
      <c r="D732" s="7"/>
    </row>
    <row r="733" spans="3:4" ht="15.75" customHeight="1">
      <c r="C733" s="7"/>
      <c r="D733" s="7"/>
    </row>
    <row r="734" spans="3:4" ht="15.75" customHeight="1">
      <c r="C734" s="7"/>
      <c r="D734" s="7"/>
    </row>
    <row r="735" spans="3:4" ht="15.75" customHeight="1">
      <c r="C735" s="7"/>
      <c r="D735" s="7"/>
    </row>
    <row r="736" spans="3:4" ht="15.75" customHeight="1">
      <c r="C736" s="7"/>
      <c r="D736" s="7"/>
    </row>
    <row r="737" spans="3:4" ht="15.75" customHeight="1">
      <c r="C737" s="7"/>
      <c r="D737" s="7"/>
    </row>
    <row r="738" spans="3:4" ht="15.75" customHeight="1">
      <c r="C738" s="7"/>
      <c r="D738" s="7"/>
    </row>
    <row r="739" spans="3:4" ht="15.75" customHeight="1">
      <c r="C739" s="7"/>
      <c r="D739" s="7"/>
    </row>
    <row r="740" spans="3:4" ht="15.75" customHeight="1">
      <c r="C740" s="7"/>
      <c r="D740" s="7"/>
    </row>
    <row r="741" spans="3:4" ht="15.75" customHeight="1">
      <c r="C741" s="7"/>
      <c r="D741" s="7"/>
    </row>
    <row r="742" spans="3:4" ht="15.75" customHeight="1">
      <c r="C742" s="7"/>
      <c r="D742" s="7"/>
    </row>
    <row r="743" spans="3:4" ht="15.75" customHeight="1">
      <c r="C743" s="7"/>
      <c r="D743" s="7"/>
    </row>
    <row r="744" spans="3:4" ht="15.75" customHeight="1">
      <c r="C744" s="7"/>
      <c r="D744" s="7"/>
    </row>
    <row r="745" spans="3:4" ht="15.75" customHeight="1">
      <c r="C745" s="7"/>
      <c r="D745" s="7"/>
    </row>
    <row r="746" spans="3:4" ht="15.75" customHeight="1">
      <c r="C746" s="7"/>
      <c r="D746" s="7"/>
    </row>
    <row r="747" spans="3:4" ht="15.75" customHeight="1">
      <c r="C747" s="7"/>
      <c r="D747" s="7"/>
    </row>
    <row r="748" spans="3:4" ht="15.75" customHeight="1">
      <c r="C748" s="7"/>
      <c r="D748" s="7"/>
    </row>
    <row r="749" spans="3:4" ht="15.75" customHeight="1">
      <c r="C749" s="7"/>
      <c r="D749" s="7"/>
    </row>
    <row r="750" spans="3:4" ht="15.75" customHeight="1">
      <c r="C750" s="7"/>
      <c r="D750" s="7"/>
    </row>
    <row r="751" spans="3:4" ht="15.75" customHeight="1">
      <c r="C751" s="7"/>
      <c r="D751" s="7"/>
    </row>
    <row r="752" spans="3:4" ht="15.75" customHeight="1">
      <c r="C752" s="7"/>
      <c r="D752" s="7"/>
    </row>
    <row r="753" spans="3:4" ht="15.75" customHeight="1">
      <c r="C753" s="7"/>
      <c r="D753" s="7"/>
    </row>
    <row r="754" spans="3:4" ht="15.75" customHeight="1">
      <c r="C754" s="7"/>
      <c r="D754" s="7"/>
    </row>
    <row r="755" spans="3:4" ht="15.75" customHeight="1">
      <c r="C755" s="7"/>
      <c r="D755" s="7"/>
    </row>
    <row r="756" spans="3:4" ht="15.75" customHeight="1">
      <c r="C756" s="7"/>
      <c r="D756" s="7"/>
    </row>
    <row r="757" spans="3:4" ht="15.75" customHeight="1">
      <c r="C757" s="7"/>
      <c r="D757" s="7"/>
    </row>
    <row r="758" spans="3:4" ht="15.75" customHeight="1">
      <c r="C758" s="7"/>
      <c r="D758" s="7"/>
    </row>
    <row r="759" spans="3:4" ht="15.75" customHeight="1">
      <c r="C759" s="7"/>
      <c r="D759" s="7"/>
    </row>
    <row r="760" spans="3:4" ht="15.75" customHeight="1">
      <c r="C760" s="7"/>
      <c r="D760" s="7"/>
    </row>
    <row r="761" spans="3:4" ht="15.75" customHeight="1">
      <c r="C761" s="7"/>
      <c r="D761" s="7"/>
    </row>
    <row r="762" spans="3:4" ht="15.75" customHeight="1">
      <c r="C762" s="7"/>
      <c r="D762" s="7"/>
    </row>
    <row r="763" spans="3:4" ht="15.75" customHeight="1">
      <c r="C763" s="7"/>
      <c r="D763" s="7"/>
    </row>
    <row r="764" spans="3:4" ht="15.75" customHeight="1">
      <c r="C764" s="7"/>
      <c r="D764" s="7"/>
    </row>
    <row r="765" spans="3:4" ht="15.75" customHeight="1">
      <c r="C765" s="7"/>
      <c r="D765" s="7"/>
    </row>
    <row r="766" spans="3:4" ht="15.75" customHeight="1">
      <c r="C766" s="7"/>
      <c r="D766" s="7"/>
    </row>
    <row r="767" spans="3:4" ht="15.75" customHeight="1">
      <c r="C767" s="7"/>
      <c r="D767" s="7"/>
    </row>
    <row r="768" spans="3:4" ht="15.75" customHeight="1">
      <c r="C768" s="7"/>
      <c r="D768" s="7"/>
    </row>
    <row r="769" spans="3:4" ht="15.75" customHeight="1">
      <c r="C769" s="7"/>
      <c r="D769" s="7"/>
    </row>
    <row r="770" spans="3:4" ht="15.75" customHeight="1">
      <c r="C770" s="7"/>
      <c r="D770" s="7"/>
    </row>
    <row r="771" spans="3:4" ht="15.75" customHeight="1">
      <c r="C771" s="7"/>
      <c r="D771" s="7"/>
    </row>
    <row r="772" spans="3:4" ht="15.75" customHeight="1">
      <c r="C772" s="7"/>
      <c r="D772" s="7"/>
    </row>
    <row r="773" spans="3:4" ht="15.75" customHeight="1">
      <c r="C773" s="7"/>
      <c r="D773" s="7"/>
    </row>
    <row r="774" spans="3:4" ht="15.75" customHeight="1">
      <c r="C774" s="7"/>
      <c r="D774" s="7"/>
    </row>
    <row r="775" spans="3:4" ht="15.75" customHeight="1">
      <c r="C775" s="7"/>
      <c r="D775" s="7"/>
    </row>
    <row r="776" spans="3:4" ht="15.75" customHeight="1">
      <c r="C776" s="7"/>
      <c r="D776" s="7"/>
    </row>
    <row r="777" spans="3:4" ht="15.75" customHeight="1">
      <c r="C777" s="7"/>
      <c r="D777" s="7"/>
    </row>
    <row r="778" spans="3:4" ht="15.75" customHeight="1">
      <c r="C778" s="7"/>
      <c r="D778" s="7"/>
    </row>
    <row r="779" spans="3:4" ht="15.75" customHeight="1">
      <c r="C779" s="7"/>
      <c r="D779" s="7"/>
    </row>
    <row r="780" spans="3:4" ht="15.75" customHeight="1">
      <c r="C780" s="7"/>
      <c r="D780" s="7"/>
    </row>
    <row r="781" spans="3:4" ht="15.75" customHeight="1">
      <c r="C781" s="7"/>
      <c r="D781" s="7"/>
    </row>
    <row r="782" spans="3:4" ht="15.75" customHeight="1">
      <c r="C782" s="7"/>
      <c r="D782" s="7"/>
    </row>
    <row r="783" spans="3:4" ht="15.75" customHeight="1">
      <c r="C783" s="7"/>
      <c r="D783" s="7"/>
    </row>
    <row r="784" spans="3:4" ht="15.75" customHeight="1">
      <c r="C784" s="7"/>
      <c r="D784" s="7"/>
    </row>
    <row r="785" spans="3:4" ht="15.75" customHeight="1">
      <c r="C785" s="7"/>
      <c r="D785" s="7"/>
    </row>
    <row r="786" spans="3:4" ht="15.75" customHeight="1">
      <c r="C786" s="7"/>
      <c r="D786" s="7"/>
    </row>
    <row r="787" spans="3:4" ht="15.75" customHeight="1">
      <c r="C787" s="7"/>
      <c r="D787" s="7"/>
    </row>
    <row r="788" spans="3:4" ht="15.75" customHeight="1">
      <c r="C788" s="7"/>
      <c r="D788" s="7"/>
    </row>
    <row r="789" spans="3:4" ht="15.75" customHeight="1">
      <c r="C789" s="7"/>
      <c r="D789" s="7"/>
    </row>
    <row r="790" spans="3:4" ht="15.75" customHeight="1">
      <c r="C790" s="7"/>
      <c r="D790" s="7"/>
    </row>
    <row r="791" spans="3:4" ht="15.75" customHeight="1">
      <c r="C791" s="7"/>
      <c r="D791" s="7"/>
    </row>
    <row r="792" spans="3:4" ht="15.75" customHeight="1">
      <c r="C792" s="7"/>
      <c r="D792" s="7"/>
    </row>
    <row r="793" spans="3:4" ht="15.75" customHeight="1">
      <c r="C793" s="7"/>
      <c r="D793" s="7"/>
    </row>
    <row r="794" spans="3:4" ht="15.75" customHeight="1">
      <c r="C794" s="7"/>
      <c r="D794" s="7"/>
    </row>
    <row r="795" spans="3:4" ht="15.75" customHeight="1">
      <c r="C795" s="7"/>
      <c r="D795" s="7"/>
    </row>
    <row r="796" spans="3:4" ht="15.75" customHeight="1">
      <c r="C796" s="7"/>
      <c r="D796" s="7"/>
    </row>
    <row r="797" spans="3:4" ht="15.75" customHeight="1">
      <c r="C797" s="7"/>
      <c r="D797" s="7"/>
    </row>
    <row r="798" spans="3:4" ht="15.75" customHeight="1">
      <c r="C798" s="7"/>
      <c r="D798" s="7"/>
    </row>
    <row r="799" spans="3:4" ht="15.75" customHeight="1">
      <c r="C799" s="7"/>
      <c r="D799" s="7"/>
    </row>
    <row r="800" spans="3:4" ht="15.75" customHeight="1">
      <c r="C800" s="7"/>
      <c r="D800" s="7"/>
    </row>
    <row r="801" spans="3:4" ht="15.75" customHeight="1">
      <c r="C801" s="7"/>
      <c r="D801" s="7"/>
    </row>
    <row r="802" spans="3:4" ht="15.75" customHeight="1">
      <c r="C802" s="7"/>
      <c r="D802" s="7"/>
    </row>
    <row r="803" spans="3:4" ht="15.75" customHeight="1">
      <c r="C803" s="7"/>
      <c r="D803" s="7"/>
    </row>
    <row r="804" spans="3:4" ht="15.75" customHeight="1">
      <c r="C804" s="7"/>
      <c r="D804" s="7"/>
    </row>
    <row r="805" spans="3:4" ht="15.75" customHeight="1">
      <c r="C805" s="7"/>
      <c r="D805" s="7"/>
    </row>
    <row r="806" spans="3:4" ht="15.75" customHeight="1">
      <c r="C806" s="7"/>
      <c r="D806" s="7"/>
    </row>
    <row r="807" spans="3:4" ht="15.75" customHeight="1">
      <c r="C807" s="7"/>
      <c r="D807" s="7"/>
    </row>
    <row r="808" spans="3:4" ht="15.75" customHeight="1">
      <c r="C808" s="7"/>
      <c r="D808" s="7"/>
    </row>
    <row r="809" spans="3:4" ht="15.75" customHeight="1">
      <c r="C809" s="7"/>
      <c r="D809" s="7"/>
    </row>
    <row r="810" spans="3:4" ht="15.75" customHeight="1">
      <c r="C810" s="7"/>
      <c r="D810" s="7"/>
    </row>
    <row r="811" spans="3:4" ht="15.75" customHeight="1">
      <c r="C811" s="7"/>
      <c r="D811" s="7"/>
    </row>
    <row r="812" spans="3:4" ht="15.75" customHeight="1">
      <c r="C812" s="7"/>
      <c r="D812" s="7"/>
    </row>
    <row r="813" spans="3:4" ht="15.75" customHeight="1">
      <c r="C813" s="7"/>
      <c r="D813" s="7"/>
    </row>
    <row r="814" spans="3:4" ht="15.75" customHeight="1">
      <c r="C814" s="7"/>
      <c r="D814" s="7"/>
    </row>
    <row r="815" spans="3:4" ht="15.75" customHeight="1">
      <c r="C815" s="7"/>
      <c r="D815" s="7"/>
    </row>
    <row r="816" spans="3:4" ht="15.75" customHeight="1">
      <c r="C816" s="7"/>
      <c r="D816" s="7"/>
    </row>
    <row r="817" spans="3:4" ht="15.75" customHeight="1">
      <c r="C817" s="7"/>
      <c r="D817" s="7"/>
    </row>
    <row r="818" spans="3:4" ht="15.75" customHeight="1">
      <c r="C818" s="7"/>
      <c r="D818" s="7"/>
    </row>
    <row r="819" spans="3:4" ht="15.75" customHeight="1">
      <c r="C819" s="7"/>
      <c r="D819" s="7"/>
    </row>
    <row r="820" spans="3:4" ht="15.75" customHeight="1">
      <c r="C820" s="7"/>
      <c r="D820" s="7"/>
    </row>
    <row r="821" spans="3:4" ht="15.75" customHeight="1">
      <c r="C821" s="7"/>
      <c r="D821" s="7"/>
    </row>
    <row r="822" spans="3:4" ht="15.75" customHeight="1">
      <c r="C822" s="7"/>
      <c r="D822" s="7"/>
    </row>
    <row r="823" spans="3:4" ht="15.75" customHeight="1">
      <c r="C823" s="7"/>
      <c r="D823" s="7"/>
    </row>
    <row r="824" spans="3:4" ht="15.75" customHeight="1">
      <c r="C824" s="7"/>
      <c r="D824" s="7"/>
    </row>
    <row r="825" spans="3:4" ht="15.75" customHeight="1">
      <c r="C825" s="7"/>
      <c r="D825" s="7"/>
    </row>
    <row r="826" spans="3:4" ht="15.75" customHeight="1">
      <c r="C826" s="7"/>
      <c r="D826" s="7"/>
    </row>
    <row r="827" spans="3:4" ht="15.75" customHeight="1">
      <c r="C827" s="7"/>
      <c r="D827" s="7"/>
    </row>
    <row r="828" spans="3:4" ht="15.75" customHeight="1">
      <c r="C828" s="7"/>
      <c r="D828" s="7"/>
    </row>
    <row r="829" spans="3:4" ht="15.75" customHeight="1">
      <c r="C829" s="7"/>
      <c r="D829" s="7"/>
    </row>
    <row r="830" spans="3:4" ht="15.75" customHeight="1">
      <c r="C830" s="7"/>
      <c r="D830" s="7"/>
    </row>
    <row r="831" spans="3:4" ht="15.75" customHeight="1">
      <c r="C831" s="7"/>
      <c r="D831" s="7"/>
    </row>
    <row r="832" spans="3:4" ht="15.75" customHeight="1">
      <c r="C832" s="7"/>
      <c r="D832" s="7"/>
    </row>
    <row r="833" spans="3:4" ht="15.75" customHeight="1">
      <c r="C833" s="7"/>
      <c r="D833" s="7"/>
    </row>
    <row r="834" spans="3:4" ht="15.75" customHeight="1">
      <c r="C834" s="7"/>
      <c r="D834" s="7"/>
    </row>
    <row r="835" spans="3:4" ht="15.75" customHeight="1">
      <c r="C835" s="7"/>
      <c r="D835" s="7"/>
    </row>
    <row r="836" spans="3:4" ht="15.75" customHeight="1">
      <c r="C836" s="7"/>
      <c r="D836" s="7"/>
    </row>
    <row r="837" spans="3:4" ht="15.75" customHeight="1">
      <c r="C837" s="7"/>
      <c r="D837" s="7"/>
    </row>
    <row r="838" spans="3:4" ht="15.75" customHeight="1">
      <c r="C838" s="7"/>
      <c r="D838" s="7"/>
    </row>
    <row r="839" spans="3:4" ht="15.75" customHeight="1">
      <c r="C839" s="7"/>
      <c r="D839" s="7"/>
    </row>
    <row r="840" spans="3:4" ht="15.75" customHeight="1">
      <c r="C840" s="7"/>
      <c r="D840" s="7"/>
    </row>
    <row r="841" spans="3:4" ht="15.75" customHeight="1">
      <c r="C841" s="7"/>
      <c r="D841" s="7"/>
    </row>
    <row r="842" spans="3:4" ht="15.75" customHeight="1">
      <c r="C842" s="7"/>
      <c r="D842" s="7"/>
    </row>
    <row r="843" spans="3:4" ht="15.75" customHeight="1">
      <c r="C843" s="7"/>
      <c r="D843" s="7"/>
    </row>
    <row r="844" spans="3:4" ht="15.75" customHeight="1">
      <c r="C844" s="7"/>
      <c r="D844" s="7"/>
    </row>
    <row r="845" spans="3:4" ht="15.75" customHeight="1">
      <c r="C845" s="7"/>
      <c r="D845" s="7"/>
    </row>
    <row r="846" spans="3:4" ht="15.75" customHeight="1">
      <c r="C846" s="7"/>
      <c r="D846" s="7"/>
    </row>
    <row r="847" spans="3:4" ht="15.75" customHeight="1">
      <c r="C847" s="7"/>
      <c r="D847" s="7"/>
    </row>
    <row r="848" spans="3:4" ht="15.75" customHeight="1">
      <c r="C848" s="7"/>
      <c r="D848" s="7"/>
    </row>
    <row r="849" spans="3:4" ht="15.75" customHeight="1">
      <c r="C849" s="7"/>
      <c r="D849" s="7"/>
    </row>
    <row r="850" spans="3:4" ht="15.75" customHeight="1">
      <c r="C850" s="7"/>
      <c r="D850" s="7"/>
    </row>
    <row r="851" spans="3:4" ht="15.75" customHeight="1">
      <c r="C851" s="7"/>
      <c r="D851" s="7"/>
    </row>
    <row r="852" spans="3:4" ht="15.75" customHeight="1">
      <c r="C852" s="7"/>
      <c r="D852" s="7"/>
    </row>
    <row r="853" spans="3:4" ht="15.75" customHeight="1">
      <c r="C853" s="7"/>
      <c r="D853" s="7"/>
    </row>
    <row r="854" spans="3:4" ht="15.75" customHeight="1">
      <c r="C854" s="7"/>
      <c r="D854" s="7"/>
    </row>
    <row r="855" spans="3:4" ht="15.75" customHeight="1">
      <c r="C855" s="7"/>
      <c r="D855" s="7"/>
    </row>
    <row r="856" spans="3:4" ht="15.75" customHeight="1">
      <c r="C856" s="7"/>
      <c r="D856" s="7"/>
    </row>
    <row r="857" spans="3:4" ht="15.75" customHeight="1">
      <c r="C857" s="7"/>
      <c r="D857" s="7"/>
    </row>
    <row r="858" spans="3:4" ht="15.75" customHeight="1">
      <c r="C858" s="7"/>
      <c r="D858" s="7"/>
    </row>
    <row r="859" spans="3:4" ht="15.75" customHeight="1">
      <c r="C859" s="7"/>
      <c r="D859" s="7"/>
    </row>
    <row r="860" spans="3:4" ht="15.75" customHeight="1">
      <c r="C860" s="7"/>
      <c r="D860" s="7"/>
    </row>
    <row r="861" spans="3:4" ht="15.75" customHeight="1">
      <c r="C861" s="7"/>
      <c r="D861" s="7"/>
    </row>
    <row r="862" spans="3:4" ht="15.75" customHeight="1">
      <c r="C862" s="7"/>
      <c r="D862" s="7"/>
    </row>
    <row r="863" spans="3:4" ht="15.75" customHeight="1">
      <c r="C863" s="7"/>
      <c r="D863" s="7"/>
    </row>
    <row r="864" spans="3:4" ht="15.75" customHeight="1">
      <c r="C864" s="7"/>
      <c r="D864" s="7"/>
    </row>
    <row r="865" spans="3:4" ht="15.75" customHeight="1">
      <c r="C865" s="7"/>
      <c r="D865" s="7"/>
    </row>
    <row r="866" spans="3:4" ht="15.75" customHeight="1">
      <c r="C866" s="7"/>
      <c r="D866" s="7"/>
    </row>
    <row r="867" spans="3:4" ht="15.75" customHeight="1">
      <c r="C867" s="7"/>
      <c r="D867" s="7"/>
    </row>
    <row r="868" spans="3:4" ht="15.75" customHeight="1">
      <c r="C868" s="7"/>
      <c r="D868" s="7"/>
    </row>
    <row r="869" spans="3:4" ht="15.75" customHeight="1">
      <c r="C869" s="7"/>
      <c r="D869" s="7"/>
    </row>
    <row r="870" spans="3:4" ht="15.75" customHeight="1">
      <c r="C870" s="7"/>
      <c r="D870" s="7"/>
    </row>
    <row r="871" spans="3:4" ht="15.75" customHeight="1">
      <c r="C871" s="7"/>
      <c r="D871" s="7"/>
    </row>
    <row r="872" spans="3:4" ht="15.75" customHeight="1">
      <c r="C872" s="7"/>
      <c r="D872" s="7"/>
    </row>
    <row r="873" spans="3:4" ht="15.75" customHeight="1">
      <c r="C873" s="7"/>
      <c r="D873" s="7"/>
    </row>
    <row r="874" spans="3:4" ht="15.75" customHeight="1">
      <c r="C874" s="7"/>
      <c r="D874" s="7"/>
    </row>
    <row r="875" spans="3:4" ht="15.75" customHeight="1">
      <c r="C875" s="7"/>
      <c r="D875" s="7"/>
    </row>
    <row r="876" spans="3:4" ht="15.75" customHeight="1">
      <c r="C876" s="7"/>
      <c r="D876" s="7"/>
    </row>
    <row r="877" spans="3:4" ht="15.75" customHeight="1">
      <c r="C877" s="7"/>
      <c r="D877" s="7"/>
    </row>
    <row r="878" spans="3:4" ht="15.75" customHeight="1">
      <c r="C878" s="7"/>
      <c r="D878" s="7"/>
    </row>
    <row r="879" spans="3:4" ht="15.75" customHeight="1">
      <c r="C879" s="7"/>
      <c r="D879" s="7"/>
    </row>
    <row r="880" spans="3:4" ht="15.75" customHeight="1">
      <c r="C880" s="7"/>
      <c r="D880" s="7"/>
    </row>
    <row r="881" spans="3:4" ht="15.75" customHeight="1">
      <c r="C881" s="7"/>
      <c r="D881" s="7"/>
    </row>
    <row r="882" spans="3:4" ht="15.75" customHeight="1">
      <c r="C882" s="7"/>
      <c r="D882" s="7"/>
    </row>
    <row r="883" spans="3:4" ht="15.75" customHeight="1">
      <c r="C883" s="7"/>
      <c r="D883" s="7"/>
    </row>
    <row r="884" spans="3:4" ht="15.75" customHeight="1">
      <c r="C884" s="7"/>
      <c r="D884" s="7"/>
    </row>
    <row r="885" spans="3:4" ht="15.75" customHeight="1">
      <c r="C885" s="7"/>
      <c r="D885" s="7"/>
    </row>
    <row r="886" spans="3:4" ht="15.75" customHeight="1">
      <c r="C886" s="7"/>
      <c r="D886" s="7"/>
    </row>
    <row r="887" spans="3:4" ht="15.75" customHeight="1">
      <c r="C887" s="7"/>
      <c r="D887" s="7"/>
    </row>
    <row r="888" spans="3:4" ht="15.75" customHeight="1">
      <c r="C888" s="7"/>
      <c r="D888" s="7"/>
    </row>
    <row r="889" spans="3:4" ht="15.75" customHeight="1">
      <c r="C889" s="7"/>
      <c r="D889" s="7"/>
    </row>
    <row r="890" spans="3:4" ht="15.75" customHeight="1">
      <c r="C890" s="7"/>
      <c r="D890" s="7"/>
    </row>
    <row r="891" spans="3:4" ht="15.75" customHeight="1">
      <c r="C891" s="7"/>
      <c r="D891" s="7"/>
    </row>
    <row r="892" spans="3:4" ht="15.75" customHeight="1">
      <c r="C892" s="7"/>
      <c r="D892" s="7"/>
    </row>
    <row r="893" spans="3:4" ht="15.75" customHeight="1">
      <c r="C893" s="7"/>
      <c r="D893" s="7"/>
    </row>
    <row r="894" spans="3:4" ht="15.75" customHeight="1">
      <c r="C894" s="7"/>
      <c r="D894" s="7"/>
    </row>
    <row r="895" spans="3:4" ht="15.75" customHeight="1">
      <c r="C895" s="7"/>
      <c r="D895" s="7"/>
    </row>
    <row r="896" spans="3:4" ht="15.75" customHeight="1">
      <c r="C896" s="7"/>
      <c r="D896" s="7"/>
    </row>
    <row r="897" spans="3:4" ht="15.75" customHeight="1">
      <c r="C897" s="7"/>
      <c r="D897" s="7"/>
    </row>
    <row r="898" spans="3:4" ht="15.75" customHeight="1">
      <c r="C898" s="7"/>
      <c r="D898" s="7"/>
    </row>
    <row r="899" spans="3:4" ht="15.75" customHeight="1">
      <c r="C899" s="7"/>
      <c r="D899" s="7"/>
    </row>
    <row r="900" spans="3:4" ht="15.75" customHeight="1">
      <c r="C900" s="7"/>
      <c r="D900" s="7"/>
    </row>
    <row r="901" spans="3:4" ht="15.75" customHeight="1">
      <c r="C901" s="7"/>
      <c r="D901" s="7"/>
    </row>
    <row r="902" spans="3:4" ht="15.75" customHeight="1">
      <c r="C902" s="7"/>
      <c r="D902" s="7"/>
    </row>
    <row r="903" spans="3:4" ht="15.75" customHeight="1">
      <c r="C903" s="7"/>
      <c r="D903" s="7"/>
    </row>
    <row r="904" spans="3:4" ht="15.75" customHeight="1">
      <c r="C904" s="7"/>
      <c r="D904" s="7"/>
    </row>
    <row r="905" spans="3:4" ht="15.75" customHeight="1">
      <c r="C905" s="7"/>
      <c r="D905" s="7"/>
    </row>
    <row r="906" spans="3:4" ht="15.75" customHeight="1">
      <c r="C906" s="7"/>
      <c r="D906" s="7"/>
    </row>
    <row r="907" spans="3:4" ht="15.75" customHeight="1">
      <c r="C907" s="7"/>
      <c r="D907" s="7"/>
    </row>
    <row r="908" spans="3:4" ht="15.75" customHeight="1">
      <c r="C908" s="7"/>
      <c r="D908" s="7"/>
    </row>
    <row r="909" spans="3:4" ht="15.75" customHeight="1">
      <c r="C909" s="7"/>
      <c r="D909" s="7"/>
    </row>
    <row r="910" spans="3:4" ht="15.75" customHeight="1">
      <c r="C910" s="7"/>
      <c r="D910" s="7"/>
    </row>
    <row r="911" spans="3:4" ht="15.75" customHeight="1">
      <c r="C911" s="7"/>
      <c r="D911" s="7"/>
    </row>
    <row r="912" spans="3:4" ht="15.75" customHeight="1">
      <c r="C912" s="7"/>
      <c r="D912" s="7"/>
    </row>
    <row r="913" spans="3:4" ht="15.75" customHeight="1">
      <c r="C913" s="7"/>
      <c r="D913" s="7"/>
    </row>
    <row r="914" spans="3:4" ht="15.75" customHeight="1">
      <c r="C914" s="7"/>
      <c r="D914" s="7"/>
    </row>
    <row r="915" spans="3:4" ht="15.75" customHeight="1">
      <c r="C915" s="7"/>
      <c r="D915" s="7"/>
    </row>
    <row r="916" spans="3:4" ht="15.75" customHeight="1">
      <c r="C916" s="7"/>
      <c r="D916" s="7"/>
    </row>
    <row r="917" spans="3:4" ht="15.75" customHeight="1">
      <c r="C917" s="7"/>
      <c r="D917" s="7"/>
    </row>
    <row r="918" spans="3:4" ht="15.75" customHeight="1">
      <c r="C918" s="7"/>
      <c r="D918" s="7"/>
    </row>
    <row r="919" spans="3:4" ht="15.75" customHeight="1">
      <c r="C919" s="7"/>
      <c r="D919" s="7"/>
    </row>
    <row r="920" spans="3:4" ht="15.75" customHeight="1">
      <c r="C920" s="7"/>
      <c r="D920" s="7"/>
    </row>
    <row r="921" spans="3:4" ht="15.75" customHeight="1">
      <c r="C921" s="7"/>
      <c r="D921" s="7"/>
    </row>
    <row r="922" spans="3:4" ht="15.75" customHeight="1">
      <c r="C922" s="7"/>
      <c r="D922" s="7"/>
    </row>
    <row r="923" spans="3:4" ht="15.75" customHeight="1">
      <c r="C923" s="7"/>
      <c r="D923" s="7"/>
    </row>
    <row r="924" spans="3:4" ht="15.75" customHeight="1">
      <c r="C924" s="7"/>
      <c r="D924" s="7"/>
    </row>
    <row r="925" spans="3:4" ht="15.75" customHeight="1">
      <c r="C925" s="7"/>
      <c r="D925" s="7"/>
    </row>
    <row r="926" spans="3:4" ht="15.75" customHeight="1">
      <c r="C926" s="7"/>
      <c r="D926" s="7"/>
    </row>
    <row r="927" spans="3:4" ht="15.75" customHeight="1">
      <c r="C927" s="7"/>
      <c r="D927" s="7"/>
    </row>
    <row r="928" spans="3:4" ht="15.75" customHeight="1">
      <c r="C928" s="7"/>
      <c r="D928" s="7"/>
    </row>
    <row r="929" spans="3:4" ht="15.75" customHeight="1">
      <c r="C929" s="7"/>
      <c r="D929" s="7"/>
    </row>
    <row r="930" spans="3:4" ht="15.75" customHeight="1">
      <c r="C930" s="7"/>
      <c r="D930" s="7"/>
    </row>
    <row r="931" spans="3:4" ht="15.75" customHeight="1">
      <c r="C931" s="7"/>
      <c r="D931" s="7"/>
    </row>
    <row r="932" spans="3:4" ht="15.75" customHeight="1">
      <c r="C932" s="7"/>
      <c r="D932" s="7"/>
    </row>
    <row r="933" spans="3:4" ht="15.75" customHeight="1">
      <c r="C933" s="7"/>
      <c r="D933" s="7"/>
    </row>
    <row r="934" spans="3:4" ht="15.75" customHeight="1">
      <c r="C934" s="7"/>
      <c r="D934" s="7"/>
    </row>
    <row r="935" spans="3:4" ht="15.75" customHeight="1">
      <c r="C935" s="7"/>
      <c r="D935" s="7"/>
    </row>
    <row r="936" spans="3:4" ht="15.75" customHeight="1">
      <c r="C936" s="7"/>
      <c r="D936" s="7"/>
    </row>
    <row r="937" spans="3:4" ht="15.75" customHeight="1">
      <c r="C937" s="7"/>
      <c r="D937" s="7"/>
    </row>
    <row r="938" spans="3:4" ht="15.75" customHeight="1">
      <c r="C938" s="7"/>
      <c r="D938" s="7"/>
    </row>
    <row r="939" spans="3:4" ht="15.75" customHeight="1">
      <c r="C939" s="7"/>
      <c r="D939" s="7"/>
    </row>
    <row r="940" spans="3:4" ht="15.75" customHeight="1">
      <c r="C940" s="7"/>
      <c r="D940" s="7"/>
    </row>
    <row r="941" spans="3:4" ht="15.75" customHeight="1">
      <c r="C941" s="7"/>
      <c r="D941" s="7"/>
    </row>
    <row r="942" spans="3:4" ht="15.75" customHeight="1">
      <c r="C942" s="7"/>
      <c r="D942" s="7"/>
    </row>
    <row r="943" spans="3:4" ht="15.75" customHeight="1">
      <c r="C943" s="7"/>
      <c r="D943" s="7"/>
    </row>
    <row r="944" spans="3:4" ht="15.75" customHeight="1">
      <c r="C944" s="7"/>
      <c r="D944" s="7"/>
    </row>
    <row r="945" spans="3:4" ht="15.75" customHeight="1">
      <c r="C945" s="7"/>
      <c r="D945" s="7"/>
    </row>
    <row r="946" spans="3:4" ht="15.75" customHeight="1">
      <c r="C946" s="7"/>
      <c r="D946" s="7"/>
    </row>
    <row r="947" spans="3:4" ht="15.75" customHeight="1">
      <c r="C947" s="7"/>
      <c r="D947" s="7"/>
    </row>
    <row r="948" spans="3:4" ht="15.75" customHeight="1">
      <c r="C948" s="7"/>
      <c r="D948" s="7"/>
    </row>
    <row r="949" spans="3:4" ht="15.75" customHeight="1">
      <c r="C949" s="7"/>
      <c r="D949" s="7"/>
    </row>
    <row r="950" spans="3:4" ht="15.75" customHeight="1">
      <c r="C950" s="7"/>
      <c r="D950" s="7"/>
    </row>
    <row r="951" spans="3:4" ht="15.75" customHeight="1">
      <c r="C951" s="7"/>
      <c r="D951" s="7"/>
    </row>
    <row r="952" spans="3:4" ht="15.75" customHeight="1">
      <c r="C952" s="7"/>
      <c r="D952" s="7"/>
    </row>
    <row r="953" spans="3:4" ht="15.75" customHeight="1">
      <c r="C953" s="7"/>
      <c r="D953" s="7"/>
    </row>
    <row r="954" spans="3:4" ht="15.75" customHeight="1">
      <c r="C954" s="7"/>
      <c r="D954" s="7"/>
    </row>
    <row r="955" spans="3:4" ht="15.75" customHeight="1">
      <c r="C955" s="7"/>
      <c r="D955" s="7"/>
    </row>
    <row r="956" spans="3:4" ht="15.75" customHeight="1">
      <c r="C956" s="7"/>
      <c r="D956" s="7"/>
    </row>
    <row r="957" spans="3:4" ht="15.75" customHeight="1">
      <c r="C957" s="7"/>
      <c r="D957" s="7"/>
    </row>
    <row r="958" spans="3:4" ht="15.75" customHeight="1">
      <c r="C958" s="7"/>
      <c r="D958" s="7"/>
    </row>
    <row r="959" spans="3:4" ht="15.75" customHeight="1">
      <c r="C959" s="7"/>
      <c r="D959" s="7"/>
    </row>
    <row r="960" spans="3:4" ht="15.75" customHeight="1">
      <c r="C960" s="7"/>
      <c r="D960" s="7"/>
    </row>
    <row r="961" spans="3:4" ht="15.75" customHeight="1">
      <c r="C961" s="7"/>
      <c r="D961" s="7"/>
    </row>
    <row r="962" spans="3:4" ht="15.75" customHeight="1">
      <c r="C962" s="7"/>
      <c r="D962" s="7"/>
    </row>
    <row r="963" spans="3:4" ht="15.75" customHeight="1">
      <c r="C963" s="7"/>
      <c r="D963" s="7"/>
    </row>
    <row r="964" spans="3:4" ht="15.75" customHeight="1">
      <c r="C964" s="7"/>
      <c r="D964" s="7"/>
    </row>
    <row r="965" spans="3:4" ht="15.75" customHeight="1">
      <c r="C965" s="7"/>
      <c r="D965" s="7"/>
    </row>
    <row r="966" spans="3:4" ht="15.75" customHeight="1">
      <c r="C966" s="7"/>
      <c r="D966" s="7"/>
    </row>
    <row r="967" spans="3:4" ht="15.75" customHeight="1">
      <c r="C967" s="7"/>
      <c r="D967" s="7"/>
    </row>
    <row r="968" spans="3:4" ht="15.75" customHeight="1">
      <c r="C968" s="7"/>
      <c r="D968" s="7"/>
    </row>
    <row r="969" spans="3:4" ht="15.75" customHeight="1">
      <c r="C969" s="7"/>
      <c r="D969" s="7"/>
    </row>
    <row r="970" spans="3:4" ht="15.75" customHeight="1">
      <c r="C970" s="7"/>
      <c r="D970" s="7"/>
    </row>
    <row r="971" spans="3:4" ht="15.75" customHeight="1">
      <c r="C971" s="7"/>
      <c r="D971" s="7"/>
    </row>
    <row r="972" spans="3:4" ht="15.75" customHeight="1">
      <c r="C972" s="7"/>
      <c r="D972" s="7"/>
    </row>
    <row r="973" spans="3:4" ht="15.75" customHeight="1">
      <c r="C973" s="7"/>
      <c r="D973" s="7"/>
    </row>
    <row r="974" spans="3:4" ht="15.75" customHeight="1">
      <c r="C974" s="7"/>
      <c r="D974" s="7"/>
    </row>
    <row r="975" spans="3:4" ht="15.75" customHeight="1">
      <c r="C975" s="7"/>
      <c r="D975" s="7"/>
    </row>
    <row r="976" spans="3:4" ht="15.75" customHeight="1">
      <c r="C976" s="7"/>
      <c r="D976" s="7"/>
    </row>
    <row r="977" spans="3:4" ht="15.75" customHeight="1">
      <c r="C977" s="7"/>
      <c r="D977" s="7"/>
    </row>
    <row r="978" spans="3:4" ht="15.75" customHeight="1">
      <c r="C978" s="7"/>
      <c r="D978" s="7"/>
    </row>
    <row r="979" spans="3:4" ht="15.75" customHeight="1">
      <c r="C979" s="7"/>
      <c r="D979" s="7"/>
    </row>
    <row r="980" spans="3:4" ht="15.75" customHeight="1">
      <c r="C980" s="7"/>
      <c r="D980" s="7"/>
    </row>
    <row r="981" spans="3:4" ht="15.75" customHeight="1">
      <c r="C981" s="7"/>
      <c r="D981" s="7"/>
    </row>
    <row r="982" spans="3:4" ht="15.75" customHeight="1">
      <c r="C982" s="7"/>
      <c r="D982" s="7"/>
    </row>
    <row r="983" spans="3:4" ht="15.75" customHeight="1">
      <c r="C983" s="7"/>
      <c r="D983" s="7"/>
    </row>
    <row r="984" spans="3:4" ht="15.75" customHeight="1">
      <c r="C984" s="7"/>
      <c r="D984" s="7"/>
    </row>
    <row r="985" spans="3:4" ht="15.75" customHeight="1">
      <c r="C985" s="7"/>
      <c r="D985" s="7"/>
    </row>
    <row r="986" spans="3:4" ht="15.75" customHeight="1">
      <c r="C986" s="7"/>
      <c r="D986" s="7"/>
    </row>
    <row r="987" spans="3:4" ht="15.75" customHeight="1">
      <c r="C987" s="7"/>
      <c r="D987" s="7"/>
    </row>
    <row r="988" spans="3:4" ht="15.75" customHeight="1">
      <c r="C988" s="7"/>
      <c r="D988" s="7"/>
    </row>
    <row r="989" spans="3:4" ht="15.75" customHeight="1">
      <c r="C989" s="7"/>
      <c r="D989" s="7"/>
    </row>
    <row r="990" spans="3:4" ht="15.75" customHeight="1">
      <c r="C990" s="7"/>
      <c r="D990" s="7"/>
    </row>
    <row r="991" spans="3:4" ht="15.75" customHeight="1">
      <c r="C991" s="7"/>
      <c r="D991" s="7"/>
    </row>
    <row r="992" spans="3:4" ht="15.75" customHeight="1">
      <c r="C992" s="7"/>
      <c r="D992" s="7"/>
    </row>
    <row r="993" spans="3:4" ht="15.75" customHeight="1">
      <c r="C993" s="7"/>
      <c r="D993" s="7"/>
    </row>
    <row r="994" spans="3:4" ht="15.75" customHeight="1">
      <c r="C994" s="7"/>
      <c r="D994" s="7"/>
    </row>
    <row r="995" spans="3:4" ht="15.75" customHeight="1">
      <c r="C995" s="7"/>
      <c r="D995" s="7"/>
    </row>
    <row r="996" spans="3:4" ht="15.75" customHeight="1">
      <c r="C996" s="7"/>
      <c r="D996" s="7"/>
    </row>
    <row r="997" spans="3:4" ht="15.75" customHeight="1">
      <c r="C997" s="7"/>
      <c r="D997" s="7"/>
    </row>
    <row r="998" spans="3:4" ht="15.75" customHeight="1">
      <c r="C998" s="7"/>
      <c r="D998" s="7"/>
    </row>
    <row r="999" spans="3:4" ht="15.75" customHeight="1">
      <c r="C999" s="7"/>
      <c r="D999" s="7"/>
    </row>
    <row r="1000" spans="3:4" ht="15.75" customHeight="1">
      <c r="C1000" s="7"/>
      <c r="D1000" s="7"/>
    </row>
    <row r="1001" spans="3:4" ht="15.75" customHeight="1">
      <c r="C1001" s="7"/>
      <c r="D1001" s="7"/>
    </row>
    <row r="1002" spans="3:4" ht="15.75" customHeight="1">
      <c r="C1002" s="7"/>
      <c r="D1002" s="7"/>
    </row>
    <row r="1003" spans="3:4" ht="15.75" customHeight="1">
      <c r="C1003" s="7"/>
      <c r="D1003" s="7"/>
    </row>
    <row r="1004" spans="3:4" ht="15.75" customHeight="1">
      <c r="C1004" s="7"/>
      <c r="D1004" s="7"/>
    </row>
    <row r="1005" spans="3:4" ht="15.75" customHeight="1">
      <c r="C1005" s="7"/>
      <c r="D1005" s="7"/>
    </row>
  </sheetData>
  <mergeCells count="4">
    <mergeCell ref="A3:D3"/>
    <mergeCell ref="A20:D20"/>
    <mergeCell ref="A30:D30"/>
    <mergeCell ref="A40:D40"/>
  </mergeCells>
  <dataValidations count="2">
    <dataValidation type="decimal" allowBlank="1" showDropDown="1" showErrorMessage="1" sqref="B7" xr:uid="{00000000-0002-0000-0800-000001000000}">
      <formula1>-99</formula1>
      <formula2>99</formula2>
    </dataValidation>
    <dataValidation type="decimal" allowBlank="1" showErrorMessage="1" sqref="B6" xr:uid="{00000000-0002-0000-0800-000004000000}">
      <formula1>1</formula1>
      <formula2>9</formula2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800-000000000000}">
          <x14:formula1>
            <xm:f>DataPrep!$A$1:$C$1</xm:f>
          </x14:formula1>
          <xm:sqref>B1</xm:sqref>
        </x14:dataValidation>
        <x14:dataValidation type="list" allowBlank="1" showErrorMessage="1" xr:uid="{00000000-0002-0000-0800-000002000000}">
          <x14:formula1>
            <xm:f>Ships!$A$2:$A$32</xm:f>
          </x14:formula1>
          <xm:sqref>B5 J15</xm:sqref>
        </x14:dataValidation>
        <x14:dataValidation type="list" allowBlank="1" showErrorMessage="1" xr:uid="{00000000-0002-0000-0800-000003000000}">
          <x14:formula1>
            <xm:f>DataPrep!$E$2:$E$95</xm:f>
          </x14:formula1>
          <xm:sqref>B2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000"/>
  <sheetViews>
    <sheetView workbookViewId="0">
      <selection activeCell="E2" sqref="E2"/>
    </sheetView>
  </sheetViews>
  <sheetFormatPr defaultColWidth="14.44140625" defaultRowHeight="15" customHeight="1"/>
  <cols>
    <col min="1" max="3" width="40" customWidth="1"/>
  </cols>
  <sheetData>
    <row r="1" spans="1:5">
      <c r="A1" s="37" t="str">
        <f t="array" ref="A1:A998">INDEX(Ships!A1:A1000,0)</f>
        <v>Ships</v>
      </c>
      <c r="B1" s="37" t="str">
        <f t="array" ref="B1:B1000">INDEX(Modules!A1:A1000,0)</f>
        <v>Modules</v>
      </c>
      <c r="C1" s="37" t="str">
        <f t="array" ref="C1:C993">INDEX(StrikeCraft!A1:A1000,0)</f>
        <v>Strike Craft</v>
      </c>
      <c r="E1" s="8" t="s">
        <v>201</v>
      </c>
    </row>
    <row r="2" spans="1:5">
      <c r="A2" s="29" t="str">
        <v>Carrier I</v>
      </c>
      <c r="B2" s="29" t="str">
        <v>Basic Sensor Array I</v>
      </c>
      <c r="C2" s="29" t="str">
        <v>Interceptor I</v>
      </c>
      <c r="E2" s="29" t="e">
        <f t="array" ref="E2">INDEX(A2:C109,,MATCH(#REF!,A1:C1,0))</f>
        <v>#REF!</v>
      </c>
    </row>
    <row r="3" spans="1:5">
      <c r="A3" s="29" t="str">
        <v>Carrier II</v>
      </c>
      <c r="B3" s="29" t="str">
        <v>Basic Sensor Array II</v>
      </c>
      <c r="C3" s="29" t="str">
        <v>Interceptor II</v>
      </c>
    </row>
    <row r="4" spans="1:5">
      <c r="A4" s="29" t="str">
        <v>Carrer III</v>
      </c>
      <c r="B4" s="29" t="str">
        <v>Basic Sensor Array III</v>
      </c>
      <c r="C4" s="29" t="str">
        <v>Interceptor III</v>
      </c>
    </row>
    <row r="5" spans="1:5">
      <c r="A5" s="29" t="str">
        <v>Explorer I</v>
      </c>
      <c r="B5" s="29" t="str">
        <v>Light twin battery I</v>
      </c>
      <c r="C5" s="29" t="str">
        <v>Advanced Interceptor I</v>
      </c>
    </row>
    <row r="6" spans="1:5">
      <c r="A6" s="29" t="str">
        <v>Explorer II</v>
      </c>
      <c r="B6" s="29" t="str">
        <v>Advanced Light twin battery I</v>
      </c>
      <c r="C6" s="29" t="str">
        <v>Advanced Interceptor II</v>
      </c>
    </row>
    <row r="7" spans="1:5">
      <c r="A7" s="29" t="str">
        <v>Explorer II Mohaava</v>
      </c>
      <c r="B7" s="29" t="str">
        <v>Light twin battery II</v>
      </c>
      <c r="C7" s="29" t="str">
        <v>Advanced Interceptor III</v>
      </c>
    </row>
    <row r="8" spans="1:5">
      <c r="A8" s="29" t="str">
        <v>Explorer II Tiirshak</v>
      </c>
      <c r="B8" s="29" t="str">
        <v>Advanced Light twin battery II</v>
      </c>
      <c r="C8" s="29" t="str">
        <v>Elite Interceptor II</v>
      </c>
    </row>
    <row r="9" spans="1:5">
      <c r="A9" s="29" t="str">
        <v>Explorer III</v>
      </c>
      <c r="B9" s="29" t="str">
        <v>Light twin battery III</v>
      </c>
      <c r="C9" s="29" t="str">
        <v>Elite Interceptor III</v>
      </c>
    </row>
    <row r="10" spans="1:5">
      <c r="A10" s="29" t="str">
        <v>Battlecruiser II</v>
      </c>
      <c r="B10" s="29" t="str">
        <v>Advanced Light twin battery III</v>
      </c>
      <c r="C10" s="29" t="str">
        <v>Epic Interceptor III</v>
      </c>
    </row>
    <row r="11" spans="1:5">
      <c r="A11" s="29" t="str">
        <v>Battlecruiser III</v>
      </c>
      <c r="B11" s="29" t="str">
        <v>Standard battery I</v>
      </c>
      <c r="C11" s="29" t="str">
        <v>Plasma Bomber I</v>
      </c>
    </row>
    <row r="12" spans="1:5">
      <c r="A12" s="29" t="str">
        <v>Assault Frigate I</v>
      </c>
      <c r="B12" s="29" t="str">
        <v>Standard battery II</v>
      </c>
      <c r="C12" s="29" t="str">
        <v>Plasma Bomber II</v>
      </c>
    </row>
    <row r="13" spans="1:5">
      <c r="A13" s="29" t="str">
        <v>Assault Frigate II</v>
      </c>
      <c r="B13" s="29" t="str">
        <v>Elite standard battery II</v>
      </c>
      <c r="C13" s="29" t="str">
        <v>Plasma Bomber III</v>
      </c>
    </row>
    <row r="14" spans="1:5">
      <c r="A14" s="29" t="str">
        <v>Assault Frigate III</v>
      </c>
      <c r="B14" s="29" t="str">
        <v>Standard battery III</v>
      </c>
      <c r="C14" s="29" t="str">
        <v>Advanced Plasma Bomber I</v>
      </c>
    </row>
    <row r="15" spans="1:5">
      <c r="A15" s="29" t="str">
        <v>Advanced Assault Frigate I</v>
      </c>
      <c r="B15" s="29" t="str">
        <v>Elite standard battery III</v>
      </c>
      <c r="C15" s="29" t="str">
        <v>Advanced Plasma Bomber II</v>
      </c>
    </row>
    <row r="16" spans="1:5">
      <c r="A16" s="29" t="str">
        <v>Advanced Assault Frigate II</v>
      </c>
      <c r="B16" s="29" t="str">
        <v>Heavy battery I</v>
      </c>
      <c r="C16" s="29" t="str">
        <v>Advanced Plasma Bomber III</v>
      </c>
    </row>
    <row r="17" spans="1:3">
      <c r="A17" s="29" t="str">
        <v>Elite Assault Frigate III</v>
      </c>
      <c r="B17" s="29" t="str">
        <v>Heavy battery II</v>
      </c>
      <c r="C17" s="29" t="str">
        <v>Elite Plasma Bomber II</v>
      </c>
    </row>
    <row r="18" spans="1:3">
      <c r="A18" s="29" t="str">
        <v>Light Torpedo Frigate I</v>
      </c>
      <c r="B18" s="29" t="str">
        <v>Heavy battery III</v>
      </c>
      <c r="C18" s="29" t="str">
        <v>Elite Plasma Bomber III</v>
      </c>
    </row>
    <row r="19" spans="1:3">
      <c r="A19" s="29" t="str">
        <v>Torpedo Frigate II</v>
      </c>
      <c r="B19" s="29" t="str">
        <v>Epic heavy battery III</v>
      </c>
      <c r="C19" s="29" t="str">
        <v>Epic Plasma Bomber III</v>
      </c>
    </row>
    <row r="20" spans="1:3">
      <c r="A20" s="29" t="str">
        <v>Torpedo Frigate III</v>
      </c>
      <c r="B20" s="29" t="str">
        <v>Light missile I</v>
      </c>
      <c r="C20" s="29" t="str">
        <v>Assault Corvette I</v>
      </c>
    </row>
    <row r="21" spans="1:3">
      <c r="A21" s="29" t="str">
        <v>Epic Torpedo Frigate III</v>
      </c>
      <c r="B21" s="29" t="str">
        <v>Advanced Light missile I</v>
      </c>
      <c r="C21" s="29" t="str">
        <v>Assault Corvette II</v>
      </c>
    </row>
    <row r="22" spans="1:3">
      <c r="A22" s="29" t="str">
        <v>Ion Frigate II</v>
      </c>
      <c r="B22" s="29" t="str">
        <v>Light missile II</v>
      </c>
      <c r="C22" s="29" t="str">
        <v>Assault Corvette III</v>
      </c>
    </row>
    <row r="23" spans="1:3">
      <c r="A23" s="29" t="str">
        <v>Ion Frigate III</v>
      </c>
      <c r="B23" s="29" t="str">
        <v>Advanced Light missile II</v>
      </c>
      <c r="C23" s="29" t="str">
        <v>Elite Assault Corvette II</v>
      </c>
    </row>
    <row r="24" spans="1:3">
      <c r="A24" s="29" t="str">
        <v>Destroyer I</v>
      </c>
      <c r="B24" s="29" t="str">
        <v>Light missile III</v>
      </c>
      <c r="C24" s="29" t="str">
        <v>Epic Assault Corvette III</v>
      </c>
    </row>
    <row r="25" spans="1:3">
      <c r="A25" s="29" t="str">
        <v>Destroyer II</v>
      </c>
      <c r="B25" s="29" t="str">
        <v>Advanced Light missile III</v>
      </c>
      <c r="C25" s="29" t="str">
        <v>Pulsar Corvette I</v>
      </c>
    </row>
    <row r="26" spans="1:3">
      <c r="A26" s="29" t="str">
        <v>Destroyer III</v>
      </c>
      <c r="B26" s="29" t="str">
        <v>Standard Missile Cluster I</v>
      </c>
      <c r="C26" s="29" t="str">
        <v>Pulsar Corvette II</v>
      </c>
    </row>
    <row r="27" spans="1:3">
      <c r="A27" s="29" t="str">
        <v>Advanced Destroyer II</v>
      </c>
      <c r="B27" s="29" t="str">
        <v>Standard Missile Cluster II</v>
      </c>
      <c r="C27" s="29" t="str">
        <v>Pulsar Corvette III</v>
      </c>
    </row>
    <row r="28" spans="1:3">
      <c r="A28" s="29" t="str">
        <v>Advanced Destroyer III</v>
      </c>
      <c r="B28" s="29" t="str">
        <v>Elite Standard missile II</v>
      </c>
      <c r="C28" s="29" t="str">
        <v>Elite Pulsar Corvette II</v>
      </c>
    </row>
    <row r="29" spans="1:3">
      <c r="A29" s="29" t="str">
        <v>Elite Destroyer III</v>
      </c>
      <c r="B29" s="29" t="str">
        <v>Standard Missile Cluster III</v>
      </c>
      <c r="C29" s="29" t="str">
        <v>Elite Pulsar Corvette III</v>
      </c>
    </row>
    <row r="30" spans="1:3">
      <c r="A30" s="29" t="str">
        <v>Resource Controller I</v>
      </c>
      <c r="B30" s="29" t="str">
        <v>Elite Standard missile III</v>
      </c>
      <c r="C30" s="29" t="str">
        <v>Resource Collector I</v>
      </c>
    </row>
    <row r="31" spans="1:3">
      <c r="A31" s="29" t="str">
        <v>Resource Controller II</v>
      </c>
      <c r="B31" s="29" t="str">
        <v>Heavy Fusion Missile Launcher I</v>
      </c>
      <c r="C31" s="29" t="str">
        <v>Resource Collector II</v>
      </c>
    </row>
    <row r="32" spans="1:3">
      <c r="A32" s="29" t="str">
        <v>Resource Controller III</v>
      </c>
      <c r="B32" s="29" t="str">
        <v>Heavy Fusion Missile Launcher II</v>
      </c>
      <c r="C32" s="29" t="str">
        <v>Resource Collector III</v>
      </c>
    </row>
    <row r="33" spans="1:3">
      <c r="A33" s="29">
        <v>0</v>
      </c>
      <c r="B33" s="29" t="str">
        <v>Heavy Fusion Missile Launcher III</v>
      </c>
      <c r="C33" s="29" t="str">
        <v>Elite Resource Collector III</v>
      </c>
    </row>
    <row r="34" spans="1:3">
      <c r="A34" s="29">
        <v>0</v>
      </c>
      <c r="B34" s="29" t="str">
        <v>Epic Fusion missiles III</v>
      </c>
      <c r="C34" s="29">
        <v>0</v>
      </c>
    </row>
    <row r="35" spans="1:3">
      <c r="A35" s="29">
        <v>0</v>
      </c>
      <c r="B35" s="29" t="str">
        <v>Standard Ion Cannon I</v>
      </c>
      <c r="C35" s="29">
        <v>0</v>
      </c>
    </row>
    <row r="36" spans="1:3">
      <c r="A36" s="29">
        <v>0</v>
      </c>
      <c r="B36" s="29" t="str">
        <v>Standard Ion Cannon II</v>
      </c>
      <c r="C36" s="29">
        <v>0</v>
      </c>
    </row>
    <row r="37" spans="1:3">
      <c r="A37" s="29">
        <v>0</v>
      </c>
      <c r="B37" s="29" t="str">
        <v>Elite Standard Ion Cannon II</v>
      </c>
      <c r="C37" s="29">
        <v>0</v>
      </c>
    </row>
    <row r="38" spans="1:3">
      <c r="A38" s="29">
        <v>0</v>
      </c>
      <c r="B38" s="29" t="str">
        <v>Standard Ion Cannon III</v>
      </c>
      <c r="C38" s="29">
        <v>0</v>
      </c>
    </row>
    <row r="39" spans="1:3">
      <c r="A39" s="29">
        <v>0</v>
      </c>
      <c r="B39" s="29" t="str">
        <v>Elite Standard Ion Cannon III</v>
      </c>
      <c r="C39" s="29">
        <v>0</v>
      </c>
    </row>
    <row r="40" spans="1:3">
      <c r="A40" s="29">
        <v>0</v>
      </c>
      <c r="B40" s="29" t="str">
        <v>Heavy Twin Ion Turret I</v>
      </c>
      <c r="C40" s="29">
        <v>0</v>
      </c>
    </row>
    <row r="41" spans="1:3">
      <c r="A41" s="29">
        <v>0</v>
      </c>
      <c r="B41" s="29" t="str">
        <v>Heavy Twin Ion Turret II</v>
      </c>
      <c r="C41" s="29">
        <v>0</v>
      </c>
    </row>
    <row r="42" spans="1:3">
      <c r="A42" s="29">
        <v>0</v>
      </c>
      <c r="B42" s="29" t="str">
        <v>Heavy Twin Ion Turret III</v>
      </c>
      <c r="C42" s="29">
        <v>0</v>
      </c>
    </row>
    <row r="43" spans="1:3">
      <c r="A43" s="29">
        <v>0</v>
      </c>
      <c r="B43" s="29" t="str">
        <v>Epic Heavy twin ion cannon III</v>
      </c>
      <c r="C43" s="29">
        <v>0</v>
      </c>
    </row>
    <row r="44" spans="1:3">
      <c r="A44" s="29">
        <v>0</v>
      </c>
      <c r="B44" s="29" t="str">
        <v>Light repair module I</v>
      </c>
      <c r="C44" s="29">
        <v>0</v>
      </c>
    </row>
    <row r="45" spans="1:3">
      <c r="A45" s="29">
        <v>0</v>
      </c>
      <c r="B45" s="29" t="str">
        <v>Light repair module II</v>
      </c>
      <c r="C45" s="29">
        <v>0</v>
      </c>
    </row>
    <row r="46" spans="1:3">
      <c r="A46" s="29">
        <v>0</v>
      </c>
      <c r="B46" s="29" t="str">
        <v>Light repair module III</v>
      </c>
      <c r="C46" s="29">
        <v>0</v>
      </c>
    </row>
    <row r="47" spans="1:3">
      <c r="A47" s="29">
        <v>0</v>
      </c>
      <c r="B47" s="29" t="str">
        <v>Standard repair module I</v>
      </c>
      <c r="C47" s="29">
        <v>0</v>
      </c>
    </row>
    <row r="48" spans="1:3">
      <c r="A48" s="29">
        <v>0</v>
      </c>
      <c r="B48" s="29" t="str">
        <v>Standard repair module II</v>
      </c>
      <c r="C48" s="29">
        <v>0</v>
      </c>
    </row>
    <row r="49" spans="1:3">
      <c r="A49" s="29">
        <v>0</v>
      </c>
      <c r="B49" s="29" t="str">
        <v>Standard repair module III</v>
      </c>
      <c r="C49" s="29">
        <v>0</v>
      </c>
    </row>
    <row r="50" spans="1:3">
      <c r="A50" s="29">
        <v>0</v>
      </c>
      <c r="B50" s="29">
        <v>0</v>
      </c>
      <c r="C50" s="29">
        <v>0</v>
      </c>
    </row>
    <row r="51" spans="1:3">
      <c r="A51" s="29">
        <v>0</v>
      </c>
      <c r="B51" s="29">
        <v>0</v>
      </c>
      <c r="C51" s="29">
        <v>0</v>
      </c>
    </row>
    <row r="52" spans="1:3">
      <c r="A52" s="29">
        <v>0</v>
      </c>
      <c r="B52" s="29">
        <v>0</v>
      </c>
      <c r="C52" s="29">
        <v>0</v>
      </c>
    </row>
    <row r="53" spans="1:3">
      <c r="A53" s="29">
        <v>0</v>
      </c>
      <c r="B53" s="29">
        <v>0</v>
      </c>
      <c r="C53" s="29">
        <v>0</v>
      </c>
    </row>
    <row r="54" spans="1:3">
      <c r="A54" s="29">
        <v>0</v>
      </c>
      <c r="B54" s="29">
        <v>0</v>
      </c>
      <c r="C54" s="29">
        <v>0</v>
      </c>
    </row>
    <row r="55" spans="1:3">
      <c r="A55" s="29">
        <v>0</v>
      </c>
      <c r="B55" s="29">
        <v>0</v>
      </c>
      <c r="C55" s="29">
        <v>0</v>
      </c>
    </row>
    <row r="56" spans="1:3">
      <c r="A56" s="29">
        <v>0</v>
      </c>
      <c r="B56" s="29">
        <v>0</v>
      </c>
      <c r="C56" s="29">
        <v>0</v>
      </c>
    </row>
    <row r="57" spans="1:3">
      <c r="A57" s="29">
        <v>0</v>
      </c>
      <c r="B57" s="29">
        <v>0</v>
      </c>
      <c r="C57" s="29">
        <v>0</v>
      </c>
    </row>
    <row r="58" spans="1:3">
      <c r="A58" s="29">
        <v>0</v>
      </c>
      <c r="B58" s="29">
        <v>0</v>
      </c>
      <c r="C58" s="29">
        <v>0</v>
      </c>
    </row>
    <row r="59" spans="1:3">
      <c r="A59" s="29">
        <v>0</v>
      </c>
      <c r="B59" s="29">
        <v>0</v>
      </c>
      <c r="C59" s="29">
        <v>0</v>
      </c>
    </row>
    <row r="60" spans="1:3">
      <c r="A60" s="29">
        <v>0</v>
      </c>
      <c r="B60" s="29">
        <v>0</v>
      </c>
      <c r="C60" s="29">
        <v>0</v>
      </c>
    </row>
    <row r="61" spans="1:3">
      <c r="A61" s="29">
        <v>0</v>
      </c>
      <c r="B61" s="29">
        <v>0</v>
      </c>
      <c r="C61" s="29">
        <v>0</v>
      </c>
    </row>
    <row r="62" spans="1:3">
      <c r="A62" s="29">
        <v>0</v>
      </c>
      <c r="B62" s="29">
        <v>0</v>
      </c>
      <c r="C62" s="29">
        <v>0</v>
      </c>
    </row>
    <row r="63" spans="1:3">
      <c r="A63" s="29">
        <v>0</v>
      </c>
      <c r="B63" s="29">
        <v>0</v>
      </c>
      <c r="C63" s="29">
        <v>0</v>
      </c>
    </row>
    <row r="64" spans="1:3">
      <c r="A64" s="29">
        <v>0</v>
      </c>
      <c r="B64" s="29">
        <v>0</v>
      </c>
      <c r="C64" s="29">
        <v>0</v>
      </c>
    </row>
    <row r="65" spans="1:3">
      <c r="A65" s="29">
        <v>0</v>
      </c>
      <c r="B65" s="29">
        <v>0</v>
      </c>
      <c r="C65" s="29">
        <v>0</v>
      </c>
    </row>
    <row r="66" spans="1:3">
      <c r="A66" s="29">
        <v>0</v>
      </c>
      <c r="B66" s="29">
        <v>0</v>
      </c>
      <c r="C66" s="29">
        <v>0</v>
      </c>
    </row>
    <row r="67" spans="1:3">
      <c r="A67" s="29">
        <v>0</v>
      </c>
      <c r="B67" s="29">
        <v>0</v>
      </c>
      <c r="C67" s="29">
        <v>0</v>
      </c>
    </row>
    <row r="68" spans="1:3">
      <c r="A68" s="29">
        <v>0</v>
      </c>
      <c r="B68" s="29">
        <v>0</v>
      </c>
      <c r="C68" s="29">
        <v>0</v>
      </c>
    </row>
    <row r="69" spans="1:3">
      <c r="A69" s="29">
        <v>0</v>
      </c>
      <c r="B69" s="29">
        <v>0</v>
      </c>
      <c r="C69" s="29">
        <v>0</v>
      </c>
    </row>
    <row r="70" spans="1:3">
      <c r="A70" s="29">
        <v>0</v>
      </c>
      <c r="B70" s="29">
        <v>0</v>
      </c>
      <c r="C70" s="29">
        <v>0</v>
      </c>
    </row>
    <row r="71" spans="1:3">
      <c r="A71" s="29">
        <v>0</v>
      </c>
      <c r="B71" s="29">
        <v>0</v>
      </c>
      <c r="C71" s="29">
        <v>0</v>
      </c>
    </row>
    <row r="72" spans="1:3">
      <c r="A72" s="29">
        <v>0</v>
      </c>
      <c r="B72" s="29">
        <v>0</v>
      </c>
      <c r="C72" s="29">
        <v>0</v>
      </c>
    </row>
    <row r="73" spans="1:3">
      <c r="A73" s="29">
        <v>0</v>
      </c>
      <c r="B73" s="29">
        <v>0</v>
      </c>
      <c r="C73" s="29">
        <v>0</v>
      </c>
    </row>
    <row r="74" spans="1:3">
      <c r="A74" s="29">
        <v>0</v>
      </c>
      <c r="B74" s="29">
        <v>0</v>
      </c>
      <c r="C74" s="29">
        <v>0</v>
      </c>
    </row>
    <row r="75" spans="1:3">
      <c r="A75" s="29">
        <v>0</v>
      </c>
      <c r="B75" s="29">
        <v>0</v>
      </c>
      <c r="C75" s="29">
        <v>0</v>
      </c>
    </row>
    <row r="76" spans="1:3">
      <c r="A76" s="29">
        <v>0</v>
      </c>
      <c r="B76" s="29">
        <v>0</v>
      </c>
      <c r="C76" s="29">
        <v>0</v>
      </c>
    </row>
    <row r="77" spans="1:3">
      <c r="A77" s="29">
        <v>0</v>
      </c>
      <c r="B77" s="29">
        <v>0</v>
      </c>
      <c r="C77" s="29">
        <v>0</v>
      </c>
    </row>
    <row r="78" spans="1:3">
      <c r="A78" s="29">
        <v>0</v>
      </c>
      <c r="B78" s="29">
        <v>0</v>
      </c>
      <c r="C78" s="29">
        <v>0</v>
      </c>
    </row>
    <row r="79" spans="1:3">
      <c r="A79" s="29">
        <v>0</v>
      </c>
      <c r="B79" s="29">
        <v>0</v>
      </c>
      <c r="C79" s="29">
        <v>0</v>
      </c>
    </row>
    <row r="80" spans="1:3">
      <c r="A80" s="29">
        <v>0</v>
      </c>
      <c r="B80" s="29">
        <v>0</v>
      </c>
      <c r="C80" s="29">
        <v>0</v>
      </c>
    </row>
    <row r="81" spans="1:3">
      <c r="A81" s="29">
        <v>0</v>
      </c>
      <c r="B81" s="29">
        <v>0</v>
      </c>
      <c r="C81" s="29">
        <v>0</v>
      </c>
    </row>
    <row r="82" spans="1:3">
      <c r="A82" s="29">
        <v>0</v>
      </c>
      <c r="B82" s="29">
        <v>0</v>
      </c>
      <c r="C82" s="29">
        <v>0</v>
      </c>
    </row>
    <row r="83" spans="1:3">
      <c r="A83" s="29">
        <v>0</v>
      </c>
      <c r="B83" s="29">
        <v>0</v>
      </c>
      <c r="C83" s="29">
        <v>0</v>
      </c>
    </row>
    <row r="84" spans="1:3">
      <c r="A84" s="29">
        <v>0</v>
      </c>
      <c r="B84" s="29">
        <v>0</v>
      </c>
      <c r="C84" s="29">
        <v>0</v>
      </c>
    </row>
    <row r="85" spans="1:3">
      <c r="A85" s="29">
        <v>0</v>
      </c>
      <c r="B85" s="29">
        <v>0</v>
      </c>
      <c r="C85" s="29">
        <v>0</v>
      </c>
    </row>
    <row r="86" spans="1:3">
      <c r="A86" s="29">
        <v>0</v>
      </c>
      <c r="B86" s="29">
        <v>0</v>
      </c>
      <c r="C86" s="29">
        <v>0</v>
      </c>
    </row>
    <row r="87" spans="1:3">
      <c r="A87" s="29">
        <v>0</v>
      </c>
      <c r="B87" s="29">
        <v>0</v>
      </c>
      <c r="C87" s="29">
        <v>0</v>
      </c>
    </row>
    <row r="88" spans="1:3">
      <c r="A88" s="29">
        <v>0</v>
      </c>
      <c r="B88" s="29">
        <v>0</v>
      </c>
      <c r="C88" s="29">
        <v>0</v>
      </c>
    </row>
    <row r="89" spans="1:3">
      <c r="A89" s="29">
        <v>0</v>
      </c>
      <c r="B89" s="29">
        <v>0</v>
      </c>
      <c r="C89" s="29">
        <v>0</v>
      </c>
    </row>
    <row r="90" spans="1:3">
      <c r="A90" s="29">
        <v>0</v>
      </c>
      <c r="B90" s="29">
        <v>0</v>
      </c>
      <c r="C90" s="29">
        <v>0</v>
      </c>
    </row>
    <row r="91" spans="1:3">
      <c r="A91" s="29">
        <v>0</v>
      </c>
      <c r="B91" s="29">
        <v>0</v>
      </c>
      <c r="C91" s="29">
        <v>0</v>
      </c>
    </row>
    <row r="92" spans="1:3">
      <c r="A92" s="29">
        <v>0</v>
      </c>
      <c r="B92" s="29">
        <v>0</v>
      </c>
      <c r="C92" s="29">
        <v>0</v>
      </c>
    </row>
    <row r="93" spans="1:3">
      <c r="A93" s="29">
        <v>0</v>
      </c>
      <c r="B93" s="29">
        <v>0</v>
      </c>
      <c r="C93" s="29">
        <v>0</v>
      </c>
    </row>
    <row r="94" spans="1:3">
      <c r="A94" s="29">
        <v>0</v>
      </c>
      <c r="B94" s="29">
        <v>0</v>
      </c>
      <c r="C94" s="29">
        <v>0</v>
      </c>
    </row>
    <row r="95" spans="1:3">
      <c r="A95" s="29">
        <v>0</v>
      </c>
      <c r="B95" s="29">
        <v>0</v>
      </c>
      <c r="C95" s="29">
        <v>0</v>
      </c>
    </row>
    <row r="96" spans="1:3">
      <c r="A96" s="29">
        <v>0</v>
      </c>
      <c r="B96" s="29">
        <v>0</v>
      </c>
      <c r="C96" s="29">
        <v>0</v>
      </c>
    </row>
    <row r="97" spans="1:3">
      <c r="A97" s="29">
        <v>0</v>
      </c>
      <c r="B97" s="29">
        <v>0</v>
      </c>
      <c r="C97" s="29">
        <v>0</v>
      </c>
    </row>
    <row r="98" spans="1:3">
      <c r="A98" s="29">
        <v>0</v>
      </c>
      <c r="B98" s="29">
        <v>0</v>
      </c>
      <c r="C98" s="29">
        <v>0</v>
      </c>
    </row>
    <row r="99" spans="1:3">
      <c r="A99" s="29">
        <v>0</v>
      </c>
      <c r="B99" s="29">
        <v>0</v>
      </c>
      <c r="C99" s="29">
        <v>0</v>
      </c>
    </row>
    <row r="100" spans="1:3">
      <c r="A100" s="29">
        <v>0</v>
      </c>
      <c r="B100" s="29">
        <v>0</v>
      </c>
      <c r="C100" s="29">
        <v>0</v>
      </c>
    </row>
    <row r="101" spans="1:3">
      <c r="A101" s="29">
        <v>0</v>
      </c>
      <c r="B101" s="29">
        <v>0</v>
      </c>
      <c r="C101" s="29">
        <v>0</v>
      </c>
    </row>
    <row r="102" spans="1:3">
      <c r="A102" s="29">
        <v>0</v>
      </c>
      <c r="B102" s="29">
        <v>0</v>
      </c>
      <c r="C102" s="29">
        <v>0</v>
      </c>
    </row>
    <row r="103" spans="1:3">
      <c r="A103" s="29">
        <v>0</v>
      </c>
      <c r="B103" s="29">
        <v>0</v>
      </c>
      <c r="C103" s="29">
        <v>0</v>
      </c>
    </row>
    <row r="104" spans="1:3">
      <c r="A104" s="29">
        <v>0</v>
      </c>
      <c r="B104" s="29">
        <v>0</v>
      </c>
      <c r="C104" s="29">
        <v>0</v>
      </c>
    </row>
    <row r="105" spans="1:3">
      <c r="A105" s="29">
        <v>0</v>
      </c>
      <c r="B105" s="29">
        <v>0</v>
      </c>
      <c r="C105" s="29">
        <v>0</v>
      </c>
    </row>
    <row r="106" spans="1:3">
      <c r="A106" s="29">
        <v>0</v>
      </c>
      <c r="B106" s="29">
        <v>0</v>
      </c>
      <c r="C106" s="29">
        <v>0</v>
      </c>
    </row>
    <row r="107" spans="1:3">
      <c r="A107" s="29">
        <v>0</v>
      </c>
      <c r="B107" s="29">
        <v>0</v>
      </c>
      <c r="C107" s="29">
        <v>0</v>
      </c>
    </row>
    <row r="108" spans="1:3">
      <c r="A108" s="29">
        <v>0</v>
      </c>
      <c r="B108" s="29">
        <v>0</v>
      </c>
      <c r="C108" s="29">
        <v>0</v>
      </c>
    </row>
    <row r="109" spans="1:3">
      <c r="A109" s="29">
        <v>0</v>
      </c>
      <c r="B109" s="29">
        <v>0</v>
      </c>
      <c r="C109" s="29">
        <v>0</v>
      </c>
    </row>
    <row r="110" spans="1:3">
      <c r="A110" s="29">
        <v>0</v>
      </c>
      <c r="B110" s="29">
        <v>0</v>
      </c>
      <c r="C110" s="29">
        <v>0</v>
      </c>
    </row>
    <row r="111" spans="1:3">
      <c r="A111" s="29">
        <v>0</v>
      </c>
      <c r="B111" s="29">
        <v>0</v>
      </c>
      <c r="C111" s="29">
        <v>0</v>
      </c>
    </row>
    <row r="112" spans="1:3">
      <c r="A112" s="29">
        <v>0</v>
      </c>
      <c r="B112" s="29">
        <v>0</v>
      </c>
      <c r="C112" s="29">
        <v>0</v>
      </c>
    </row>
    <row r="113" spans="1:3">
      <c r="A113" s="29">
        <v>0</v>
      </c>
      <c r="B113" s="29">
        <v>0</v>
      </c>
      <c r="C113" s="29">
        <v>0</v>
      </c>
    </row>
    <row r="114" spans="1:3">
      <c r="A114" s="29">
        <v>0</v>
      </c>
      <c r="B114" s="29">
        <v>0</v>
      </c>
      <c r="C114" s="29">
        <v>0</v>
      </c>
    </row>
    <row r="115" spans="1:3">
      <c r="A115" s="29">
        <v>0</v>
      </c>
      <c r="B115" s="29">
        <v>0</v>
      </c>
      <c r="C115" s="29">
        <v>0</v>
      </c>
    </row>
    <row r="116" spans="1:3">
      <c r="A116" s="29">
        <v>0</v>
      </c>
      <c r="B116" s="29">
        <v>0</v>
      </c>
      <c r="C116" s="29">
        <v>0</v>
      </c>
    </row>
    <row r="117" spans="1:3">
      <c r="A117" s="29">
        <v>0</v>
      </c>
      <c r="B117" s="29">
        <v>0</v>
      </c>
      <c r="C117" s="29">
        <v>0</v>
      </c>
    </row>
    <row r="118" spans="1:3">
      <c r="A118" s="29">
        <v>0</v>
      </c>
      <c r="B118" s="29">
        <v>0</v>
      </c>
      <c r="C118" s="29">
        <v>0</v>
      </c>
    </row>
    <row r="119" spans="1:3">
      <c r="A119" s="29">
        <v>0</v>
      </c>
      <c r="B119" s="29">
        <v>0</v>
      </c>
      <c r="C119" s="29">
        <v>0</v>
      </c>
    </row>
    <row r="120" spans="1:3">
      <c r="A120" s="29">
        <v>0</v>
      </c>
      <c r="B120" s="29">
        <v>0</v>
      </c>
      <c r="C120" s="29">
        <v>0</v>
      </c>
    </row>
    <row r="121" spans="1:3">
      <c r="A121" s="29">
        <v>0</v>
      </c>
      <c r="B121" s="29">
        <v>0</v>
      </c>
      <c r="C121" s="29">
        <v>0</v>
      </c>
    </row>
    <row r="122" spans="1:3">
      <c r="A122" s="29">
        <v>0</v>
      </c>
      <c r="B122" s="29">
        <v>0</v>
      </c>
      <c r="C122" s="29">
        <v>0</v>
      </c>
    </row>
    <row r="123" spans="1:3">
      <c r="A123" s="29">
        <v>0</v>
      </c>
      <c r="B123" s="29">
        <v>0</v>
      </c>
      <c r="C123" s="29">
        <v>0</v>
      </c>
    </row>
    <row r="124" spans="1:3">
      <c r="A124" s="29">
        <v>0</v>
      </c>
      <c r="B124" s="29">
        <v>0</v>
      </c>
      <c r="C124" s="29">
        <v>0</v>
      </c>
    </row>
    <row r="125" spans="1:3">
      <c r="A125" s="29">
        <v>0</v>
      </c>
      <c r="B125" s="29">
        <v>0</v>
      </c>
      <c r="C125" s="29">
        <v>0</v>
      </c>
    </row>
    <row r="126" spans="1:3">
      <c r="A126" s="29">
        <v>0</v>
      </c>
      <c r="B126" s="29">
        <v>0</v>
      </c>
      <c r="C126" s="29">
        <v>0</v>
      </c>
    </row>
    <row r="127" spans="1:3">
      <c r="A127" s="29">
        <v>0</v>
      </c>
      <c r="B127" s="29">
        <v>0</v>
      </c>
      <c r="C127" s="29">
        <v>0</v>
      </c>
    </row>
    <row r="128" spans="1:3">
      <c r="A128" s="29">
        <v>0</v>
      </c>
      <c r="B128" s="29">
        <v>0</v>
      </c>
      <c r="C128" s="29">
        <v>0</v>
      </c>
    </row>
    <row r="129" spans="1:3">
      <c r="A129" s="29">
        <v>0</v>
      </c>
      <c r="B129" s="29">
        <v>0</v>
      </c>
      <c r="C129" s="29">
        <v>0</v>
      </c>
    </row>
    <row r="130" spans="1:3">
      <c r="A130" s="29">
        <v>0</v>
      </c>
      <c r="B130" s="29">
        <v>0</v>
      </c>
      <c r="C130" s="29">
        <v>0</v>
      </c>
    </row>
    <row r="131" spans="1:3">
      <c r="A131" s="29">
        <v>0</v>
      </c>
      <c r="B131" s="29">
        <v>0</v>
      </c>
      <c r="C131" s="29">
        <v>0</v>
      </c>
    </row>
    <row r="132" spans="1:3">
      <c r="A132" s="29">
        <v>0</v>
      </c>
      <c r="B132" s="29">
        <v>0</v>
      </c>
      <c r="C132" s="29">
        <v>0</v>
      </c>
    </row>
    <row r="133" spans="1:3">
      <c r="A133" s="29">
        <v>0</v>
      </c>
      <c r="B133" s="29">
        <v>0</v>
      </c>
      <c r="C133" s="29">
        <v>0</v>
      </c>
    </row>
    <row r="134" spans="1:3">
      <c r="A134" s="29">
        <v>0</v>
      </c>
      <c r="B134" s="29">
        <v>0</v>
      </c>
      <c r="C134" s="29">
        <v>0</v>
      </c>
    </row>
    <row r="135" spans="1:3">
      <c r="A135" s="29">
        <v>0</v>
      </c>
      <c r="B135" s="29">
        <v>0</v>
      </c>
      <c r="C135" s="29">
        <v>0</v>
      </c>
    </row>
    <row r="136" spans="1:3">
      <c r="A136" s="29">
        <v>0</v>
      </c>
      <c r="B136" s="29">
        <v>0</v>
      </c>
      <c r="C136" s="29">
        <v>0</v>
      </c>
    </row>
    <row r="137" spans="1:3">
      <c r="A137" s="29">
        <v>0</v>
      </c>
      <c r="B137" s="29">
        <v>0</v>
      </c>
      <c r="C137" s="29">
        <v>0</v>
      </c>
    </row>
    <row r="138" spans="1:3">
      <c r="A138" s="29">
        <v>0</v>
      </c>
      <c r="B138" s="29">
        <v>0</v>
      </c>
      <c r="C138" s="29">
        <v>0</v>
      </c>
    </row>
    <row r="139" spans="1:3">
      <c r="A139" s="29">
        <v>0</v>
      </c>
      <c r="B139" s="29">
        <v>0</v>
      </c>
      <c r="C139" s="29">
        <v>0</v>
      </c>
    </row>
    <row r="140" spans="1:3">
      <c r="A140" s="29">
        <v>0</v>
      </c>
      <c r="B140" s="29">
        <v>0</v>
      </c>
      <c r="C140" s="29">
        <v>0</v>
      </c>
    </row>
    <row r="141" spans="1:3">
      <c r="A141" s="29">
        <v>0</v>
      </c>
      <c r="B141" s="29">
        <v>0</v>
      </c>
      <c r="C141" s="29">
        <v>0</v>
      </c>
    </row>
    <row r="142" spans="1:3">
      <c r="A142" s="29">
        <v>0</v>
      </c>
      <c r="B142" s="29">
        <v>0</v>
      </c>
      <c r="C142" s="29">
        <v>0</v>
      </c>
    </row>
    <row r="143" spans="1:3">
      <c r="A143" s="29">
        <v>0</v>
      </c>
      <c r="B143" s="29">
        <v>0</v>
      </c>
      <c r="C143" s="29">
        <v>0</v>
      </c>
    </row>
    <row r="144" spans="1:3">
      <c r="A144" s="29">
        <v>0</v>
      </c>
      <c r="B144" s="29">
        <v>0</v>
      </c>
      <c r="C144" s="29">
        <v>0</v>
      </c>
    </row>
    <row r="145" spans="1:3">
      <c r="A145" s="29">
        <v>0</v>
      </c>
      <c r="B145" s="29">
        <v>0</v>
      </c>
      <c r="C145" s="29">
        <v>0</v>
      </c>
    </row>
    <row r="146" spans="1:3">
      <c r="A146" s="29">
        <v>0</v>
      </c>
      <c r="B146" s="29">
        <v>0</v>
      </c>
      <c r="C146" s="29">
        <v>0</v>
      </c>
    </row>
    <row r="147" spans="1:3">
      <c r="A147" s="29">
        <v>0</v>
      </c>
      <c r="B147" s="29">
        <v>0</v>
      </c>
      <c r="C147" s="29">
        <v>0</v>
      </c>
    </row>
    <row r="148" spans="1:3">
      <c r="A148" s="29">
        <v>0</v>
      </c>
      <c r="B148" s="29">
        <v>0</v>
      </c>
      <c r="C148" s="29">
        <v>0</v>
      </c>
    </row>
    <row r="149" spans="1:3">
      <c r="A149" s="29">
        <v>0</v>
      </c>
      <c r="B149" s="29">
        <v>0</v>
      </c>
      <c r="C149" s="29">
        <v>0</v>
      </c>
    </row>
    <row r="150" spans="1:3">
      <c r="A150" s="29">
        <v>0</v>
      </c>
      <c r="B150" s="29">
        <v>0</v>
      </c>
      <c r="C150" s="29">
        <v>0</v>
      </c>
    </row>
    <row r="151" spans="1:3">
      <c r="A151" s="29">
        <v>0</v>
      </c>
      <c r="B151" s="29">
        <v>0</v>
      </c>
      <c r="C151" s="29">
        <v>0</v>
      </c>
    </row>
    <row r="152" spans="1:3">
      <c r="A152" s="29">
        <v>0</v>
      </c>
      <c r="B152" s="29">
        <v>0</v>
      </c>
      <c r="C152" s="29">
        <v>0</v>
      </c>
    </row>
    <row r="153" spans="1:3">
      <c r="A153" s="29">
        <v>0</v>
      </c>
      <c r="B153" s="29">
        <v>0</v>
      </c>
      <c r="C153" s="29">
        <v>0</v>
      </c>
    </row>
    <row r="154" spans="1:3">
      <c r="A154" s="29">
        <v>0</v>
      </c>
      <c r="B154" s="29">
        <v>0</v>
      </c>
      <c r="C154" s="29">
        <v>0</v>
      </c>
    </row>
    <row r="155" spans="1:3">
      <c r="A155" s="29">
        <v>0</v>
      </c>
      <c r="B155" s="29">
        <v>0</v>
      </c>
      <c r="C155" s="29">
        <v>0</v>
      </c>
    </row>
    <row r="156" spans="1:3">
      <c r="A156" s="29">
        <v>0</v>
      </c>
      <c r="B156" s="29">
        <v>0</v>
      </c>
      <c r="C156" s="29">
        <v>0</v>
      </c>
    </row>
    <row r="157" spans="1:3">
      <c r="A157" s="29">
        <v>0</v>
      </c>
      <c r="B157" s="29">
        <v>0</v>
      </c>
      <c r="C157" s="29">
        <v>0</v>
      </c>
    </row>
    <row r="158" spans="1:3">
      <c r="A158" s="29">
        <v>0</v>
      </c>
      <c r="B158" s="29">
        <v>0</v>
      </c>
      <c r="C158" s="29">
        <v>0</v>
      </c>
    </row>
    <row r="159" spans="1:3">
      <c r="A159" s="29">
        <v>0</v>
      </c>
      <c r="B159" s="29">
        <v>0</v>
      </c>
      <c r="C159" s="29">
        <v>0</v>
      </c>
    </row>
    <row r="160" spans="1:3">
      <c r="A160" s="29">
        <v>0</v>
      </c>
      <c r="B160" s="29">
        <v>0</v>
      </c>
      <c r="C160" s="29">
        <v>0</v>
      </c>
    </row>
    <row r="161" spans="1:3">
      <c r="A161" s="29">
        <v>0</v>
      </c>
      <c r="B161" s="29">
        <v>0</v>
      </c>
      <c r="C161" s="29">
        <v>0</v>
      </c>
    </row>
    <row r="162" spans="1:3">
      <c r="A162" s="29">
        <v>0</v>
      </c>
      <c r="B162" s="29">
        <v>0</v>
      </c>
      <c r="C162" s="29">
        <v>0</v>
      </c>
    </row>
    <row r="163" spans="1:3">
      <c r="A163" s="29">
        <v>0</v>
      </c>
      <c r="B163" s="29">
        <v>0</v>
      </c>
      <c r="C163" s="29">
        <v>0</v>
      </c>
    </row>
    <row r="164" spans="1:3">
      <c r="A164" s="29">
        <v>0</v>
      </c>
      <c r="B164" s="29">
        <v>0</v>
      </c>
      <c r="C164" s="29">
        <v>0</v>
      </c>
    </row>
    <row r="165" spans="1:3">
      <c r="A165" s="29">
        <v>0</v>
      </c>
      <c r="B165" s="29">
        <v>0</v>
      </c>
      <c r="C165" s="29">
        <v>0</v>
      </c>
    </row>
    <row r="166" spans="1:3">
      <c r="A166" s="29">
        <v>0</v>
      </c>
      <c r="B166" s="29">
        <v>0</v>
      </c>
      <c r="C166" s="29">
        <v>0</v>
      </c>
    </row>
    <row r="167" spans="1:3">
      <c r="A167" s="29">
        <v>0</v>
      </c>
      <c r="B167" s="29">
        <v>0</v>
      </c>
      <c r="C167" s="29">
        <v>0</v>
      </c>
    </row>
    <row r="168" spans="1:3">
      <c r="A168" s="29">
        <v>0</v>
      </c>
      <c r="B168" s="29">
        <v>0</v>
      </c>
      <c r="C168" s="29">
        <v>0</v>
      </c>
    </row>
    <row r="169" spans="1:3">
      <c r="A169" s="29">
        <v>0</v>
      </c>
      <c r="B169" s="29">
        <v>0</v>
      </c>
      <c r="C169" s="29">
        <v>0</v>
      </c>
    </row>
    <row r="170" spans="1:3">
      <c r="A170" s="29">
        <v>0</v>
      </c>
      <c r="B170" s="29">
        <v>0</v>
      </c>
      <c r="C170" s="29">
        <v>0</v>
      </c>
    </row>
    <row r="171" spans="1:3">
      <c r="A171" s="29">
        <v>0</v>
      </c>
      <c r="B171" s="29">
        <v>0</v>
      </c>
      <c r="C171" s="29">
        <v>0</v>
      </c>
    </row>
    <row r="172" spans="1:3">
      <c r="A172" s="29">
        <v>0</v>
      </c>
      <c r="B172" s="29">
        <v>0</v>
      </c>
      <c r="C172" s="29">
        <v>0</v>
      </c>
    </row>
    <row r="173" spans="1:3">
      <c r="A173" s="29">
        <v>0</v>
      </c>
      <c r="B173" s="29">
        <v>0</v>
      </c>
      <c r="C173" s="29">
        <v>0</v>
      </c>
    </row>
    <row r="174" spans="1:3">
      <c r="A174" s="29">
        <v>0</v>
      </c>
      <c r="B174" s="29">
        <v>0</v>
      </c>
      <c r="C174" s="29">
        <v>0</v>
      </c>
    </row>
    <row r="175" spans="1:3">
      <c r="A175" s="29">
        <v>0</v>
      </c>
      <c r="B175" s="29">
        <v>0</v>
      </c>
      <c r="C175" s="29">
        <v>0</v>
      </c>
    </row>
    <row r="176" spans="1:3">
      <c r="A176" s="29">
        <v>0</v>
      </c>
      <c r="B176" s="29">
        <v>0</v>
      </c>
      <c r="C176" s="29">
        <v>0</v>
      </c>
    </row>
    <row r="177" spans="1:3">
      <c r="A177" s="29">
        <v>0</v>
      </c>
      <c r="B177" s="29">
        <v>0</v>
      </c>
      <c r="C177" s="29">
        <v>0</v>
      </c>
    </row>
    <row r="178" spans="1:3">
      <c r="A178" s="29">
        <v>0</v>
      </c>
      <c r="B178" s="29">
        <v>0</v>
      </c>
      <c r="C178" s="29">
        <v>0</v>
      </c>
    </row>
    <row r="179" spans="1:3">
      <c r="A179" s="29">
        <v>0</v>
      </c>
      <c r="B179" s="29">
        <v>0</v>
      </c>
      <c r="C179" s="29">
        <v>0</v>
      </c>
    </row>
    <row r="180" spans="1:3">
      <c r="A180" s="29">
        <v>0</v>
      </c>
      <c r="B180" s="29">
        <v>0</v>
      </c>
      <c r="C180" s="29">
        <v>0</v>
      </c>
    </row>
    <row r="181" spans="1:3">
      <c r="A181" s="29">
        <v>0</v>
      </c>
      <c r="B181" s="29">
        <v>0</v>
      </c>
      <c r="C181" s="29">
        <v>0</v>
      </c>
    </row>
    <row r="182" spans="1:3">
      <c r="A182" s="29">
        <v>0</v>
      </c>
      <c r="B182" s="29">
        <v>0</v>
      </c>
      <c r="C182" s="29">
        <v>0</v>
      </c>
    </row>
    <row r="183" spans="1:3">
      <c r="A183" s="29">
        <v>0</v>
      </c>
      <c r="B183" s="29">
        <v>0</v>
      </c>
      <c r="C183" s="29">
        <v>0</v>
      </c>
    </row>
    <row r="184" spans="1:3">
      <c r="A184" s="29">
        <v>0</v>
      </c>
      <c r="B184" s="29">
        <v>0</v>
      </c>
      <c r="C184" s="29">
        <v>0</v>
      </c>
    </row>
    <row r="185" spans="1:3">
      <c r="A185" s="29">
        <v>0</v>
      </c>
      <c r="B185" s="29">
        <v>0</v>
      </c>
      <c r="C185" s="29">
        <v>0</v>
      </c>
    </row>
    <row r="186" spans="1:3">
      <c r="A186" s="29">
        <v>0</v>
      </c>
      <c r="B186" s="29">
        <v>0</v>
      </c>
      <c r="C186" s="29">
        <v>0</v>
      </c>
    </row>
    <row r="187" spans="1:3">
      <c r="A187" s="29">
        <v>0</v>
      </c>
      <c r="B187" s="29">
        <v>0</v>
      </c>
      <c r="C187" s="29">
        <v>0</v>
      </c>
    </row>
    <row r="188" spans="1:3">
      <c r="A188" s="29">
        <v>0</v>
      </c>
      <c r="B188" s="29">
        <v>0</v>
      </c>
      <c r="C188" s="29">
        <v>0</v>
      </c>
    </row>
    <row r="189" spans="1:3">
      <c r="A189" s="29">
        <v>0</v>
      </c>
      <c r="B189" s="29">
        <v>0</v>
      </c>
      <c r="C189" s="29">
        <v>0</v>
      </c>
    </row>
    <row r="190" spans="1:3">
      <c r="A190" s="29">
        <v>0</v>
      </c>
      <c r="B190" s="29">
        <v>0</v>
      </c>
      <c r="C190" s="29">
        <v>0</v>
      </c>
    </row>
    <row r="191" spans="1:3">
      <c r="A191" s="29">
        <v>0</v>
      </c>
      <c r="B191" s="29">
        <v>0</v>
      </c>
      <c r="C191" s="29">
        <v>0</v>
      </c>
    </row>
    <row r="192" spans="1:3">
      <c r="A192" s="29">
        <v>0</v>
      </c>
      <c r="B192" s="29">
        <v>0</v>
      </c>
      <c r="C192" s="29">
        <v>0</v>
      </c>
    </row>
    <row r="193" spans="1:3">
      <c r="A193" s="29">
        <v>0</v>
      </c>
      <c r="B193" s="29">
        <v>0</v>
      </c>
      <c r="C193" s="29">
        <v>0</v>
      </c>
    </row>
    <row r="194" spans="1:3">
      <c r="A194" s="29">
        <v>0</v>
      </c>
      <c r="B194" s="29">
        <v>0</v>
      </c>
      <c r="C194" s="29">
        <v>0</v>
      </c>
    </row>
    <row r="195" spans="1:3">
      <c r="A195" s="29">
        <v>0</v>
      </c>
      <c r="B195" s="29">
        <v>0</v>
      </c>
      <c r="C195" s="29">
        <v>0</v>
      </c>
    </row>
    <row r="196" spans="1:3">
      <c r="A196" s="29">
        <v>0</v>
      </c>
      <c r="B196" s="29">
        <v>0</v>
      </c>
      <c r="C196" s="29">
        <v>0</v>
      </c>
    </row>
    <row r="197" spans="1:3">
      <c r="A197" s="29">
        <v>0</v>
      </c>
      <c r="B197" s="29">
        <v>0</v>
      </c>
      <c r="C197" s="29">
        <v>0</v>
      </c>
    </row>
    <row r="198" spans="1:3">
      <c r="A198" s="29">
        <v>0</v>
      </c>
      <c r="B198" s="29">
        <v>0</v>
      </c>
      <c r="C198" s="29">
        <v>0</v>
      </c>
    </row>
    <row r="199" spans="1:3">
      <c r="A199" s="29">
        <v>0</v>
      </c>
      <c r="B199" s="29">
        <v>0</v>
      </c>
      <c r="C199" s="29">
        <v>0</v>
      </c>
    </row>
    <row r="200" spans="1:3">
      <c r="A200" s="29">
        <v>0</v>
      </c>
      <c r="B200" s="29">
        <v>0</v>
      </c>
      <c r="C200" s="29">
        <v>0</v>
      </c>
    </row>
    <row r="201" spans="1:3">
      <c r="A201" s="29">
        <v>0</v>
      </c>
      <c r="B201" s="29">
        <v>0</v>
      </c>
      <c r="C201" s="29">
        <v>0</v>
      </c>
    </row>
    <row r="202" spans="1:3">
      <c r="A202" s="29">
        <v>0</v>
      </c>
      <c r="B202" s="29">
        <v>0</v>
      </c>
      <c r="C202" s="29">
        <v>0</v>
      </c>
    </row>
    <row r="203" spans="1:3">
      <c r="A203" s="29">
        <v>0</v>
      </c>
      <c r="B203" s="29">
        <v>0</v>
      </c>
      <c r="C203" s="29">
        <v>0</v>
      </c>
    </row>
    <row r="204" spans="1:3">
      <c r="A204" s="29">
        <v>0</v>
      </c>
      <c r="B204" s="29">
        <v>0</v>
      </c>
      <c r="C204" s="29">
        <v>0</v>
      </c>
    </row>
    <row r="205" spans="1:3">
      <c r="A205" s="29">
        <v>0</v>
      </c>
      <c r="B205" s="29">
        <v>0</v>
      </c>
      <c r="C205" s="29">
        <v>0</v>
      </c>
    </row>
    <row r="206" spans="1:3">
      <c r="A206" s="29">
        <v>0</v>
      </c>
      <c r="B206" s="29">
        <v>0</v>
      </c>
      <c r="C206" s="29">
        <v>0</v>
      </c>
    </row>
    <row r="207" spans="1:3">
      <c r="A207" s="29">
        <v>0</v>
      </c>
      <c r="B207" s="29">
        <v>0</v>
      </c>
      <c r="C207" s="29">
        <v>0</v>
      </c>
    </row>
    <row r="208" spans="1:3">
      <c r="A208" s="29">
        <v>0</v>
      </c>
      <c r="B208" s="29">
        <v>0</v>
      </c>
      <c r="C208" s="29">
        <v>0</v>
      </c>
    </row>
    <row r="209" spans="1:3">
      <c r="A209" s="29">
        <v>0</v>
      </c>
      <c r="B209" s="29">
        <v>0</v>
      </c>
      <c r="C209" s="29">
        <v>0</v>
      </c>
    </row>
    <row r="210" spans="1:3">
      <c r="A210" s="29">
        <v>0</v>
      </c>
      <c r="B210" s="29">
        <v>0</v>
      </c>
      <c r="C210" s="29">
        <v>0</v>
      </c>
    </row>
    <row r="211" spans="1:3">
      <c r="A211" s="29">
        <v>0</v>
      </c>
      <c r="B211" s="29">
        <v>0</v>
      </c>
      <c r="C211" s="29">
        <v>0</v>
      </c>
    </row>
    <row r="212" spans="1:3">
      <c r="A212" s="29">
        <v>0</v>
      </c>
      <c r="B212" s="29">
        <v>0</v>
      </c>
      <c r="C212" s="29">
        <v>0</v>
      </c>
    </row>
    <row r="213" spans="1:3">
      <c r="A213" s="29">
        <v>0</v>
      </c>
      <c r="B213" s="29">
        <v>0</v>
      </c>
      <c r="C213" s="29">
        <v>0</v>
      </c>
    </row>
    <row r="214" spans="1:3">
      <c r="A214" s="29">
        <v>0</v>
      </c>
      <c r="B214" s="29">
        <v>0</v>
      </c>
      <c r="C214" s="29">
        <v>0</v>
      </c>
    </row>
    <row r="215" spans="1:3">
      <c r="A215" s="29">
        <v>0</v>
      </c>
      <c r="B215" s="29">
        <v>0</v>
      </c>
      <c r="C215" s="29">
        <v>0</v>
      </c>
    </row>
    <row r="216" spans="1:3">
      <c r="A216" s="29">
        <v>0</v>
      </c>
      <c r="B216" s="29">
        <v>0</v>
      </c>
      <c r="C216" s="29">
        <v>0</v>
      </c>
    </row>
    <row r="217" spans="1:3">
      <c r="A217" s="29">
        <v>0</v>
      </c>
      <c r="B217" s="29">
        <v>0</v>
      </c>
      <c r="C217" s="29">
        <v>0</v>
      </c>
    </row>
    <row r="218" spans="1:3">
      <c r="A218" s="29">
        <v>0</v>
      </c>
      <c r="B218" s="29">
        <v>0</v>
      </c>
      <c r="C218" s="29">
        <v>0</v>
      </c>
    </row>
    <row r="219" spans="1:3">
      <c r="A219" s="29">
        <v>0</v>
      </c>
      <c r="B219" s="29">
        <v>0</v>
      </c>
      <c r="C219" s="29">
        <v>0</v>
      </c>
    </row>
    <row r="220" spans="1:3">
      <c r="A220" s="29">
        <v>0</v>
      </c>
      <c r="B220" s="29">
        <v>0</v>
      </c>
      <c r="C220" s="29">
        <v>0</v>
      </c>
    </row>
    <row r="221" spans="1:3">
      <c r="A221" s="29">
        <v>0</v>
      </c>
      <c r="B221" s="29">
        <v>0</v>
      </c>
      <c r="C221" s="29">
        <v>0</v>
      </c>
    </row>
    <row r="222" spans="1:3">
      <c r="A222" s="29">
        <v>0</v>
      </c>
      <c r="B222" s="29">
        <v>0</v>
      </c>
      <c r="C222" s="29">
        <v>0</v>
      </c>
    </row>
    <row r="223" spans="1:3">
      <c r="A223" s="29">
        <v>0</v>
      </c>
      <c r="B223" s="29">
        <v>0</v>
      </c>
      <c r="C223" s="29">
        <v>0</v>
      </c>
    </row>
    <row r="224" spans="1:3">
      <c r="A224" s="29">
        <v>0</v>
      </c>
      <c r="B224" s="29">
        <v>0</v>
      </c>
      <c r="C224" s="29">
        <v>0</v>
      </c>
    </row>
    <row r="225" spans="1:3">
      <c r="A225" s="29">
        <v>0</v>
      </c>
      <c r="B225" s="29">
        <v>0</v>
      </c>
      <c r="C225" s="29">
        <v>0</v>
      </c>
    </row>
    <row r="226" spans="1:3">
      <c r="A226" s="29">
        <v>0</v>
      </c>
      <c r="B226" s="29">
        <v>0</v>
      </c>
      <c r="C226" s="29">
        <v>0</v>
      </c>
    </row>
    <row r="227" spans="1:3">
      <c r="A227" s="29">
        <v>0</v>
      </c>
      <c r="B227" s="29">
        <v>0</v>
      </c>
      <c r="C227" s="29">
        <v>0</v>
      </c>
    </row>
    <row r="228" spans="1:3">
      <c r="A228" s="29">
        <v>0</v>
      </c>
      <c r="B228" s="29">
        <v>0</v>
      </c>
      <c r="C228" s="29">
        <v>0</v>
      </c>
    </row>
    <row r="229" spans="1:3">
      <c r="A229" s="29">
        <v>0</v>
      </c>
      <c r="B229" s="29">
        <v>0</v>
      </c>
      <c r="C229" s="29">
        <v>0</v>
      </c>
    </row>
    <row r="230" spans="1:3">
      <c r="A230" s="29">
        <v>0</v>
      </c>
      <c r="B230" s="29">
        <v>0</v>
      </c>
      <c r="C230" s="29">
        <v>0</v>
      </c>
    </row>
    <row r="231" spans="1:3">
      <c r="A231" s="29">
        <v>0</v>
      </c>
      <c r="B231" s="29">
        <v>0</v>
      </c>
      <c r="C231" s="29">
        <v>0</v>
      </c>
    </row>
    <row r="232" spans="1:3">
      <c r="A232" s="29">
        <v>0</v>
      </c>
      <c r="B232" s="29">
        <v>0</v>
      </c>
      <c r="C232" s="29">
        <v>0</v>
      </c>
    </row>
    <row r="233" spans="1:3">
      <c r="A233" s="29">
        <v>0</v>
      </c>
      <c r="B233" s="29">
        <v>0</v>
      </c>
      <c r="C233" s="29">
        <v>0</v>
      </c>
    </row>
    <row r="234" spans="1:3">
      <c r="A234" s="29">
        <v>0</v>
      </c>
      <c r="B234" s="29">
        <v>0</v>
      </c>
      <c r="C234" s="29">
        <v>0</v>
      </c>
    </row>
    <row r="235" spans="1:3">
      <c r="A235" s="29">
        <v>0</v>
      </c>
      <c r="B235" s="29">
        <v>0</v>
      </c>
      <c r="C235" s="29">
        <v>0</v>
      </c>
    </row>
    <row r="236" spans="1:3">
      <c r="A236" s="29">
        <v>0</v>
      </c>
      <c r="B236" s="29">
        <v>0</v>
      </c>
      <c r="C236" s="29">
        <v>0</v>
      </c>
    </row>
    <row r="237" spans="1:3">
      <c r="A237" s="29">
        <v>0</v>
      </c>
      <c r="B237" s="29">
        <v>0</v>
      </c>
      <c r="C237" s="29">
        <v>0</v>
      </c>
    </row>
    <row r="238" spans="1:3">
      <c r="A238" s="29">
        <v>0</v>
      </c>
      <c r="B238" s="29">
        <v>0</v>
      </c>
      <c r="C238" s="29">
        <v>0</v>
      </c>
    </row>
    <row r="239" spans="1:3">
      <c r="A239" s="29">
        <v>0</v>
      </c>
      <c r="B239" s="29">
        <v>0</v>
      </c>
      <c r="C239" s="29">
        <v>0</v>
      </c>
    </row>
    <row r="240" spans="1:3">
      <c r="A240" s="29">
        <v>0</v>
      </c>
      <c r="B240" s="29">
        <v>0</v>
      </c>
      <c r="C240" s="29">
        <v>0</v>
      </c>
    </row>
    <row r="241" spans="1:3">
      <c r="A241" s="29">
        <v>0</v>
      </c>
      <c r="B241" s="29">
        <v>0</v>
      </c>
      <c r="C241" s="29">
        <v>0</v>
      </c>
    </row>
    <row r="242" spans="1:3">
      <c r="A242" s="29">
        <v>0</v>
      </c>
      <c r="B242" s="29">
        <v>0</v>
      </c>
      <c r="C242" s="29">
        <v>0</v>
      </c>
    </row>
    <row r="243" spans="1:3">
      <c r="A243" s="29">
        <v>0</v>
      </c>
      <c r="B243" s="29">
        <v>0</v>
      </c>
      <c r="C243" s="29">
        <v>0</v>
      </c>
    </row>
    <row r="244" spans="1:3">
      <c r="A244" s="29">
        <v>0</v>
      </c>
      <c r="B244" s="29">
        <v>0</v>
      </c>
      <c r="C244" s="29">
        <v>0</v>
      </c>
    </row>
    <row r="245" spans="1:3">
      <c r="A245" s="29">
        <v>0</v>
      </c>
      <c r="B245" s="29">
        <v>0</v>
      </c>
      <c r="C245" s="29">
        <v>0</v>
      </c>
    </row>
    <row r="246" spans="1:3">
      <c r="A246" s="29">
        <v>0</v>
      </c>
      <c r="B246" s="29">
        <v>0</v>
      </c>
      <c r="C246" s="29">
        <v>0</v>
      </c>
    </row>
    <row r="247" spans="1:3">
      <c r="A247" s="29">
        <v>0</v>
      </c>
      <c r="B247" s="29">
        <v>0</v>
      </c>
      <c r="C247" s="29">
        <v>0</v>
      </c>
    </row>
    <row r="248" spans="1:3">
      <c r="A248" s="29">
        <v>0</v>
      </c>
      <c r="B248" s="29">
        <v>0</v>
      </c>
      <c r="C248" s="29">
        <v>0</v>
      </c>
    </row>
    <row r="249" spans="1:3">
      <c r="A249" s="29">
        <v>0</v>
      </c>
      <c r="B249" s="29">
        <v>0</v>
      </c>
      <c r="C249" s="29">
        <v>0</v>
      </c>
    </row>
    <row r="250" spans="1:3">
      <c r="A250" s="29">
        <v>0</v>
      </c>
      <c r="B250" s="29">
        <v>0</v>
      </c>
      <c r="C250" s="29">
        <v>0</v>
      </c>
    </row>
    <row r="251" spans="1:3">
      <c r="A251" s="29">
        <v>0</v>
      </c>
      <c r="B251" s="29">
        <v>0</v>
      </c>
      <c r="C251" s="29">
        <v>0</v>
      </c>
    </row>
    <row r="252" spans="1:3">
      <c r="A252" s="29">
        <v>0</v>
      </c>
      <c r="B252" s="29">
        <v>0</v>
      </c>
      <c r="C252" s="29">
        <v>0</v>
      </c>
    </row>
    <row r="253" spans="1:3">
      <c r="A253" s="29">
        <v>0</v>
      </c>
      <c r="B253" s="29">
        <v>0</v>
      </c>
      <c r="C253" s="29">
        <v>0</v>
      </c>
    </row>
    <row r="254" spans="1:3">
      <c r="A254" s="29">
        <v>0</v>
      </c>
      <c r="B254" s="29">
        <v>0</v>
      </c>
      <c r="C254" s="29">
        <v>0</v>
      </c>
    </row>
    <row r="255" spans="1:3">
      <c r="A255" s="29">
        <v>0</v>
      </c>
      <c r="B255" s="29">
        <v>0</v>
      </c>
      <c r="C255" s="29">
        <v>0</v>
      </c>
    </row>
    <row r="256" spans="1:3">
      <c r="A256" s="29">
        <v>0</v>
      </c>
      <c r="B256" s="29">
        <v>0</v>
      </c>
      <c r="C256" s="29">
        <v>0</v>
      </c>
    </row>
    <row r="257" spans="1:3">
      <c r="A257" s="29">
        <v>0</v>
      </c>
      <c r="B257" s="29">
        <v>0</v>
      </c>
      <c r="C257" s="29">
        <v>0</v>
      </c>
    </row>
    <row r="258" spans="1:3">
      <c r="A258" s="29">
        <v>0</v>
      </c>
      <c r="B258" s="29">
        <v>0</v>
      </c>
      <c r="C258" s="29">
        <v>0</v>
      </c>
    </row>
    <row r="259" spans="1:3">
      <c r="A259" s="29">
        <v>0</v>
      </c>
      <c r="B259" s="29">
        <v>0</v>
      </c>
      <c r="C259" s="29">
        <v>0</v>
      </c>
    </row>
    <row r="260" spans="1:3">
      <c r="A260" s="29">
        <v>0</v>
      </c>
      <c r="B260" s="29">
        <v>0</v>
      </c>
      <c r="C260" s="29">
        <v>0</v>
      </c>
    </row>
    <row r="261" spans="1:3">
      <c r="A261" s="29">
        <v>0</v>
      </c>
      <c r="B261" s="29">
        <v>0</v>
      </c>
      <c r="C261" s="29">
        <v>0</v>
      </c>
    </row>
    <row r="262" spans="1:3">
      <c r="A262" s="29">
        <v>0</v>
      </c>
      <c r="B262" s="29">
        <v>0</v>
      </c>
      <c r="C262" s="29">
        <v>0</v>
      </c>
    </row>
    <row r="263" spans="1:3">
      <c r="A263" s="29">
        <v>0</v>
      </c>
      <c r="B263" s="29">
        <v>0</v>
      </c>
      <c r="C263" s="29">
        <v>0</v>
      </c>
    </row>
    <row r="264" spans="1:3">
      <c r="A264" s="29">
        <v>0</v>
      </c>
      <c r="B264" s="29">
        <v>0</v>
      </c>
      <c r="C264" s="29">
        <v>0</v>
      </c>
    </row>
    <row r="265" spans="1:3">
      <c r="A265" s="29">
        <v>0</v>
      </c>
      <c r="B265" s="29">
        <v>0</v>
      </c>
      <c r="C265" s="29">
        <v>0</v>
      </c>
    </row>
    <row r="266" spans="1:3">
      <c r="A266" s="29">
        <v>0</v>
      </c>
      <c r="B266" s="29">
        <v>0</v>
      </c>
      <c r="C266" s="29">
        <v>0</v>
      </c>
    </row>
    <row r="267" spans="1:3">
      <c r="A267" s="29">
        <v>0</v>
      </c>
      <c r="B267" s="29">
        <v>0</v>
      </c>
      <c r="C267" s="29">
        <v>0</v>
      </c>
    </row>
    <row r="268" spans="1:3">
      <c r="A268" s="29">
        <v>0</v>
      </c>
      <c r="B268" s="29">
        <v>0</v>
      </c>
      <c r="C268" s="29">
        <v>0</v>
      </c>
    </row>
    <row r="269" spans="1:3">
      <c r="A269" s="29">
        <v>0</v>
      </c>
      <c r="B269" s="29">
        <v>0</v>
      </c>
      <c r="C269" s="29">
        <v>0</v>
      </c>
    </row>
    <row r="270" spans="1:3">
      <c r="A270" s="29">
        <v>0</v>
      </c>
      <c r="B270" s="29">
        <v>0</v>
      </c>
      <c r="C270" s="29">
        <v>0</v>
      </c>
    </row>
    <row r="271" spans="1:3">
      <c r="A271" s="29">
        <v>0</v>
      </c>
      <c r="B271" s="29">
        <v>0</v>
      </c>
      <c r="C271" s="29">
        <v>0</v>
      </c>
    </row>
    <row r="272" spans="1:3">
      <c r="A272" s="29">
        <v>0</v>
      </c>
      <c r="B272" s="29">
        <v>0</v>
      </c>
      <c r="C272" s="29">
        <v>0</v>
      </c>
    </row>
    <row r="273" spans="1:3">
      <c r="A273" s="29">
        <v>0</v>
      </c>
      <c r="B273" s="29">
        <v>0</v>
      </c>
      <c r="C273" s="29">
        <v>0</v>
      </c>
    </row>
    <row r="274" spans="1:3">
      <c r="A274" s="29">
        <v>0</v>
      </c>
      <c r="B274" s="29">
        <v>0</v>
      </c>
      <c r="C274" s="29">
        <v>0</v>
      </c>
    </row>
    <row r="275" spans="1:3">
      <c r="A275" s="29">
        <v>0</v>
      </c>
      <c r="B275" s="29">
        <v>0</v>
      </c>
      <c r="C275" s="29">
        <v>0</v>
      </c>
    </row>
    <row r="276" spans="1:3">
      <c r="A276" s="29">
        <v>0</v>
      </c>
      <c r="B276" s="29">
        <v>0</v>
      </c>
      <c r="C276" s="29">
        <v>0</v>
      </c>
    </row>
    <row r="277" spans="1:3">
      <c r="A277" s="29">
        <v>0</v>
      </c>
      <c r="B277" s="29">
        <v>0</v>
      </c>
      <c r="C277" s="29">
        <v>0</v>
      </c>
    </row>
    <row r="278" spans="1:3">
      <c r="A278" s="29">
        <v>0</v>
      </c>
      <c r="B278" s="29">
        <v>0</v>
      </c>
      <c r="C278" s="29">
        <v>0</v>
      </c>
    </row>
    <row r="279" spans="1:3">
      <c r="A279" s="29">
        <v>0</v>
      </c>
      <c r="B279" s="29">
        <v>0</v>
      </c>
      <c r="C279" s="29">
        <v>0</v>
      </c>
    </row>
    <row r="280" spans="1:3">
      <c r="A280" s="29">
        <v>0</v>
      </c>
      <c r="B280" s="29">
        <v>0</v>
      </c>
      <c r="C280" s="29">
        <v>0</v>
      </c>
    </row>
    <row r="281" spans="1:3">
      <c r="A281" s="29">
        <v>0</v>
      </c>
      <c r="B281" s="29">
        <v>0</v>
      </c>
      <c r="C281" s="29">
        <v>0</v>
      </c>
    </row>
    <row r="282" spans="1:3">
      <c r="A282" s="29">
        <v>0</v>
      </c>
      <c r="B282" s="29">
        <v>0</v>
      </c>
      <c r="C282" s="29">
        <v>0</v>
      </c>
    </row>
    <row r="283" spans="1:3">
      <c r="A283" s="29">
        <v>0</v>
      </c>
      <c r="B283" s="29">
        <v>0</v>
      </c>
      <c r="C283" s="29">
        <v>0</v>
      </c>
    </row>
    <row r="284" spans="1:3">
      <c r="A284" s="29">
        <v>0</v>
      </c>
      <c r="B284" s="29">
        <v>0</v>
      </c>
      <c r="C284" s="29">
        <v>0</v>
      </c>
    </row>
    <row r="285" spans="1:3">
      <c r="A285" s="29">
        <v>0</v>
      </c>
      <c r="B285" s="29">
        <v>0</v>
      </c>
      <c r="C285" s="29">
        <v>0</v>
      </c>
    </row>
    <row r="286" spans="1:3">
      <c r="A286" s="29">
        <v>0</v>
      </c>
      <c r="B286" s="29">
        <v>0</v>
      </c>
      <c r="C286" s="29">
        <v>0</v>
      </c>
    </row>
    <row r="287" spans="1:3">
      <c r="A287" s="29">
        <v>0</v>
      </c>
      <c r="B287" s="29">
        <v>0</v>
      </c>
      <c r="C287" s="29">
        <v>0</v>
      </c>
    </row>
    <row r="288" spans="1:3">
      <c r="A288" s="29">
        <v>0</v>
      </c>
      <c r="B288" s="29">
        <v>0</v>
      </c>
      <c r="C288" s="29">
        <v>0</v>
      </c>
    </row>
    <row r="289" spans="1:3">
      <c r="A289" s="29">
        <v>0</v>
      </c>
      <c r="B289" s="29">
        <v>0</v>
      </c>
      <c r="C289" s="29">
        <v>0</v>
      </c>
    </row>
    <row r="290" spans="1:3">
      <c r="A290" s="29">
        <v>0</v>
      </c>
      <c r="B290" s="29">
        <v>0</v>
      </c>
      <c r="C290" s="29">
        <v>0</v>
      </c>
    </row>
    <row r="291" spans="1:3">
      <c r="A291" s="29">
        <v>0</v>
      </c>
      <c r="B291" s="29">
        <v>0</v>
      </c>
      <c r="C291" s="29">
        <v>0</v>
      </c>
    </row>
    <row r="292" spans="1:3">
      <c r="A292" s="29">
        <v>0</v>
      </c>
      <c r="B292" s="29">
        <v>0</v>
      </c>
      <c r="C292" s="29">
        <v>0</v>
      </c>
    </row>
    <row r="293" spans="1:3">
      <c r="A293" s="29">
        <v>0</v>
      </c>
      <c r="B293" s="29">
        <v>0</v>
      </c>
      <c r="C293" s="29">
        <v>0</v>
      </c>
    </row>
    <row r="294" spans="1:3">
      <c r="A294" s="29">
        <v>0</v>
      </c>
      <c r="B294" s="29">
        <v>0</v>
      </c>
      <c r="C294" s="29">
        <v>0</v>
      </c>
    </row>
    <row r="295" spans="1:3">
      <c r="A295" s="29">
        <v>0</v>
      </c>
      <c r="B295" s="29">
        <v>0</v>
      </c>
      <c r="C295" s="29">
        <v>0</v>
      </c>
    </row>
    <row r="296" spans="1:3">
      <c r="A296" s="29">
        <v>0</v>
      </c>
      <c r="B296" s="29">
        <v>0</v>
      </c>
      <c r="C296" s="29">
        <v>0</v>
      </c>
    </row>
    <row r="297" spans="1:3">
      <c r="A297" s="29">
        <v>0</v>
      </c>
      <c r="B297" s="29">
        <v>0</v>
      </c>
      <c r="C297" s="29">
        <v>0</v>
      </c>
    </row>
    <row r="298" spans="1:3">
      <c r="A298" s="29">
        <v>0</v>
      </c>
      <c r="B298" s="29">
        <v>0</v>
      </c>
      <c r="C298" s="29">
        <v>0</v>
      </c>
    </row>
    <row r="299" spans="1:3">
      <c r="A299" s="29">
        <v>0</v>
      </c>
      <c r="B299" s="29">
        <v>0</v>
      </c>
      <c r="C299" s="29">
        <v>0</v>
      </c>
    </row>
    <row r="300" spans="1:3">
      <c r="A300" s="29">
        <v>0</v>
      </c>
      <c r="B300" s="29">
        <v>0</v>
      </c>
      <c r="C300" s="29">
        <v>0</v>
      </c>
    </row>
    <row r="301" spans="1:3">
      <c r="A301" s="29">
        <v>0</v>
      </c>
      <c r="B301" s="29">
        <v>0</v>
      </c>
      <c r="C301" s="29">
        <v>0</v>
      </c>
    </row>
    <row r="302" spans="1:3">
      <c r="A302" s="29">
        <v>0</v>
      </c>
      <c r="B302" s="29">
        <v>0</v>
      </c>
      <c r="C302" s="29">
        <v>0</v>
      </c>
    </row>
    <row r="303" spans="1:3">
      <c r="A303" s="29">
        <v>0</v>
      </c>
      <c r="B303" s="29">
        <v>0</v>
      </c>
      <c r="C303" s="29">
        <v>0</v>
      </c>
    </row>
    <row r="304" spans="1:3">
      <c r="A304" s="29">
        <v>0</v>
      </c>
      <c r="B304" s="29">
        <v>0</v>
      </c>
      <c r="C304" s="29">
        <v>0</v>
      </c>
    </row>
    <row r="305" spans="1:3">
      <c r="A305" s="29">
        <v>0</v>
      </c>
      <c r="B305" s="29">
        <v>0</v>
      </c>
      <c r="C305" s="29">
        <v>0</v>
      </c>
    </row>
    <row r="306" spans="1:3">
      <c r="A306" s="29">
        <v>0</v>
      </c>
      <c r="B306" s="29">
        <v>0</v>
      </c>
      <c r="C306" s="29">
        <v>0</v>
      </c>
    </row>
    <row r="307" spans="1:3">
      <c r="A307" s="29">
        <v>0</v>
      </c>
      <c r="B307" s="29">
        <v>0</v>
      </c>
      <c r="C307" s="29">
        <v>0</v>
      </c>
    </row>
    <row r="308" spans="1:3">
      <c r="A308" s="29">
        <v>0</v>
      </c>
      <c r="B308" s="29">
        <v>0</v>
      </c>
      <c r="C308" s="29">
        <v>0</v>
      </c>
    </row>
    <row r="309" spans="1:3">
      <c r="A309" s="29">
        <v>0</v>
      </c>
      <c r="B309" s="29">
        <v>0</v>
      </c>
      <c r="C309" s="29">
        <v>0</v>
      </c>
    </row>
    <row r="310" spans="1:3">
      <c r="A310" s="29">
        <v>0</v>
      </c>
      <c r="B310" s="29">
        <v>0</v>
      </c>
      <c r="C310" s="29">
        <v>0</v>
      </c>
    </row>
    <row r="311" spans="1:3">
      <c r="A311" s="29">
        <v>0</v>
      </c>
      <c r="B311" s="29">
        <v>0</v>
      </c>
      <c r="C311" s="29">
        <v>0</v>
      </c>
    </row>
    <row r="312" spans="1:3">
      <c r="A312" s="29">
        <v>0</v>
      </c>
      <c r="B312" s="29">
        <v>0</v>
      </c>
      <c r="C312" s="29">
        <v>0</v>
      </c>
    </row>
    <row r="313" spans="1:3">
      <c r="A313" s="29">
        <v>0</v>
      </c>
      <c r="B313" s="29">
        <v>0</v>
      </c>
      <c r="C313" s="29">
        <v>0</v>
      </c>
    </row>
    <row r="314" spans="1:3">
      <c r="A314" s="29">
        <v>0</v>
      </c>
      <c r="B314" s="29">
        <v>0</v>
      </c>
      <c r="C314" s="29">
        <v>0</v>
      </c>
    </row>
    <row r="315" spans="1:3">
      <c r="A315" s="29">
        <v>0</v>
      </c>
      <c r="B315" s="29">
        <v>0</v>
      </c>
      <c r="C315" s="29">
        <v>0</v>
      </c>
    </row>
    <row r="316" spans="1:3">
      <c r="A316" s="29">
        <v>0</v>
      </c>
      <c r="B316" s="29">
        <v>0</v>
      </c>
      <c r="C316" s="29">
        <v>0</v>
      </c>
    </row>
    <row r="317" spans="1:3">
      <c r="A317" s="29">
        <v>0</v>
      </c>
      <c r="B317" s="29">
        <v>0</v>
      </c>
      <c r="C317" s="29">
        <v>0</v>
      </c>
    </row>
    <row r="318" spans="1:3">
      <c r="A318" s="29">
        <v>0</v>
      </c>
      <c r="B318" s="29">
        <v>0</v>
      </c>
      <c r="C318" s="29">
        <v>0</v>
      </c>
    </row>
    <row r="319" spans="1:3">
      <c r="A319" s="29">
        <v>0</v>
      </c>
      <c r="B319" s="29">
        <v>0</v>
      </c>
      <c r="C319" s="29">
        <v>0</v>
      </c>
    </row>
    <row r="320" spans="1:3">
      <c r="A320" s="29">
        <v>0</v>
      </c>
      <c r="B320" s="29">
        <v>0</v>
      </c>
      <c r="C320" s="29">
        <v>0</v>
      </c>
    </row>
    <row r="321" spans="1:3">
      <c r="A321" s="29">
        <v>0</v>
      </c>
      <c r="B321" s="29">
        <v>0</v>
      </c>
      <c r="C321" s="29">
        <v>0</v>
      </c>
    </row>
    <row r="322" spans="1:3">
      <c r="A322" s="29">
        <v>0</v>
      </c>
      <c r="B322" s="29">
        <v>0</v>
      </c>
      <c r="C322" s="29">
        <v>0</v>
      </c>
    </row>
    <row r="323" spans="1:3">
      <c r="A323" s="29">
        <v>0</v>
      </c>
      <c r="B323" s="29">
        <v>0</v>
      </c>
      <c r="C323" s="29">
        <v>0</v>
      </c>
    </row>
    <row r="324" spans="1:3">
      <c r="A324" s="29">
        <v>0</v>
      </c>
      <c r="B324" s="29">
        <v>0</v>
      </c>
      <c r="C324" s="29">
        <v>0</v>
      </c>
    </row>
    <row r="325" spans="1:3">
      <c r="A325" s="29">
        <v>0</v>
      </c>
      <c r="B325" s="29">
        <v>0</v>
      </c>
      <c r="C325" s="29">
        <v>0</v>
      </c>
    </row>
    <row r="326" spans="1:3">
      <c r="A326" s="29">
        <v>0</v>
      </c>
      <c r="B326" s="29">
        <v>0</v>
      </c>
      <c r="C326" s="29">
        <v>0</v>
      </c>
    </row>
    <row r="327" spans="1:3">
      <c r="A327" s="29">
        <v>0</v>
      </c>
      <c r="B327" s="29">
        <v>0</v>
      </c>
      <c r="C327" s="29">
        <v>0</v>
      </c>
    </row>
    <row r="328" spans="1:3">
      <c r="A328" s="29">
        <v>0</v>
      </c>
      <c r="B328" s="29">
        <v>0</v>
      </c>
      <c r="C328" s="29">
        <v>0</v>
      </c>
    </row>
    <row r="329" spans="1:3">
      <c r="A329" s="29">
        <v>0</v>
      </c>
      <c r="B329" s="29">
        <v>0</v>
      </c>
      <c r="C329" s="29">
        <v>0</v>
      </c>
    </row>
    <row r="330" spans="1:3">
      <c r="A330" s="29">
        <v>0</v>
      </c>
      <c r="B330" s="29">
        <v>0</v>
      </c>
      <c r="C330" s="29">
        <v>0</v>
      </c>
    </row>
    <row r="331" spans="1:3">
      <c r="A331" s="29">
        <v>0</v>
      </c>
      <c r="B331" s="29">
        <v>0</v>
      </c>
      <c r="C331" s="29">
        <v>0</v>
      </c>
    </row>
    <row r="332" spans="1:3">
      <c r="A332" s="29">
        <v>0</v>
      </c>
      <c r="B332" s="29">
        <v>0</v>
      </c>
      <c r="C332" s="29">
        <v>0</v>
      </c>
    </row>
    <row r="333" spans="1:3">
      <c r="A333" s="29">
        <v>0</v>
      </c>
      <c r="B333" s="29">
        <v>0</v>
      </c>
      <c r="C333" s="29">
        <v>0</v>
      </c>
    </row>
    <row r="334" spans="1:3">
      <c r="A334" s="29">
        <v>0</v>
      </c>
      <c r="B334" s="29">
        <v>0</v>
      </c>
      <c r="C334" s="29">
        <v>0</v>
      </c>
    </row>
    <row r="335" spans="1:3">
      <c r="A335" s="29">
        <v>0</v>
      </c>
      <c r="B335" s="29">
        <v>0</v>
      </c>
      <c r="C335" s="29">
        <v>0</v>
      </c>
    </row>
    <row r="336" spans="1:3">
      <c r="A336" s="29">
        <v>0</v>
      </c>
      <c r="B336" s="29">
        <v>0</v>
      </c>
      <c r="C336" s="29">
        <v>0</v>
      </c>
    </row>
    <row r="337" spans="1:3">
      <c r="A337" s="29">
        <v>0</v>
      </c>
      <c r="B337" s="29">
        <v>0</v>
      </c>
      <c r="C337" s="29">
        <v>0</v>
      </c>
    </row>
    <row r="338" spans="1:3">
      <c r="A338" s="29">
        <v>0</v>
      </c>
      <c r="B338" s="29">
        <v>0</v>
      </c>
      <c r="C338" s="29">
        <v>0</v>
      </c>
    </row>
    <row r="339" spans="1:3">
      <c r="A339" s="29">
        <v>0</v>
      </c>
      <c r="B339" s="29">
        <v>0</v>
      </c>
      <c r="C339" s="29">
        <v>0</v>
      </c>
    </row>
    <row r="340" spans="1:3">
      <c r="A340" s="29">
        <v>0</v>
      </c>
      <c r="B340" s="29">
        <v>0</v>
      </c>
      <c r="C340" s="29">
        <v>0</v>
      </c>
    </row>
    <row r="341" spans="1:3">
      <c r="A341" s="29">
        <v>0</v>
      </c>
      <c r="B341" s="29">
        <v>0</v>
      </c>
      <c r="C341" s="29">
        <v>0</v>
      </c>
    </row>
    <row r="342" spans="1:3">
      <c r="A342" s="29">
        <v>0</v>
      </c>
      <c r="B342" s="29">
        <v>0</v>
      </c>
      <c r="C342" s="29">
        <v>0</v>
      </c>
    </row>
    <row r="343" spans="1:3">
      <c r="A343" s="29">
        <v>0</v>
      </c>
      <c r="B343" s="29">
        <v>0</v>
      </c>
      <c r="C343" s="29">
        <v>0</v>
      </c>
    </row>
    <row r="344" spans="1:3">
      <c r="A344" s="29">
        <v>0</v>
      </c>
      <c r="B344" s="29">
        <v>0</v>
      </c>
      <c r="C344" s="29">
        <v>0</v>
      </c>
    </row>
    <row r="345" spans="1:3">
      <c r="A345" s="29">
        <v>0</v>
      </c>
      <c r="B345" s="29">
        <v>0</v>
      </c>
      <c r="C345" s="29">
        <v>0</v>
      </c>
    </row>
    <row r="346" spans="1:3">
      <c r="A346" s="29">
        <v>0</v>
      </c>
      <c r="B346" s="29">
        <v>0</v>
      </c>
      <c r="C346" s="29">
        <v>0</v>
      </c>
    </row>
    <row r="347" spans="1:3">
      <c r="A347" s="29">
        <v>0</v>
      </c>
      <c r="B347" s="29">
        <v>0</v>
      </c>
      <c r="C347" s="29">
        <v>0</v>
      </c>
    </row>
    <row r="348" spans="1:3">
      <c r="A348" s="29">
        <v>0</v>
      </c>
      <c r="B348" s="29">
        <v>0</v>
      </c>
      <c r="C348" s="29">
        <v>0</v>
      </c>
    </row>
    <row r="349" spans="1:3">
      <c r="A349" s="29">
        <v>0</v>
      </c>
      <c r="B349" s="29">
        <v>0</v>
      </c>
      <c r="C349" s="29">
        <v>0</v>
      </c>
    </row>
    <row r="350" spans="1:3">
      <c r="A350" s="29">
        <v>0</v>
      </c>
      <c r="B350" s="29">
        <v>0</v>
      </c>
      <c r="C350" s="29">
        <v>0</v>
      </c>
    </row>
    <row r="351" spans="1:3">
      <c r="A351" s="29">
        <v>0</v>
      </c>
      <c r="B351" s="29">
        <v>0</v>
      </c>
      <c r="C351" s="29">
        <v>0</v>
      </c>
    </row>
    <row r="352" spans="1:3">
      <c r="A352" s="29">
        <v>0</v>
      </c>
      <c r="B352" s="29">
        <v>0</v>
      </c>
      <c r="C352" s="29">
        <v>0</v>
      </c>
    </row>
    <row r="353" spans="1:3">
      <c r="A353" s="29">
        <v>0</v>
      </c>
      <c r="B353" s="29">
        <v>0</v>
      </c>
      <c r="C353" s="29">
        <v>0</v>
      </c>
    </row>
    <row r="354" spans="1:3">
      <c r="A354" s="29">
        <v>0</v>
      </c>
      <c r="B354" s="29">
        <v>0</v>
      </c>
      <c r="C354" s="29">
        <v>0</v>
      </c>
    </row>
    <row r="355" spans="1:3">
      <c r="A355" s="29">
        <v>0</v>
      </c>
      <c r="B355" s="29">
        <v>0</v>
      </c>
      <c r="C355" s="29">
        <v>0</v>
      </c>
    </row>
    <row r="356" spans="1:3">
      <c r="A356" s="29">
        <v>0</v>
      </c>
      <c r="B356" s="29">
        <v>0</v>
      </c>
      <c r="C356" s="29">
        <v>0</v>
      </c>
    </row>
    <row r="357" spans="1:3">
      <c r="A357" s="29">
        <v>0</v>
      </c>
      <c r="B357" s="29">
        <v>0</v>
      </c>
      <c r="C357" s="29">
        <v>0</v>
      </c>
    </row>
    <row r="358" spans="1:3">
      <c r="A358" s="29">
        <v>0</v>
      </c>
      <c r="B358" s="29">
        <v>0</v>
      </c>
      <c r="C358" s="29">
        <v>0</v>
      </c>
    </row>
    <row r="359" spans="1:3">
      <c r="A359" s="29">
        <v>0</v>
      </c>
      <c r="B359" s="29">
        <v>0</v>
      </c>
      <c r="C359" s="29">
        <v>0</v>
      </c>
    </row>
    <row r="360" spans="1:3">
      <c r="A360" s="29">
        <v>0</v>
      </c>
      <c r="B360" s="29">
        <v>0</v>
      </c>
      <c r="C360" s="29">
        <v>0</v>
      </c>
    </row>
    <row r="361" spans="1:3">
      <c r="A361" s="29">
        <v>0</v>
      </c>
      <c r="B361" s="29">
        <v>0</v>
      </c>
      <c r="C361" s="29">
        <v>0</v>
      </c>
    </row>
    <row r="362" spans="1:3">
      <c r="A362" s="29">
        <v>0</v>
      </c>
      <c r="B362" s="29">
        <v>0</v>
      </c>
      <c r="C362" s="29">
        <v>0</v>
      </c>
    </row>
    <row r="363" spans="1:3">
      <c r="A363" s="29">
        <v>0</v>
      </c>
      <c r="B363" s="29">
        <v>0</v>
      </c>
      <c r="C363" s="29">
        <v>0</v>
      </c>
    </row>
    <row r="364" spans="1:3">
      <c r="A364" s="29">
        <v>0</v>
      </c>
      <c r="B364" s="29">
        <v>0</v>
      </c>
      <c r="C364" s="29">
        <v>0</v>
      </c>
    </row>
    <row r="365" spans="1:3">
      <c r="A365" s="29">
        <v>0</v>
      </c>
      <c r="B365" s="29">
        <v>0</v>
      </c>
      <c r="C365" s="29">
        <v>0</v>
      </c>
    </row>
    <row r="366" spans="1:3">
      <c r="A366" s="29">
        <v>0</v>
      </c>
      <c r="B366" s="29">
        <v>0</v>
      </c>
      <c r="C366" s="29">
        <v>0</v>
      </c>
    </row>
    <row r="367" spans="1:3">
      <c r="A367" s="29">
        <v>0</v>
      </c>
      <c r="B367" s="29">
        <v>0</v>
      </c>
      <c r="C367" s="29">
        <v>0</v>
      </c>
    </row>
    <row r="368" spans="1:3">
      <c r="A368" s="29">
        <v>0</v>
      </c>
      <c r="B368" s="29">
        <v>0</v>
      </c>
      <c r="C368" s="29">
        <v>0</v>
      </c>
    </row>
    <row r="369" spans="1:3">
      <c r="A369" s="29">
        <v>0</v>
      </c>
      <c r="B369" s="29">
        <v>0</v>
      </c>
      <c r="C369" s="29">
        <v>0</v>
      </c>
    </row>
    <row r="370" spans="1:3">
      <c r="A370" s="29">
        <v>0</v>
      </c>
      <c r="B370" s="29">
        <v>0</v>
      </c>
      <c r="C370" s="29">
        <v>0</v>
      </c>
    </row>
    <row r="371" spans="1:3">
      <c r="A371" s="29">
        <v>0</v>
      </c>
      <c r="B371" s="29">
        <v>0</v>
      </c>
      <c r="C371" s="29">
        <v>0</v>
      </c>
    </row>
    <row r="372" spans="1:3">
      <c r="A372" s="29">
        <v>0</v>
      </c>
      <c r="B372" s="29">
        <v>0</v>
      </c>
      <c r="C372" s="29">
        <v>0</v>
      </c>
    </row>
    <row r="373" spans="1:3">
      <c r="A373" s="29">
        <v>0</v>
      </c>
      <c r="B373" s="29">
        <v>0</v>
      </c>
      <c r="C373" s="29">
        <v>0</v>
      </c>
    </row>
    <row r="374" spans="1:3">
      <c r="A374" s="29">
        <v>0</v>
      </c>
      <c r="B374" s="29">
        <v>0</v>
      </c>
      <c r="C374" s="29">
        <v>0</v>
      </c>
    </row>
    <row r="375" spans="1:3">
      <c r="A375" s="29">
        <v>0</v>
      </c>
      <c r="B375" s="29">
        <v>0</v>
      </c>
      <c r="C375" s="29">
        <v>0</v>
      </c>
    </row>
    <row r="376" spans="1:3">
      <c r="A376" s="29">
        <v>0</v>
      </c>
      <c r="B376" s="29">
        <v>0</v>
      </c>
      <c r="C376" s="29">
        <v>0</v>
      </c>
    </row>
    <row r="377" spans="1:3">
      <c r="A377" s="29">
        <v>0</v>
      </c>
      <c r="B377" s="29">
        <v>0</v>
      </c>
      <c r="C377" s="29">
        <v>0</v>
      </c>
    </row>
    <row r="378" spans="1:3">
      <c r="A378" s="29">
        <v>0</v>
      </c>
      <c r="B378" s="29">
        <v>0</v>
      </c>
      <c r="C378" s="29">
        <v>0</v>
      </c>
    </row>
    <row r="379" spans="1:3">
      <c r="A379" s="29">
        <v>0</v>
      </c>
      <c r="B379" s="29">
        <v>0</v>
      </c>
      <c r="C379" s="29">
        <v>0</v>
      </c>
    </row>
    <row r="380" spans="1:3">
      <c r="A380" s="29">
        <v>0</v>
      </c>
      <c r="B380" s="29">
        <v>0</v>
      </c>
      <c r="C380" s="29">
        <v>0</v>
      </c>
    </row>
    <row r="381" spans="1:3">
      <c r="A381" s="29">
        <v>0</v>
      </c>
      <c r="B381" s="29">
        <v>0</v>
      </c>
      <c r="C381" s="29">
        <v>0</v>
      </c>
    </row>
    <row r="382" spans="1:3">
      <c r="A382" s="29">
        <v>0</v>
      </c>
      <c r="B382" s="29">
        <v>0</v>
      </c>
      <c r="C382" s="29">
        <v>0</v>
      </c>
    </row>
    <row r="383" spans="1:3">
      <c r="A383" s="29">
        <v>0</v>
      </c>
      <c r="B383" s="29">
        <v>0</v>
      </c>
      <c r="C383" s="29">
        <v>0</v>
      </c>
    </row>
    <row r="384" spans="1:3">
      <c r="A384" s="29">
        <v>0</v>
      </c>
      <c r="B384" s="29">
        <v>0</v>
      </c>
      <c r="C384" s="29">
        <v>0</v>
      </c>
    </row>
    <row r="385" spans="1:3">
      <c r="A385" s="29">
        <v>0</v>
      </c>
      <c r="B385" s="29">
        <v>0</v>
      </c>
      <c r="C385" s="29">
        <v>0</v>
      </c>
    </row>
    <row r="386" spans="1:3">
      <c r="A386" s="29">
        <v>0</v>
      </c>
      <c r="B386" s="29">
        <v>0</v>
      </c>
      <c r="C386" s="29">
        <v>0</v>
      </c>
    </row>
    <row r="387" spans="1:3">
      <c r="A387" s="29">
        <v>0</v>
      </c>
      <c r="B387" s="29">
        <v>0</v>
      </c>
      <c r="C387" s="29">
        <v>0</v>
      </c>
    </row>
    <row r="388" spans="1:3">
      <c r="A388" s="29">
        <v>0</v>
      </c>
      <c r="B388" s="29">
        <v>0</v>
      </c>
      <c r="C388" s="29">
        <v>0</v>
      </c>
    </row>
    <row r="389" spans="1:3">
      <c r="A389" s="29">
        <v>0</v>
      </c>
      <c r="B389" s="29">
        <v>0</v>
      </c>
      <c r="C389" s="29">
        <v>0</v>
      </c>
    </row>
    <row r="390" spans="1:3">
      <c r="A390" s="29">
        <v>0</v>
      </c>
      <c r="B390" s="29">
        <v>0</v>
      </c>
      <c r="C390" s="29">
        <v>0</v>
      </c>
    </row>
    <row r="391" spans="1:3">
      <c r="A391" s="29">
        <v>0</v>
      </c>
      <c r="B391" s="29">
        <v>0</v>
      </c>
      <c r="C391" s="29">
        <v>0</v>
      </c>
    </row>
    <row r="392" spans="1:3">
      <c r="A392" s="29">
        <v>0</v>
      </c>
      <c r="B392" s="29">
        <v>0</v>
      </c>
      <c r="C392" s="29">
        <v>0</v>
      </c>
    </row>
    <row r="393" spans="1:3">
      <c r="A393" s="29">
        <v>0</v>
      </c>
      <c r="B393" s="29">
        <v>0</v>
      </c>
      <c r="C393" s="29">
        <v>0</v>
      </c>
    </row>
    <row r="394" spans="1:3">
      <c r="A394" s="29">
        <v>0</v>
      </c>
      <c r="B394" s="29">
        <v>0</v>
      </c>
      <c r="C394" s="29">
        <v>0</v>
      </c>
    </row>
    <row r="395" spans="1:3">
      <c r="A395" s="29">
        <v>0</v>
      </c>
      <c r="B395" s="29">
        <v>0</v>
      </c>
      <c r="C395" s="29">
        <v>0</v>
      </c>
    </row>
    <row r="396" spans="1:3">
      <c r="A396" s="29">
        <v>0</v>
      </c>
      <c r="B396" s="29">
        <v>0</v>
      </c>
      <c r="C396" s="29">
        <v>0</v>
      </c>
    </row>
    <row r="397" spans="1:3">
      <c r="A397" s="29">
        <v>0</v>
      </c>
      <c r="B397" s="29">
        <v>0</v>
      </c>
      <c r="C397" s="29">
        <v>0</v>
      </c>
    </row>
    <row r="398" spans="1:3">
      <c r="A398" s="29">
        <v>0</v>
      </c>
      <c r="B398" s="29">
        <v>0</v>
      </c>
      <c r="C398" s="29">
        <v>0</v>
      </c>
    </row>
    <row r="399" spans="1:3">
      <c r="A399" s="29">
        <v>0</v>
      </c>
      <c r="B399" s="29">
        <v>0</v>
      </c>
      <c r="C399" s="29">
        <v>0</v>
      </c>
    </row>
    <row r="400" spans="1:3">
      <c r="A400" s="29">
        <v>0</v>
      </c>
      <c r="B400" s="29">
        <v>0</v>
      </c>
      <c r="C400" s="29">
        <v>0</v>
      </c>
    </row>
    <row r="401" spans="1:3">
      <c r="A401" s="29">
        <v>0</v>
      </c>
      <c r="B401" s="29">
        <v>0</v>
      </c>
      <c r="C401" s="29">
        <v>0</v>
      </c>
    </row>
    <row r="402" spans="1:3">
      <c r="A402" s="29">
        <v>0</v>
      </c>
      <c r="B402" s="29">
        <v>0</v>
      </c>
      <c r="C402" s="29">
        <v>0</v>
      </c>
    </row>
    <row r="403" spans="1:3">
      <c r="A403" s="29">
        <v>0</v>
      </c>
      <c r="B403" s="29">
        <v>0</v>
      </c>
      <c r="C403" s="29">
        <v>0</v>
      </c>
    </row>
    <row r="404" spans="1:3">
      <c r="A404" s="29">
        <v>0</v>
      </c>
      <c r="B404" s="29">
        <v>0</v>
      </c>
      <c r="C404" s="29">
        <v>0</v>
      </c>
    </row>
    <row r="405" spans="1:3">
      <c r="A405" s="29">
        <v>0</v>
      </c>
      <c r="B405" s="29">
        <v>0</v>
      </c>
      <c r="C405" s="29">
        <v>0</v>
      </c>
    </row>
    <row r="406" spans="1:3">
      <c r="A406" s="29">
        <v>0</v>
      </c>
      <c r="B406" s="29">
        <v>0</v>
      </c>
      <c r="C406" s="29">
        <v>0</v>
      </c>
    </row>
    <row r="407" spans="1:3">
      <c r="A407" s="29">
        <v>0</v>
      </c>
      <c r="B407" s="29">
        <v>0</v>
      </c>
      <c r="C407" s="29">
        <v>0</v>
      </c>
    </row>
    <row r="408" spans="1:3">
      <c r="A408" s="29">
        <v>0</v>
      </c>
      <c r="B408" s="29">
        <v>0</v>
      </c>
      <c r="C408" s="29">
        <v>0</v>
      </c>
    </row>
    <row r="409" spans="1:3">
      <c r="A409" s="29">
        <v>0</v>
      </c>
      <c r="B409" s="29">
        <v>0</v>
      </c>
      <c r="C409" s="29">
        <v>0</v>
      </c>
    </row>
    <row r="410" spans="1:3">
      <c r="A410" s="29">
        <v>0</v>
      </c>
      <c r="B410" s="29">
        <v>0</v>
      </c>
      <c r="C410" s="29">
        <v>0</v>
      </c>
    </row>
    <row r="411" spans="1:3">
      <c r="A411" s="29">
        <v>0</v>
      </c>
      <c r="B411" s="29">
        <v>0</v>
      </c>
      <c r="C411" s="29">
        <v>0</v>
      </c>
    </row>
    <row r="412" spans="1:3">
      <c r="A412" s="29">
        <v>0</v>
      </c>
      <c r="B412" s="29">
        <v>0</v>
      </c>
      <c r="C412" s="29">
        <v>0</v>
      </c>
    </row>
    <row r="413" spans="1:3">
      <c r="A413" s="29">
        <v>0</v>
      </c>
      <c r="B413" s="29">
        <v>0</v>
      </c>
      <c r="C413" s="29">
        <v>0</v>
      </c>
    </row>
    <row r="414" spans="1:3">
      <c r="A414" s="29">
        <v>0</v>
      </c>
      <c r="B414" s="29">
        <v>0</v>
      </c>
      <c r="C414" s="29">
        <v>0</v>
      </c>
    </row>
    <row r="415" spans="1:3">
      <c r="A415" s="29">
        <v>0</v>
      </c>
      <c r="B415" s="29">
        <v>0</v>
      </c>
      <c r="C415" s="29">
        <v>0</v>
      </c>
    </row>
    <row r="416" spans="1:3">
      <c r="A416" s="29">
        <v>0</v>
      </c>
      <c r="B416" s="29">
        <v>0</v>
      </c>
      <c r="C416" s="29">
        <v>0</v>
      </c>
    </row>
    <row r="417" spans="1:3">
      <c r="A417" s="29">
        <v>0</v>
      </c>
      <c r="B417" s="29">
        <v>0</v>
      </c>
      <c r="C417" s="29">
        <v>0</v>
      </c>
    </row>
    <row r="418" spans="1:3">
      <c r="A418" s="29">
        <v>0</v>
      </c>
      <c r="B418" s="29">
        <v>0</v>
      </c>
      <c r="C418" s="29">
        <v>0</v>
      </c>
    </row>
    <row r="419" spans="1:3">
      <c r="A419" s="29">
        <v>0</v>
      </c>
      <c r="B419" s="29">
        <v>0</v>
      </c>
      <c r="C419" s="29">
        <v>0</v>
      </c>
    </row>
    <row r="420" spans="1:3">
      <c r="A420" s="29">
        <v>0</v>
      </c>
      <c r="B420" s="29">
        <v>0</v>
      </c>
      <c r="C420" s="29">
        <v>0</v>
      </c>
    </row>
    <row r="421" spans="1:3">
      <c r="A421" s="29">
        <v>0</v>
      </c>
      <c r="B421" s="29">
        <v>0</v>
      </c>
      <c r="C421" s="29">
        <v>0</v>
      </c>
    </row>
    <row r="422" spans="1:3">
      <c r="A422" s="29">
        <v>0</v>
      </c>
      <c r="B422" s="29">
        <v>0</v>
      </c>
      <c r="C422" s="29">
        <v>0</v>
      </c>
    </row>
    <row r="423" spans="1:3">
      <c r="A423" s="29">
        <v>0</v>
      </c>
      <c r="B423" s="29">
        <v>0</v>
      </c>
      <c r="C423" s="29">
        <v>0</v>
      </c>
    </row>
    <row r="424" spans="1:3">
      <c r="A424" s="29">
        <v>0</v>
      </c>
      <c r="B424" s="29">
        <v>0</v>
      </c>
      <c r="C424" s="29">
        <v>0</v>
      </c>
    </row>
    <row r="425" spans="1:3">
      <c r="A425" s="29">
        <v>0</v>
      </c>
      <c r="B425" s="29">
        <v>0</v>
      </c>
      <c r="C425" s="29">
        <v>0</v>
      </c>
    </row>
    <row r="426" spans="1:3">
      <c r="A426" s="29">
        <v>0</v>
      </c>
      <c r="B426" s="29">
        <v>0</v>
      </c>
      <c r="C426" s="29">
        <v>0</v>
      </c>
    </row>
    <row r="427" spans="1:3">
      <c r="A427" s="29">
        <v>0</v>
      </c>
      <c r="B427" s="29">
        <v>0</v>
      </c>
      <c r="C427" s="29">
        <v>0</v>
      </c>
    </row>
    <row r="428" spans="1:3">
      <c r="A428" s="29">
        <v>0</v>
      </c>
      <c r="B428" s="29">
        <v>0</v>
      </c>
      <c r="C428" s="29">
        <v>0</v>
      </c>
    </row>
    <row r="429" spans="1:3">
      <c r="A429" s="29">
        <v>0</v>
      </c>
      <c r="B429" s="29">
        <v>0</v>
      </c>
      <c r="C429" s="29">
        <v>0</v>
      </c>
    </row>
    <row r="430" spans="1:3">
      <c r="A430" s="29">
        <v>0</v>
      </c>
      <c r="B430" s="29">
        <v>0</v>
      </c>
      <c r="C430" s="29">
        <v>0</v>
      </c>
    </row>
    <row r="431" spans="1:3">
      <c r="A431" s="29">
        <v>0</v>
      </c>
      <c r="B431" s="29">
        <v>0</v>
      </c>
      <c r="C431" s="29">
        <v>0</v>
      </c>
    </row>
    <row r="432" spans="1:3">
      <c r="A432" s="29">
        <v>0</v>
      </c>
      <c r="B432" s="29">
        <v>0</v>
      </c>
      <c r="C432" s="29">
        <v>0</v>
      </c>
    </row>
    <row r="433" spans="1:3">
      <c r="A433" s="29">
        <v>0</v>
      </c>
      <c r="B433" s="29">
        <v>0</v>
      </c>
      <c r="C433" s="29">
        <v>0</v>
      </c>
    </row>
    <row r="434" spans="1:3">
      <c r="A434" s="29">
        <v>0</v>
      </c>
      <c r="B434" s="29">
        <v>0</v>
      </c>
      <c r="C434" s="29">
        <v>0</v>
      </c>
    </row>
    <row r="435" spans="1:3">
      <c r="A435" s="29">
        <v>0</v>
      </c>
      <c r="B435" s="29">
        <v>0</v>
      </c>
      <c r="C435" s="29">
        <v>0</v>
      </c>
    </row>
    <row r="436" spans="1:3">
      <c r="A436" s="29">
        <v>0</v>
      </c>
      <c r="B436" s="29">
        <v>0</v>
      </c>
      <c r="C436" s="29">
        <v>0</v>
      </c>
    </row>
    <row r="437" spans="1:3">
      <c r="A437" s="29">
        <v>0</v>
      </c>
      <c r="B437" s="29">
        <v>0</v>
      </c>
      <c r="C437" s="29">
        <v>0</v>
      </c>
    </row>
    <row r="438" spans="1:3">
      <c r="A438" s="29">
        <v>0</v>
      </c>
      <c r="B438" s="29">
        <v>0</v>
      </c>
      <c r="C438" s="29">
        <v>0</v>
      </c>
    </row>
    <row r="439" spans="1:3">
      <c r="A439" s="29">
        <v>0</v>
      </c>
      <c r="B439" s="29">
        <v>0</v>
      </c>
      <c r="C439" s="29">
        <v>0</v>
      </c>
    </row>
    <row r="440" spans="1:3">
      <c r="A440" s="29">
        <v>0</v>
      </c>
      <c r="B440" s="29">
        <v>0</v>
      </c>
      <c r="C440" s="29">
        <v>0</v>
      </c>
    </row>
    <row r="441" spans="1:3">
      <c r="A441" s="29">
        <v>0</v>
      </c>
      <c r="B441" s="29">
        <v>0</v>
      </c>
      <c r="C441" s="29">
        <v>0</v>
      </c>
    </row>
    <row r="442" spans="1:3">
      <c r="A442" s="29">
        <v>0</v>
      </c>
      <c r="B442" s="29">
        <v>0</v>
      </c>
      <c r="C442" s="29">
        <v>0</v>
      </c>
    </row>
    <row r="443" spans="1:3">
      <c r="A443" s="29">
        <v>0</v>
      </c>
      <c r="B443" s="29">
        <v>0</v>
      </c>
      <c r="C443" s="29">
        <v>0</v>
      </c>
    </row>
    <row r="444" spans="1:3">
      <c r="A444" s="29">
        <v>0</v>
      </c>
      <c r="B444" s="29">
        <v>0</v>
      </c>
      <c r="C444" s="29">
        <v>0</v>
      </c>
    </row>
    <row r="445" spans="1:3">
      <c r="A445" s="29">
        <v>0</v>
      </c>
      <c r="B445" s="29">
        <v>0</v>
      </c>
      <c r="C445" s="29">
        <v>0</v>
      </c>
    </row>
    <row r="446" spans="1:3">
      <c r="A446" s="29">
        <v>0</v>
      </c>
      <c r="B446" s="29">
        <v>0</v>
      </c>
      <c r="C446" s="29">
        <v>0</v>
      </c>
    </row>
    <row r="447" spans="1:3">
      <c r="A447" s="29">
        <v>0</v>
      </c>
      <c r="B447" s="29">
        <v>0</v>
      </c>
      <c r="C447" s="29">
        <v>0</v>
      </c>
    </row>
    <row r="448" spans="1:3">
      <c r="A448" s="29">
        <v>0</v>
      </c>
      <c r="B448" s="29">
        <v>0</v>
      </c>
      <c r="C448" s="29">
        <v>0</v>
      </c>
    </row>
    <row r="449" spans="1:3">
      <c r="A449" s="29">
        <v>0</v>
      </c>
      <c r="B449" s="29">
        <v>0</v>
      </c>
      <c r="C449" s="29">
        <v>0</v>
      </c>
    </row>
    <row r="450" spans="1:3">
      <c r="A450" s="29">
        <v>0</v>
      </c>
      <c r="B450" s="29">
        <v>0</v>
      </c>
      <c r="C450" s="29">
        <v>0</v>
      </c>
    </row>
    <row r="451" spans="1:3">
      <c r="A451" s="29">
        <v>0</v>
      </c>
      <c r="B451" s="29">
        <v>0</v>
      </c>
      <c r="C451" s="29">
        <v>0</v>
      </c>
    </row>
    <row r="452" spans="1:3">
      <c r="A452" s="29">
        <v>0</v>
      </c>
      <c r="B452" s="29">
        <v>0</v>
      </c>
      <c r="C452" s="29">
        <v>0</v>
      </c>
    </row>
    <row r="453" spans="1:3">
      <c r="A453" s="29">
        <v>0</v>
      </c>
      <c r="B453" s="29">
        <v>0</v>
      </c>
      <c r="C453" s="29">
        <v>0</v>
      </c>
    </row>
    <row r="454" spans="1:3">
      <c r="A454" s="29">
        <v>0</v>
      </c>
      <c r="B454" s="29">
        <v>0</v>
      </c>
      <c r="C454" s="29">
        <v>0</v>
      </c>
    </row>
    <row r="455" spans="1:3">
      <c r="A455" s="29">
        <v>0</v>
      </c>
      <c r="B455" s="29">
        <v>0</v>
      </c>
      <c r="C455" s="29">
        <v>0</v>
      </c>
    </row>
    <row r="456" spans="1:3">
      <c r="A456" s="29">
        <v>0</v>
      </c>
      <c r="B456" s="29">
        <v>0</v>
      </c>
      <c r="C456" s="29">
        <v>0</v>
      </c>
    </row>
    <row r="457" spans="1:3">
      <c r="A457" s="29">
        <v>0</v>
      </c>
      <c r="B457" s="29">
        <v>0</v>
      </c>
      <c r="C457" s="29">
        <v>0</v>
      </c>
    </row>
    <row r="458" spans="1:3">
      <c r="A458" s="29">
        <v>0</v>
      </c>
      <c r="B458" s="29">
        <v>0</v>
      </c>
      <c r="C458" s="29">
        <v>0</v>
      </c>
    </row>
    <row r="459" spans="1:3">
      <c r="A459" s="29">
        <v>0</v>
      </c>
      <c r="B459" s="29">
        <v>0</v>
      </c>
      <c r="C459" s="29">
        <v>0</v>
      </c>
    </row>
    <row r="460" spans="1:3">
      <c r="A460" s="29">
        <v>0</v>
      </c>
      <c r="B460" s="29">
        <v>0</v>
      </c>
      <c r="C460" s="29">
        <v>0</v>
      </c>
    </row>
    <row r="461" spans="1:3">
      <c r="A461" s="29">
        <v>0</v>
      </c>
      <c r="B461" s="29">
        <v>0</v>
      </c>
      <c r="C461" s="29">
        <v>0</v>
      </c>
    </row>
    <row r="462" spans="1:3">
      <c r="A462" s="29">
        <v>0</v>
      </c>
      <c r="B462" s="29">
        <v>0</v>
      </c>
      <c r="C462" s="29">
        <v>0</v>
      </c>
    </row>
    <row r="463" spans="1:3">
      <c r="A463" s="29">
        <v>0</v>
      </c>
      <c r="B463" s="29">
        <v>0</v>
      </c>
      <c r="C463" s="29">
        <v>0</v>
      </c>
    </row>
    <row r="464" spans="1:3">
      <c r="A464" s="29">
        <v>0</v>
      </c>
      <c r="B464" s="29">
        <v>0</v>
      </c>
      <c r="C464" s="29">
        <v>0</v>
      </c>
    </row>
    <row r="465" spans="1:3">
      <c r="A465" s="29">
        <v>0</v>
      </c>
      <c r="B465" s="29">
        <v>0</v>
      </c>
      <c r="C465" s="29">
        <v>0</v>
      </c>
    </row>
    <row r="466" spans="1:3">
      <c r="A466" s="29">
        <v>0</v>
      </c>
      <c r="B466" s="29">
        <v>0</v>
      </c>
      <c r="C466" s="29">
        <v>0</v>
      </c>
    </row>
    <row r="467" spans="1:3">
      <c r="A467" s="29">
        <v>0</v>
      </c>
      <c r="B467" s="29">
        <v>0</v>
      </c>
      <c r="C467" s="29">
        <v>0</v>
      </c>
    </row>
    <row r="468" spans="1:3">
      <c r="A468" s="29">
        <v>0</v>
      </c>
      <c r="B468" s="29">
        <v>0</v>
      </c>
      <c r="C468" s="29">
        <v>0</v>
      </c>
    </row>
    <row r="469" spans="1:3">
      <c r="A469" s="29">
        <v>0</v>
      </c>
      <c r="B469" s="29">
        <v>0</v>
      </c>
      <c r="C469" s="29">
        <v>0</v>
      </c>
    </row>
    <row r="470" spans="1:3">
      <c r="A470" s="29">
        <v>0</v>
      </c>
      <c r="B470" s="29">
        <v>0</v>
      </c>
      <c r="C470" s="29">
        <v>0</v>
      </c>
    </row>
    <row r="471" spans="1:3">
      <c r="A471" s="29">
        <v>0</v>
      </c>
      <c r="B471" s="29">
        <v>0</v>
      </c>
      <c r="C471" s="29">
        <v>0</v>
      </c>
    </row>
    <row r="472" spans="1:3">
      <c r="A472" s="29">
        <v>0</v>
      </c>
      <c r="B472" s="29">
        <v>0</v>
      </c>
      <c r="C472" s="29">
        <v>0</v>
      </c>
    </row>
    <row r="473" spans="1:3">
      <c r="A473" s="29">
        <v>0</v>
      </c>
      <c r="B473" s="29">
        <v>0</v>
      </c>
      <c r="C473" s="29">
        <v>0</v>
      </c>
    </row>
    <row r="474" spans="1:3">
      <c r="A474" s="29">
        <v>0</v>
      </c>
      <c r="B474" s="29">
        <v>0</v>
      </c>
      <c r="C474" s="29">
        <v>0</v>
      </c>
    </row>
    <row r="475" spans="1:3">
      <c r="A475" s="29">
        <v>0</v>
      </c>
      <c r="B475" s="29">
        <v>0</v>
      </c>
      <c r="C475" s="29">
        <v>0</v>
      </c>
    </row>
    <row r="476" spans="1:3">
      <c r="A476" s="29">
        <v>0</v>
      </c>
      <c r="B476" s="29">
        <v>0</v>
      </c>
      <c r="C476" s="29">
        <v>0</v>
      </c>
    </row>
    <row r="477" spans="1:3">
      <c r="A477" s="29">
        <v>0</v>
      </c>
      <c r="B477" s="29">
        <v>0</v>
      </c>
      <c r="C477" s="29">
        <v>0</v>
      </c>
    </row>
    <row r="478" spans="1:3">
      <c r="A478" s="29">
        <v>0</v>
      </c>
      <c r="B478" s="29">
        <v>0</v>
      </c>
      <c r="C478" s="29">
        <v>0</v>
      </c>
    </row>
    <row r="479" spans="1:3">
      <c r="A479" s="29">
        <v>0</v>
      </c>
      <c r="B479" s="29">
        <v>0</v>
      </c>
      <c r="C479" s="29">
        <v>0</v>
      </c>
    </row>
    <row r="480" spans="1:3">
      <c r="A480" s="29">
        <v>0</v>
      </c>
      <c r="B480" s="29">
        <v>0</v>
      </c>
      <c r="C480" s="29">
        <v>0</v>
      </c>
    </row>
    <row r="481" spans="1:3">
      <c r="A481" s="29">
        <v>0</v>
      </c>
      <c r="B481" s="29">
        <v>0</v>
      </c>
      <c r="C481" s="29">
        <v>0</v>
      </c>
    </row>
    <row r="482" spans="1:3">
      <c r="A482" s="29">
        <v>0</v>
      </c>
      <c r="B482" s="29">
        <v>0</v>
      </c>
      <c r="C482" s="29">
        <v>0</v>
      </c>
    </row>
    <row r="483" spans="1:3">
      <c r="A483" s="29">
        <v>0</v>
      </c>
      <c r="B483" s="29">
        <v>0</v>
      </c>
      <c r="C483" s="29">
        <v>0</v>
      </c>
    </row>
    <row r="484" spans="1:3">
      <c r="A484" s="29">
        <v>0</v>
      </c>
      <c r="B484" s="29">
        <v>0</v>
      </c>
      <c r="C484" s="29">
        <v>0</v>
      </c>
    </row>
    <row r="485" spans="1:3">
      <c r="A485" s="29">
        <v>0</v>
      </c>
      <c r="B485" s="29">
        <v>0</v>
      </c>
      <c r="C485" s="29">
        <v>0</v>
      </c>
    </row>
    <row r="486" spans="1:3">
      <c r="A486" s="29">
        <v>0</v>
      </c>
      <c r="B486" s="29">
        <v>0</v>
      </c>
      <c r="C486" s="29">
        <v>0</v>
      </c>
    </row>
    <row r="487" spans="1:3">
      <c r="A487" s="29">
        <v>0</v>
      </c>
      <c r="B487" s="29">
        <v>0</v>
      </c>
      <c r="C487" s="29">
        <v>0</v>
      </c>
    </row>
    <row r="488" spans="1:3">
      <c r="A488" s="29">
        <v>0</v>
      </c>
      <c r="B488" s="29">
        <v>0</v>
      </c>
      <c r="C488" s="29">
        <v>0</v>
      </c>
    </row>
    <row r="489" spans="1:3">
      <c r="A489" s="29">
        <v>0</v>
      </c>
      <c r="B489" s="29">
        <v>0</v>
      </c>
      <c r="C489" s="29">
        <v>0</v>
      </c>
    </row>
    <row r="490" spans="1:3">
      <c r="A490" s="29">
        <v>0</v>
      </c>
      <c r="B490" s="29">
        <v>0</v>
      </c>
      <c r="C490" s="29">
        <v>0</v>
      </c>
    </row>
    <row r="491" spans="1:3">
      <c r="A491" s="29">
        <v>0</v>
      </c>
      <c r="B491" s="29">
        <v>0</v>
      </c>
      <c r="C491" s="29">
        <v>0</v>
      </c>
    </row>
    <row r="492" spans="1:3">
      <c r="A492" s="29">
        <v>0</v>
      </c>
      <c r="B492" s="29">
        <v>0</v>
      </c>
      <c r="C492" s="29">
        <v>0</v>
      </c>
    </row>
    <row r="493" spans="1:3">
      <c r="A493" s="29">
        <v>0</v>
      </c>
      <c r="B493" s="29">
        <v>0</v>
      </c>
      <c r="C493" s="29">
        <v>0</v>
      </c>
    </row>
    <row r="494" spans="1:3">
      <c r="A494" s="29">
        <v>0</v>
      </c>
      <c r="B494" s="29">
        <v>0</v>
      </c>
      <c r="C494" s="29">
        <v>0</v>
      </c>
    </row>
    <row r="495" spans="1:3">
      <c r="A495" s="29">
        <v>0</v>
      </c>
      <c r="B495" s="29">
        <v>0</v>
      </c>
      <c r="C495" s="29">
        <v>0</v>
      </c>
    </row>
    <row r="496" spans="1:3">
      <c r="A496" s="29">
        <v>0</v>
      </c>
      <c r="B496" s="29">
        <v>0</v>
      </c>
      <c r="C496" s="29">
        <v>0</v>
      </c>
    </row>
    <row r="497" spans="1:3">
      <c r="A497" s="29">
        <v>0</v>
      </c>
      <c r="B497" s="29">
        <v>0</v>
      </c>
      <c r="C497" s="29">
        <v>0</v>
      </c>
    </row>
    <row r="498" spans="1:3">
      <c r="A498" s="29">
        <v>0</v>
      </c>
      <c r="B498" s="29">
        <v>0</v>
      </c>
      <c r="C498" s="29">
        <v>0</v>
      </c>
    </row>
    <row r="499" spans="1:3">
      <c r="A499" s="29">
        <v>0</v>
      </c>
      <c r="B499" s="29">
        <v>0</v>
      </c>
      <c r="C499" s="29">
        <v>0</v>
      </c>
    </row>
    <row r="500" spans="1:3">
      <c r="A500" s="29">
        <v>0</v>
      </c>
      <c r="B500" s="29">
        <v>0</v>
      </c>
      <c r="C500" s="29">
        <v>0</v>
      </c>
    </row>
    <row r="501" spans="1:3">
      <c r="A501" s="29">
        <v>0</v>
      </c>
      <c r="B501" s="29">
        <v>0</v>
      </c>
      <c r="C501" s="29">
        <v>0</v>
      </c>
    </row>
    <row r="502" spans="1:3">
      <c r="A502" s="29">
        <v>0</v>
      </c>
      <c r="B502" s="29">
        <v>0</v>
      </c>
      <c r="C502" s="29">
        <v>0</v>
      </c>
    </row>
    <row r="503" spans="1:3">
      <c r="A503" s="29">
        <v>0</v>
      </c>
      <c r="B503" s="29">
        <v>0</v>
      </c>
      <c r="C503" s="29">
        <v>0</v>
      </c>
    </row>
    <row r="504" spans="1:3">
      <c r="A504" s="29">
        <v>0</v>
      </c>
      <c r="B504" s="29">
        <v>0</v>
      </c>
      <c r="C504" s="29">
        <v>0</v>
      </c>
    </row>
    <row r="505" spans="1:3">
      <c r="A505" s="29">
        <v>0</v>
      </c>
      <c r="B505" s="29">
        <v>0</v>
      </c>
      <c r="C505" s="29">
        <v>0</v>
      </c>
    </row>
    <row r="506" spans="1:3">
      <c r="A506" s="29">
        <v>0</v>
      </c>
      <c r="B506" s="29">
        <v>0</v>
      </c>
      <c r="C506" s="29">
        <v>0</v>
      </c>
    </row>
    <row r="507" spans="1:3">
      <c r="A507" s="29">
        <v>0</v>
      </c>
      <c r="B507" s="29">
        <v>0</v>
      </c>
      <c r="C507" s="29">
        <v>0</v>
      </c>
    </row>
    <row r="508" spans="1:3">
      <c r="A508" s="29">
        <v>0</v>
      </c>
      <c r="B508" s="29">
        <v>0</v>
      </c>
      <c r="C508" s="29">
        <v>0</v>
      </c>
    </row>
    <row r="509" spans="1:3">
      <c r="A509" s="29">
        <v>0</v>
      </c>
      <c r="B509" s="29">
        <v>0</v>
      </c>
      <c r="C509" s="29">
        <v>0</v>
      </c>
    </row>
    <row r="510" spans="1:3">
      <c r="A510" s="29">
        <v>0</v>
      </c>
      <c r="B510" s="29">
        <v>0</v>
      </c>
      <c r="C510" s="29">
        <v>0</v>
      </c>
    </row>
    <row r="511" spans="1:3">
      <c r="A511" s="29">
        <v>0</v>
      </c>
      <c r="B511" s="29">
        <v>0</v>
      </c>
      <c r="C511" s="29">
        <v>0</v>
      </c>
    </row>
    <row r="512" spans="1:3">
      <c r="A512" s="29">
        <v>0</v>
      </c>
      <c r="B512" s="29">
        <v>0</v>
      </c>
      <c r="C512" s="29">
        <v>0</v>
      </c>
    </row>
    <row r="513" spans="1:3">
      <c r="A513" s="29">
        <v>0</v>
      </c>
      <c r="B513" s="29">
        <v>0</v>
      </c>
      <c r="C513" s="29">
        <v>0</v>
      </c>
    </row>
    <row r="514" spans="1:3">
      <c r="A514" s="29">
        <v>0</v>
      </c>
      <c r="B514" s="29">
        <v>0</v>
      </c>
      <c r="C514" s="29">
        <v>0</v>
      </c>
    </row>
    <row r="515" spans="1:3">
      <c r="A515" s="29">
        <v>0</v>
      </c>
      <c r="B515" s="29">
        <v>0</v>
      </c>
      <c r="C515" s="29">
        <v>0</v>
      </c>
    </row>
    <row r="516" spans="1:3">
      <c r="A516" s="29">
        <v>0</v>
      </c>
      <c r="B516" s="29">
        <v>0</v>
      </c>
      <c r="C516" s="29">
        <v>0</v>
      </c>
    </row>
    <row r="517" spans="1:3">
      <c r="A517" s="29">
        <v>0</v>
      </c>
      <c r="B517" s="29">
        <v>0</v>
      </c>
      <c r="C517" s="29">
        <v>0</v>
      </c>
    </row>
    <row r="518" spans="1:3">
      <c r="A518" s="29">
        <v>0</v>
      </c>
      <c r="B518" s="29">
        <v>0</v>
      </c>
      <c r="C518" s="29">
        <v>0</v>
      </c>
    </row>
    <row r="519" spans="1:3">
      <c r="A519" s="29">
        <v>0</v>
      </c>
      <c r="B519" s="29">
        <v>0</v>
      </c>
      <c r="C519" s="29">
        <v>0</v>
      </c>
    </row>
    <row r="520" spans="1:3">
      <c r="A520" s="29">
        <v>0</v>
      </c>
      <c r="B520" s="29">
        <v>0</v>
      </c>
      <c r="C520" s="29">
        <v>0</v>
      </c>
    </row>
    <row r="521" spans="1:3">
      <c r="A521" s="29">
        <v>0</v>
      </c>
      <c r="B521" s="29">
        <v>0</v>
      </c>
      <c r="C521" s="29">
        <v>0</v>
      </c>
    </row>
    <row r="522" spans="1:3">
      <c r="A522" s="29">
        <v>0</v>
      </c>
      <c r="B522" s="29">
        <v>0</v>
      </c>
      <c r="C522" s="29">
        <v>0</v>
      </c>
    </row>
    <row r="523" spans="1:3">
      <c r="A523" s="29">
        <v>0</v>
      </c>
      <c r="B523" s="29">
        <v>0</v>
      </c>
      <c r="C523" s="29">
        <v>0</v>
      </c>
    </row>
    <row r="524" spans="1:3">
      <c r="A524" s="29">
        <v>0</v>
      </c>
      <c r="B524" s="29">
        <v>0</v>
      </c>
      <c r="C524" s="29">
        <v>0</v>
      </c>
    </row>
    <row r="525" spans="1:3">
      <c r="A525" s="29">
        <v>0</v>
      </c>
      <c r="B525" s="29">
        <v>0</v>
      </c>
      <c r="C525" s="29">
        <v>0</v>
      </c>
    </row>
    <row r="526" spans="1:3">
      <c r="A526" s="29">
        <v>0</v>
      </c>
      <c r="B526" s="29">
        <v>0</v>
      </c>
      <c r="C526" s="29">
        <v>0</v>
      </c>
    </row>
    <row r="527" spans="1:3">
      <c r="A527" s="29">
        <v>0</v>
      </c>
      <c r="B527" s="29">
        <v>0</v>
      </c>
      <c r="C527" s="29">
        <v>0</v>
      </c>
    </row>
    <row r="528" spans="1:3">
      <c r="A528" s="29">
        <v>0</v>
      </c>
      <c r="B528" s="29">
        <v>0</v>
      </c>
      <c r="C528" s="29">
        <v>0</v>
      </c>
    </row>
    <row r="529" spans="1:3">
      <c r="A529" s="29">
        <v>0</v>
      </c>
      <c r="B529" s="29">
        <v>0</v>
      </c>
      <c r="C529" s="29">
        <v>0</v>
      </c>
    </row>
    <row r="530" spans="1:3">
      <c r="A530" s="29">
        <v>0</v>
      </c>
      <c r="B530" s="29">
        <v>0</v>
      </c>
      <c r="C530" s="29">
        <v>0</v>
      </c>
    </row>
    <row r="531" spans="1:3">
      <c r="A531" s="29">
        <v>0</v>
      </c>
      <c r="B531" s="29">
        <v>0</v>
      </c>
      <c r="C531" s="29">
        <v>0</v>
      </c>
    </row>
    <row r="532" spans="1:3">
      <c r="A532" s="29">
        <v>0</v>
      </c>
      <c r="B532" s="29">
        <v>0</v>
      </c>
      <c r="C532" s="29">
        <v>0</v>
      </c>
    </row>
    <row r="533" spans="1:3">
      <c r="A533" s="29">
        <v>0</v>
      </c>
      <c r="B533" s="29">
        <v>0</v>
      </c>
      <c r="C533" s="29">
        <v>0</v>
      </c>
    </row>
    <row r="534" spans="1:3">
      <c r="A534" s="29">
        <v>0</v>
      </c>
      <c r="B534" s="29">
        <v>0</v>
      </c>
      <c r="C534" s="29">
        <v>0</v>
      </c>
    </row>
    <row r="535" spans="1:3">
      <c r="A535" s="29">
        <v>0</v>
      </c>
      <c r="B535" s="29">
        <v>0</v>
      </c>
      <c r="C535" s="29">
        <v>0</v>
      </c>
    </row>
    <row r="536" spans="1:3">
      <c r="A536" s="29">
        <v>0</v>
      </c>
      <c r="B536" s="29">
        <v>0</v>
      </c>
      <c r="C536" s="29">
        <v>0</v>
      </c>
    </row>
    <row r="537" spans="1:3">
      <c r="A537" s="29">
        <v>0</v>
      </c>
      <c r="B537" s="29">
        <v>0</v>
      </c>
      <c r="C537" s="29">
        <v>0</v>
      </c>
    </row>
    <row r="538" spans="1:3">
      <c r="A538" s="29">
        <v>0</v>
      </c>
      <c r="B538" s="29">
        <v>0</v>
      </c>
      <c r="C538" s="29">
        <v>0</v>
      </c>
    </row>
    <row r="539" spans="1:3">
      <c r="A539" s="29">
        <v>0</v>
      </c>
      <c r="B539" s="29">
        <v>0</v>
      </c>
      <c r="C539" s="29">
        <v>0</v>
      </c>
    </row>
    <row r="540" spans="1:3">
      <c r="A540" s="29">
        <v>0</v>
      </c>
      <c r="B540" s="29">
        <v>0</v>
      </c>
      <c r="C540" s="29">
        <v>0</v>
      </c>
    </row>
    <row r="541" spans="1:3">
      <c r="A541" s="29">
        <v>0</v>
      </c>
      <c r="B541" s="29">
        <v>0</v>
      </c>
      <c r="C541" s="29">
        <v>0</v>
      </c>
    </row>
    <row r="542" spans="1:3">
      <c r="A542" s="29">
        <v>0</v>
      </c>
      <c r="B542" s="29">
        <v>0</v>
      </c>
      <c r="C542" s="29">
        <v>0</v>
      </c>
    </row>
    <row r="543" spans="1:3">
      <c r="A543" s="29">
        <v>0</v>
      </c>
      <c r="B543" s="29">
        <v>0</v>
      </c>
      <c r="C543" s="29">
        <v>0</v>
      </c>
    </row>
    <row r="544" spans="1:3">
      <c r="A544" s="29">
        <v>0</v>
      </c>
      <c r="B544" s="29">
        <v>0</v>
      </c>
      <c r="C544" s="29">
        <v>0</v>
      </c>
    </row>
    <row r="545" spans="1:3">
      <c r="A545" s="29">
        <v>0</v>
      </c>
      <c r="B545" s="29">
        <v>0</v>
      </c>
      <c r="C545" s="29">
        <v>0</v>
      </c>
    </row>
    <row r="546" spans="1:3">
      <c r="A546" s="29">
        <v>0</v>
      </c>
      <c r="B546" s="29">
        <v>0</v>
      </c>
      <c r="C546" s="29">
        <v>0</v>
      </c>
    </row>
    <row r="547" spans="1:3">
      <c r="A547" s="29">
        <v>0</v>
      </c>
      <c r="B547" s="29">
        <v>0</v>
      </c>
      <c r="C547" s="29">
        <v>0</v>
      </c>
    </row>
    <row r="548" spans="1:3">
      <c r="A548" s="29">
        <v>0</v>
      </c>
      <c r="B548" s="29">
        <v>0</v>
      </c>
      <c r="C548" s="29">
        <v>0</v>
      </c>
    </row>
    <row r="549" spans="1:3">
      <c r="A549" s="29">
        <v>0</v>
      </c>
      <c r="B549" s="29">
        <v>0</v>
      </c>
      <c r="C549" s="29">
        <v>0</v>
      </c>
    </row>
    <row r="550" spans="1:3">
      <c r="A550" s="29">
        <v>0</v>
      </c>
      <c r="B550" s="29">
        <v>0</v>
      </c>
      <c r="C550" s="29">
        <v>0</v>
      </c>
    </row>
    <row r="551" spans="1:3">
      <c r="A551" s="29">
        <v>0</v>
      </c>
      <c r="B551" s="29">
        <v>0</v>
      </c>
      <c r="C551" s="29">
        <v>0</v>
      </c>
    </row>
    <row r="552" spans="1:3">
      <c r="A552" s="29">
        <v>0</v>
      </c>
      <c r="B552" s="29">
        <v>0</v>
      </c>
      <c r="C552" s="29">
        <v>0</v>
      </c>
    </row>
    <row r="553" spans="1:3">
      <c r="A553" s="29">
        <v>0</v>
      </c>
      <c r="B553" s="29">
        <v>0</v>
      </c>
      <c r="C553" s="29">
        <v>0</v>
      </c>
    </row>
    <row r="554" spans="1:3">
      <c r="A554" s="29">
        <v>0</v>
      </c>
      <c r="B554" s="29">
        <v>0</v>
      </c>
      <c r="C554" s="29">
        <v>0</v>
      </c>
    </row>
    <row r="555" spans="1:3">
      <c r="A555" s="29">
        <v>0</v>
      </c>
      <c r="B555" s="29">
        <v>0</v>
      </c>
      <c r="C555" s="29">
        <v>0</v>
      </c>
    </row>
    <row r="556" spans="1:3">
      <c r="A556" s="29">
        <v>0</v>
      </c>
      <c r="B556" s="29">
        <v>0</v>
      </c>
      <c r="C556" s="29">
        <v>0</v>
      </c>
    </row>
    <row r="557" spans="1:3">
      <c r="A557" s="29">
        <v>0</v>
      </c>
      <c r="B557" s="29">
        <v>0</v>
      </c>
      <c r="C557" s="29">
        <v>0</v>
      </c>
    </row>
    <row r="558" spans="1:3">
      <c r="A558" s="29">
        <v>0</v>
      </c>
      <c r="B558" s="29">
        <v>0</v>
      </c>
      <c r="C558" s="29">
        <v>0</v>
      </c>
    </row>
    <row r="559" spans="1:3">
      <c r="A559" s="29">
        <v>0</v>
      </c>
      <c r="B559" s="29">
        <v>0</v>
      </c>
      <c r="C559" s="29">
        <v>0</v>
      </c>
    </row>
    <row r="560" spans="1:3">
      <c r="A560" s="29">
        <v>0</v>
      </c>
      <c r="B560" s="29">
        <v>0</v>
      </c>
      <c r="C560" s="29">
        <v>0</v>
      </c>
    </row>
    <row r="561" spans="1:3">
      <c r="A561" s="29">
        <v>0</v>
      </c>
      <c r="B561" s="29">
        <v>0</v>
      </c>
      <c r="C561" s="29">
        <v>0</v>
      </c>
    </row>
    <row r="562" spans="1:3">
      <c r="A562" s="29">
        <v>0</v>
      </c>
      <c r="B562" s="29">
        <v>0</v>
      </c>
      <c r="C562" s="29">
        <v>0</v>
      </c>
    </row>
    <row r="563" spans="1:3">
      <c r="A563" s="29">
        <v>0</v>
      </c>
      <c r="B563" s="29">
        <v>0</v>
      </c>
      <c r="C563" s="29">
        <v>0</v>
      </c>
    </row>
    <row r="564" spans="1:3">
      <c r="A564" s="29">
        <v>0</v>
      </c>
      <c r="B564" s="29">
        <v>0</v>
      </c>
      <c r="C564" s="29">
        <v>0</v>
      </c>
    </row>
    <row r="565" spans="1:3">
      <c r="A565" s="29">
        <v>0</v>
      </c>
      <c r="B565" s="29">
        <v>0</v>
      </c>
      <c r="C565" s="29">
        <v>0</v>
      </c>
    </row>
    <row r="566" spans="1:3">
      <c r="A566" s="29">
        <v>0</v>
      </c>
      <c r="B566" s="29">
        <v>0</v>
      </c>
      <c r="C566" s="29">
        <v>0</v>
      </c>
    </row>
    <row r="567" spans="1:3">
      <c r="A567" s="29">
        <v>0</v>
      </c>
      <c r="B567" s="29">
        <v>0</v>
      </c>
      <c r="C567" s="29">
        <v>0</v>
      </c>
    </row>
    <row r="568" spans="1:3">
      <c r="A568" s="29">
        <v>0</v>
      </c>
      <c r="B568" s="29">
        <v>0</v>
      </c>
      <c r="C568" s="29">
        <v>0</v>
      </c>
    </row>
    <row r="569" spans="1:3">
      <c r="A569" s="29">
        <v>0</v>
      </c>
      <c r="B569" s="29">
        <v>0</v>
      </c>
      <c r="C569" s="29">
        <v>0</v>
      </c>
    </row>
    <row r="570" spans="1:3">
      <c r="A570" s="29">
        <v>0</v>
      </c>
      <c r="B570" s="29">
        <v>0</v>
      </c>
      <c r="C570" s="29">
        <v>0</v>
      </c>
    </row>
    <row r="571" spans="1:3">
      <c r="A571" s="29">
        <v>0</v>
      </c>
      <c r="B571" s="29">
        <v>0</v>
      </c>
      <c r="C571" s="29">
        <v>0</v>
      </c>
    </row>
    <row r="572" spans="1:3">
      <c r="A572" s="29">
        <v>0</v>
      </c>
      <c r="B572" s="29">
        <v>0</v>
      </c>
      <c r="C572" s="29">
        <v>0</v>
      </c>
    </row>
    <row r="573" spans="1:3">
      <c r="A573" s="29">
        <v>0</v>
      </c>
      <c r="B573" s="29">
        <v>0</v>
      </c>
      <c r="C573" s="29">
        <v>0</v>
      </c>
    </row>
    <row r="574" spans="1:3">
      <c r="A574" s="29">
        <v>0</v>
      </c>
      <c r="B574" s="29">
        <v>0</v>
      </c>
      <c r="C574" s="29">
        <v>0</v>
      </c>
    </row>
    <row r="575" spans="1:3">
      <c r="A575" s="29">
        <v>0</v>
      </c>
      <c r="B575" s="29">
        <v>0</v>
      </c>
      <c r="C575" s="29">
        <v>0</v>
      </c>
    </row>
    <row r="576" spans="1:3">
      <c r="A576" s="29">
        <v>0</v>
      </c>
      <c r="B576" s="29">
        <v>0</v>
      </c>
      <c r="C576" s="29">
        <v>0</v>
      </c>
    </row>
    <row r="577" spans="1:3">
      <c r="A577" s="29">
        <v>0</v>
      </c>
      <c r="B577" s="29">
        <v>0</v>
      </c>
      <c r="C577" s="29">
        <v>0</v>
      </c>
    </row>
    <row r="578" spans="1:3">
      <c r="A578" s="29">
        <v>0</v>
      </c>
      <c r="B578" s="29">
        <v>0</v>
      </c>
      <c r="C578" s="29">
        <v>0</v>
      </c>
    </row>
    <row r="579" spans="1:3">
      <c r="A579" s="29">
        <v>0</v>
      </c>
      <c r="B579" s="29">
        <v>0</v>
      </c>
      <c r="C579" s="29">
        <v>0</v>
      </c>
    </row>
    <row r="580" spans="1:3">
      <c r="A580" s="29">
        <v>0</v>
      </c>
      <c r="B580" s="29">
        <v>0</v>
      </c>
      <c r="C580" s="29">
        <v>0</v>
      </c>
    </row>
    <row r="581" spans="1:3">
      <c r="A581" s="29">
        <v>0</v>
      </c>
      <c r="B581" s="29">
        <v>0</v>
      </c>
      <c r="C581" s="29">
        <v>0</v>
      </c>
    </row>
    <row r="582" spans="1:3">
      <c r="A582" s="29">
        <v>0</v>
      </c>
      <c r="B582" s="29">
        <v>0</v>
      </c>
      <c r="C582" s="29">
        <v>0</v>
      </c>
    </row>
    <row r="583" spans="1:3">
      <c r="A583" s="29">
        <v>0</v>
      </c>
      <c r="B583" s="29">
        <v>0</v>
      </c>
      <c r="C583" s="29">
        <v>0</v>
      </c>
    </row>
    <row r="584" spans="1:3">
      <c r="A584" s="29">
        <v>0</v>
      </c>
      <c r="B584" s="29">
        <v>0</v>
      </c>
      <c r="C584" s="29">
        <v>0</v>
      </c>
    </row>
    <row r="585" spans="1:3">
      <c r="A585" s="29">
        <v>0</v>
      </c>
      <c r="B585" s="29">
        <v>0</v>
      </c>
      <c r="C585" s="29">
        <v>0</v>
      </c>
    </row>
    <row r="586" spans="1:3">
      <c r="A586" s="29">
        <v>0</v>
      </c>
      <c r="B586" s="29">
        <v>0</v>
      </c>
      <c r="C586" s="29">
        <v>0</v>
      </c>
    </row>
    <row r="587" spans="1:3">
      <c r="A587" s="29">
        <v>0</v>
      </c>
      <c r="B587" s="29">
        <v>0</v>
      </c>
      <c r="C587" s="29">
        <v>0</v>
      </c>
    </row>
    <row r="588" spans="1:3">
      <c r="A588" s="29">
        <v>0</v>
      </c>
      <c r="B588" s="29">
        <v>0</v>
      </c>
      <c r="C588" s="29">
        <v>0</v>
      </c>
    </row>
    <row r="589" spans="1:3">
      <c r="A589" s="29">
        <v>0</v>
      </c>
      <c r="B589" s="29">
        <v>0</v>
      </c>
      <c r="C589" s="29">
        <v>0</v>
      </c>
    </row>
    <row r="590" spans="1:3">
      <c r="A590" s="29">
        <v>0</v>
      </c>
      <c r="B590" s="29">
        <v>0</v>
      </c>
      <c r="C590" s="29">
        <v>0</v>
      </c>
    </row>
    <row r="591" spans="1:3">
      <c r="A591" s="29">
        <v>0</v>
      </c>
      <c r="B591" s="29">
        <v>0</v>
      </c>
      <c r="C591" s="29">
        <v>0</v>
      </c>
    </row>
    <row r="592" spans="1:3">
      <c r="A592" s="29">
        <v>0</v>
      </c>
      <c r="B592" s="29">
        <v>0</v>
      </c>
      <c r="C592" s="29">
        <v>0</v>
      </c>
    </row>
    <row r="593" spans="1:3">
      <c r="A593" s="29">
        <v>0</v>
      </c>
      <c r="B593" s="29">
        <v>0</v>
      </c>
      <c r="C593" s="29">
        <v>0</v>
      </c>
    </row>
    <row r="594" spans="1:3">
      <c r="A594" s="29">
        <v>0</v>
      </c>
      <c r="B594" s="29">
        <v>0</v>
      </c>
      <c r="C594" s="29">
        <v>0</v>
      </c>
    </row>
    <row r="595" spans="1:3">
      <c r="A595" s="29">
        <v>0</v>
      </c>
      <c r="B595" s="29">
        <v>0</v>
      </c>
      <c r="C595" s="29">
        <v>0</v>
      </c>
    </row>
    <row r="596" spans="1:3">
      <c r="A596" s="29">
        <v>0</v>
      </c>
      <c r="B596" s="29">
        <v>0</v>
      </c>
      <c r="C596" s="29">
        <v>0</v>
      </c>
    </row>
    <row r="597" spans="1:3">
      <c r="A597" s="29">
        <v>0</v>
      </c>
      <c r="B597" s="29">
        <v>0</v>
      </c>
      <c r="C597" s="29">
        <v>0</v>
      </c>
    </row>
    <row r="598" spans="1:3">
      <c r="A598" s="29">
        <v>0</v>
      </c>
      <c r="B598" s="29">
        <v>0</v>
      </c>
      <c r="C598" s="29">
        <v>0</v>
      </c>
    </row>
    <row r="599" spans="1:3">
      <c r="A599" s="29">
        <v>0</v>
      </c>
      <c r="B599" s="29">
        <v>0</v>
      </c>
      <c r="C599" s="29">
        <v>0</v>
      </c>
    </row>
    <row r="600" spans="1:3">
      <c r="A600" s="29">
        <v>0</v>
      </c>
      <c r="B600" s="29">
        <v>0</v>
      </c>
      <c r="C600" s="29">
        <v>0</v>
      </c>
    </row>
    <row r="601" spans="1:3">
      <c r="A601" s="29">
        <v>0</v>
      </c>
      <c r="B601" s="29">
        <v>0</v>
      </c>
      <c r="C601" s="29">
        <v>0</v>
      </c>
    </row>
    <row r="602" spans="1:3">
      <c r="A602" s="29">
        <v>0</v>
      </c>
      <c r="B602" s="29">
        <v>0</v>
      </c>
      <c r="C602" s="29">
        <v>0</v>
      </c>
    </row>
    <row r="603" spans="1:3">
      <c r="A603" s="29">
        <v>0</v>
      </c>
      <c r="B603" s="29">
        <v>0</v>
      </c>
      <c r="C603" s="29">
        <v>0</v>
      </c>
    </row>
    <row r="604" spans="1:3">
      <c r="A604" s="29">
        <v>0</v>
      </c>
      <c r="B604" s="29">
        <v>0</v>
      </c>
      <c r="C604" s="29">
        <v>0</v>
      </c>
    </row>
    <row r="605" spans="1:3">
      <c r="A605" s="29">
        <v>0</v>
      </c>
      <c r="B605" s="29">
        <v>0</v>
      </c>
      <c r="C605" s="29">
        <v>0</v>
      </c>
    </row>
    <row r="606" spans="1:3">
      <c r="A606" s="29">
        <v>0</v>
      </c>
      <c r="B606" s="29">
        <v>0</v>
      </c>
      <c r="C606" s="29">
        <v>0</v>
      </c>
    </row>
    <row r="607" spans="1:3">
      <c r="A607" s="29">
        <v>0</v>
      </c>
      <c r="B607" s="29">
        <v>0</v>
      </c>
      <c r="C607" s="29">
        <v>0</v>
      </c>
    </row>
    <row r="608" spans="1:3">
      <c r="A608" s="29">
        <v>0</v>
      </c>
      <c r="B608" s="29">
        <v>0</v>
      </c>
      <c r="C608" s="29">
        <v>0</v>
      </c>
    </row>
    <row r="609" spans="1:3">
      <c r="A609" s="29">
        <v>0</v>
      </c>
      <c r="B609" s="29">
        <v>0</v>
      </c>
      <c r="C609" s="29">
        <v>0</v>
      </c>
    </row>
    <row r="610" spans="1:3">
      <c r="A610" s="29">
        <v>0</v>
      </c>
      <c r="B610" s="29">
        <v>0</v>
      </c>
      <c r="C610" s="29">
        <v>0</v>
      </c>
    </row>
    <row r="611" spans="1:3">
      <c r="A611" s="29">
        <v>0</v>
      </c>
      <c r="B611" s="29">
        <v>0</v>
      </c>
      <c r="C611" s="29">
        <v>0</v>
      </c>
    </row>
    <row r="612" spans="1:3">
      <c r="A612" s="29">
        <v>0</v>
      </c>
      <c r="B612" s="29">
        <v>0</v>
      </c>
      <c r="C612" s="29">
        <v>0</v>
      </c>
    </row>
    <row r="613" spans="1:3">
      <c r="A613" s="29">
        <v>0</v>
      </c>
      <c r="B613" s="29">
        <v>0</v>
      </c>
      <c r="C613" s="29">
        <v>0</v>
      </c>
    </row>
    <row r="614" spans="1:3">
      <c r="A614" s="29">
        <v>0</v>
      </c>
      <c r="B614" s="29">
        <v>0</v>
      </c>
      <c r="C614" s="29">
        <v>0</v>
      </c>
    </row>
    <row r="615" spans="1:3">
      <c r="A615" s="29">
        <v>0</v>
      </c>
      <c r="B615" s="29">
        <v>0</v>
      </c>
      <c r="C615" s="29">
        <v>0</v>
      </c>
    </row>
    <row r="616" spans="1:3">
      <c r="A616" s="29">
        <v>0</v>
      </c>
      <c r="B616" s="29">
        <v>0</v>
      </c>
      <c r="C616" s="29">
        <v>0</v>
      </c>
    </row>
    <row r="617" spans="1:3">
      <c r="A617" s="29">
        <v>0</v>
      </c>
      <c r="B617" s="29">
        <v>0</v>
      </c>
      <c r="C617" s="29">
        <v>0</v>
      </c>
    </row>
    <row r="618" spans="1:3">
      <c r="A618" s="29">
        <v>0</v>
      </c>
      <c r="B618" s="29">
        <v>0</v>
      </c>
      <c r="C618" s="29">
        <v>0</v>
      </c>
    </row>
    <row r="619" spans="1:3">
      <c r="A619" s="29">
        <v>0</v>
      </c>
      <c r="B619" s="29">
        <v>0</v>
      </c>
      <c r="C619" s="29">
        <v>0</v>
      </c>
    </row>
    <row r="620" spans="1:3">
      <c r="A620" s="29">
        <v>0</v>
      </c>
      <c r="B620" s="29">
        <v>0</v>
      </c>
      <c r="C620" s="29">
        <v>0</v>
      </c>
    </row>
    <row r="621" spans="1:3">
      <c r="A621" s="29">
        <v>0</v>
      </c>
      <c r="B621" s="29">
        <v>0</v>
      </c>
      <c r="C621" s="29">
        <v>0</v>
      </c>
    </row>
    <row r="622" spans="1:3">
      <c r="A622" s="29">
        <v>0</v>
      </c>
      <c r="B622" s="29">
        <v>0</v>
      </c>
      <c r="C622" s="29">
        <v>0</v>
      </c>
    </row>
    <row r="623" spans="1:3">
      <c r="A623" s="29">
        <v>0</v>
      </c>
      <c r="B623" s="29">
        <v>0</v>
      </c>
      <c r="C623" s="29">
        <v>0</v>
      </c>
    </row>
    <row r="624" spans="1:3">
      <c r="A624" s="29">
        <v>0</v>
      </c>
      <c r="B624" s="29">
        <v>0</v>
      </c>
      <c r="C624" s="29">
        <v>0</v>
      </c>
    </row>
    <row r="625" spans="1:3">
      <c r="A625" s="29">
        <v>0</v>
      </c>
      <c r="B625" s="29">
        <v>0</v>
      </c>
      <c r="C625" s="29">
        <v>0</v>
      </c>
    </row>
    <row r="626" spans="1:3">
      <c r="A626" s="29">
        <v>0</v>
      </c>
      <c r="B626" s="29">
        <v>0</v>
      </c>
      <c r="C626" s="29">
        <v>0</v>
      </c>
    </row>
    <row r="627" spans="1:3">
      <c r="A627" s="29">
        <v>0</v>
      </c>
      <c r="B627" s="29">
        <v>0</v>
      </c>
      <c r="C627" s="29">
        <v>0</v>
      </c>
    </row>
    <row r="628" spans="1:3">
      <c r="A628" s="29">
        <v>0</v>
      </c>
      <c r="B628" s="29">
        <v>0</v>
      </c>
      <c r="C628" s="29">
        <v>0</v>
      </c>
    </row>
    <row r="629" spans="1:3">
      <c r="A629" s="29">
        <v>0</v>
      </c>
      <c r="B629" s="29">
        <v>0</v>
      </c>
      <c r="C629" s="29">
        <v>0</v>
      </c>
    </row>
    <row r="630" spans="1:3">
      <c r="A630" s="29">
        <v>0</v>
      </c>
      <c r="B630" s="29">
        <v>0</v>
      </c>
      <c r="C630" s="29">
        <v>0</v>
      </c>
    </row>
    <row r="631" spans="1:3">
      <c r="A631" s="29">
        <v>0</v>
      </c>
      <c r="B631" s="29">
        <v>0</v>
      </c>
      <c r="C631" s="29">
        <v>0</v>
      </c>
    </row>
    <row r="632" spans="1:3">
      <c r="A632" s="29">
        <v>0</v>
      </c>
      <c r="B632" s="29">
        <v>0</v>
      </c>
      <c r="C632" s="29">
        <v>0</v>
      </c>
    </row>
    <row r="633" spans="1:3">
      <c r="A633" s="29">
        <v>0</v>
      </c>
      <c r="B633" s="29">
        <v>0</v>
      </c>
      <c r="C633" s="29">
        <v>0</v>
      </c>
    </row>
    <row r="634" spans="1:3">
      <c r="A634" s="29">
        <v>0</v>
      </c>
      <c r="B634" s="29">
        <v>0</v>
      </c>
      <c r="C634" s="29">
        <v>0</v>
      </c>
    </row>
    <row r="635" spans="1:3">
      <c r="A635" s="29">
        <v>0</v>
      </c>
      <c r="B635" s="29">
        <v>0</v>
      </c>
      <c r="C635" s="29">
        <v>0</v>
      </c>
    </row>
    <row r="636" spans="1:3">
      <c r="A636" s="29">
        <v>0</v>
      </c>
      <c r="B636" s="29">
        <v>0</v>
      </c>
      <c r="C636" s="29">
        <v>0</v>
      </c>
    </row>
    <row r="637" spans="1:3">
      <c r="A637" s="29">
        <v>0</v>
      </c>
      <c r="B637" s="29">
        <v>0</v>
      </c>
      <c r="C637" s="29">
        <v>0</v>
      </c>
    </row>
    <row r="638" spans="1:3">
      <c r="A638" s="29">
        <v>0</v>
      </c>
      <c r="B638" s="29">
        <v>0</v>
      </c>
      <c r="C638" s="29">
        <v>0</v>
      </c>
    </row>
    <row r="639" spans="1:3">
      <c r="A639" s="29">
        <v>0</v>
      </c>
      <c r="B639" s="29">
        <v>0</v>
      </c>
      <c r="C639" s="29">
        <v>0</v>
      </c>
    </row>
    <row r="640" spans="1:3">
      <c r="A640" s="29">
        <v>0</v>
      </c>
      <c r="B640" s="29">
        <v>0</v>
      </c>
      <c r="C640" s="29">
        <v>0</v>
      </c>
    </row>
    <row r="641" spans="1:3">
      <c r="A641" s="29">
        <v>0</v>
      </c>
      <c r="B641" s="29">
        <v>0</v>
      </c>
      <c r="C641" s="29">
        <v>0</v>
      </c>
    </row>
    <row r="642" spans="1:3">
      <c r="A642" s="29">
        <v>0</v>
      </c>
      <c r="B642" s="29">
        <v>0</v>
      </c>
      <c r="C642" s="29">
        <v>0</v>
      </c>
    </row>
    <row r="643" spans="1:3">
      <c r="A643" s="29">
        <v>0</v>
      </c>
      <c r="B643" s="29">
        <v>0</v>
      </c>
      <c r="C643" s="29">
        <v>0</v>
      </c>
    </row>
    <row r="644" spans="1:3">
      <c r="A644" s="29">
        <v>0</v>
      </c>
      <c r="B644" s="29">
        <v>0</v>
      </c>
      <c r="C644" s="29">
        <v>0</v>
      </c>
    </row>
    <row r="645" spans="1:3">
      <c r="A645" s="29">
        <v>0</v>
      </c>
      <c r="B645" s="29">
        <v>0</v>
      </c>
      <c r="C645" s="29">
        <v>0</v>
      </c>
    </row>
    <row r="646" spans="1:3">
      <c r="A646" s="29">
        <v>0</v>
      </c>
      <c r="B646" s="29">
        <v>0</v>
      </c>
      <c r="C646" s="29">
        <v>0</v>
      </c>
    </row>
    <row r="647" spans="1:3">
      <c r="A647" s="29">
        <v>0</v>
      </c>
      <c r="B647" s="29">
        <v>0</v>
      </c>
      <c r="C647" s="29">
        <v>0</v>
      </c>
    </row>
    <row r="648" spans="1:3">
      <c r="A648" s="29">
        <v>0</v>
      </c>
      <c r="B648" s="29">
        <v>0</v>
      </c>
      <c r="C648" s="29">
        <v>0</v>
      </c>
    </row>
    <row r="649" spans="1:3">
      <c r="A649" s="29">
        <v>0</v>
      </c>
      <c r="B649" s="29">
        <v>0</v>
      </c>
      <c r="C649" s="29">
        <v>0</v>
      </c>
    </row>
    <row r="650" spans="1:3">
      <c r="A650" s="29">
        <v>0</v>
      </c>
      <c r="B650" s="29">
        <v>0</v>
      </c>
      <c r="C650" s="29">
        <v>0</v>
      </c>
    </row>
    <row r="651" spans="1:3">
      <c r="A651" s="29">
        <v>0</v>
      </c>
      <c r="B651" s="29">
        <v>0</v>
      </c>
      <c r="C651" s="29">
        <v>0</v>
      </c>
    </row>
    <row r="652" spans="1:3">
      <c r="A652" s="29">
        <v>0</v>
      </c>
      <c r="B652" s="29">
        <v>0</v>
      </c>
      <c r="C652" s="29">
        <v>0</v>
      </c>
    </row>
    <row r="653" spans="1:3">
      <c r="A653" s="29">
        <v>0</v>
      </c>
      <c r="B653" s="29">
        <v>0</v>
      </c>
      <c r="C653" s="29">
        <v>0</v>
      </c>
    </row>
    <row r="654" spans="1:3">
      <c r="A654" s="29">
        <v>0</v>
      </c>
      <c r="B654" s="29">
        <v>0</v>
      </c>
      <c r="C654" s="29">
        <v>0</v>
      </c>
    </row>
    <row r="655" spans="1:3">
      <c r="A655" s="29">
        <v>0</v>
      </c>
      <c r="B655" s="29">
        <v>0</v>
      </c>
      <c r="C655" s="29">
        <v>0</v>
      </c>
    </row>
    <row r="656" spans="1:3">
      <c r="A656" s="29">
        <v>0</v>
      </c>
      <c r="B656" s="29">
        <v>0</v>
      </c>
      <c r="C656" s="29">
        <v>0</v>
      </c>
    </row>
    <row r="657" spans="1:3">
      <c r="A657" s="29">
        <v>0</v>
      </c>
      <c r="B657" s="29">
        <v>0</v>
      </c>
      <c r="C657" s="29">
        <v>0</v>
      </c>
    </row>
    <row r="658" spans="1:3">
      <c r="A658" s="29">
        <v>0</v>
      </c>
      <c r="B658" s="29">
        <v>0</v>
      </c>
      <c r="C658" s="29">
        <v>0</v>
      </c>
    </row>
    <row r="659" spans="1:3">
      <c r="A659" s="29">
        <v>0</v>
      </c>
      <c r="B659" s="29">
        <v>0</v>
      </c>
      <c r="C659" s="29">
        <v>0</v>
      </c>
    </row>
    <row r="660" spans="1:3">
      <c r="A660" s="29">
        <v>0</v>
      </c>
      <c r="B660" s="29">
        <v>0</v>
      </c>
      <c r="C660" s="29">
        <v>0</v>
      </c>
    </row>
    <row r="661" spans="1:3">
      <c r="A661" s="29">
        <v>0</v>
      </c>
      <c r="B661" s="29">
        <v>0</v>
      </c>
      <c r="C661" s="29">
        <v>0</v>
      </c>
    </row>
    <row r="662" spans="1:3">
      <c r="A662" s="29">
        <v>0</v>
      </c>
      <c r="B662" s="29">
        <v>0</v>
      </c>
      <c r="C662" s="29">
        <v>0</v>
      </c>
    </row>
    <row r="663" spans="1:3">
      <c r="A663" s="29">
        <v>0</v>
      </c>
      <c r="B663" s="29">
        <v>0</v>
      </c>
      <c r="C663" s="29">
        <v>0</v>
      </c>
    </row>
    <row r="664" spans="1:3">
      <c r="A664" s="29">
        <v>0</v>
      </c>
      <c r="B664" s="29">
        <v>0</v>
      </c>
      <c r="C664" s="29">
        <v>0</v>
      </c>
    </row>
    <row r="665" spans="1:3">
      <c r="A665" s="29">
        <v>0</v>
      </c>
      <c r="B665" s="29">
        <v>0</v>
      </c>
      <c r="C665" s="29">
        <v>0</v>
      </c>
    </row>
    <row r="666" spans="1:3">
      <c r="A666" s="29">
        <v>0</v>
      </c>
      <c r="B666" s="29">
        <v>0</v>
      </c>
      <c r="C666" s="29">
        <v>0</v>
      </c>
    </row>
    <row r="667" spans="1:3">
      <c r="A667" s="29">
        <v>0</v>
      </c>
      <c r="B667" s="29">
        <v>0</v>
      </c>
      <c r="C667" s="29">
        <v>0</v>
      </c>
    </row>
    <row r="668" spans="1:3">
      <c r="A668" s="29">
        <v>0</v>
      </c>
      <c r="B668" s="29">
        <v>0</v>
      </c>
      <c r="C668" s="29">
        <v>0</v>
      </c>
    </row>
    <row r="669" spans="1:3">
      <c r="A669" s="29">
        <v>0</v>
      </c>
      <c r="B669" s="29">
        <v>0</v>
      </c>
      <c r="C669" s="29">
        <v>0</v>
      </c>
    </row>
    <row r="670" spans="1:3">
      <c r="A670" s="29">
        <v>0</v>
      </c>
      <c r="B670" s="29">
        <v>0</v>
      </c>
      <c r="C670" s="29">
        <v>0</v>
      </c>
    </row>
    <row r="671" spans="1:3">
      <c r="A671" s="29">
        <v>0</v>
      </c>
      <c r="B671" s="29">
        <v>0</v>
      </c>
      <c r="C671" s="29">
        <v>0</v>
      </c>
    </row>
    <row r="672" spans="1:3">
      <c r="A672" s="29">
        <v>0</v>
      </c>
      <c r="B672" s="29">
        <v>0</v>
      </c>
      <c r="C672" s="29">
        <v>0</v>
      </c>
    </row>
    <row r="673" spans="1:3">
      <c r="A673" s="29">
        <v>0</v>
      </c>
      <c r="B673" s="29">
        <v>0</v>
      </c>
      <c r="C673" s="29">
        <v>0</v>
      </c>
    </row>
    <row r="674" spans="1:3">
      <c r="A674" s="29">
        <v>0</v>
      </c>
      <c r="B674" s="29">
        <v>0</v>
      </c>
      <c r="C674" s="29">
        <v>0</v>
      </c>
    </row>
    <row r="675" spans="1:3">
      <c r="A675" s="29">
        <v>0</v>
      </c>
      <c r="B675" s="29">
        <v>0</v>
      </c>
      <c r="C675" s="29">
        <v>0</v>
      </c>
    </row>
    <row r="676" spans="1:3">
      <c r="A676" s="29">
        <v>0</v>
      </c>
      <c r="B676" s="29">
        <v>0</v>
      </c>
      <c r="C676" s="29">
        <v>0</v>
      </c>
    </row>
    <row r="677" spans="1:3">
      <c r="A677" s="29">
        <v>0</v>
      </c>
      <c r="B677" s="29">
        <v>0</v>
      </c>
      <c r="C677" s="29">
        <v>0</v>
      </c>
    </row>
    <row r="678" spans="1:3">
      <c r="A678" s="29">
        <v>0</v>
      </c>
      <c r="B678" s="29">
        <v>0</v>
      </c>
      <c r="C678" s="29">
        <v>0</v>
      </c>
    </row>
    <row r="679" spans="1:3">
      <c r="A679" s="29">
        <v>0</v>
      </c>
      <c r="B679" s="29">
        <v>0</v>
      </c>
      <c r="C679" s="29">
        <v>0</v>
      </c>
    </row>
    <row r="680" spans="1:3">
      <c r="A680" s="29">
        <v>0</v>
      </c>
      <c r="B680" s="29">
        <v>0</v>
      </c>
      <c r="C680" s="29">
        <v>0</v>
      </c>
    </row>
    <row r="681" spans="1:3">
      <c r="A681" s="29">
        <v>0</v>
      </c>
      <c r="B681" s="29">
        <v>0</v>
      </c>
      <c r="C681" s="29">
        <v>0</v>
      </c>
    </row>
    <row r="682" spans="1:3">
      <c r="A682" s="29">
        <v>0</v>
      </c>
      <c r="B682" s="29">
        <v>0</v>
      </c>
      <c r="C682" s="29">
        <v>0</v>
      </c>
    </row>
    <row r="683" spans="1:3">
      <c r="A683" s="29">
        <v>0</v>
      </c>
      <c r="B683" s="29">
        <v>0</v>
      </c>
      <c r="C683" s="29">
        <v>0</v>
      </c>
    </row>
    <row r="684" spans="1:3">
      <c r="A684" s="29">
        <v>0</v>
      </c>
      <c r="B684" s="29">
        <v>0</v>
      </c>
      <c r="C684" s="29">
        <v>0</v>
      </c>
    </row>
    <row r="685" spans="1:3">
      <c r="A685" s="29">
        <v>0</v>
      </c>
      <c r="B685" s="29">
        <v>0</v>
      </c>
      <c r="C685" s="29">
        <v>0</v>
      </c>
    </row>
    <row r="686" spans="1:3">
      <c r="A686" s="29">
        <v>0</v>
      </c>
      <c r="B686" s="29">
        <v>0</v>
      </c>
      <c r="C686" s="29">
        <v>0</v>
      </c>
    </row>
    <row r="687" spans="1:3">
      <c r="A687" s="29">
        <v>0</v>
      </c>
      <c r="B687" s="29">
        <v>0</v>
      </c>
      <c r="C687" s="29">
        <v>0</v>
      </c>
    </row>
    <row r="688" spans="1:3">
      <c r="A688" s="29">
        <v>0</v>
      </c>
      <c r="B688" s="29">
        <v>0</v>
      </c>
      <c r="C688" s="29">
        <v>0</v>
      </c>
    </row>
    <row r="689" spans="1:3">
      <c r="A689" s="29">
        <v>0</v>
      </c>
      <c r="B689" s="29">
        <v>0</v>
      </c>
      <c r="C689" s="29">
        <v>0</v>
      </c>
    </row>
    <row r="690" spans="1:3">
      <c r="A690" s="29">
        <v>0</v>
      </c>
      <c r="B690" s="29">
        <v>0</v>
      </c>
      <c r="C690" s="29">
        <v>0</v>
      </c>
    </row>
    <row r="691" spans="1:3">
      <c r="A691" s="29">
        <v>0</v>
      </c>
      <c r="B691" s="29">
        <v>0</v>
      </c>
      <c r="C691" s="29">
        <v>0</v>
      </c>
    </row>
    <row r="692" spans="1:3">
      <c r="A692" s="29">
        <v>0</v>
      </c>
      <c r="B692" s="29">
        <v>0</v>
      </c>
      <c r="C692" s="29">
        <v>0</v>
      </c>
    </row>
    <row r="693" spans="1:3">
      <c r="A693" s="29">
        <v>0</v>
      </c>
      <c r="B693" s="29">
        <v>0</v>
      </c>
      <c r="C693" s="29">
        <v>0</v>
      </c>
    </row>
    <row r="694" spans="1:3">
      <c r="A694" s="29">
        <v>0</v>
      </c>
      <c r="B694" s="29">
        <v>0</v>
      </c>
      <c r="C694" s="29">
        <v>0</v>
      </c>
    </row>
    <row r="695" spans="1:3">
      <c r="A695" s="29">
        <v>0</v>
      </c>
      <c r="B695" s="29">
        <v>0</v>
      </c>
      <c r="C695" s="29">
        <v>0</v>
      </c>
    </row>
    <row r="696" spans="1:3">
      <c r="A696" s="29">
        <v>0</v>
      </c>
      <c r="B696" s="29">
        <v>0</v>
      </c>
      <c r="C696" s="29">
        <v>0</v>
      </c>
    </row>
    <row r="697" spans="1:3">
      <c r="A697" s="29">
        <v>0</v>
      </c>
      <c r="B697" s="29">
        <v>0</v>
      </c>
      <c r="C697" s="29">
        <v>0</v>
      </c>
    </row>
    <row r="698" spans="1:3">
      <c r="A698" s="29">
        <v>0</v>
      </c>
      <c r="B698" s="29">
        <v>0</v>
      </c>
      <c r="C698" s="29">
        <v>0</v>
      </c>
    </row>
    <row r="699" spans="1:3">
      <c r="A699" s="29">
        <v>0</v>
      </c>
      <c r="B699" s="29">
        <v>0</v>
      </c>
      <c r="C699" s="29">
        <v>0</v>
      </c>
    </row>
    <row r="700" spans="1:3">
      <c r="A700" s="29">
        <v>0</v>
      </c>
      <c r="B700" s="29">
        <v>0</v>
      </c>
      <c r="C700" s="29">
        <v>0</v>
      </c>
    </row>
    <row r="701" spans="1:3">
      <c r="A701" s="29">
        <v>0</v>
      </c>
      <c r="B701" s="29">
        <v>0</v>
      </c>
      <c r="C701" s="29">
        <v>0</v>
      </c>
    </row>
    <row r="702" spans="1:3">
      <c r="A702" s="29">
        <v>0</v>
      </c>
      <c r="B702" s="29">
        <v>0</v>
      </c>
      <c r="C702" s="29">
        <v>0</v>
      </c>
    </row>
    <row r="703" spans="1:3">
      <c r="A703" s="29">
        <v>0</v>
      </c>
      <c r="B703" s="29">
        <v>0</v>
      </c>
      <c r="C703" s="29">
        <v>0</v>
      </c>
    </row>
    <row r="704" spans="1:3">
      <c r="A704" s="29">
        <v>0</v>
      </c>
      <c r="B704" s="29">
        <v>0</v>
      </c>
      <c r="C704" s="29">
        <v>0</v>
      </c>
    </row>
    <row r="705" spans="1:3">
      <c r="A705" s="29">
        <v>0</v>
      </c>
      <c r="B705" s="29">
        <v>0</v>
      </c>
      <c r="C705" s="29">
        <v>0</v>
      </c>
    </row>
    <row r="706" spans="1:3">
      <c r="A706" s="29">
        <v>0</v>
      </c>
      <c r="B706" s="29">
        <v>0</v>
      </c>
      <c r="C706" s="29">
        <v>0</v>
      </c>
    </row>
    <row r="707" spans="1:3">
      <c r="A707" s="29">
        <v>0</v>
      </c>
      <c r="B707" s="29">
        <v>0</v>
      </c>
      <c r="C707" s="29">
        <v>0</v>
      </c>
    </row>
    <row r="708" spans="1:3">
      <c r="A708" s="29">
        <v>0</v>
      </c>
      <c r="B708" s="29">
        <v>0</v>
      </c>
      <c r="C708" s="29">
        <v>0</v>
      </c>
    </row>
    <row r="709" spans="1:3">
      <c r="A709" s="29">
        <v>0</v>
      </c>
      <c r="B709" s="29">
        <v>0</v>
      </c>
      <c r="C709" s="29">
        <v>0</v>
      </c>
    </row>
    <row r="710" spans="1:3">
      <c r="A710" s="29">
        <v>0</v>
      </c>
      <c r="B710" s="29">
        <v>0</v>
      </c>
      <c r="C710" s="29">
        <v>0</v>
      </c>
    </row>
    <row r="711" spans="1:3">
      <c r="A711" s="29">
        <v>0</v>
      </c>
      <c r="B711" s="29">
        <v>0</v>
      </c>
      <c r="C711" s="29">
        <v>0</v>
      </c>
    </row>
    <row r="712" spans="1:3">
      <c r="A712" s="29">
        <v>0</v>
      </c>
      <c r="B712" s="29">
        <v>0</v>
      </c>
      <c r="C712" s="29">
        <v>0</v>
      </c>
    </row>
    <row r="713" spans="1:3">
      <c r="A713" s="29">
        <v>0</v>
      </c>
      <c r="B713" s="29">
        <v>0</v>
      </c>
      <c r="C713" s="29">
        <v>0</v>
      </c>
    </row>
    <row r="714" spans="1:3">
      <c r="A714" s="29">
        <v>0</v>
      </c>
      <c r="B714" s="29">
        <v>0</v>
      </c>
      <c r="C714" s="29">
        <v>0</v>
      </c>
    </row>
    <row r="715" spans="1:3">
      <c r="A715" s="29">
        <v>0</v>
      </c>
      <c r="B715" s="29">
        <v>0</v>
      </c>
      <c r="C715" s="29">
        <v>0</v>
      </c>
    </row>
    <row r="716" spans="1:3">
      <c r="A716" s="29">
        <v>0</v>
      </c>
      <c r="B716" s="29">
        <v>0</v>
      </c>
      <c r="C716" s="29">
        <v>0</v>
      </c>
    </row>
    <row r="717" spans="1:3">
      <c r="A717" s="29">
        <v>0</v>
      </c>
      <c r="B717" s="29">
        <v>0</v>
      </c>
      <c r="C717" s="29">
        <v>0</v>
      </c>
    </row>
    <row r="718" spans="1:3">
      <c r="A718" s="29">
        <v>0</v>
      </c>
      <c r="B718" s="29">
        <v>0</v>
      </c>
      <c r="C718" s="29">
        <v>0</v>
      </c>
    </row>
    <row r="719" spans="1:3">
      <c r="A719" s="29">
        <v>0</v>
      </c>
      <c r="B719" s="29">
        <v>0</v>
      </c>
      <c r="C719" s="29">
        <v>0</v>
      </c>
    </row>
    <row r="720" spans="1:3">
      <c r="A720" s="29">
        <v>0</v>
      </c>
      <c r="B720" s="29">
        <v>0</v>
      </c>
      <c r="C720" s="29">
        <v>0</v>
      </c>
    </row>
    <row r="721" spans="1:3">
      <c r="A721" s="29">
        <v>0</v>
      </c>
      <c r="B721" s="29">
        <v>0</v>
      </c>
      <c r="C721" s="29">
        <v>0</v>
      </c>
    </row>
    <row r="722" spans="1:3">
      <c r="A722" s="29">
        <v>0</v>
      </c>
      <c r="B722" s="29">
        <v>0</v>
      </c>
      <c r="C722" s="29">
        <v>0</v>
      </c>
    </row>
    <row r="723" spans="1:3">
      <c r="A723" s="29">
        <v>0</v>
      </c>
      <c r="B723" s="29">
        <v>0</v>
      </c>
      <c r="C723" s="29">
        <v>0</v>
      </c>
    </row>
    <row r="724" spans="1:3">
      <c r="A724" s="29">
        <v>0</v>
      </c>
      <c r="B724" s="29">
        <v>0</v>
      </c>
      <c r="C724" s="29">
        <v>0</v>
      </c>
    </row>
    <row r="725" spans="1:3">
      <c r="A725" s="29">
        <v>0</v>
      </c>
      <c r="B725" s="29">
        <v>0</v>
      </c>
      <c r="C725" s="29">
        <v>0</v>
      </c>
    </row>
    <row r="726" spans="1:3">
      <c r="A726" s="29">
        <v>0</v>
      </c>
      <c r="B726" s="29">
        <v>0</v>
      </c>
      <c r="C726" s="29">
        <v>0</v>
      </c>
    </row>
    <row r="727" spans="1:3">
      <c r="A727" s="29">
        <v>0</v>
      </c>
      <c r="B727" s="29">
        <v>0</v>
      </c>
      <c r="C727" s="29">
        <v>0</v>
      </c>
    </row>
    <row r="728" spans="1:3">
      <c r="A728" s="29">
        <v>0</v>
      </c>
      <c r="B728" s="29">
        <v>0</v>
      </c>
      <c r="C728" s="29">
        <v>0</v>
      </c>
    </row>
    <row r="729" spans="1:3">
      <c r="A729" s="29">
        <v>0</v>
      </c>
      <c r="B729" s="29">
        <v>0</v>
      </c>
      <c r="C729" s="29">
        <v>0</v>
      </c>
    </row>
    <row r="730" spans="1:3">
      <c r="A730" s="29">
        <v>0</v>
      </c>
      <c r="B730" s="29">
        <v>0</v>
      </c>
      <c r="C730" s="29">
        <v>0</v>
      </c>
    </row>
    <row r="731" spans="1:3">
      <c r="A731" s="29">
        <v>0</v>
      </c>
      <c r="B731" s="29">
        <v>0</v>
      </c>
      <c r="C731" s="29">
        <v>0</v>
      </c>
    </row>
    <row r="732" spans="1:3">
      <c r="A732" s="29">
        <v>0</v>
      </c>
      <c r="B732" s="29">
        <v>0</v>
      </c>
      <c r="C732" s="29">
        <v>0</v>
      </c>
    </row>
    <row r="733" spans="1:3">
      <c r="A733" s="29">
        <v>0</v>
      </c>
      <c r="B733" s="29">
        <v>0</v>
      </c>
      <c r="C733" s="29">
        <v>0</v>
      </c>
    </row>
    <row r="734" spans="1:3">
      <c r="A734" s="29">
        <v>0</v>
      </c>
      <c r="B734" s="29">
        <v>0</v>
      </c>
      <c r="C734" s="29">
        <v>0</v>
      </c>
    </row>
    <row r="735" spans="1:3">
      <c r="A735" s="29">
        <v>0</v>
      </c>
      <c r="B735" s="29">
        <v>0</v>
      </c>
      <c r="C735" s="29">
        <v>0</v>
      </c>
    </row>
    <row r="736" spans="1:3">
      <c r="A736" s="29">
        <v>0</v>
      </c>
      <c r="B736" s="29">
        <v>0</v>
      </c>
      <c r="C736" s="29">
        <v>0</v>
      </c>
    </row>
    <row r="737" spans="1:3">
      <c r="A737" s="29">
        <v>0</v>
      </c>
      <c r="B737" s="29">
        <v>0</v>
      </c>
      <c r="C737" s="29">
        <v>0</v>
      </c>
    </row>
    <row r="738" spans="1:3">
      <c r="A738" s="29">
        <v>0</v>
      </c>
      <c r="B738" s="29">
        <v>0</v>
      </c>
      <c r="C738" s="29">
        <v>0</v>
      </c>
    </row>
    <row r="739" spans="1:3">
      <c r="A739" s="29">
        <v>0</v>
      </c>
      <c r="B739" s="29">
        <v>0</v>
      </c>
      <c r="C739" s="29">
        <v>0</v>
      </c>
    </row>
    <row r="740" spans="1:3">
      <c r="A740" s="29">
        <v>0</v>
      </c>
      <c r="B740" s="29">
        <v>0</v>
      </c>
      <c r="C740" s="29">
        <v>0</v>
      </c>
    </row>
    <row r="741" spans="1:3">
      <c r="A741" s="29">
        <v>0</v>
      </c>
      <c r="B741" s="29">
        <v>0</v>
      </c>
      <c r="C741" s="29">
        <v>0</v>
      </c>
    </row>
    <row r="742" spans="1:3">
      <c r="A742" s="29">
        <v>0</v>
      </c>
      <c r="B742" s="29">
        <v>0</v>
      </c>
      <c r="C742" s="29">
        <v>0</v>
      </c>
    </row>
    <row r="743" spans="1:3">
      <c r="A743" s="29">
        <v>0</v>
      </c>
      <c r="B743" s="29">
        <v>0</v>
      </c>
      <c r="C743" s="29">
        <v>0</v>
      </c>
    </row>
    <row r="744" spans="1:3">
      <c r="A744" s="29">
        <v>0</v>
      </c>
      <c r="B744" s="29">
        <v>0</v>
      </c>
      <c r="C744" s="29">
        <v>0</v>
      </c>
    </row>
    <row r="745" spans="1:3">
      <c r="A745" s="29">
        <v>0</v>
      </c>
      <c r="B745" s="29">
        <v>0</v>
      </c>
      <c r="C745" s="29">
        <v>0</v>
      </c>
    </row>
    <row r="746" spans="1:3">
      <c r="A746" s="29">
        <v>0</v>
      </c>
      <c r="B746" s="29">
        <v>0</v>
      </c>
      <c r="C746" s="29">
        <v>0</v>
      </c>
    </row>
    <row r="747" spans="1:3">
      <c r="A747" s="29">
        <v>0</v>
      </c>
      <c r="B747" s="29">
        <v>0</v>
      </c>
      <c r="C747" s="29">
        <v>0</v>
      </c>
    </row>
    <row r="748" spans="1:3">
      <c r="A748" s="29">
        <v>0</v>
      </c>
      <c r="B748" s="29">
        <v>0</v>
      </c>
      <c r="C748" s="29">
        <v>0</v>
      </c>
    </row>
    <row r="749" spans="1:3">
      <c r="A749" s="29">
        <v>0</v>
      </c>
      <c r="B749" s="29">
        <v>0</v>
      </c>
      <c r="C749" s="29">
        <v>0</v>
      </c>
    </row>
    <row r="750" spans="1:3">
      <c r="A750" s="29">
        <v>0</v>
      </c>
      <c r="B750" s="29">
        <v>0</v>
      </c>
      <c r="C750" s="29">
        <v>0</v>
      </c>
    </row>
    <row r="751" spans="1:3">
      <c r="A751" s="29">
        <v>0</v>
      </c>
      <c r="B751" s="29">
        <v>0</v>
      </c>
      <c r="C751" s="29">
        <v>0</v>
      </c>
    </row>
    <row r="752" spans="1:3">
      <c r="A752" s="29">
        <v>0</v>
      </c>
      <c r="B752" s="29">
        <v>0</v>
      </c>
      <c r="C752" s="29">
        <v>0</v>
      </c>
    </row>
    <row r="753" spans="1:3">
      <c r="A753" s="29">
        <v>0</v>
      </c>
      <c r="B753" s="29">
        <v>0</v>
      </c>
      <c r="C753" s="29">
        <v>0</v>
      </c>
    </row>
    <row r="754" spans="1:3">
      <c r="A754" s="29">
        <v>0</v>
      </c>
      <c r="B754" s="29">
        <v>0</v>
      </c>
      <c r="C754" s="29">
        <v>0</v>
      </c>
    </row>
    <row r="755" spans="1:3">
      <c r="A755" s="29">
        <v>0</v>
      </c>
      <c r="B755" s="29">
        <v>0</v>
      </c>
      <c r="C755" s="29">
        <v>0</v>
      </c>
    </row>
    <row r="756" spans="1:3">
      <c r="A756" s="29">
        <v>0</v>
      </c>
      <c r="B756" s="29">
        <v>0</v>
      </c>
      <c r="C756" s="29">
        <v>0</v>
      </c>
    </row>
    <row r="757" spans="1:3">
      <c r="A757" s="29">
        <v>0</v>
      </c>
      <c r="B757" s="29">
        <v>0</v>
      </c>
      <c r="C757" s="29">
        <v>0</v>
      </c>
    </row>
    <row r="758" spans="1:3">
      <c r="A758" s="29">
        <v>0</v>
      </c>
      <c r="B758" s="29">
        <v>0</v>
      </c>
      <c r="C758" s="29">
        <v>0</v>
      </c>
    </row>
    <row r="759" spans="1:3">
      <c r="A759" s="29">
        <v>0</v>
      </c>
      <c r="B759" s="29">
        <v>0</v>
      </c>
      <c r="C759" s="29">
        <v>0</v>
      </c>
    </row>
    <row r="760" spans="1:3">
      <c r="A760" s="29">
        <v>0</v>
      </c>
      <c r="B760" s="29">
        <v>0</v>
      </c>
      <c r="C760" s="29">
        <v>0</v>
      </c>
    </row>
    <row r="761" spans="1:3">
      <c r="A761" s="29">
        <v>0</v>
      </c>
      <c r="B761" s="29">
        <v>0</v>
      </c>
      <c r="C761" s="29">
        <v>0</v>
      </c>
    </row>
    <row r="762" spans="1:3">
      <c r="A762" s="29">
        <v>0</v>
      </c>
      <c r="B762" s="29">
        <v>0</v>
      </c>
      <c r="C762" s="29">
        <v>0</v>
      </c>
    </row>
    <row r="763" spans="1:3">
      <c r="A763" s="29">
        <v>0</v>
      </c>
      <c r="B763" s="29">
        <v>0</v>
      </c>
      <c r="C763" s="29">
        <v>0</v>
      </c>
    </row>
    <row r="764" spans="1:3">
      <c r="A764" s="29">
        <v>0</v>
      </c>
      <c r="B764" s="29">
        <v>0</v>
      </c>
      <c r="C764" s="29">
        <v>0</v>
      </c>
    </row>
    <row r="765" spans="1:3">
      <c r="A765" s="29">
        <v>0</v>
      </c>
      <c r="B765" s="29">
        <v>0</v>
      </c>
      <c r="C765" s="29">
        <v>0</v>
      </c>
    </row>
    <row r="766" spans="1:3">
      <c r="A766" s="29">
        <v>0</v>
      </c>
      <c r="B766" s="29">
        <v>0</v>
      </c>
      <c r="C766" s="29">
        <v>0</v>
      </c>
    </row>
    <row r="767" spans="1:3">
      <c r="A767" s="29">
        <v>0</v>
      </c>
      <c r="B767" s="29">
        <v>0</v>
      </c>
      <c r="C767" s="29">
        <v>0</v>
      </c>
    </row>
    <row r="768" spans="1:3">
      <c r="A768" s="29">
        <v>0</v>
      </c>
      <c r="B768" s="29">
        <v>0</v>
      </c>
      <c r="C768" s="29">
        <v>0</v>
      </c>
    </row>
    <row r="769" spans="1:3">
      <c r="A769" s="29">
        <v>0</v>
      </c>
      <c r="B769" s="29">
        <v>0</v>
      </c>
      <c r="C769" s="29">
        <v>0</v>
      </c>
    </row>
    <row r="770" spans="1:3">
      <c r="A770" s="29">
        <v>0</v>
      </c>
      <c r="B770" s="29">
        <v>0</v>
      </c>
      <c r="C770" s="29">
        <v>0</v>
      </c>
    </row>
    <row r="771" spans="1:3">
      <c r="A771" s="29">
        <v>0</v>
      </c>
      <c r="B771" s="29">
        <v>0</v>
      </c>
      <c r="C771" s="29">
        <v>0</v>
      </c>
    </row>
    <row r="772" spans="1:3">
      <c r="A772" s="29">
        <v>0</v>
      </c>
      <c r="B772" s="29">
        <v>0</v>
      </c>
      <c r="C772" s="29">
        <v>0</v>
      </c>
    </row>
    <row r="773" spans="1:3">
      <c r="A773" s="29">
        <v>0</v>
      </c>
      <c r="B773" s="29">
        <v>0</v>
      </c>
      <c r="C773" s="29">
        <v>0</v>
      </c>
    </row>
    <row r="774" spans="1:3">
      <c r="A774" s="29">
        <v>0</v>
      </c>
      <c r="B774" s="29">
        <v>0</v>
      </c>
      <c r="C774" s="29">
        <v>0</v>
      </c>
    </row>
    <row r="775" spans="1:3">
      <c r="A775" s="29">
        <v>0</v>
      </c>
      <c r="B775" s="29">
        <v>0</v>
      </c>
      <c r="C775" s="29">
        <v>0</v>
      </c>
    </row>
    <row r="776" spans="1:3">
      <c r="A776" s="29">
        <v>0</v>
      </c>
      <c r="B776" s="29">
        <v>0</v>
      </c>
      <c r="C776" s="29">
        <v>0</v>
      </c>
    </row>
    <row r="777" spans="1:3">
      <c r="A777" s="29">
        <v>0</v>
      </c>
      <c r="B777" s="29">
        <v>0</v>
      </c>
      <c r="C777" s="29">
        <v>0</v>
      </c>
    </row>
    <row r="778" spans="1:3">
      <c r="A778" s="29">
        <v>0</v>
      </c>
      <c r="B778" s="29">
        <v>0</v>
      </c>
      <c r="C778" s="29">
        <v>0</v>
      </c>
    </row>
    <row r="779" spans="1:3">
      <c r="A779" s="29">
        <v>0</v>
      </c>
      <c r="B779" s="29">
        <v>0</v>
      </c>
      <c r="C779" s="29">
        <v>0</v>
      </c>
    </row>
    <row r="780" spans="1:3">
      <c r="A780" s="29">
        <v>0</v>
      </c>
      <c r="B780" s="29">
        <v>0</v>
      </c>
      <c r="C780" s="29">
        <v>0</v>
      </c>
    </row>
    <row r="781" spans="1:3">
      <c r="A781" s="29">
        <v>0</v>
      </c>
      <c r="B781" s="29">
        <v>0</v>
      </c>
      <c r="C781" s="29">
        <v>0</v>
      </c>
    </row>
    <row r="782" spans="1:3">
      <c r="A782" s="29">
        <v>0</v>
      </c>
      <c r="B782" s="29">
        <v>0</v>
      </c>
      <c r="C782" s="29">
        <v>0</v>
      </c>
    </row>
    <row r="783" spans="1:3">
      <c r="A783" s="29">
        <v>0</v>
      </c>
      <c r="B783" s="29">
        <v>0</v>
      </c>
      <c r="C783" s="29">
        <v>0</v>
      </c>
    </row>
    <row r="784" spans="1:3">
      <c r="A784" s="29">
        <v>0</v>
      </c>
      <c r="B784" s="29">
        <v>0</v>
      </c>
      <c r="C784" s="29">
        <v>0</v>
      </c>
    </row>
    <row r="785" spans="1:3">
      <c r="A785" s="29">
        <v>0</v>
      </c>
      <c r="B785" s="29">
        <v>0</v>
      </c>
      <c r="C785" s="29">
        <v>0</v>
      </c>
    </row>
    <row r="786" spans="1:3">
      <c r="A786" s="29">
        <v>0</v>
      </c>
      <c r="B786" s="29">
        <v>0</v>
      </c>
      <c r="C786" s="29">
        <v>0</v>
      </c>
    </row>
    <row r="787" spans="1:3">
      <c r="A787" s="29">
        <v>0</v>
      </c>
      <c r="B787" s="29">
        <v>0</v>
      </c>
      <c r="C787" s="29">
        <v>0</v>
      </c>
    </row>
    <row r="788" spans="1:3">
      <c r="A788" s="29">
        <v>0</v>
      </c>
      <c r="B788" s="29">
        <v>0</v>
      </c>
      <c r="C788" s="29">
        <v>0</v>
      </c>
    </row>
    <row r="789" spans="1:3">
      <c r="A789" s="29">
        <v>0</v>
      </c>
      <c r="B789" s="29">
        <v>0</v>
      </c>
      <c r="C789" s="29">
        <v>0</v>
      </c>
    </row>
    <row r="790" spans="1:3">
      <c r="A790" s="29">
        <v>0</v>
      </c>
      <c r="B790" s="29">
        <v>0</v>
      </c>
      <c r="C790" s="29">
        <v>0</v>
      </c>
    </row>
    <row r="791" spans="1:3">
      <c r="A791" s="29">
        <v>0</v>
      </c>
      <c r="B791" s="29">
        <v>0</v>
      </c>
      <c r="C791" s="29">
        <v>0</v>
      </c>
    </row>
    <row r="792" spans="1:3">
      <c r="A792" s="29">
        <v>0</v>
      </c>
      <c r="B792" s="29">
        <v>0</v>
      </c>
      <c r="C792" s="29">
        <v>0</v>
      </c>
    </row>
    <row r="793" spans="1:3">
      <c r="A793" s="29">
        <v>0</v>
      </c>
      <c r="B793" s="29">
        <v>0</v>
      </c>
      <c r="C793" s="29">
        <v>0</v>
      </c>
    </row>
    <row r="794" spans="1:3">
      <c r="A794" s="29">
        <v>0</v>
      </c>
      <c r="B794" s="29">
        <v>0</v>
      </c>
      <c r="C794" s="29">
        <v>0</v>
      </c>
    </row>
    <row r="795" spans="1:3">
      <c r="A795" s="29">
        <v>0</v>
      </c>
      <c r="B795" s="29">
        <v>0</v>
      </c>
      <c r="C795" s="29">
        <v>0</v>
      </c>
    </row>
    <row r="796" spans="1:3">
      <c r="A796" s="29">
        <v>0</v>
      </c>
      <c r="B796" s="29">
        <v>0</v>
      </c>
      <c r="C796" s="29">
        <v>0</v>
      </c>
    </row>
    <row r="797" spans="1:3">
      <c r="A797" s="29">
        <v>0</v>
      </c>
      <c r="B797" s="29">
        <v>0</v>
      </c>
      <c r="C797" s="29">
        <v>0</v>
      </c>
    </row>
    <row r="798" spans="1:3">
      <c r="A798" s="29">
        <v>0</v>
      </c>
      <c r="B798" s="29">
        <v>0</v>
      </c>
      <c r="C798" s="29">
        <v>0</v>
      </c>
    </row>
    <row r="799" spans="1:3">
      <c r="A799" s="29">
        <v>0</v>
      </c>
      <c r="B799" s="29">
        <v>0</v>
      </c>
      <c r="C799" s="29">
        <v>0</v>
      </c>
    </row>
    <row r="800" spans="1:3">
      <c r="A800" s="29">
        <v>0</v>
      </c>
      <c r="B800" s="29">
        <v>0</v>
      </c>
      <c r="C800" s="29">
        <v>0</v>
      </c>
    </row>
    <row r="801" spans="1:3">
      <c r="A801" s="29">
        <v>0</v>
      </c>
      <c r="B801" s="29">
        <v>0</v>
      </c>
      <c r="C801" s="29">
        <v>0</v>
      </c>
    </row>
    <row r="802" spans="1:3">
      <c r="A802" s="29">
        <v>0</v>
      </c>
      <c r="B802" s="29">
        <v>0</v>
      </c>
      <c r="C802" s="29">
        <v>0</v>
      </c>
    </row>
    <row r="803" spans="1:3">
      <c r="A803" s="29">
        <v>0</v>
      </c>
      <c r="B803" s="29">
        <v>0</v>
      </c>
      <c r="C803" s="29">
        <v>0</v>
      </c>
    </row>
    <row r="804" spans="1:3">
      <c r="A804" s="29">
        <v>0</v>
      </c>
      <c r="B804" s="29">
        <v>0</v>
      </c>
      <c r="C804" s="29">
        <v>0</v>
      </c>
    </row>
    <row r="805" spans="1:3">
      <c r="A805" s="29">
        <v>0</v>
      </c>
      <c r="B805" s="29">
        <v>0</v>
      </c>
      <c r="C805" s="29">
        <v>0</v>
      </c>
    </row>
    <row r="806" spans="1:3">
      <c r="A806" s="29">
        <v>0</v>
      </c>
      <c r="B806" s="29">
        <v>0</v>
      </c>
      <c r="C806" s="29">
        <v>0</v>
      </c>
    </row>
    <row r="807" spans="1:3">
      <c r="A807" s="29">
        <v>0</v>
      </c>
      <c r="B807" s="29">
        <v>0</v>
      </c>
      <c r="C807" s="29">
        <v>0</v>
      </c>
    </row>
    <row r="808" spans="1:3">
      <c r="A808" s="29">
        <v>0</v>
      </c>
      <c r="B808" s="29">
        <v>0</v>
      </c>
      <c r="C808" s="29">
        <v>0</v>
      </c>
    </row>
    <row r="809" spans="1:3">
      <c r="A809" s="29">
        <v>0</v>
      </c>
      <c r="B809" s="29">
        <v>0</v>
      </c>
      <c r="C809" s="29">
        <v>0</v>
      </c>
    </row>
    <row r="810" spans="1:3">
      <c r="A810" s="29">
        <v>0</v>
      </c>
      <c r="B810" s="29">
        <v>0</v>
      </c>
      <c r="C810" s="29">
        <v>0</v>
      </c>
    </row>
    <row r="811" spans="1:3">
      <c r="A811" s="29">
        <v>0</v>
      </c>
      <c r="B811" s="29">
        <v>0</v>
      </c>
      <c r="C811" s="29">
        <v>0</v>
      </c>
    </row>
    <row r="812" spans="1:3">
      <c r="A812" s="29">
        <v>0</v>
      </c>
      <c r="B812" s="29">
        <v>0</v>
      </c>
      <c r="C812" s="29">
        <v>0</v>
      </c>
    </row>
    <row r="813" spans="1:3">
      <c r="A813" s="29">
        <v>0</v>
      </c>
      <c r="B813" s="29">
        <v>0</v>
      </c>
      <c r="C813" s="29">
        <v>0</v>
      </c>
    </row>
    <row r="814" spans="1:3">
      <c r="A814" s="29">
        <v>0</v>
      </c>
      <c r="B814" s="29">
        <v>0</v>
      </c>
      <c r="C814" s="29">
        <v>0</v>
      </c>
    </row>
    <row r="815" spans="1:3">
      <c r="A815" s="29">
        <v>0</v>
      </c>
      <c r="B815" s="29">
        <v>0</v>
      </c>
      <c r="C815" s="29">
        <v>0</v>
      </c>
    </row>
    <row r="816" spans="1:3">
      <c r="A816" s="29">
        <v>0</v>
      </c>
      <c r="B816" s="29">
        <v>0</v>
      </c>
      <c r="C816" s="29">
        <v>0</v>
      </c>
    </row>
    <row r="817" spans="1:3">
      <c r="A817" s="29">
        <v>0</v>
      </c>
      <c r="B817" s="29">
        <v>0</v>
      </c>
      <c r="C817" s="29">
        <v>0</v>
      </c>
    </row>
    <row r="818" spans="1:3">
      <c r="A818" s="29">
        <v>0</v>
      </c>
      <c r="B818" s="29">
        <v>0</v>
      </c>
      <c r="C818" s="29">
        <v>0</v>
      </c>
    </row>
    <row r="819" spans="1:3">
      <c r="A819" s="29">
        <v>0</v>
      </c>
      <c r="B819" s="29">
        <v>0</v>
      </c>
      <c r="C819" s="29">
        <v>0</v>
      </c>
    </row>
    <row r="820" spans="1:3">
      <c r="A820" s="29">
        <v>0</v>
      </c>
      <c r="B820" s="29">
        <v>0</v>
      </c>
      <c r="C820" s="29">
        <v>0</v>
      </c>
    </row>
    <row r="821" spans="1:3">
      <c r="A821" s="29">
        <v>0</v>
      </c>
      <c r="B821" s="29">
        <v>0</v>
      </c>
      <c r="C821" s="29">
        <v>0</v>
      </c>
    </row>
    <row r="822" spans="1:3">
      <c r="A822" s="29">
        <v>0</v>
      </c>
      <c r="B822" s="29">
        <v>0</v>
      </c>
      <c r="C822" s="29">
        <v>0</v>
      </c>
    </row>
    <row r="823" spans="1:3">
      <c r="A823" s="29">
        <v>0</v>
      </c>
      <c r="B823" s="29">
        <v>0</v>
      </c>
      <c r="C823" s="29">
        <v>0</v>
      </c>
    </row>
    <row r="824" spans="1:3">
      <c r="A824" s="29">
        <v>0</v>
      </c>
      <c r="B824" s="29">
        <v>0</v>
      </c>
      <c r="C824" s="29">
        <v>0</v>
      </c>
    </row>
    <row r="825" spans="1:3">
      <c r="A825" s="29">
        <v>0</v>
      </c>
      <c r="B825" s="29">
        <v>0</v>
      </c>
      <c r="C825" s="29">
        <v>0</v>
      </c>
    </row>
    <row r="826" spans="1:3">
      <c r="A826" s="29">
        <v>0</v>
      </c>
      <c r="B826" s="29">
        <v>0</v>
      </c>
      <c r="C826" s="29">
        <v>0</v>
      </c>
    </row>
    <row r="827" spans="1:3">
      <c r="A827" s="29">
        <v>0</v>
      </c>
      <c r="B827" s="29">
        <v>0</v>
      </c>
      <c r="C827" s="29">
        <v>0</v>
      </c>
    </row>
    <row r="828" spans="1:3">
      <c r="A828" s="29">
        <v>0</v>
      </c>
      <c r="B828" s="29">
        <v>0</v>
      </c>
      <c r="C828" s="29">
        <v>0</v>
      </c>
    </row>
    <row r="829" spans="1:3">
      <c r="A829" s="29">
        <v>0</v>
      </c>
      <c r="B829" s="29">
        <v>0</v>
      </c>
      <c r="C829" s="29">
        <v>0</v>
      </c>
    </row>
    <row r="830" spans="1:3">
      <c r="A830" s="29">
        <v>0</v>
      </c>
      <c r="B830" s="29">
        <v>0</v>
      </c>
      <c r="C830" s="29">
        <v>0</v>
      </c>
    </row>
    <row r="831" spans="1:3">
      <c r="A831" s="29">
        <v>0</v>
      </c>
      <c r="B831" s="29">
        <v>0</v>
      </c>
      <c r="C831" s="29">
        <v>0</v>
      </c>
    </row>
    <row r="832" spans="1:3">
      <c r="A832" s="29">
        <v>0</v>
      </c>
      <c r="B832" s="29">
        <v>0</v>
      </c>
      <c r="C832" s="29">
        <v>0</v>
      </c>
    </row>
    <row r="833" spans="1:3">
      <c r="A833" s="29">
        <v>0</v>
      </c>
      <c r="B833" s="29">
        <v>0</v>
      </c>
      <c r="C833" s="29">
        <v>0</v>
      </c>
    </row>
    <row r="834" spans="1:3">
      <c r="A834" s="29">
        <v>0</v>
      </c>
      <c r="B834" s="29">
        <v>0</v>
      </c>
      <c r="C834" s="29">
        <v>0</v>
      </c>
    </row>
    <row r="835" spans="1:3">
      <c r="A835" s="29">
        <v>0</v>
      </c>
      <c r="B835" s="29">
        <v>0</v>
      </c>
      <c r="C835" s="29">
        <v>0</v>
      </c>
    </row>
    <row r="836" spans="1:3">
      <c r="A836" s="29">
        <v>0</v>
      </c>
      <c r="B836" s="29">
        <v>0</v>
      </c>
      <c r="C836" s="29">
        <v>0</v>
      </c>
    </row>
    <row r="837" spans="1:3">
      <c r="A837" s="29">
        <v>0</v>
      </c>
      <c r="B837" s="29">
        <v>0</v>
      </c>
      <c r="C837" s="29">
        <v>0</v>
      </c>
    </row>
    <row r="838" spans="1:3">
      <c r="A838" s="29">
        <v>0</v>
      </c>
      <c r="B838" s="29">
        <v>0</v>
      </c>
      <c r="C838" s="29">
        <v>0</v>
      </c>
    </row>
    <row r="839" spans="1:3">
      <c r="A839" s="29">
        <v>0</v>
      </c>
      <c r="B839" s="29">
        <v>0</v>
      </c>
      <c r="C839" s="29">
        <v>0</v>
      </c>
    </row>
    <row r="840" spans="1:3">
      <c r="A840" s="29">
        <v>0</v>
      </c>
      <c r="B840" s="29">
        <v>0</v>
      </c>
      <c r="C840" s="29">
        <v>0</v>
      </c>
    </row>
    <row r="841" spans="1:3">
      <c r="A841" s="29">
        <v>0</v>
      </c>
      <c r="B841" s="29">
        <v>0</v>
      </c>
      <c r="C841" s="29">
        <v>0</v>
      </c>
    </row>
    <row r="842" spans="1:3">
      <c r="A842" s="29">
        <v>0</v>
      </c>
      <c r="B842" s="29">
        <v>0</v>
      </c>
      <c r="C842" s="29">
        <v>0</v>
      </c>
    </row>
    <row r="843" spans="1:3">
      <c r="A843" s="29">
        <v>0</v>
      </c>
      <c r="B843" s="29">
        <v>0</v>
      </c>
      <c r="C843" s="29">
        <v>0</v>
      </c>
    </row>
    <row r="844" spans="1:3">
      <c r="A844" s="29">
        <v>0</v>
      </c>
      <c r="B844" s="29">
        <v>0</v>
      </c>
      <c r="C844" s="29">
        <v>0</v>
      </c>
    </row>
    <row r="845" spans="1:3">
      <c r="A845" s="29">
        <v>0</v>
      </c>
      <c r="B845" s="29">
        <v>0</v>
      </c>
      <c r="C845" s="29">
        <v>0</v>
      </c>
    </row>
    <row r="846" spans="1:3">
      <c r="A846" s="29">
        <v>0</v>
      </c>
      <c r="B846" s="29">
        <v>0</v>
      </c>
      <c r="C846" s="29">
        <v>0</v>
      </c>
    </row>
    <row r="847" spans="1:3">
      <c r="A847" s="29">
        <v>0</v>
      </c>
      <c r="B847" s="29">
        <v>0</v>
      </c>
      <c r="C847" s="29">
        <v>0</v>
      </c>
    </row>
    <row r="848" spans="1:3">
      <c r="A848" s="29">
        <v>0</v>
      </c>
      <c r="B848" s="29">
        <v>0</v>
      </c>
      <c r="C848" s="29">
        <v>0</v>
      </c>
    </row>
    <row r="849" spans="1:3">
      <c r="A849" s="29">
        <v>0</v>
      </c>
      <c r="B849" s="29">
        <v>0</v>
      </c>
      <c r="C849" s="29">
        <v>0</v>
      </c>
    </row>
    <row r="850" spans="1:3">
      <c r="A850" s="29">
        <v>0</v>
      </c>
      <c r="B850" s="29">
        <v>0</v>
      </c>
      <c r="C850" s="29">
        <v>0</v>
      </c>
    </row>
    <row r="851" spans="1:3">
      <c r="A851" s="29">
        <v>0</v>
      </c>
      <c r="B851" s="29">
        <v>0</v>
      </c>
      <c r="C851" s="29">
        <v>0</v>
      </c>
    </row>
    <row r="852" spans="1:3">
      <c r="A852" s="29">
        <v>0</v>
      </c>
      <c r="B852" s="29">
        <v>0</v>
      </c>
      <c r="C852" s="29">
        <v>0</v>
      </c>
    </row>
    <row r="853" spans="1:3">
      <c r="A853" s="29">
        <v>0</v>
      </c>
      <c r="B853" s="29">
        <v>0</v>
      </c>
      <c r="C853" s="29">
        <v>0</v>
      </c>
    </row>
    <row r="854" spans="1:3">
      <c r="A854" s="29">
        <v>0</v>
      </c>
      <c r="B854" s="29">
        <v>0</v>
      </c>
      <c r="C854" s="29">
        <v>0</v>
      </c>
    </row>
    <row r="855" spans="1:3">
      <c r="A855" s="29">
        <v>0</v>
      </c>
      <c r="B855" s="29">
        <v>0</v>
      </c>
      <c r="C855" s="29">
        <v>0</v>
      </c>
    </row>
    <row r="856" spans="1:3">
      <c r="A856" s="29">
        <v>0</v>
      </c>
      <c r="B856" s="29">
        <v>0</v>
      </c>
      <c r="C856" s="29">
        <v>0</v>
      </c>
    </row>
    <row r="857" spans="1:3">
      <c r="A857" s="29">
        <v>0</v>
      </c>
      <c r="B857" s="29">
        <v>0</v>
      </c>
      <c r="C857" s="29">
        <v>0</v>
      </c>
    </row>
    <row r="858" spans="1:3">
      <c r="A858" s="29">
        <v>0</v>
      </c>
      <c r="B858" s="29">
        <v>0</v>
      </c>
      <c r="C858" s="29">
        <v>0</v>
      </c>
    </row>
    <row r="859" spans="1:3">
      <c r="A859" s="29">
        <v>0</v>
      </c>
      <c r="B859" s="29">
        <v>0</v>
      </c>
      <c r="C859" s="29">
        <v>0</v>
      </c>
    </row>
    <row r="860" spans="1:3">
      <c r="A860" s="29">
        <v>0</v>
      </c>
      <c r="B860" s="29">
        <v>0</v>
      </c>
      <c r="C860" s="29">
        <v>0</v>
      </c>
    </row>
    <row r="861" spans="1:3">
      <c r="A861" s="29">
        <v>0</v>
      </c>
      <c r="B861" s="29">
        <v>0</v>
      </c>
      <c r="C861" s="29">
        <v>0</v>
      </c>
    </row>
    <row r="862" spans="1:3">
      <c r="A862" s="29">
        <v>0</v>
      </c>
      <c r="B862" s="29">
        <v>0</v>
      </c>
      <c r="C862" s="29">
        <v>0</v>
      </c>
    </row>
    <row r="863" spans="1:3">
      <c r="A863" s="29">
        <v>0</v>
      </c>
      <c r="B863" s="29">
        <v>0</v>
      </c>
      <c r="C863" s="29">
        <v>0</v>
      </c>
    </row>
    <row r="864" spans="1:3">
      <c r="A864" s="29">
        <v>0</v>
      </c>
      <c r="B864" s="29">
        <v>0</v>
      </c>
      <c r="C864" s="29">
        <v>0</v>
      </c>
    </row>
    <row r="865" spans="1:3">
      <c r="A865" s="29">
        <v>0</v>
      </c>
      <c r="B865" s="29">
        <v>0</v>
      </c>
      <c r="C865" s="29">
        <v>0</v>
      </c>
    </row>
    <row r="866" spans="1:3">
      <c r="A866" s="29">
        <v>0</v>
      </c>
      <c r="B866" s="29">
        <v>0</v>
      </c>
      <c r="C866" s="29">
        <v>0</v>
      </c>
    </row>
    <row r="867" spans="1:3">
      <c r="A867" s="29">
        <v>0</v>
      </c>
      <c r="B867" s="29">
        <v>0</v>
      </c>
      <c r="C867" s="29">
        <v>0</v>
      </c>
    </row>
    <row r="868" spans="1:3">
      <c r="A868" s="29">
        <v>0</v>
      </c>
      <c r="B868" s="29">
        <v>0</v>
      </c>
      <c r="C868" s="29">
        <v>0</v>
      </c>
    </row>
    <row r="869" spans="1:3">
      <c r="A869" s="29">
        <v>0</v>
      </c>
      <c r="B869" s="29">
        <v>0</v>
      </c>
      <c r="C869" s="29">
        <v>0</v>
      </c>
    </row>
    <row r="870" spans="1:3">
      <c r="A870" s="29">
        <v>0</v>
      </c>
      <c r="B870" s="29">
        <v>0</v>
      </c>
      <c r="C870" s="29">
        <v>0</v>
      </c>
    </row>
    <row r="871" spans="1:3">
      <c r="A871" s="29">
        <v>0</v>
      </c>
      <c r="B871" s="29">
        <v>0</v>
      </c>
      <c r="C871" s="29">
        <v>0</v>
      </c>
    </row>
    <row r="872" spans="1:3">
      <c r="A872" s="29">
        <v>0</v>
      </c>
      <c r="B872" s="29">
        <v>0</v>
      </c>
      <c r="C872" s="29">
        <v>0</v>
      </c>
    </row>
    <row r="873" spans="1:3">
      <c r="A873" s="29">
        <v>0</v>
      </c>
      <c r="B873" s="29">
        <v>0</v>
      </c>
      <c r="C873" s="29">
        <v>0</v>
      </c>
    </row>
    <row r="874" spans="1:3">
      <c r="A874" s="29">
        <v>0</v>
      </c>
      <c r="B874" s="29">
        <v>0</v>
      </c>
      <c r="C874" s="29">
        <v>0</v>
      </c>
    </row>
    <row r="875" spans="1:3">
      <c r="A875" s="29">
        <v>0</v>
      </c>
      <c r="B875" s="29">
        <v>0</v>
      </c>
      <c r="C875" s="29">
        <v>0</v>
      </c>
    </row>
    <row r="876" spans="1:3">
      <c r="A876" s="29">
        <v>0</v>
      </c>
      <c r="B876" s="29">
        <v>0</v>
      </c>
      <c r="C876" s="29">
        <v>0</v>
      </c>
    </row>
    <row r="877" spans="1:3">
      <c r="A877" s="29">
        <v>0</v>
      </c>
      <c r="B877" s="29">
        <v>0</v>
      </c>
      <c r="C877" s="29">
        <v>0</v>
      </c>
    </row>
    <row r="878" spans="1:3">
      <c r="A878" s="29">
        <v>0</v>
      </c>
      <c r="B878" s="29">
        <v>0</v>
      </c>
      <c r="C878" s="29">
        <v>0</v>
      </c>
    </row>
    <row r="879" spans="1:3">
      <c r="A879" s="29">
        <v>0</v>
      </c>
      <c r="B879" s="29">
        <v>0</v>
      </c>
      <c r="C879" s="29">
        <v>0</v>
      </c>
    </row>
    <row r="880" spans="1:3">
      <c r="A880" s="29">
        <v>0</v>
      </c>
      <c r="B880" s="29">
        <v>0</v>
      </c>
      <c r="C880" s="29">
        <v>0</v>
      </c>
    </row>
    <row r="881" spans="1:3">
      <c r="A881" s="29">
        <v>0</v>
      </c>
      <c r="B881" s="29">
        <v>0</v>
      </c>
      <c r="C881" s="29">
        <v>0</v>
      </c>
    </row>
    <row r="882" spans="1:3">
      <c r="A882" s="29">
        <v>0</v>
      </c>
      <c r="B882" s="29">
        <v>0</v>
      </c>
      <c r="C882" s="29">
        <v>0</v>
      </c>
    </row>
    <row r="883" spans="1:3">
      <c r="A883" s="29">
        <v>0</v>
      </c>
      <c r="B883" s="29">
        <v>0</v>
      </c>
      <c r="C883" s="29">
        <v>0</v>
      </c>
    </row>
    <row r="884" spans="1:3">
      <c r="A884" s="29">
        <v>0</v>
      </c>
      <c r="B884" s="29">
        <v>0</v>
      </c>
      <c r="C884" s="29">
        <v>0</v>
      </c>
    </row>
    <row r="885" spans="1:3">
      <c r="A885" s="29">
        <v>0</v>
      </c>
      <c r="B885" s="29">
        <v>0</v>
      </c>
      <c r="C885" s="29">
        <v>0</v>
      </c>
    </row>
    <row r="886" spans="1:3">
      <c r="A886" s="29">
        <v>0</v>
      </c>
      <c r="B886" s="29">
        <v>0</v>
      </c>
      <c r="C886" s="29">
        <v>0</v>
      </c>
    </row>
    <row r="887" spans="1:3">
      <c r="A887" s="29">
        <v>0</v>
      </c>
      <c r="B887" s="29">
        <v>0</v>
      </c>
      <c r="C887" s="29">
        <v>0</v>
      </c>
    </row>
    <row r="888" spans="1:3">
      <c r="A888" s="29">
        <v>0</v>
      </c>
      <c r="B888" s="29">
        <v>0</v>
      </c>
      <c r="C888" s="29">
        <v>0</v>
      </c>
    </row>
    <row r="889" spans="1:3">
      <c r="A889" s="29">
        <v>0</v>
      </c>
      <c r="B889" s="29">
        <v>0</v>
      </c>
      <c r="C889" s="29">
        <v>0</v>
      </c>
    </row>
    <row r="890" spans="1:3">
      <c r="A890" s="29">
        <v>0</v>
      </c>
      <c r="B890" s="29">
        <v>0</v>
      </c>
      <c r="C890" s="29">
        <v>0</v>
      </c>
    </row>
    <row r="891" spans="1:3">
      <c r="A891" s="29">
        <v>0</v>
      </c>
      <c r="B891" s="29">
        <v>0</v>
      </c>
      <c r="C891" s="29">
        <v>0</v>
      </c>
    </row>
    <row r="892" spans="1:3">
      <c r="A892" s="29">
        <v>0</v>
      </c>
      <c r="B892" s="29">
        <v>0</v>
      </c>
      <c r="C892" s="29">
        <v>0</v>
      </c>
    </row>
    <row r="893" spans="1:3">
      <c r="A893" s="29">
        <v>0</v>
      </c>
      <c r="B893" s="29">
        <v>0</v>
      </c>
      <c r="C893" s="29">
        <v>0</v>
      </c>
    </row>
    <row r="894" spans="1:3">
      <c r="A894" s="29">
        <v>0</v>
      </c>
      <c r="B894" s="29">
        <v>0</v>
      </c>
      <c r="C894" s="29">
        <v>0</v>
      </c>
    </row>
    <row r="895" spans="1:3">
      <c r="A895" s="29">
        <v>0</v>
      </c>
      <c r="B895" s="29">
        <v>0</v>
      </c>
      <c r="C895" s="29">
        <v>0</v>
      </c>
    </row>
    <row r="896" spans="1:3">
      <c r="A896" s="29">
        <v>0</v>
      </c>
      <c r="B896" s="29">
        <v>0</v>
      </c>
      <c r="C896" s="29">
        <v>0</v>
      </c>
    </row>
    <row r="897" spans="1:3">
      <c r="A897" s="29">
        <v>0</v>
      </c>
      <c r="B897" s="29">
        <v>0</v>
      </c>
      <c r="C897" s="29">
        <v>0</v>
      </c>
    </row>
    <row r="898" spans="1:3">
      <c r="A898" s="29">
        <v>0</v>
      </c>
      <c r="B898" s="29">
        <v>0</v>
      </c>
      <c r="C898" s="29">
        <v>0</v>
      </c>
    </row>
    <row r="899" spans="1:3">
      <c r="A899" s="29">
        <v>0</v>
      </c>
      <c r="B899" s="29">
        <v>0</v>
      </c>
      <c r="C899" s="29">
        <v>0</v>
      </c>
    </row>
    <row r="900" spans="1:3">
      <c r="A900" s="29">
        <v>0</v>
      </c>
      <c r="B900" s="29">
        <v>0</v>
      </c>
      <c r="C900" s="29">
        <v>0</v>
      </c>
    </row>
    <row r="901" spans="1:3">
      <c r="A901" s="29">
        <v>0</v>
      </c>
      <c r="B901" s="29">
        <v>0</v>
      </c>
      <c r="C901" s="29">
        <v>0</v>
      </c>
    </row>
    <row r="902" spans="1:3">
      <c r="A902" s="29">
        <v>0</v>
      </c>
      <c r="B902" s="29">
        <v>0</v>
      </c>
      <c r="C902" s="29">
        <v>0</v>
      </c>
    </row>
    <row r="903" spans="1:3">
      <c r="A903" s="29">
        <v>0</v>
      </c>
      <c r="B903" s="29">
        <v>0</v>
      </c>
      <c r="C903" s="29">
        <v>0</v>
      </c>
    </row>
    <row r="904" spans="1:3">
      <c r="A904" s="29">
        <v>0</v>
      </c>
      <c r="B904" s="29">
        <v>0</v>
      </c>
      <c r="C904" s="29">
        <v>0</v>
      </c>
    </row>
    <row r="905" spans="1:3">
      <c r="A905" s="29">
        <v>0</v>
      </c>
      <c r="B905" s="29">
        <v>0</v>
      </c>
      <c r="C905" s="29">
        <v>0</v>
      </c>
    </row>
    <row r="906" spans="1:3">
      <c r="A906" s="29">
        <v>0</v>
      </c>
      <c r="B906" s="29">
        <v>0</v>
      </c>
      <c r="C906" s="29">
        <v>0</v>
      </c>
    </row>
    <row r="907" spans="1:3">
      <c r="A907" s="29">
        <v>0</v>
      </c>
      <c r="B907" s="29">
        <v>0</v>
      </c>
      <c r="C907" s="29">
        <v>0</v>
      </c>
    </row>
    <row r="908" spans="1:3">
      <c r="A908" s="29">
        <v>0</v>
      </c>
      <c r="B908" s="29">
        <v>0</v>
      </c>
      <c r="C908" s="29">
        <v>0</v>
      </c>
    </row>
    <row r="909" spans="1:3">
      <c r="A909" s="29">
        <v>0</v>
      </c>
      <c r="B909" s="29">
        <v>0</v>
      </c>
      <c r="C909" s="29">
        <v>0</v>
      </c>
    </row>
    <row r="910" spans="1:3">
      <c r="A910" s="29">
        <v>0</v>
      </c>
      <c r="B910" s="29">
        <v>0</v>
      </c>
      <c r="C910" s="29">
        <v>0</v>
      </c>
    </row>
    <row r="911" spans="1:3">
      <c r="A911" s="29">
        <v>0</v>
      </c>
      <c r="B911" s="29">
        <v>0</v>
      </c>
      <c r="C911" s="29">
        <v>0</v>
      </c>
    </row>
    <row r="912" spans="1:3">
      <c r="A912" s="29">
        <v>0</v>
      </c>
      <c r="B912" s="29">
        <v>0</v>
      </c>
      <c r="C912" s="29">
        <v>0</v>
      </c>
    </row>
    <row r="913" spans="1:3">
      <c r="A913" s="29">
        <v>0</v>
      </c>
      <c r="B913" s="29">
        <v>0</v>
      </c>
      <c r="C913" s="29">
        <v>0</v>
      </c>
    </row>
    <row r="914" spans="1:3">
      <c r="A914" s="29">
        <v>0</v>
      </c>
      <c r="B914" s="29">
        <v>0</v>
      </c>
      <c r="C914" s="29">
        <v>0</v>
      </c>
    </row>
    <row r="915" spans="1:3">
      <c r="A915" s="29">
        <v>0</v>
      </c>
      <c r="B915" s="29">
        <v>0</v>
      </c>
      <c r="C915" s="29">
        <v>0</v>
      </c>
    </row>
    <row r="916" spans="1:3">
      <c r="A916" s="29">
        <v>0</v>
      </c>
      <c r="B916" s="29">
        <v>0</v>
      </c>
      <c r="C916" s="29">
        <v>0</v>
      </c>
    </row>
    <row r="917" spans="1:3">
      <c r="A917" s="29">
        <v>0</v>
      </c>
      <c r="B917" s="29">
        <v>0</v>
      </c>
      <c r="C917" s="29">
        <v>0</v>
      </c>
    </row>
    <row r="918" spans="1:3">
      <c r="A918" s="29">
        <v>0</v>
      </c>
      <c r="B918" s="29">
        <v>0</v>
      </c>
      <c r="C918" s="29">
        <v>0</v>
      </c>
    </row>
    <row r="919" spans="1:3">
      <c r="A919" s="29">
        <v>0</v>
      </c>
      <c r="B919" s="29">
        <v>0</v>
      </c>
      <c r="C919" s="29">
        <v>0</v>
      </c>
    </row>
    <row r="920" spans="1:3">
      <c r="A920" s="29">
        <v>0</v>
      </c>
      <c r="B920" s="29">
        <v>0</v>
      </c>
      <c r="C920" s="29">
        <v>0</v>
      </c>
    </row>
    <row r="921" spans="1:3">
      <c r="A921" s="29">
        <v>0</v>
      </c>
      <c r="B921" s="29">
        <v>0</v>
      </c>
      <c r="C921" s="29">
        <v>0</v>
      </c>
    </row>
    <row r="922" spans="1:3">
      <c r="A922" s="29">
        <v>0</v>
      </c>
      <c r="B922" s="29">
        <v>0</v>
      </c>
      <c r="C922" s="29">
        <v>0</v>
      </c>
    </row>
    <row r="923" spans="1:3">
      <c r="A923" s="29">
        <v>0</v>
      </c>
      <c r="B923" s="29">
        <v>0</v>
      </c>
      <c r="C923" s="29">
        <v>0</v>
      </c>
    </row>
    <row r="924" spans="1:3">
      <c r="A924" s="29">
        <v>0</v>
      </c>
      <c r="B924" s="29">
        <v>0</v>
      </c>
      <c r="C924" s="29">
        <v>0</v>
      </c>
    </row>
    <row r="925" spans="1:3">
      <c r="A925" s="29">
        <v>0</v>
      </c>
      <c r="B925" s="29">
        <v>0</v>
      </c>
      <c r="C925" s="29">
        <v>0</v>
      </c>
    </row>
    <row r="926" spans="1:3">
      <c r="A926" s="29">
        <v>0</v>
      </c>
      <c r="B926" s="29">
        <v>0</v>
      </c>
      <c r="C926" s="29">
        <v>0</v>
      </c>
    </row>
    <row r="927" spans="1:3">
      <c r="A927" s="29">
        <v>0</v>
      </c>
      <c r="B927" s="29">
        <v>0</v>
      </c>
      <c r="C927" s="29">
        <v>0</v>
      </c>
    </row>
    <row r="928" spans="1:3">
      <c r="A928" s="29">
        <v>0</v>
      </c>
      <c r="B928" s="29">
        <v>0</v>
      </c>
      <c r="C928" s="29">
        <v>0</v>
      </c>
    </row>
    <row r="929" spans="1:3">
      <c r="A929" s="29">
        <v>0</v>
      </c>
      <c r="B929" s="29">
        <v>0</v>
      </c>
      <c r="C929" s="29">
        <v>0</v>
      </c>
    </row>
    <row r="930" spans="1:3">
      <c r="A930" s="29">
        <v>0</v>
      </c>
      <c r="B930" s="29">
        <v>0</v>
      </c>
      <c r="C930" s="29">
        <v>0</v>
      </c>
    </row>
    <row r="931" spans="1:3">
      <c r="A931" s="29">
        <v>0</v>
      </c>
      <c r="B931" s="29">
        <v>0</v>
      </c>
      <c r="C931" s="29">
        <v>0</v>
      </c>
    </row>
    <row r="932" spans="1:3">
      <c r="A932" s="29">
        <v>0</v>
      </c>
      <c r="B932" s="29">
        <v>0</v>
      </c>
      <c r="C932" s="29">
        <v>0</v>
      </c>
    </row>
    <row r="933" spans="1:3">
      <c r="A933" s="29">
        <v>0</v>
      </c>
      <c r="B933" s="29">
        <v>0</v>
      </c>
      <c r="C933" s="29">
        <v>0</v>
      </c>
    </row>
    <row r="934" spans="1:3">
      <c r="A934" s="29">
        <v>0</v>
      </c>
      <c r="B934" s="29">
        <v>0</v>
      </c>
      <c r="C934" s="29">
        <v>0</v>
      </c>
    </row>
    <row r="935" spans="1:3">
      <c r="A935" s="29">
        <v>0</v>
      </c>
      <c r="B935" s="29">
        <v>0</v>
      </c>
      <c r="C935" s="29">
        <v>0</v>
      </c>
    </row>
    <row r="936" spans="1:3">
      <c r="A936" s="29">
        <v>0</v>
      </c>
      <c r="B936" s="29">
        <v>0</v>
      </c>
      <c r="C936" s="29">
        <v>0</v>
      </c>
    </row>
    <row r="937" spans="1:3">
      <c r="A937" s="29">
        <v>0</v>
      </c>
      <c r="B937" s="29">
        <v>0</v>
      </c>
      <c r="C937" s="29">
        <v>0</v>
      </c>
    </row>
    <row r="938" spans="1:3">
      <c r="A938" s="29">
        <v>0</v>
      </c>
      <c r="B938" s="29">
        <v>0</v>
      </c>
      <c r="C938" s="29">
        <v>0</v>
      </c>
    </row>
    <row r="939" spans="1:3">
      <c r="A939" s="29">
        <v>0</v>
      </c>
      <c r="B939" s="29">
        <v>0</v>
      </c>
      <c r="C939" s="29">
        <v>0</v>
      </c>
    </row>
    <row r="940" spans="1:3">
      <c r="A940" s="29">
        <v>0</v>
      </c>
      <c r="B940" s="29">
        <v>0</v>
      </c>
      <c r="C940" s="29">
        <v>0</v>
      </c>
    </row>
    <row r="941" spans="1:3">
      <c r="A941" s="29">
        <v>0</v>
      </c>
      <c r="B941" s="29">
        <v>0</v>
      </c>
      <c r="C941" s="29">
        <v>0</v>
      </c>
    </row>
    <row r="942" spans="1:3">
      <c r="A942" s="29">
        <v>0</v>
      </c>
      <c r="B942" s="29">
        <v>0</v>
      </c>
      <c r="C942" s="29">
        <v>0</v>
      </c>
    </row>
    <row r="943" spans="1:3">
      <c r="A943" s="29">
        <v>0</v>
      </c>
      <c r="B943" s="29">
        <v>0</v>
      </c>
      <c r="C943" s="29">
        <v>0</v>
      </c>
    </row>
    <row r="944" spans="1:3">
      <c r="A944" s="29">
        <v>0</v>
      </c>
      <c r="B944" s="29">
        <v>0</v>
      </c>
      <c r="C944" s="29">
        <v>0</v>
      </c>
    </row>
    <row r="945" spans="1:3">
      <c r="A945" s="29">
        <v>0</v>
      </c>
      <c r="B945" s="29">
        <v>0</v>
      </c>
      <c r="C945" s="29">
        <v>0</v>
      </c>
    </row>
    <row r="946" spans="1:3">
      <c r="A946" s="29">
        <v>0</v>
      </c>
      <c r="B946" s="29">
        <v>0</v>
      </c>
      <c r="C946" s="29">
        <v>0</v>
      </c>
    </row>
    <row r="947" spans="1:3">
      <c r="A947" s="29">
        <v>0</v>
      </c>
      <c r="B947" s="29">
        <v>0</v>
      </c>
      <c r="C947" s="29">
        <v>0</v>
      </c>
    </row>
    <row r="948" spans="1:3">
      <c r="A948" s="29">
        <v>0</v>
      </c>
      <c r="B948" s="29">
        <v>0</v>
      </c>
      <c r="C948" s="29">
        <v>0</v>
      </c>
    </row>
    <row r="949" spans="1:3">
      <c r="A949" s="29">
        <v>0</v>
      </c>
      <c r="B949" s="29">
        <v>0</v>
      </c>
      <c r="C949" s="29">
        <v>0</v>
      </c>
    </row>
    <row r="950" spans="1:3">
      <c r="A950" s="29">
        <v>0</v>
      </c>
      <c r="B950" s="29">
        <v>0</v>
      </c>
      <c r="C950" s="29">
        <v>0</v>
      </c>
    </row>
    <row r="951" spans="1:3">
      <c r="A951" s="29">
        <v>0</v>
      </c>
      <c r="B951" s="29">
        <v>0</v>
      </c>
      <c r="C951" s="29">
        <v>0</v>
      </c>
    </row>
    <row r="952" spans="1:3">
      <c r="A952" s="29">
        <v>0</v>
      </c>
      <c r="B952" s="29">
        <v>0</v>
      </c>
      <c r="C952" s="29">
        <v>0</v>
      </c>
    </row>
    <row r="953" spans="1:3">
      <c r="A953" s="29">
        <v>0</v>
      </c>
      <c r="B953" s="29">
        <v>0</v>
      </c>
      <c r="C953" s="29">
        <v>0</v>
      </c>
    </row>
    <row r="954" spans="1:3">
      <c r="A954" s="29">
        <v>0</v>
      </c>
      <c r="B954" s="29">
        <v>0</v>
      </c>
      <c r="C954" s="29">
        <v>0</v>
      </c>
    </row>
    <row r="955" spans="1:3">
      <c r="A955" s="29">
        <v>0</v>
      </c>
      <c r="B955" s="29">
        <v>0</v>
      </c>
      <c r="C955" s="29">
        <v>0</v>
      </c>
    </row>
    <row r="956" spans="1:3">
      <c r="A956" s="29">
        <v>0</v>
      </c>
      <c r="B956" s="29">
        <v>0</v>
      </c>
      <c r="C956" s="29">
        <v>0</v>
      </c>
    </row>
    <row r="957" spans="1:3">
      <c r="A957" s="29">
        <v>0</v>
      </c>
      <c r="B957" s="29">
        <v>0</v>
      </c>
      <c r="C957" s="29">
        <v>0</v>
      </c>
    </row>
    <row r="958" spans="1:3">
      <c r="A958" s="29">
        <v>0</v>
      </c>
      <c r="B958" s="29">
        <v>0</v>
      </c>
      <c r="C958" s="29">
        <v>0</v>
      </c>
    </row>
    <row r="959" spans="1:3">
      <c r="A959" s="29">
        <v>0</v>
      </c>
      <c r="B959" s="29">
        <v>0</v>
      </c>
      <c r="C959" s="29">
        <v>0</v>
      </c>
    </row>
    <row r="960" spans="1:3">
      <c r="A960" s="29">
        <v>0</v>
      </c>
      <c r="B960" s="29">
        <v>0</v>
      </c>
      <c r="C960" s="29">
        <v>0</v>
      </c>
    </row>
    <row r="961" spans="1:3">
      <c r="A961" s="29">
        <v>0</v>
      </c>
      <c r="B961" s="29">
        <v>0</v>
      </c>
      <c r="C961" s="29">
        <v>0</v>
      </c>
    </row>
    <row r="962" spans="1:3">
      <c r="A962" s="29">
        <v>0</v>
      </c>
      <c r="B962" s="29">
        <v>0</v>
      </c>
      <c r="C962" s="29">
        <v>0</v>
      </c>
    </row>
    <row r="963" spans="1:3">
      <c r="A963" s="29">
        <v>0</v>
      </c>
      <c r="B963" s="29">
        <v>0</v>
      </c>
      <c r="C963" s="29">
        <v>0</v>
      </c>
    </row>
    <row r="964" spans="1:3">
      <c r="A964" s="29">
        <v>0</v>
      </c>
      <c r="B964" s="29">
        <v>0</v>
      </c>
      <c r="C964" s="29">
        <v>0</v>
      </c>
    </row>
    <row r="965" spans="1:3">
      <c r="A965" s="29">
        <v>0</v>
      </c>
      <c r="B965" s="29">
        <v>0</v>
      </c>
      <c r="C965" s="29">
        <v>0</v>
      </c>
    </row>
    <row r="966" spans="1:3">
      <c r="A966" s="29">
        <v>0</v>
      </c>
      <c r="B966" s="29">
        <v>0</v>
      </c>
      <c r="C966" s="29">
        <v>0</v>
      </c>
    </row>
    <row r="967" spans="1:3">
      <c r="A967" s="29">
        <v>0</v>
      </c>
      <c r="B967" s="29">
        <v>0</v>
      </c>
      <c r="C967" s="29">
        <v>0</v>
      </c>
    </row>
    <row r="968" spans="1:3">
      <c r="A968" s="29">
        <v>0</v>
      </c>
      <c r="B968" s="29">
        <v>0</v>
      </c>
      <c r="C968" s="29">
        <v>0</v>
      </c>
    </row>
    <row r="969" spans="1:3">
      <c r="A969" s="29">
        <v>0</v>
      </c>
      <c r="B969" s="29">
        <v>0</v>
      </c>
      <c r="C969" s="29">
        <v>0</v>
      </c>
    </row>
    <row r="970" spans="1:3">
      <c r="A970" s="29">
        <v>0</v>
      </c>
      <c r="B970" s="29">
        <v>0</v>
      </c>
      <c r="C970" s="29">
        <v>0</v>
      </c>
    </row>
    <row r="971" spans="1:3">
      <c r="A971" s="29">
        <v>0</v>
      </c>
      <c r="B971" s="29">
        <v>0</v>
      </c>
      <c r="C971" s="29">
        <v>0</v>
      </c>
    </row>
    <row r="972" spans="1:3">
      <c r="A972" s="29">
        <v>0</v>
      </c>
      <c r="B972" s="29">
        <v>0</v>
      </c>
      <c r="C972" s="29">
        <v>0</v>
      </c>
    </row>
    <row r="973" spans="1:3">
      <c r="A973" s="29">
        <v>0</v>
      </c>
      <c r="B973" s="29">
        <v>0</v>
      </c>
      <c r="C973" s="29">
        <v>0</v>
      </c>
    </row>
    <row r="974" spans="1:3">
      <c r="A974" s="29">
        <v>0</v>
      </c>
      <c r="B974" s="29">
        <v>0</v>
      </c>
      <c r="C974" s="29">
        <v>0</v>
      </c>
    </row>
    <row r="975" spans="1:3">
      <c r="A975" s="29">
        <v>0</v>
      </c>
      <c r="B975" s="29">
        <v>0</v>
      </c>
      <c r="C975" s="29">
        <v>0</v>
      </c>
    </row>
    <row r="976" spans="1:3">
      <c r="A976" s="29">
        <v>0</v>
      </c>
      <c r="B976" s="29">
        <v>0</v>
      </c>
      <c r="C976" s="29">
        <v>0</v>
      </c>
    </row>
    <row r="977" spans="1:3">
      <c r="A977" s="29">
        <v>0</v>
      </c>
      <c r="B977" s="29">
        <v>0</v>
      </c>
      <c r="C977" s="29">
        <v>0</v>
      </c>
    </row>
    <row r="978" spans="1:3">
      <c r="A978" s="29">
        <v>0</v>
      </c>
      <c r="B978" s="29">
        <v>0</v>
      </c>
      <c r="C978" s="29">
        <v>0</v>
      </c>
    </row>
    <row r="979" spans="1:3">
      <c r="A979" s="29">
        <v>0</v>
      </c>
      <c r="B979" s="29">
        <v>0</v>
      </c>
      <c r="C979" s="29">
        <v>0</v>
      </c>
    </row>
    <row r="980" spans="1:3">
      <c r="A980" s="29">
        <v>0</v>
      </c>
      <c r="B980" s="29">
        <v>0</v>
      </c>
      <c r="C980" s="29">
        <v>0</v>
      </c>
    </row>
    <row r="981" spans="1:3">
      <c r="A981" s="29">
        <v>0</v>
      </c>
      <c r="B981" s="29">
        <v>0</v>
      </c>
      <c r="C981" s="29">
        <v>0</v>
      </c>
    </row>
    <row r="982" spans="1:3">
      <c r="A982" s="29">
        <v>0</v>
      </c>
      <c r="B982" s="29">
        <v>0</v>
      </c>
      <c r="C982" s="29">
        <v>0</v>
      </c>
    </row>
    <row r="983" spans="1:3">
      <c r="A983" s="29">
        <v>0</v>
      </c>
      <c r="B983" s="29">
        <v>0</v>
      </c>
      <c r="C983" s="29">
        <v>0</v>
      </c>
    </row>
    <row r="984" spans="1:3">
      <c r="A984" s="29">
        <v>0</v>
      </c>
      <c r="B984" s="29">
        <v>0</v>
      </c>
      <c r="C984" s="29">
        <v>0</v>
      </c>
    </row>
    <row r="985" spans="1:3">
      <c r="A985" s="29">
        <v>0</v>
      </c>
      <c r="B985" s="29">
        <v>0</v>
      </c>
      <c r="C985" s="29">
        <v>0</v>
      </c>
    </row>
    <row r="986" spans="1:3">
      <c r="A986" s="29">
        <v>0</v>
      </c>
      <c r="B986" s="29">
        <v>0</v>
      </c>
      <c r="C986" s="29">
        <v>0</v>
      </c>
    </row>
    <row r="987" spans="1:3">
      <c r="A987" s="29">
        <v>0</v>
      </c>
      <c r="B987" s="29">
        <v>0</v>
      </c>
      <c r="C987" s="29">
        <v>0</v>
      </c>
    </row>
    <row r="988" spans="1:3">
      <c r="A988" s="29">
        <v>0</v>
      </c>
      <c r="B988" s="29">
        <v>0</v>
      </c>
      <c r="C988" s="29">
        <v>0</v>
      </c>
    </row>
    <row r="989" spans="1:3">
      <c r="A989" s="29">
        <v>0</v>
      </c>
      <c r="B989" s="29">
        <v>0</v>
      </c>
      <c r="C989" s="29">
        <v>0</v>
      </c>
    </row>
    <row r="990" spans="1:3">
      <c r="A990" s="29">
        <v>0</v>
      </c>
      <c r="B990" s="29">
        <v>0</v>
      </c>
      <c r="C990" s="29">
        <v>0</v>
      </c>
    </row>
    <row r="991" spans="1:3">
      <c r="A991" s="29">
        <v>0</v>
      </c>
      <c r="B991" s="29">
        <v>0</v>
      </c>
      <c r="C991" s="29">
        <v>0</v>
      </c>
    </row>
    <row r="992" spans="1:3">
      <c r="A992" s="29">
        <v>0</v>
      </c>
      <c r="B992" s="29">
        <v>0</v>
      </c>
      <c r="C992" s="29">
        <v>0</v>
      </c>
    </row>
    <row r="993" spans="1:3">
      <c r="A993" s="29">
        <v>0</v>
      </c>
      <c r="B993" s="29">
        <v>0</v>
      </c>
      <c r="C993" s="29">
        <v>0</v>
      </c>
    </row>
    <row r="994" spans="1:3">
      <c r="A994" s="29">
        <v>0</v>
      </c>
      <c r="B994" s="29">
        <v>0</v>
      </c>
    </row>
    <row r="995" spans="1:3">
      <c r="A995" s="29">
        <v>0</v>
      </c>
      <c r="B995" s="29">
        <v>0</v>
      </c>
    </row>
    <row r="996" spans="1:3">
      <c r="A996" s="29">
        <v>0</v>
      </c>
      <c r="B996" s="29">
        <v>0</v>
      </c>
    </row>
    <row r="997" spans="1:3">
      <c r="A997" s="29">
        <v>0</v>
      </c>
      <c r="B997" s="29">
        <v>0</v>
      </c>
    </row>
    <row r="998" spans="1:3">
      <c r="A998" s="29">
        <v>0</v>
      </c>
      <c r="B998" s="29">
        <v>0</v>
      </c>
    </row>
    <row r="999" spans="1:3">
      <c r="B999" s="29">
        <v>0</v>
      </c>
    </row>
    <row r="1000" spans="1:3">
      <c r="B1000" s="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Lrg Ship Calculator</vt:lpstr>
      <vt:lpstr>Module Calculator</vt:lpstr>
      <vt:lpstr>Strike Craft Calculator</vt:lpstr>
      <vt:lpstr>Types</vt:lpstr>
      <vt:lpstr>Parts</vt:lpstr>
      <vt:lpstr>Modules</vt:lpstr>
      <vt:lpstr>StrikeCraft</vt:lpstr>
      <vt:lpstr>Ships</vt:lpstr>
      <vt:lpstr>TEST SHEET</vt:lpstr>
      <vt:lpstr>DataPrep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Will</dc:creator>
  <cp:lastModifiedBy>Loren Supernaw</cp:lastModifiedBy>
  <dcterms:created xsi:type="dcterms:W3CDTF">2022-02-04T00:04:15Z</dcterms:created>
  <dcterms:modified xsi:type="dcterms:W3CDTF">2022-02-24T01:42:16Z</dcterms:modified>
</cp:coreProperties>
</file>